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2780" yWindow="540" windowWidth="9720" windowHeight="6960" activeTab="1"/>
  </bookViews>
  <sheets>
    <sheet name="Input" sheetId="1" r:id="rId1"/>
    <sheet name="Expense Form（1）" sheetId="2" r:id="rId2"/>
    <sheet name="Notes" sheetId="4" r:id="rId3"/>
    <sheet name="Module1" sheetId="5" state="veryHidden" r:id="rId4"/>
    <sheet name="Sheet6" sheetId="12" r:id="rId5"/>
  </sheets>
  <definedNames>
    <definedName name="_xlnm._FilterDatabase" localSheetId="1" hidden="1">'Expense Form（1）'!$A$7:$S$8</definedName>
    <definedName name="cols">Input!$U$4:$V$10</definedName>
    <definedName name="EXPENSE">'Expense Form（1）'!$A$3:$O$116</definedName>
    <definedName name="INPUT">Input!$A$3:$O$41</definedName>
    <definedName name="mileage">#REF!</definedName>
    <definedName name="notes">Notes!#REF!</definedName>
    <definedName name="_xlnm.Print_Area" localSheetId="1">'Expense Form（1）'!$A$1:$O$115</definedName>
    <definedName name="_xlnm.Print_Area" localSheetId="0">Input!$A$1:$I$40</definedName>
    <definedName name="_xlnm.Print_Area" localSheetId="2">Notes!$A$1:$C$27</definedName>
  </definedNames>
  <calcPr calcId="145621"/>
</workbook>
</file>

<file path=xl/calcChain.xml><?xml version="1.0" encoding="utf-8"?>
<calcChain xmlns="http://schemas.openxmlformats.org/spreadsheetml/2006/main">
  <c r="O105" i="2" l="1"/>
  <c r="N105" i="2"/>
  <c r="S14" i="2" l="1"/>
  <c r="S12" i="2"/>
  <c r="S11" i="2"/>
  <c r="S44" i="2"/>
  <c r="S42" i="2"/>
  <c r="S41" i="2"/>
  <c r="S74" i="2"/>
  <c r="S72" i="2"/>
  <c r="S71" i="2"/>
  <c r="C97" i="2" l="1"/>
  <c r="G97" i="2"/>
  <c r="H97" i="2"/>
  <c r="I97" i="2"/>
  <c r="J97" i="2"/>
  <c r="K97" i="2"/>
  <c r="L97" i="2"/>
  <c r="M97" i="2"/>
  <c r="N97" i="2"/>
  <c r="O97" i="2" s="1"/>
  <c r="S97" i="2"/>
  <c r="C98" i="2"/>
  <c r="G98" i="2"/>
  <c r="H98" i="2"/>
  <c r="I98" i="2"/>
  <c r="J98" i="2"/>
  <c r="K98" i="2"/>
  <c r="L98" i="2"/>
  <c r="M98" i="2"/>
  <c r="N98" i="2"/>
  <c r="O98" i="2" s="1"/>
  <c r="S98" i="2"/>
  <c r="C99" i="2"/>
  <c r="G99" i="2"/>
  <c r="H99" i="2"/>
  <c r="I99" i="2"/>
  <c r="J99" i="2"/>
  <c r="K99" i="2"/>
  <c r="L99" i="2"/>
  <c r="M99" i="2"/>
  <c r="N99" i="2"/>
  <c r="O99" i="2" s="1"/>
  <c r="S99" i="2"/>
  <c r="C100" i="2"/>
  <c r="G100" i="2"/>
  <c r="H100" i="2"/>
  <c r="I100" i="2"/>
  <c r="J100" i="2"/>
  <c r="K100" i="2"/>
  <c r="L100" i="2"/>
  <c r="M100" i="2"/>
  <c r="N100" i="2"/>
  <c r="O100" i="2" s="1"/>
  <c r="S100" i="2"/>
  <c r="C101" i="2"/>
  <c r="G101" i="2"/>
  <c r="H101" i="2"/>
  <c r="I101" i="2"/>
  <c r="J101" i="2"/>
  <c r="K101" i="2"/>
  <c r="L101" i="2"/>
  <c r="M101" i="2"/>
  <c r="N101" i="2"/>
  <c r="O101" i="2" s="1"/>
  <c r="S101" i="2"/>
  <c r="Q101" i="2" l="1"/>
  <c r="Q99" i="2"/>
  <c r="Q97" i="2"/>
  <c r="Q100" i="2"/>
  <c r="Q98" i="2"/>
  <c r="K36" i="12" l="1"/>
  <c r="N103" i="2"/>
  <c r="O103" i="2" s="1"/>
  <c r="M103" i="2"/>
  <c r="L103" i="2"/>
  <c r="K103" i="2"/>
  <c r="J103" i="2"/>
  <c r="I103" i="2"/>
  <c r="H103" i="2"/>
  <c r="G103" i="2"/>
  <c r="C103" i="2"/>
  <c r="C102" i="2"/>
  <c r="G102" i="2"/>
  <c r="H102" i="2"/>
  <c r="I102" i="2"/>
  <c r="J102" i="2"/>
  <c r="K102" i="2"/>
  <c r="L102" i="2"/>
  <c r="M102" i="2"/>
  <c r="N102" i="2"/>
  <c r="O102" i="2" s="1"/>
  <c r="C104" i="2"/>
  <c r="G104" i="2"/>
  <c r="H104" i="2"/>
  <c r="I104" i="2"/>
  <c r="J104" i="2"/>
  <c r="K104" i="2"/>
  <c r="L104" i="2"/>
  <c r="M104" i="2"/>
  <c r="N104" i="2"/>
  <c r="O104" i="2" s="1"/>
  <c r="I30" i="1"/>
  <c r="I25" i="1"/>
  <c r="I26" i="1"/>
  <c r="I27" i="1"/>
  <c r="I28" i="1"/>
  <c r="I29" i="1"/>
  <c r="I31" i="1"/>
  <c r="I32" i="1"/>
  <c r="I33" i="1"/>
  <c r="I34" i="1"/>
  <c r="I35" i="1"/>
  <c r="I36" i="1"/>
  <c r="I37" i="1"/>
  <c r="I17" i="1"/>
  <c r="I18" i="1"/>
  <c r="I19" i="1"/>
  <c r="I20" i="1"/>
  <c r="I21" i="1"/>
  <c r="I22" i="1"/>
  <c r="I23" i="1"/>
  <c r="I24" i="1"/>
  <c r="Q103" i="2" l="1"/>
  <c r="Q102" i="2"/>
  <c r="Q104" i="2"/>
  <c r="P27" i="1"/>
  <c r="P28" i="1"/>
  <c r="P25" i="1"/>
  <c r="I16" i="1"/>
  <c r="I40" i="1" s="1"/>
  <c r="I15" i="1"/>
  <c r="I38" i="1"/>
  <c r="T15" i="1"/>
  <c r="O15" i="1" s="1"/>
  <c r="T16" i="1"/>
  <c r="T17" i="1"/>
  <c r="P17" i="1" s="1"/>
  <c r="Q17" i="1" s="1"/>
  <c r="T18" i="1"/>
  <c r="P18" i="1" s="1"/>
  <c r="Q18" i="1" s="1"/>
  <c r="T19" i="1"/>
  <c r="P19" i="1" s="1"/>
  <c r="Q19" i="1" s="1"/>
  <c r="T20" i="1"/>
  <c r="P20" i="1" s="1"/>
  <c r="Q20" i="1" s="1"/>
  <c r="T21" i="1"/>
  <c r="T22" i="1"/>
  <c r="P22" i="1" s="1"/>
  <c r="Q22" i="1" s="1"/>
  <c r="T23" i="1"/>
  <c r="T29" i="1"/>
  <c r="T31" i="1"/>
  <c r="T32" i="1"/>
  <c r="T33" i="1"/>
  <c r="T34" i="1"/>
  <c r="T35" i="1"/>
  <c r="T36" i="1"/>
  <c r="P36" i="1" s="1"/>
  <c r="Q36" i="1" s="1"/>
  <c r="T37" i="1"/>
  <c r="P37" i="1" s="1"/>
  <c r="Q37" i="1" s="1"/>
  <c r="T38" i="1"/>
  <c r="P38" i="1" s="1"/>
  <c r="Q38" i="1" s="1"/>
  <c r="L37" i="1"/>
  <c r="M37" i="1" s="1"/>
  <c r="N37" i="1" s="1"/>
  <c r="O37" i="1"/>
  <c r="H6" i="1"/>
  <c r="L16" i="1"/>
  <c r="O38" i="1"/>
  <c r="O36" i="1"/>
  <c r="O35" i="1"/>
  <c r="O34" i="1"/>
  <c r="O33" i="1"/>
  <c r="O32" i="1"/>
  <c r="O31" i="1"/>
  <c r="O29" i="1"/>
  <c r="O23" i="1"/>
  <c r="O22" i="1"/>
  <c r="O21" i="1"/>
  <c r="O20" i="1"/>
  <c r="O19" i="1"/>
  <c r="O18" i="1"/>
  <c r="O17" i="1"/>
  <c r="O16" i="1"/>
  <c r="L38" i="1"/>
  <c r="M38" i="1" s="1"/>
  <c r="N38" i="1" s="1"/>
  <c r="L17" i="1"/>
  <c r="M17" i="1" s="1"/>
  <c r="N17" i="1" s="1"/>
  <c r="L18" i="1"/>
  <c r="M18" i="1" s="1"/>
  <c r="N18" i="1" s="1"/>
  <c r="L19" i="1"/>
  <c r="M19" i="1" s="1"/>
  <c r="N19" i="1" s="1"/>
  <c r="L20" i="1"/>
  <c r="M20" i="1"/>
  <c r="N20" i="1" s="1"/>
  <c r="L21" i="1"/>
  <c r="M21" i="1" s="1"/>
  <c r="N21" i="1" s="1"/>
  <c r="L22" i="1"/>
  <c r="M22" i="1" s="1"/>
  <c r="N22" i="1" s="1"/>
  <c r="L23" i="1"/>
  <c r="M23" i="1" s="1"/>
  <c r="N23" i="1" s="1"/>
  <c r="L29" i="1"/>
  <c r="M29" i="1" s="1"/>
  <c r="N29" i="1" s="1"/>
  <c r="L31" i="1"/>
  <c r="M31" i="1" s="1"/>
  <c r="N31" i="1" s="1"/>
  <c r="L32" i="1"/>
  <c r="M32" i="1" s="1"/>
  <c r="N32" i="1" s="1"/>
  <c r="L33" i="1"/>
  <c r="L34" i="1"/>
  <c r="L35" i="1"/>
  <c r="M35" i="1"/>
  <c r="N35" i="1" s="1"/>
  <c r="L36" i="1"/>
  <c r="M36" i="1" s="1"/>
  <c r="N36" i="1" s="1"/>
  <c r="L15" i="1"/>
  <c r="M15" i="1" l="1"/>
  <c r="N15" i="1" s="1"/>
  <c r="P16" i="1"/>
  <c r="Q16" i="1" s="1"/>
  <c r="K105" i="2"/>
  <c r="H105" i="2"/>
  <c r="J105" i="2"/>
  <c r="L105" i="2"/>
  <c r="I105" i="2"/>
  <c r="M105" i="2"/>
  <c r="M16" i="1"/>
  <c r="N16" i="1" s="1"/>
  <c r="P23" i="1"/>
  <c r="Q23" i="1" s="1"/>
  <c r="M28" i="1"/>
  <c r="N28" i="1" s="1"/>
  <c r="M27" i="1"/>
  <c r="N27" i="1" s="1"/>
  <c r="P35" i="1"/>
  <c r="Q35" i="1" s="1"/>
  <c r="M34" i="1"/>
  <c r="N34" i="1" s="1"/>
  <c r="P34" i="1"/>
  <c r="Q34" i="1" s="1"/>
  <c r="M33" i="1"/>
  <c r="N33" i="1" s="1"/>
  <c r="P33" i="1"/>
  <c r="Q33" i="1" s="1"/>
  <c r="P31" i="1"/>
  <c r="Q31" i="1" s="1"/>
  <c r="P29" i="1"/>
  <c r="Q29" i="1" s="1"/>
  <c r="M26" i="1"/>
  <c r="N26" i="1" s="1"/>
  <c r="P26" i="1"/>
  <c r="M25" i="1"/>
  <c r="N25" i="1" s="1"/>
  <c r="M24" i="1"/>
  <c r="N24" i="1" s="1"/>
  <c r="P24" i="1"/>
  <c r="P21" i="1"/>
  <c r="Q21" i="1" s="1"/>
  <c r="P32" i="1"/>
  <c r="Q32" i="1" s="1"/>
  <c r="S104" i="2" s="1"/>
  <c r="P15" i="1"/>
  <c r="Q15" i="1" s="1"/>
  <c r="S103" i="2" l="1"/>
  <c r="S102" i="2"/>
  <c r="Q105" i="2"/>
  <c r="Q39" i="1"/>
  <c r="S106" i="2" l="1"/>
  <c r="G105" i="2"/>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<sst xmlns="http://schemas.openxmlformats.org/spreadsheetml/2006/main" count="401" uniqueCount="241">
  <si>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</si>
  <si>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</si>
  <si>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</si>
  <si>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</si>
  <si>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</si>
  <si>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</si>
  <si>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</si>
  <si>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</si>
  <si>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</si>
  <si>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</si>
  <si>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</si>
  <si>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</si>
  <si>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</si>
  <si>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</si>
  <si>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</si>
  <si>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</si>
  <si>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</si>
  <si>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</si>
  <si>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</si>
  <si>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</si>
  <si>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</si>
  <si>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</si>
  <si>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</si>
  <si>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</si>
  <si>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</si>
  <si>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</si>
  <si>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</si>
  <si>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</si>
  <si>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</si>
  <si>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</si>
  <si>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</si>
  <si>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</si>
  <si>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</si>
  <si>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</si>
  <si>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</si>
  <si>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</si>
  <si>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</si>
  <si>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</si>
  <si>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</si>
  <si>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</si>
  <si>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</si>
  <si>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</si>
  <si>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</si>
  <si>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</si>
  <si>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</si>
  <si>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</si>
  <si>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</si>
  <si>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</si>
  <si>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</si>
  <si>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</si>
  <si>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</si>
  <si>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</si>
  <si>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</si>
  <si>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</si>
  <si>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</si>
  <si>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</si>
  <si>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</si>
  <si>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</si>
  <si>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</si>
  <si>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</si>
  <si>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</si>
  <si>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</si>
  <si>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</si>
  <si>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</si>
  <si>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</si>
  <si>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</si>
  <si>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</si>
  <si>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</si>
  <si>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</si>
  <si>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</si>
  <si>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</si>
  <si>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</si>
  <si>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</si>
  <si>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</si>
  <si>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</si>
  <si>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</si>
  <si>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</si>
  <si>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</si>
  <si>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</si>
  <si>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</si>
  <si>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</si>
  <si>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</si>
  <si>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</si>
  <si>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</si>
  <si>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</si>
  <si>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</si>
  <si>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</si>
  <si>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</si>
  <si>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</si>
  <si>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</si>
  <si>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</si>
  <si>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</si>
  <si>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</si>
  <si>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</si>
  <si>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</si>
  <si>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</si>
  <si>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</si>
  <si>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</si>
  <si>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</si>
  <si>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</si>
  <si>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</si>
  <si>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</si>
  <si>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</si>
  <si>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</si>
  <si>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</si>
  <si>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</si>
  <si>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</si>
  <si>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</si>
  <si>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</si>
  <si>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</si>
  <si>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</si>
  <si>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</si>
  <si>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</si>
  <si>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</si>
  <si>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</si>
  <si>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</si>
  <si>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</si>
  <si>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</si>
  <si>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</si>
  <si>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</si>
  <si>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</si>
  <si>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</si>
  <si>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</si>
  <si>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</si>
  <si>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</si>
  <si>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</si>
  <si>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</si>
  <si>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</si>
  <si>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</si>
  <si>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</si>
  <si>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</si>
  <si>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</si>
  <si>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</si>
  <si>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</si>
  <si>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</si>
  <si>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</si>
  <si>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</si>
  <si>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</si>
  <si>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</si>
  <si>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</si>
  <si>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</si>
  <si>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</si>
  <si>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</si>
  <si>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</si>
  <si>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</si>
  <si>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气控产品开发部</t>
    <phoneticPr fontId="0" type="noConversion"/>
  </si>
  <si>
    <t>垫付人</t>
    <phoneticPr fontId="2" type="noConversion"/>
  </si>
  <si>
    <t xml:space="preserve">  安路普（北京）汽车技术有限公司</t>
    <phoneticPr fontId="2" type="noConversion"/>
  </si>
  <si>
    <t>3D打印件</t>
  </si>
  <si>
    <t>崔志强</t>
    <phoneticPr fontId="0" type="noConversion"/>
  </si>
  <si>
    <t>崔志强</t>
    <phoneticPr fontId="0" type="noConversion"/>
  </si>
  <si>
    <t>6214680073721951</t>
    <phoneticPr fontId="0" type="noConversion"/>
  </si>
  <si>
    <t>北京银行昌平区科技园支行</t>
    <phoneticPr fontId="0" type="noConversion"/>
  </si>
  <si>
    <t>报销人：崔志强</t>
    <phoneticPr fontId="2" type="noConversion"/>
  </si>
  <si>
    <t>螺栓、固定销</t>
  </si>
  <si>
    <t>不锈钢垫片</t>
  </si>
  <si>
    <t>铝型材</t>
  </si>
  <si>
    <t>钢型材</t>
  </si>
  <si>
    <t>螺栓轴套</t>
  </si>
  <si>
    <t>硅胶O型圈 300个</t>
  </si>
  <si>
    <t>塞打螺丝Φ6*M5*30  8个</t>
  </si>
  <si>
    <t>抛光砂纸 60张</t>
  </si>
  <si>
    <t>不锈钢凸肩螺丝 M5*10 200个</t>
  </si>
  <si>
    <t>2.54双排插针 2组</t>
  </si>
  <si>
    <t>0.5mmO圈 300个</t>
  </si>
  <si>
    <t>LS01-12-3D打印件</t>
  </si>
  <si>
    <t>GZ-LS-3D打印件</t>
  </si>
  <si>
    <t>LS19-E-DZ 3D打印件</t>
  </si>
  <si>
    <t>LS54-WL 3D打印件</t>
  </si>
  <si>
    <t>LS19-F-DZ 3D打印件</t>
  </si>
  <si>
    <t>LS19-G-DZ 3D打印件</t>
  </si>
  <si>
    <t>LS-H02-FPB 3D打印件</t>
  </si>
  <si>
    <t>阀体等 3D打印件</t>
  </si>
  <si>
    <t>气泵盖等3D打印件</t>
  </si>
  <si>
    <t>支撑圈3D打印件</t>
  </si>
  <si>
    <t>挡块工装3D打印件</t>
  </si>
  <si>
    <t>塑料齿轮包样件</t>
  </si>
  <si>
    <t>波形垫片M8*13*0.3</t>
  </si>
  <si>
    <t>O型圈Φ70*3</t>
  </si>
  <si>
    <t>波形弹簧YUC-D12-n3</t>
  </si>
  <si>
    <t>轴肩螺栓M5-Φ6-30</t>
  </si>
  <si>
    <t>轴肩螺栓M3-Φ4-25</t>
  </si>
  <si>
    <t>波形弹簧 YUC-D8-n3-A、B</t>
  </si>
  <si>
    <t>BROPPE内六角批头S2合金钢高硬度</t>
    <phoneticPr fontId="41" type="noConversion"/>
  </si>
  <si>
    <t>PU气动管高压管零售批发保质保量</t>
    <phoneticPr fontId="41" type="noConversion"/>
  </si>
  <si>
    <t>CMSH CMSJ CMSG-030磁性感应开关DMSH</t>
    <phoneticPr fontId="41" type="noConversion"/>
  </si>
  <si>
    <t>手阀接头buchvff开关气动</t>
    <phoneticPr fontId="41" type="noConversion"/>
  </si>
  <si>
    <t>钻卡头扳手</t>
  </si>
  <si>
    <t>水平肘夹</t>
  </si>
  <si>
    <t>顶丝M5*10</t>
  </si>
  <si>
    <t>滑块螺母</t>
  </si>
  <si>
    <t>萝卜头螺丝刀</t>
  </si>
  <si>
    <t>8*25螺钉</t>
  </si>
  <si>
    <t>O圈15*1.9</t>
  </si>
  <si>
    <t>M8*20*2垫片</t>
  </si>
  <si>
    <t>周转箱1450*300*60</t>
  </si>
  <si>
    <t>储物盒</t>
  </si>
  <si>
    <t>O圈21.2*1.8</t>
  </si>
  <si>
    <t>O圈25*1.9、24*1.9</t>
  </si>
  <si>
    <t>O圈21*1.5、22*1.5、23*1.5、24*1.5</t>
  </si>
  <si>
    <t>光轴</t>
  </si>
  <si>
    <t>石墨铜套</t>
  </si>
  <si>
    <t>孔用挡圈28</t>
  </si>
  <si>
    <t>脚踏开关</t>
  </si>
  <si>
    <t>电源端子线</t>
  </si>
  <si>
    <t>接线盒</t>
  </si>
  <si>
    <t>史丹利（STANLEY）伸缩便携磁性捡拾器汽修零件磁力棒可伸缩金属吸力棒 78-022-23C</t>
  </si>
  <si>
    <t>得力(deli)强力布基胶带 高粘性耐磨防水胶带 60mm*20m*230μm 地毯固定管道修补窗户防风密封 灰色1卷 30801</t>
  </si>
  <si>
    <t>绿林（GREENER）单支内六角扳手加长内六方球头六角螺丝刀 4mm-加长球头</t>
  </si>
  <si>
    <t>丁晴橡胶手套</t>
  </si>
  <si>
    <t>酒精喷雾</t>
  </si>
  <si>
    <t>无尘布</t>
  </si>
  <si>
    <t>开口扳子</t>
  </si>
  <si>
    <t>2.5内六角</t>
  </si>
  <si>
    <t>广告机</t>
  </si>
  <si>
    <t>奔驰座椅调节开关</t>
  </si>
  <si>
    <t>WPS会员周卡</t>
  </si>
  <si>
    <t>插接器/端子</t>
  </si>
  <si>
    <t>SPL-2二位多功能电线连接器</t>
  </si>
  <si>
    <t>M2螺钉标准件</t>
  </si>
  <si>
    <t>胶水</t>
  </si>
  <si>
    <t>丝锥M2-M4</t>
  </si>
  <si>
    <t>旋转夹紧气缸SRC25-90R</t>
  </si>
  <si>
    <t>Φ2定位销钉</t>
  </si>
  <si>
    <t>塑料板</t>
  </si>
  <si>
    <t>铍铜弹片LRC-97-1180</t>
  </si>
  <si>
    <t>直角接头PL4-M5</t>
  </si>
  <si>
    <t>不锈钢销钉M4*35</t>
  </si>
  <si>
    <t>硅胶垫片Φ23*1</t>
  </si>
  <si>
    <t>Φ2.6*10销钉</t>
  </si>
  <si>
    <t>2寸钎焊平磨头</t>
  </si>
  <si>
    <t>2.6mm不锈钢球</t>
  </si>
  <si>
    <t>减速电机</t>
  </si>
  <si>
    <t>塑料盒</t>
  </si>
  <si>
    <t>ZY2308电控座椅</t>
  </si>
  <si>
    <t>ZY2305 转盘解锁气缸</t>
  </si>
  <si>
    <t>ZY2303</t>
    <phoneticPr fontId="41" type="noConversion"/>
  </si>
  <si>
    <t>李喜庆</t>
  </si>
  <si>
    <t>李子坤</t>
  </si>
  <si>
    <t>孙国</t>
  </si>
  <si>
    <t>姚明阳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</si>
</sst>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quot;¥&quot;#,##0.00_);[Red]\(&quot;¥&quot;#,##0.00\)"/>
  </numFmts>
  <fonts count="43" x14ac:knownFonts="1">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1"/>
      <color theme="1"/>
      <name val="宋体"/>
      <family val="3"/>
      <charset val="134"/>
      <scheme val="minor"/>
    </font>
    <font>
      <b/>
      <sz val="12"/>
      <color rgb="FFFF0000"/>
      <name val="Times New Roman"/>
      <family val="1"/>
    </font>
    <font>
      <sz val="12"/>
      <name val="宋体"/>
      <family val="3"/>
      <charset val="134"/>
    </font>
    <font>
      <u/>
      <sz val="9.35"/>
      <color theme="10"/>
      <name val="宋体"/>
      <family val="3"/>
      <charset val="134"/>
    </font>
    <font>
      <sz val="11"/>
      <name val="宋体"/>
      <family val="3"/>
      <charset val="134"/>
      <scheme val="minor"/>
    </font>
    <font>
      <sz val="9"/>
      <name val="宋体"/>
      <family val="3"/>
      <charset val="134"/>
      <scheme val="minor"/>
    </font>
    <font>
      <sz val="11"/>
      <name val="Segoe UI"/>
      <family val="2"/>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s>
  <cellStyleXfs count="8">
    <xf numFmtId="0" fontId="0" fillId="0" borderId="0"/>
    <xf numFmtId="176"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xf numFmtId="0" fontId="36" fillId="0" borderId="0">
      <alignment vertical="center"/>
    </xf>
    <xf numFmtId="0" fontId="38" fillId="0" borderId="0">
      <alignment vertical="center"/>
    </xf>
    <xf numFmtId="0" fontId="39" fillId="0" borderId="0" applyNumberFormat="0" applyFill="0" applyBorder="0" applyAlignment="0" applyProtection="0">
      <alignment vertical="top"/>
      <protection locked="0"/>
    </xf>
  </cellStyleXfs>
  <cellXfs count="180">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6" xfId="0" applyFont="1" applyFill="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7" xfId="0" applyFont="1" applyFill="1" applyBorder="1" applyAlignment="1">
      <alignment horizontal="center"/>
    </xf>
    <xf numFmtId="0" fontId="13" fillId="0" borderId="8" xfId="0" applyFont="1" applyFill="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7" fillId="0" borderId="21" xfId="0" applyFont="1" applyFill="1" applyBorder="1" applyAlignment="1">
      <alignment wrapText="1"/>
    </xf>
    <xf numFmtId="178" fontId="17" fillId="0" borderId="21" xfId="0" applyNumberFormat="1" applyFont="1" applyFill="1" applyBorder="1" applyAlignment="1">
      <alignment wrapText="1"/>
    </xf>
    <xf numFmtId="178" fontId="17" fillId="0" borderId="25" xfId="0" applyNumberFormat="1" applyFont="1" applyFill="1" applyBorder="1" applyAlignment="1">
      <alignment wrapText="1"/>
    </xf>
    <xf numFmtId="0" fontId="17" fillId="0" borderId="0" xfId="0" applyFont="1" applyAlignment="1">
      <alignment wrapText="1"/>
    </xf>
    <xf numFmtId="0" fontId="18"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applyAlignment="1">
      <alignment vertical="center"/>
    </xf>
    <xf numFmtId="0" fontId="20" fillId="0" borderId="0" xfId="0" applyFont="1"/>
    <xf numFmtId="0" fontId="21" fillId="0" borderId="0" xfId="0" applyFont="1" applyAlignment="1">
      <alignment vertical="center"/>
    </xf>
    <xf numFmtId="178" fontId="17" fillId="0" borderId="23" xfId="0" applyNumberFormat="1" applyFont="1" applyFill="1" applyBorder="1" applyAlignment="1">
      <alignment wrapText="1"/>
    </xf>
    <xf numFmtId="178" fontId="17" fillId="0" borderId="28" xfId="0" applyNumberFormat="1" applyFont="1" applyFill="1" applyBorder="1" applyAlignment="1">
      <alignment wrapText="1"/>
    </xf>
    <xf numFmtId="0" fontId="24"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3" fillId="0" borderId="0" xfId="0" applyFont="1" applyAlignment="1">
      <alignment horizontal="left"/>
    </xf>
    <xf numFmtId="0" fontId="25" fillId="0" borderId="0" xfId="0" applyFont="1"/>
    <xf numFmtId="0" fontId="23" fillId="0" borderId="0" xfId="0" applyFont="1" applyAlignment="1">
      <alignment horizontal="right"/>
    </xf>
    <xf numFmtId="0" fontId="22" fillId="0" borderId="25" xfId="0" applyFont="1" applyBorder="1"/>
    <xf numFmtId="0" fontId="26" fillId="0" borderId="22" xfId="0" applyFont="1" applyBorder="1"/>
    <xf numFmtId="178" fontId="26" fillId="0" borderId="21" xfId="0" applyNumberFormat="1" applyFont="1" applyFill="1" applyBorder="1" applyAlignment="1">
      <alignment wrapText="1"/>
    </xf>
    <xf numFmtId="178" fontId="27" fillId="0" borderId="21" xfId="0" applyNumberFormat="1" applyFont="1" applyFill="1" applyBorder="1" applyAlignment="1">
      <alignment horizontal="centerContinuous"/>
    </xf>
    <xf numFmtId="0" fontId="22" fillId="0" borderId="0" xfId="0" applyFont="1" applyBorder="1"/>
    <xf numFmtId="0" fontId="1" fillId="0" borderId="0" xfId="0" applyFont="1" applyBorder="1"/>
    <xf numFmtId="0" fontId="1" fillId="0" borderId="0" xfId="0" applyFont="1" applyBorder="1" applyAlignment="1"/>
    <xf numFmtId="0" fontId="22" fillId="0" borderId="29" xfId="0" applyFont="1" applyBorder="1" applyAlignment="1"/>
    <xf numFmtId="0" fontId="22" fillId="0" borderId="0" xfId="0" applyFont="1" applyBorder="1" applyAlignment="1"/>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1" fillId="0" borderId="21" xfId="0" applyFont="1" applyBorder="1" applyAlignment="1">
      <alignment horizontal="center" vertical="center"/>
    </xf>
    <xf numFmtId="0" fontId="23" fillId="0" borderId="21" xfId="0" applyFont="1" applyBorder="1" applyAlignment="1">
      <alignment horizontal="center" vertical="top"/>
    </xf>
    <xf numFmtId="14" fontId="25" fillId="0" borderId="0" xfId="0" applyNumberFormat="1" applyFont="1" applyAlignment="1">
      <alignment horizontal="left"/>
    </xf>
    <xf numFmtId="0" fontId="34" fillId="0" borderId="0" xfId="0" applyFont="1"/>
    <xf numFmtId="0" fontId="18" fillId="0" borderId="24" xfId="0" applyFont="1" applyFill="1" applyBorder="1" applyAlignment="1">
      <alignment wrapText="1"/>
    </xf>
    <xf numFmtId="0" fontId="17" fillId="0" borderId="24" xfId="0" applyFont="1" applyFill="1" applyBorder="1" applyAlignment="1">
      <alignment wrapText="1"/>
    </xf>
    <xf numFmtId="178" fontId="17" fillId="0" borderId="24" xfId="0" applyNumberFormat="1" applyFont="1" applyFill="1" applyBorder="1" applyAlignment="1">
      <alignment wrapText="1"/>
    </xf>
    <xf numFmtId="178" fontId="17" fillId="0" borderId="31" xfId="0" applyNumberFormat="1" applyFont="1" applyFill="1" applyBorder="1" applyAlignment="1">
      <alignment wrapText="1"/>
    </xf>
    <xf numFmtId="178" fontId="26" fillId="0" borderId="24" xfId="0" applyNumberFormat="1" applyFont="1" applyFill="1" applyBorder="1" applyAlignment="1">
      <alignment wrapText="1"/>
    </xf>
    <xf numFmtId="0" fontId="31" fillId="0" borderId="21" xfId="0" applyFont="1" applyBorder="1"/>
    <xf numFmtId="0" fontId="19" fillId="0" borderId="0" xfId="0" applyFont="1" applyFill="1"/>
    <xf numFmtId="0" fontId="0" fillId="0" borderId="0" xfId="0" applyBorder="1" applyAlignment="1">
      <alignment vertical="center"/>
    </xf>
    <xf numFmtId="0" fontId="0" fillId="0" borderId="21" xfId="0" applyBorder="1" applyAlignment="1">
      <alignment vertical="center"/>
    </xf>
    <xf numFmtId="0" fontId="40" fillId="0" borderId="33" xfId="0" applyFont="1" applyFill="1" applyBorder="1" applyAlignment="1">
      <alignment horizontal="center" vertical="center"/>
    </xf>
    <xf numFmtId="0" fontId="40" fillId="0" borderId="34" xfId="0" applyFont="1" applyFill="1" applyBorder="1" applyAlignment="1">
      <alignment horizontal="left" vertical="center" wrapText="1"/>
    </xf>
    <xf numFmtId="182" fontId="42" fillId="0" borderId="21" xfId="0" applyNumberFormat="1" applyFont="1" applyFill="1" applyBorder="1" applyAlignment="1">
      <alignment horizontal="left" vertical="center" wrapText="1"/>
    </xf>
    <xf numFmtId="0" fontId="40" fillId="0" borderId="23" xfId="0" applyFont="1" applyFill="1" applyBorder="1" applyAlignment="1">
      <alignment horizontal="center" vertical="center" wrapText="1"/>
    </xf>
    <xf numFmtId="0" fontId="40" fillId="0" borderId="32" xfId="0" applyFont="1" applyFill="1" applyBorder="1" applyAlignment="1">
      <alignment horizontal="center" vertical="center" wrapText="1"/>
    </xf>
    <xf numFmtId="0" fontId="40" fillId="0" borderId="24" xfId="0" applyFont="1" applyFill="1" applyBorder="1" applyAlignment="1">
      <alignment horizontal="center" vertical="center" wrapText="1"/>
    </xf>
    <xf numFmtId="0" fontId="33" fillId="0" borderId="23" xfId="0" applyFont="1" applyBorder="1" applyAlignment="1">
      <alignment horizontal="center" vertical="center"/>
    </xf>
    <xf numFmtId="0" fontId="33" fillId="0" borderId="24" xfId="0" applyFont="1" applyBorder="1" applyAlignment="1">
      <alignment horizontal="center" vertical="center"/>
    </xf>
    <xf numFmtId="178" fontId="23" fillId="0" borderId="21" xfId="0" applyNumberFormat="1" applyFont="1" applyBorder="1" applyAlignment="1">
      <alignment horizontal="center" vertical="top"/>
    </xf>
    <xf numFmtId="0" fontId="32" fillId="0" borderId="21" xfId="0" applyFont="1" applyBorder="1" applyAlignment="1">
      <alignment horizontal="center" vertical="center" wrapText="1"/>
    </xf>
    <xf numFmtId="0" fontId="34" fillId="0" borderId="1" xfId="0" applyFont="1" applyBorder="1" applyAlignment="1">
      <alignment horizontal="center"/>
    </xf>
    <xf numFmtId="0" fontId="25" fillId="0" borderId="1" xfId="0" applyFont="1" applyBorder="1" applyAlignment="1">
      <alignment horizontal="center"/>
    </xf>
    <xf numFmtId="0" fontId="23" fillId="0" borderId="21" xfId="0" applyFont="1" applyBorder="1" applyAlignment="1">
      <alignment horizontal="center" vertical="top"/>
    </xf>
    <xf numFmtId="0" fontId="23" fillId="0" borderId="24" xfId="0" applyFont="1" applyBorder="1" applyAlignment="1">
      <alignment horizontal="center" vertical="top"/>
    </xf>
    <xf numFmtId="178" fontId="23" fillId="0" borderId="24" xfId="0" applyNumberFormat="1" applyFont="1" applyBorder="1" applyAlignment="1">
      <alignment horizontal="center" vertical="top"/>
    </xf>
    <xf numFmtId="0" fontId="34" fillId="0" borderId="22" xfId="0" applyFont="1" applyBorder="1" applyAlignment="1">
      <alignment horizontal="center"/>
    </xf>
    <xf numFmtId="49" fontId="22" fillId="0" borderId="22" xfId="0" applyNumberFormat="1" applyFont="1" applyBorder="1" applyAlignment="1">
      <alignment horizontal="center"/>
    </xf>
    <xf numFmtId="0" fontId="22" fillId="0" borderId="22" xfId="0" applyFont="1" applyBorder="1" applyAlignment="1">
      <alignment horizontal="center" wrapText="1"/>
    </xf>
    <xf numFmtId="0" fontId="23" fillId="0" borderId="28" xfId="0" applyFont="1" applyBorder="1" applyAlignment="1">
      <alignment horizontal="center" vertical="top"/>
    </xf>
    <xf numFmtId="0" fontId="23" fillId="0" borderId="29" xfId="0" applyFont="1" applyBorder="1" applyAlignment="1">
      <alignment horizontal="center" vertical="top"/>
    </xf>
    <xf numFmtId="0" fontId="23" fillId="0" borderId="30" xfId="0" applyFont="1" applyBorder="1" applyAlignment="1">
      <alignment horizontal="center" vertical="top"/>
    </xf>
    <xf numFmtId="0" fontId="23" fillId="0" borderId="0" xfId="0" applyFont="1" applyBorder="1" applyAlignment="1">
      <alignment horizontal="center" vertical="top"/>
    </xf>
    <xf numFmtId="0" fontId="23" fillId="0" borderId="31" xfId="0" applyFont="1" applyBorder="1" applyAlignment="1">
      <alignment horizontal="center" vertical="top"/>
    </xf>
    <xf numFmtId="0" fontId="23" fillId="0" borderId="1" xfId="0"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cellXfs>
  <cellStyles count="8">
    <cellStyle name="百分比" xfId="3" builtinId="5"/>
    <cellStyle name="常规" xfId="0" builtinId="0"/>
    <cellStyle name="常规 2" xfId="6"/>
    <cellStyle name="常规 2 2" xfId="4"/>
    <cellStyle name="常规 3" xfId="5"/>
    <cellStyle name="超链接" xfId="2" builtinId="8"/>
    <cellStyle name="超链接 2" xfId="7"/>
    <cellStyle name="千位分隔" xfId="1" builtinId="3"/>
  </cellStyles>
  <dxfs count="2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altLang="zh-CN"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RowHeight="12.75" x14ac:dyDescent="0.2"/>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x14ac:dyDescent="0.2">
      <c r="A1" s="67"/>
    </row>
    <row r="3" spans="1:39" x14ac:dyDescent="0.2">
      <c r="A3" s="4" t="s">
        <v>0</v>
      </c>
      <c r="B3" s="2"/>
      <c r="I3" s="1"/>
      <c r="J3" s="45"/>
      <c r="Y3" s="66" t="s">
        <v>31</v>
      </c>
      <c r="Z3" s="66" t="s">
        <v>32</v>
      </c>
      <c r="AB3" s="66" t="s">
        <v>59</v>
      </c>
    </row>
    <row r="4" spans="1:39" ht="13.5" thickBot="1" x14ac:dyDescent="0.25">
      <c r="A4" t="s">
        <v>1</v>
      </c>
      <c r="B4" s="2"/>
      <c r="J4" s="45"/>
      <c r="T4" s="66" t="s">
        <v>19</v>
      </c>
      <c r="U4" s="66">
        <v>1</v>
      </c>
      <c r="V4" s="66" t="s">
        <v>2</v>
      </c>
      <c r="Y4" s="66" t="s">
        <v>106</v>
      </c>
      <c r="Z4" s="66" t="s">
        <v>33</v>
      </c>
      <c r="AB4" s="66" t="s">
        <v>9</v>
      </c>
    </row>
    <row r="5" spans="1:39" x14ac:dyDescent="0.2">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x14ac:dyDescent="0.2">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x14ac:dyDescent="0.2">
      <c r="A7" s="12" t="s">
        <v>5</v>
      </c>
      <c r="B7" s="107"/>
      <c r="E7" s="5"/>
      <c r="F7" s="5"/>
      <c r="G7" s="48"/>
      <c r="H7" s="61"/>
      <c r="I7" s="5"/>
      <c r="J7" s="36"/>
      <c r="K7" s="41"/>
      <c r="L7" s="5"/>
      <c r="M7" s="5"/>
      <c r="N7" s="15"/>
      <c r="U7" s="66">
        <v>4</v>
      </c>
      <c r="V7" s="66" t="s">
        <v>9</v>
      </c>
      <c r="Y7" s="105" t="s">
        <v>111</v>
      </c>
      <c r="Z7" s="66" t="s">
        <v>45</v>
      </c>
      <c r="AB7" s="66" t="s">
        <v>61</v>
      </c>
    </row>
    <row r="8" spans="1:39" ht="21.75" customHeight="1" x14ac:dyDescent="0.2">
      <c r="A8" s="5"/>
      <c r="C8" s="95" t="s">
        <v>99</v>
      </c>
      <c r="E8" s="5"/>
      <c r="F8" s="5"/>
      <c r="G8" s="48"/>
      <c r="H8" s="61"/>
      <c r="I8" s="5"/>
      <c r="J8" s="36"/>
      <c r="K8" s="41"/>
      <c r="L8" s="5"/>
      <c r="M8" s="5"/>
      <c r="N8" s="15"/>
      <c r="U8" s="66">
        <v>5</v>
      </c>
      <c r="V8" s="66" t="s">
        <v>10</v>
      </c>
      <c r="Y8" s="66" t="s">
        <v>109</v>
      </c>
      <c r="Z8" s="66" t="s">
        <v>46</v>
      </c>
      <c r="AB8" s="66" t="s">
        <v>62</v>
      </c>
    </row>
    <row r="9" spans="1:39" ht="21.75" customHeight="1" x14ac:dyDescent="0.2">
      <c r="A9" s="14"/>
      <c r="B9" s="93" t="s">
        <v>96</v>
      </c>
      <c r="C9" s="94"/>
      <c r="E9" s="5"/>
      <c r="F9" s="5"/>
      <c r="G9" s="48"/>
      <c r="H9" s="61"/>
      <c r="I9" s="5"/>
      <c r="J9" s="36"/>
      <c r="K9" s="41"/>
      <c r="L9" s="5"/>
      <c r="M9" s="5"/>
      <c r="N9" s="15"/>
      <c r="U9" s="66">
        <v>6</v>
      </c>
      <c r="V9" s="66" t="s">
        <v>12</v>
      </c>
      <c r="Y9" s="66" t="s">
        <v>110</v>
      </c>
      <c r="Z9" s="66" t="s">
        <v>47</v>
      </c>
      <c r="AB9" s="105" t="s">
        <v>113</v>
      </c>
    </row>
    <row r="10" spans="1:39" ht="14.25" x14ac:dyDescent="0.2">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x14ac:dyDescent="0.2">
      <c r="A11" s="14"/>
      <c r="B11" s="5"/>
      <c r="C11" s="5"/>
      <c r="D11" s="30"/>
      <c r="E11" s="30"/>
      <c r="F11" s="30"/>
      <c r="G11" s="30"/>
      <c r="H11" s="30"/>
      <c r="I11" s="30"/>
      <c r="J11" s="30"/>
      <c r="K11" s="32"/>
      <c r="L11" s="5"/>
      <c r="M11" s="5"/>
      <c r="N11" s="15"/>
      <c r="Y11" s="66" t="s">
        <v>36</v>
      </c>
      <c r="Z11" s="66" t="s">
        <v>49</v>
      </c>
      <c r="AB11" s="66" t="s">
        <v>63</v>
      </c>
    </row>
    <row r="12" spans="1:39" x14ac:dyDescent="0.2">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x14ac:dyDescent="0.25">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x14ac:dyDescent="0.25">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x14ac:dyDescent="0.25">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x14ac:dyDescent="0.25">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x14ac:dyDescent="0.25">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x14ac:dyDescent="0.25">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x14ac:dyDescent="0.25">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x14ac:dyDescent="0.25">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x14ac:dyDescent="0.25">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x14ac:dyDescent="0.25">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x14ac:dyDescent="0.25">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x14ac:dyDescent="0.25">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x14ac:dyDescent="0.25">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x14ac:dyDescent="0.25">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x14ac:dyDescent="0.25">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x14ac:dyDescent="0.25">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x14ac:dyDescent="0.25">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x14ac:dyDescent="0.25">
      <c r="A30" s="108"/>
      <c r="B30" s="109"/>
      <c r="C30" s="97"/>
      <c r="D30" s="25"/>
      <c r="E30" s="110">
        <v>16</v>
      </c>
      <c r="F30" s="37" t="s">
        <v>105</v>
      </c>
      <c r="G30" s="26"/>
      <c r="H30" s="114">
        <v>1</v>
      </c>
      <c r="I30" s="50">
        <f t="shared" si="6"/>
        <v>0</v>
      </c>
      <c r="J30" s="38"/>
      <c r="K30" s="43"/>
      <c r="L30" s="6"/>
      <c r="M30" s="5"/>
      <c r="N30" s="15"/>
      <c r="O30" s="20"/>
    </row>
    <row r="31" spans="1:26" ht="13.5" thickBot="1" x14ac:dyDescent="0.25">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x14ac:dyDescent="0.25">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x14ac:dyDescent="0.25">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x14ac:dyDescent="0.25">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x14ac:dyDescent="0.25">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x14ac:dyDescent="0.25">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x14ac:dyDescent="0.25">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x14ac:dyDescent="0.25">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x14ac:dyDescent="0.25">
      <c r="A39" s="5"/>
      <c r="B39" s="5"/>
      <c r="C39" s="5"/>
      <c r="D39" s="5"/>
      <c r="E39" s="5"/>
      <c r="F39" s="36"/>
      <c r="G39" s="5"/>
      <c r="H39" s="36"/>
      <c r="I39" s="5"/>
      <c r="J39" s="36"/>
      <c r="K39" s="36"/>
      <c r="L39" s="5"/>
      <c r="M39" s="5"/>
      <c r="N39" s="5"/>
      <c r="Q39">
        <f>SUM(Q15:Q38)</f>
        <v>0</v>
      </c>
    </row>
    <row r="40" spans="1:40" ht="14.25" thickTop="1" thickBot="1" x14ac:dyDescent="0.25">
      <c r="A40" s="5"/>
      <c r="B40" s="5"/>
      <c r="C40" s="5"/>
      <c r="D40" s="5"/>
      <c r="E40" s="5"/>
      <c r="F40" s="36"/>
      <c r="G40" s="5"/>
      <c r="H40" s="53" t="s">
        <v>11</v>
      </c>
      <c r="I40" s="52">
        <f>SUM(I15:I38)</f>
        <v>0</v>
      </c>
      <c r="J40" s="36"/>
      <c r="K40" s="36"/>
      <c r="L40" s="5"/>
      <c r="M40" s="5"/>
      <c r="N40" s="5"/>
    </row>
    <row r="41" spans="1:40" ht="13.5" thickTop="1" x14ac:dyDescent="0.2">
      <c r="A41" s="5"/>
      <c r="B41" s="5"/>
      <c r="C41" s="68"/>
      <c r="D41" s="5"/>
      <c r="E41" s="5"/>
      <c r="F41" s="36"/>
      <c r="G41" s="5"/>
      <c r="H41" s="36"/>
      <c r="I41" s="5"/>
      <c r="J41" s="36"/>
      <c r="K41" s="36"/>
      <c r="L41" s="5"/>
      <c r="M41" s="5"/>
      <c r="N41" s="5"/>
    </row>
    <row r="42" spans="1:40" x14ac:dyDescent="0.2">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x14ac:dyDescent="0.2">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x14ac:dyDescent="0.2">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x14ac:dyDescent="0.2">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x14ac:dyDescent="0.2">
      <c r="A46" s="5"/>
      <c r="B46" s="5"/>
      <c r="C46" s="5"/>
      <c r="D46" s="5"/>
      <c r="E46" s="5"/>
      <c r="F46" s="36"/>
      <c r="G46" s="5"/>
      <c r="H46" s="36"/>
      <c r="I46" s="5"/>
      <c r="J46" s="36"/>
      <c r="K46" s="36"/>
      <c r="L46" s="5"/>
      <c r="M46" s="5"/>
      <c r="N46" s="5"/>
    </row>
    <row r="47" spans="1:40" x14ac:dyDescent="0.2">
      <c r="A47" s="5"/>
      <c r="B47" s="5"/>
      <c r="C47" s="5"/>
      <c r="D47" s="5"/>
      <c r="E47" s="5"/>
      <c r="F47" s="36"/>
      <c r="G47" s="5"/>
      <c r="H47" s="36"/>
      <c r="I47" s="5"/>
      <c r="J47" s="36"/>
      <c r="K47" s="36"/>
      <c r="L47" s="5"/>
      <c r="M47" s="5"/>
      <c r="N47" s="5"/>
    </row>
    <row r="48" spans="1:40" x14ac:dyDescent="0.2">
      <c r="A48" s="5"/>
      <c r="B48" s="5"/>
      <c r="C48" s="5"/>
      <c r="D48" s="5"/>
      <c r="E48" s="5"/>
      <c r="F48" s="36"/>
      <c r="G48" s="5"/>
      <c r="H48" s="36"/>
      <c r="I48" s="5"/>
      <c r="J48" s="36"/>
      <c r="K48" s="36"/>
      <c r="L48" s="5"/>
      <c r="M48" s="5"/>
      <c r="N48" s="5"/>
    </row>
    <row r="49" spans="1:15" x14ac:dyDescent="0.2">
      <c r="A49" s="5"/>
      <c r="B49" s="5"/>
      <c r="C49" s="5"/>
      <c r="D49" s="5"/>
      <c r="E49" s="5"/>
      <c r="F49" s="36"/>
      <c r="G49" s="5"/>
      <c r="H49" s="36"/>
      <c r="I49" s="5"/>
      <c r="J49" s="36"/>
      <c r="K49" s="36"/>
      <c r="L49" s="5"/>
      <c r="M49" s="5"/>
      <c r="N49" s="5"/>
      <c r="O49" s="18" t="s">
        <v>28</v>
      </c>
    </row>
    <row r="50" spans="1:15" x14ac:dyDescent="0.2">
      <c r="A50" s="5"/>
      <c r="B50" s="5"/>
      <c r="C50" s="5"/>
      <c r="D50" s="5"/>
      <c r="E50" s="5"/>
      <c r="F50" s="36"/>
      <c r="G50" s="5"/>
      <c r="H50" s="36"/>
      <c r="I50" s="5"/>
      <c r="J50" s="36"/>
      <c r="K50" s="36"/>
      <c r="L50" s="5"/>
      <c r="M50" s="5"/>
      <c r="N50" s="5"/>
      <c r="O50" s="18" t="s">
        <v>28</v>
      </c>
    </row>
    <row r="51" spans="1:15" x14ac:dyDescent="0.2">
      <c r="A51" s="5"/>
      <c r="B51" s="5"/>
      <c r="C51" s="5"/>
      <c r="D51" s="5"/>
      <c r="E51" s="5"/>
      <c r="F51" s="36"/>
      <c r="G51" s="5"/>
      <c r="H51" s="36"/>
      <c r="I51" s="5"/>
      <c r="J51" s="36"/>
      <c r="K51" s="36"/>
      <c r="L51" s="5"/>
      <c r="M51" s="5"/>
      <c r="N51" s="5"/>
      <c r="O51" s="18" t="s">
        <v>28</v>
      </c>
    </row>
    <row r="52" spans="1:15" x14ac:dyDescent="0.2">
      <c r="A52" s="5"/>
      <c r="B52" s="5"/>
      <c r="C52" s="5"/>
      <c r="D52" s="5"/>
      <c r="E52" s="5"/>
      <c r="F52" s="36"/>
      <c r="G52" s="5"/>
      <c r="H52" s="36"/>
      <c r="I52" s="5"/>
      <c r="J52" s="36"/>
      <c r="K52" s="36"/>
      <c r="L52" s="5"/>
      <c r="M52" s="5"/>
      <c r="N52" s="5"/>
      <c r="O52" s="18" t="s">
        <v>28</v>
      </c>
    </row>
    <row r="53" spans="1:15" x14ac:dyDescent="0.2">
      <c r="A53" s="5"/>
      <c r="B53" s="5"/>
      <c r="C53" s="5"/>
      <c r="D53" s="5"/>
      <c r="E53" s="5"/>
      <c r="F53" s="36"/>
      <c r="G53" s="5"/>
      <c r="H53" s="36"/>
      <c r="I53" s="5"/>
      <c r="J53" s="36"/>
      <c r="K53" s="36"/>
      <c r="L53" s="5"/>
      <c r="M53" s="5"/>
      <c r="N53" s="5"/>
      <c r="O53" s="18" t="s">
        <v>28</v>
      </c>
    </row>
    <row r="54" spans="1:15" x14ac:dyDescent="0.2">
      <c r="A54" s="5"/>
      <c r="B54" s="5"/>
      <c r="C54" s="5"/>
      <c r="D54" s="5"/>
      <c r="E54" s="5"/>
      <c r="F54" s="36"/>
      <c r="G54" s="5"/>
      <c r="H54" s="36"/>
      <c r="I54" s="5"/>
      <c r="J54" s="36"/>
      <c r="K54" s="36"/>
      <c r="L54" s="5"/>
      <c r="M54" s="5"/>
      <c r="N54" s="5"/>
      <c r="O54" s="18" t="s">
        <v>28</v>
      </c>
    </row>
    <row r="55" spans="1:15" x14ac:dyDescent="0.2">
      <c r="A55" s="5"/>
      <c r="B55" s="5"/>
      <c r="C55" s="5"/>
      <c r="D55" s="5"/>
      <c r="E55" s="5"/>
      <c r="F55" s="36"/>
      <c r="G55" s="5"/>
      <c r="H55" s="36"/>
      <c r="I55" s="5"/>
      <c r="J55" s="36"/>
      <c r="K55" s="36"/>
      <c r="L55" s="5"/>
      <c r="M55" s="5"/>
      <c r="N55" s="5"/>
      <c r="O55" s="18" t="s">
        <v>28</v>
      </c>
    </row>
    <row r="56" spans="1:15" x14ac:dyDescent="0.2">
      <c r="A56" s="5"/>
      <c r="B56" s="5"/>
      <c r="C56" s="5"/>
      <c r="D56" s="5"/>
      <c r="E56" s="5"/>
      <c r="F56" s="36"/>
      <c r="G56" s="5"/>
      <c r="H56" s="36"/>
      <c r="I56" s="5"/>
      <c r="J56" s="36"/>
      <c r="K56" s="36"/>
      <c r="L56" s="5"/>
      <c r="M56" s="5"/>
      <c r="N56" s="5"/>
      <c r="O56" s="18" t="s">
        <v>28</v>
      </c>
    </row>
    <row r="57" spans="1:15" x14ac:dyDescent="0.2">
      <c r="A57" s="5"/>
      <c r="B57" s="5"/>
      <c r="C57" s="5"/>
      <c r="D57" s="5"/>
      <c r="E57" s="5"/>
      <c r="F57" s="36"/>
      <c r="G57" s="5"/>
      <c r="H57" s="36"/>
      <c r="I57" s="5"/>
      <c r="J57" s="36"/>
      <c r="K57" s="36"/>
      <c r="L57" s="5"/>
      <c r="M57" s="5"/>
      <c r="N57" s="5"/>
      <c r="O57" s="18" t="s">
        <v>28</v>
      </c>
    </row>
    <row r="58" spans="1:15" x14ac:dyDescent="0.2">
      <c r="A58" s="5"/>
      <c r="B58" s="5"/>
      <c r="C58" s="5"/>
      <c r="D58" s="5"/>
      <c r="E58" s="5"/>
      <c r="F58" s="36"/>
      <c r="G58" s="5"/>
      <c r="H58" s="36"/>
      <c r="I58" s="5"/>
      <c r="J58" s="36"/>
      <c r="K58" s="36"/>
      <c r="L58" s="5"/>
      <c r="M58" s="5"/>
      <c r="N58" s="5"/>
      <c r="O58" s="18" t="s">
        <v>28</v>
      </c>
    </row>
    <row r="59" spans="1:15" x14ac:dyDescent="0.2">
      <c r="A59" s="5"/>
      <c r="B59" s="5"/>
      <c r="C59" s="5"/>
      <c r="D59" s="5"/>
      <c r="E59" s="5"/>
      <c r="F59" s="36"/>
      <c r="G59" s="5"/>
      <c r="H59" s="36"/>
      <c r="I59" s="5"/>
      <c r="J59" s="36"/>
      <c r="K59" s="36"/>
      <c r="L59" s="5"/>
      <c r="M59" s="5"/>
      <c r="N59" s="5"/>
      <c r="O59" s="18" t="s">
        <v>28</v>
      </c>
    </row>
    <row r="60" spans="1:15" x14ac:dyDescent="0.2">
      <c r="A60" s="5"/>
      <c r="B60" s="5"/>
      <c r="C60" s="5"/>
      <c r="D60" s="5"/>
      <c r="E60" s="5"/>
      <c r="F60" s="36"/>
      <c r="G60" s="5"/>
      <c r="H60" s="36"/>
      <c r="I60" s="5"/>
      <c r="J60" s="36"/>
      <c r="K60" s="36"/>
      <c r="L60" s="5"/>
      <c r="M60" s="5"/>
      <c r="N60" s="5"/>
      <c r="O60" s="18" t="s">
        <v>28</v>
      </c>
    </row>
    <row r="61" spans="1:15" x14ac:dyDescent="0.2">
      <c r="A61" s="5"/>
      <c r="B61" s="5"/>
      <c r="C61" s="5"/>
      <c r="D61" s="5"/>
      <c r="E61" s="5"/>
      <c r="F61" s="36"/>
      <c r="G61" s="5"/>
      <c r="H61" s="36"/>
      <c r="I61" s="5"/>
      <c r="J61" s="36"/>
      <c r="K61" s="36"/>
      <c r="L61" s="5"/>
      <c r="M61" s="5"/>
      <c r="N61" s="5"/>
      <c r="O61" s="18" t="s">
        <v>28</v>
      </c>
    </row>
    <row r="62" spans="1:15" x14ac:dyDescent="0.2">
      <c r="A62" s="5"/>
      <c r="B62" s="5"/>
      <c r="C62" s="5"/>
      <c r="D62" s="5"/>
      <c r="E62" s="5"/>
      <c r="F62" s="36"/>
      <c r="G62" s="5"/>
      <c r="H62" s="36"/>
      <c r="I62" s="5"/>
      <c r="J62" s="36"/>
      <c r="K62" s="36"/>
      <c r="L62" s="5"/>
      <c r="M62" s="5"/>
      <c r="N62" s="5"/>
      <c r="O62" s="18" t="s">
        <v>28</v>
      </c>
    </row>
    <row r="63" spans="1:15" x14ac:dyDescent="0.2">
      <c r="A63" s="5"/>
      <c r="B63" s="5"/>
      <c r="C63" s="5"/>
      <c r="D63" s="5"/>
      <c r="E63" s="5"/>
      <c r="F63" s="36"/>
      <c r="G63" s="5"/>
      <c r="H63" s="36"/>
      <c r="I63" s="5"/>
      <c r="J63" s="36"/>
      <c r="K63" s="36"/>
      <c r="L63" s="5"/>
      <c r="M63" s="5"/>
      <c r="N63" s="5"/>
      <c r="O63" s="18" t="s">
        <v>28</v>
      </c>
    </row>
    <row r="64" spans="1:15" x14ac:dyDescent="0.2">
      <c r="A64" s="5"/>
      <c r="B64" s="5"/>
      <c r="C64" s="5"/>
      <c r="D64" s="5"/>
      <c r="E64" s="5"/>
      <c r="F64" s="36"/>
      <c r="G64" s="5"/>
      <c r="H64" s="36"/>
      <c r="I64" s="5"/>
      <c r="J64" s="36"/>
      <c r="K64" s="36"/>
      <c r="L64" s="5"/>
      <c r="M64" s="5"/>
      <c r="N64" s="5"/>
      <c r="O64" s="18" t="s">
        <v>28</v>
      </c>
    </row>
    <row r="65" spans="1:15" x14ac:dyDescent="0.2">
      <c r="A65" s="5"/>
      <c r="B65" s="5"/>
      <c r="C65" s="5"/>
      <c r="D65" s="5"/>
      <c r="E65" s="5"/>
      <c r="F65" s="36"/>
      <c r="G65" s="5"/>
      <c r="H65" s="36"/>
      <c r="I65" s="5"/>
      <c r="J65" s="36"/>
      <c r="K65" s="36"/>
      <c r="L65" s="5"/>
      <c r="M65" s="5"/>
      <c r="N65" s="5"/>
      <c r="O65" s="18" t="s">
        <v>28</v>
      </c>
    </row>
    <row r="66" spans="1:15" x14ac:dyDescent="0.2">
      <c r="A66" s="5"/>
      <c r="B66" s="5"/>
      <c r="C66" s="5"/>
      <c r="D66" s="5"/>
      <c r="E66" s="5"/>
      <c r="F66" s="36"/>
      <c r="G66" s="5"/>
      <c r="H66" s="36"/>
      <c r="I66" s="5"/>
      <c r="J66" s="36"/>
      <c r="K66" s="36"/>
      <c r="L66" s="5"/>
      <c r="M66" s="5"/>
      <c r="N66" s="5"/>
      <c r="O66" s="18" t="s">
        <v>28</v>
      </c>
    </row>
    <row r="67" spans="1:15" x14ac:dyDescent="0.2">
      <c r="A67" s="5"/>
      <c r="B67" s="5"/>
      <c r="C67" s="5"/>
      <c r="D67" s="5"/>
      <c r="E67" s="5"/>
      <c r="F67" s="36"/>
      <c r="G67" s="5"/>
      <c r="H67" s="36"/>
      <c r="I67" s="5"/>
      <c r="J67" s="36"/>
      <c r="K67" s="36"/>
      <c r="L67" s="5"/>
      <c r="M67" s="5"/>
      <c r="N67" s="5"/>
      <c r="O67" s="18" t="s">
        <v>28</v>
      </c>
    </row>
    <row r="68" spans="1:15" x14ac:dyDescent="0.2">
      <c r="A68" s="5"/>
      <c r="B68" s="5"/>
      <c r="C68" s="5"/>
      <c r="D68" s="5"/>
      <c r="E68" s="5"/>
      <c r="F68" s="36"/>
      <c r="G68" s="5"/>
      <c r="H68" s="36"/>
      <c r="I68" s="5"/>
      <c r="J68" s="36"/>
      <c r="K68" s="36"/>
      <c r="L68" s="5"/>
      <c r="M68" s="5"/>
      <c r="N68" s="5"/>
      <c r="O68" s="18" t="s">
        <v>28</v>
      </c>
    </row>
    <row r="69" spans="1:15" x14ac:dyDescent="0.2">
      <c r="A69" s="5"/>
      <c r="B69" s="5"/>
      <c r="C69" s="5"/>
      <c r="D69" s="5"/>
      <c r="E69" s="5"/>
      <c r="F69" s="36"/>
      <c r="G69" s="5"/>
      <c r="H69" s="36"/>
      <c r="I69" s="5"/>
      <c r="J69" s="36"/>
      <c r="K69" s="36"/>
      <c r="L69" s="5"/>
      <c r="M69" s="5"/>
      <c r="N69" s="5"/>
      <c r="O69" s="18" t="s">
        <v>28</v>
      </c>
    </row>
    <row r="70" spans="1:15" x14ac:dyDescent="0.2">
      <c r="A70" s="5"/>
      <c r="B70" s="5"/>
      <c r="C70" s="5"/>
      <c r="D70" s="5"/>
      <c r="E70" s="5"/>
      <c r="F70" s="36"/>
      <c r="G70" s="5"/>
      <c r="H70" s="36"/>
      <c r="I70" s="5"/>
      <c r="J70" s="36"/>
      <c r="K70" s="36"/>
      <c r="L70" s="5"/>
      <c r="M70" s="5"/>
      <c r="N70" s="5"/>
      <c r="O70" s="18" t="s">
        <v>28</v>
      </c>
    </row>
    <row r="71" spans="1:15" x14ac:dyDescent="0.2">
      <c r="A71" s="5"/>
      <c r="B71" s="5"/>
      <c r="C71" s="5"/>
      <c r="D71" s="5"/>
      <c r="E71" s="5"/>
      <c r="F71" s="36"/>
      <c r="G71" s="5"/>
      <c r="H71" s="36"/>
      <c r="I71" s="5"/>
      <c r="J71" s="36"/>
      <c r="K71" s="36"/>
      <c r="L71" s="5"/>
      <c r="M71" s="5"/>
      <c r="N71" s="5"/>
      <c r="O71" s="18" t="s">
        <v>28</v>
      </c>
    </row>
    <row r="72" spans="1:15" x14ac:dyDescent="0.2">
      <c r="A72" s="5"/>
      <c r="B72" s="5"/>
      <c r="C72" s="5"/>
      <c r="D72" s="5"/>
      <c r="E72" s="5"/>
      <c r="F72" s="36"/>
      <c r="G72" s="5"/>
      <c r="H72" s="36"/>
      <c r="I72" s="5"/>
      <c r="J72" s="36"/>
      <c r="K72" s="36"/>
      <c r="L72" s="5"/>
      <c r="M72" s="5"/>
      <c r="N72" s="5"/>
      <c r="O72" s="18" t="s">
        <v>28</v>
      </c>
    </row>
    <row r="73" spans="1:15" x14ac:dyDescent="0.2">
      <c r="A73" s="5"/>
      <c r="B73" s="5"/>
      <c r="C73" s="5"/>
      <c r="D73" s="5"/>
      <c r="E73" s="5"/>
      <c r="F73" s="36"/>
      <c r="G73" s="5"/>
      <c r="H73" s="36"/>
      <c r="I73" s="5"/>
      <c r="J73" s="36"/>
      <c r="K73" s="36"/>
      <c r="L73" s="5"/>
      <c r="M73" s="5"/>
      <c r="N73" s="5"/>
      <c r="O73" s="18" t="s">
        <v>28</v>
      </c>
    </row>
    <row r="74" spans="1:15" x14ac:dyDescent="0.2">
      <c r="A74" s="5"/>
      <c r="B74" s="5"/>
      <c r="C74" s="5"/>
      <c r="D74" s="5"/>
      <c r="E74" s="5"/>
      <c r="F74" s="36"/>
      <c r="G74" s="5"/>
      <c r="H74" s="36"/>
      <c r="I74" s="5"/>
      <c r="J74" s="36"/>
      <c r="K74" s="36"/>
      <c r="L74" s="5"/>
      <c r="M74" s="5"/>
      <c r="N74" s="5"/>
      <c r="O74" s="18" t="s">
        <v>28</v>
      </c>
    </row>
    <row r="75" spans="1:15" x14ac:dyDescent="0.2">
      <c r="A75" s="5"/>
      <c r="B75" s="5"/>
      <c r="C75" s="5"/>
      <c r="D75" s="5"/>
      <c r="E75" s="5"/>
      <c r="F75" s="36"/>
      <c r="G75" s="5"/>
      <c r="H75" s="36"/>
      <c r="I75" s="5"/>
      <c r="J75" s="36"/>
      <c r="K75" s="36"/>
      <c r="L75" s="5"/>
      <c r="M75" s="5"/>
      <c r="N75" s="5"/>
    </row>
    <row r="76" spans="1:15" x14ac:dyDescent="0.2">
      <c r="A76" s="5"/>
      <c r="B76" s="5"/>
      <c r="C76" s="5"/>
      <c r="D76" s="5"/>
      <c r="E76" s="5"/>
      <c r="F76" s="36"/>
      <c r="G76" s="5"/>
      <c r="H76" s="36"/>
      <c r="I76" s="5"/>
      <c r="J76" s="36"/>
      <c r="K76" s="36"/>
      <c r="L76" s="5"/>
      <c r="M76" s="5"/>
      <c r="N76" s="5"/>
    </row>
    <row r="77" spans="1:15" x14ac:dyDescent="0.2">
      <c r="A77" s="5"/>
      <c r="B77" s="5"/>
      <c r="C77" s="5"/>
      <c r="D77" s="5"/>
      <c r="E77" s="5"/>
      <c r="F77" s="5"/>
      <c r="G77" s="5"/>
      <c r="H77" s="36"/>
      <c r="I77" s="5"/>
      <c r="J77" s="36"/>
      <c r="K77" s="36"/>
      <c r="L77" s="5"/>
      <c r="M77" s="5"/>
      <c r="N77" s="5"/>
    </row>
    <row r="78" spans="1:15" x14ac:dyDescent="0.2">
      <c r="A78" s="5"/>
      <c r="B78" s="5"/>
      <c r="C78" s="5"/>
      <c r="D78" s="5"/>
      <c r="E78" s="5"/>
      <c r="F78" s="5"/>
      <c r="G78" s="5"/>
      <c r="H78" s="36"/>
      <c r="I78" s="5"/>
      <c r="J78" s="36"/>
      <c r="K78" s="36"/>
      <c r="L78" s="5"/>
      <c r="M78" s="5"/>
      <c r="N78" s="5"/>
    </row>
    <row r="79" spans="1:15" x14ac:dyDescent="0.2">
      <c r="A79" s="5"/>
      <c r="B79" s="5"/>
      <c r="C79" s="5"/>
      <c r="D79" s="5"/>
      <c r="E79" s="5"/>
      <c r="F79" s="5"/>
      <c r="G79" s="5"/>
      <c r="H79" s="36"/>
      <c r="I79" s="5"/>
      <c r="J79" s="36"/>
      <c r="K79" s="36"/>
      <c r="L79" s="5"/>
      <c r="M79" s="5"/>
      <c r="N79" s="5"/>
    </row>
    <row r="80" spans="1:15" x14ac:dyDescent="0.2">
      <c r="A80" s="5"/>
      <c r="B80" s="5"/>
      <c r="C80" s="5"/>
      <c r="D80" s="5"/>
      <c r="E80" s="5"/>
      <c r="F80" s="5"/>
      <c r="G80" s="5"/>
      <c r="H80" s="36"/>
      <c r="I80" s="5"/>
      <c r="J80" s="36"/>
      <c r="K80" s="36"/>
      <c r="L80" s="5"/>
      <c r="M80" s="5"/>
      <c r="N80" s="5"/>
    </row>
    <row r="81" spans="1:14" x14ac:dyDescent="0.2">
      <c r="A81" s="5"/>
      <c r="B81" s="5"/>
      <c r="C81" s="5"/>
      <c r="D81" s="5"/>
      <c r="E81" s="5"/>
      <c r="F81" s="5"/>
      <c r="G81" s="5"/>
      <c r="H81" s="36"/>
      <c r="I81" s="5"/>
      <c r="J81" s="36"/>
      <c r="K81" s="36"/>
      <c r="L81" s="5"/>
      <c r="M81" s="5"/>
      <c r="N81" s="5"/>
    </row>
    <row r="82" spans="1:14" x14ac:dyDescent="0.2">
      <c r="A82" s="5"/>
      <c r="B82" s="5"/>
      <c r="C82" s="5"/>
      <c r="D82" s="5"/>
      <c r="E82" s="5"/>
      <c r="F82" s="5"/>
      <c r="G82" s="5"/>
      <c r="H82" s="36"/>
      <c r="I82" s="5"/>
      <c r="J82" s="36"/>
      <c r="K82" s="36"/>
      <c r="L82" s="5"/>
      <c r="M82" s="5"/>
      <c r="N82" s="5"/>
    </row>
    <row r="83" spans="1:14" x14ac:dyDescent="0.2">
      <c r="A83" s="5"/>
      <c r="B83" s="5"/>
      <c r="C83" s="5"/>
      <c r="D83" s="5"/>
      <c r="E83" s="5"/>
      <c r="F83" s="5"/>
      <c r="G83" s="5"/>
      <c r="H83" s="36"/>
      <c r="I83" s="5"/>
      <c r="J83" s="36"/>
      <c r="K83" s="36"/>
      <c r="L83" s="5"/>
      <c r="M83" s="5"/>
      <c r="N83" s="5"/>
    </row>
  </sheetData>
  <phoneticPr fontId="0" type="noConversion"/>
  <conditionalFormatting sqref="A47:Q65537">
    <cfRule type="expression" dxfId="24" priority="6" stopIfTrue="1">
      <formula>"q42&gt;1"</formula>
    </cfRule>
  </conditionalFormatting>
  <conditionalFormatting sqref="Q40:Q46 Q14:Q38 B9:C13 A1:A13 D1:Q13 B1:C7 A14:P46 A16:Q16">
    <cfRule type="expression" dxfId="23" priority="7" stopIfTrue="1">
      <formula>$Q$39=1</formula>
    </cfRule>
  </conditionalFormatting>
  <conditionalFormatting sqref="Q39">
    <cfRule type="expression" dxfId="22" priority="8" stopIfTrue="1">
      <formula>$Q$39&gt;0</formula>
    </cfRule>
  </conditionalFormatting>
  <conditionalFormatting sqref="F21 H21 G20:G37 I17:I37 A18:A33 B16:B33 D20:D32 A15:I20">
    <cfRule type="expression" dxfId="21" priority="17" stopIfTrue="1">
      <formula>$Q$35=1</formula>
    </cfRule>
  </conditionalFormatting>
  <conditionalFormatting sqref="C21">
    <cfRule type="expression" dxfId="20" priority="3" stopIfTrue="1">
      <formula>$Q$35=1</formula>
    </cfRule>
  </conditionalFormatting>
  <conditionalFormatting sqref="E28:F38 A15:G37">
    <cfRule type="expression" dxfId="19" priority="2" stopIfTrue="1">
      <formula>$Q$38=1</formula>
    </cfRule>
  </conditionalFormatting>
  <conditionalFormatting sqref="B36">
    <cfRule type="expression" dxfId="18"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Line="0" autoPict="0" macro="[0]!Print_Expense_Form">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16"/>
  <sheetViews>
    <sheetView showGridLines="0" showZeros="0" tabSelected="1" topLeftCell="A82" zoomScale="85" zoomScaleNormal="85" zoomScalePageLayoutView="55" workbookViewId="0">
      <selection sqref="A1:R115"/>
    </sheetView>
  </sheetViews>
  <sheetFormatPr defaultColWidth="0.33203125" defaultRowHeight="12.75" x14ac:dyDescent="0.2"/>
  <cols>
    <col min="1" max="1" width="7.83203125" style="54" customWidth="1"/>
    <col min="2" max="2" width="23.1640625" style="54" customWidth="1"/>
    <col min="3" max="3" width="40.83203125" style="54" customWidth="1"/>
    <col min="4" max="13" width="15.6640625" style="54" customWidth="1"/>
    <col min="14" max="14" width="13.5" style="54" customWidth="1"/>
    <col min="15" max="15" width="14" style="54" customWidth="1"/>
    <col min="16" max="17" width="5.83203125" style="54" customWidth="1"/>
    <col min="18" max="18" width="18.33203125" style="54" customWidth="1"/>
    <col min="19" max="53" width="5.83203125" style="54" customWidth="1"/>
    <col min="54" max="16384" width="0.33203125" style="54"/>
  </cols>
  <sheetData>
    <row r="1" spans="1:19" ht="19.5" x14ac:dyDescent="0.25">
      <c r="A1" s="150"/>
    </row>
    <row r="2" spans="1:19" ht="27" customHeight="1" x14ac:dyDescent="0.2">
      <c r="A2" s="138" t="s">
        <v>147</v>
      </c>
      <c r="B2" s="67"/>
      <c r="C2" s="67"/>
    </row>
    <row r="3" spans="1:19" ht="24" hidden="1" customHeight="1" x14ac:dyDescent="0.2">
      <c r="B3" s="116"/>
      <c r="C3" s="116"/>
      <c r="H3" s="99"/>
      <c r="I3" s="55"/>
      <c r="J3" s="55"/>
    </row>
    <row r="4" spans="1:19" ht="37.5" customHeight="1" x14ac:dyDescent="0.4">
      <c r="A4" s="139" t="s">
        <v>131</v>
      </c>
      <c r="B4" s="137"/>
      <c r="C4" s="117"/>
      <c r="G4" s="56"/>
      <c r="K4" s="57"/>
    </row>
    <row r="5" spans="1:19" ht="27.75" hidden="1" x14ac:dyDescent="0.4">
      <c r="A5" s="118"/>
      <c r="B5" s="118"/>
      <c r="C5" s="117"/>
      <c r="G5" s="115"/>
      <c r="H5" s="57"/>
      <c r="I5" s="57"/>
      <c r="J5" s="57"/>
      <c r="K5" s="57"/>
      <c r="M5" s="58"/>
    </row>
    <row r="6" spans="1:19" ht="21" x14ac:dyDescent="0.3">
      <c r="A6" s="125" t="s">
        <v>114</v>
      </c>
      <c r="B6" s="142">
        <v>45765</v>
      </c>
      <c r="C6" s="125" t="s">
        <v>153</v>
      </c>
      <c r="D6" s="126"/>
      <c r="E6" s="127" t="s">
        <v>127</v>
      </c>
      <c r="F6" s="143" t="s">
        <v>145</v>
      </c>
      <c r="G6" s="126"/>
      <c r="H6" s="126"/>
      <c r="I6" s="126"/>
      <c r="J6" s="126"/>
      <c r="K6" s="126"/>
      <c r="L6" s="127" t="s">
        <v>115</v>
      </c>
      <c r="M6" s="126"/>
    </row>
    <row r="7" spans="1:19" ht="22.5" customHeight="1" x14ac:dyDescent="0.25">
      <c r="A7" s="149"/>
      <c r="B7" s="149"/>
      <c r="C7" s="149"/>
      <c r="D7" s="162" t="s">
        <v>134</v>
      </c>
      <c r="E7" s="162" t="s">
        <v>122</v>
      </c>
      <c r="F7" s="162" t="s">
        <v>123</v>
      </c>
      <c r="G7" s="162" t="s">
        <v>117</v>
      </c>
      <c r="H7" s="162" t="s">
        <v>135</v>
      </c>
      <c r="I7" s="162" t="s">
        <v>125</v>
      </c>
      <c r="J7" s="162" t="s">
        <v>136</v>
      </c>
      <c r="K7" s="162" t="s">
        <v>137</v>
      </c>
      <c r="L7" s="162" t="s">
        <v>138</v>
      </c>
      <c r="M7" s="162" t="s">
        <v>126</v>
      </c>
      <c r="N7" s="162" t="s">
        <v>124</v>
      </c>
      <c r="O7" s="162" t="s">
        <v>118</v>
      </c>
      <c r="P7" s="58"/>
      <c r="Q7" s="58"/>
      <c r="R7" s="162" t="s">
        <v>146</v>
      </c>
    </row>
    <row r="8" spans="1:19" ht="22.5" customHeight="1" x14ac:dyDescent="0.2">
      <c r="A8" s="159" t="s">
        <v>116</v>
      </c>
      <c r="B8" s="159" t="s">
        <v>132</v>
      </c>
      <c r="C8" s="159" t="s">
        <v>133</v>
      </c>
      <c r="D8" s="162"/>
      <c r="E8" s="162"/>
      <c r="F8" s="162"/>
      <c r="G8" s="162"/>
      <c r="H8" s="162"/>
      <c r="I8" s="162"/>
      <c r="J8" s="162"/>
      <c r="K8" s="162"/>
      <c r="L8" s="162"/>
      <c r="M8" s="162"/>
      <c r="N8" s="162"/>
      <c r="O8" s="162"/>
      <c r="P8" s="58"/>
      <c r="Q8" s="58"/>
      <c r="R8" s="162"/>
    </row>
    <row r="9" spans="1:19" ht="13.5" thickBot="1" x14ac:dyDescent="0.25">
      <c r="A9" s="160"/>
      <c r="B9" s="160"/>
      <c r="C9" s="160"/>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ht="30" customHeight="1" thickBot="1" x14ac:dyDescent="0.25">
      <c r="A10" s="153">
        <v>1</v>
      </c>
      <c r="B10" s="156" t="s">
        <v>236</v>
      </c>
      <c r="C10" s="154" t="s">
        <v>154</v>
      </c>
      <c r="D10" s="152"/>
      <c r="E10" s="152"/>
      <c r="F10" s="152"/>
      <c r="G10" s="152"/>
      <c r="H10" s="152"/>
      <c r="I10" s="152"/>
      <c r="J10" s="152"/>
      <c r="K10" s="152"/>
      <c r="L10" s="152"/>
      <c r="M10" s="152"/>
      <c r="N10" s="155">
        <v>16.600000000000001</v>
      </c>
      <c r="O10" s="155">
        <v>16.600000000000001</v>
      </c>
      <c r="P10" s="151"/>
      <c r="Q10" s="151"/>
      <c r="R10" s="151" t="s">
        <v>237</v>
      </c>
    </row>
    <row r="11" spans="1:19" s="103" customFormat="1" ht="30" customHeight="1" thickBot="1" x14ac:dyDescent="0.3">
      <c r="A11" s="153">
        <v>2</v>
      </c>
      <c r="B11" s="157"/>
      <c r="C11" s="154" t="s">
        <v>155</v>
      </c>
      <c r="D11" s="152"/>
      <c r="E11" s="152"/>
      <c r="F11" s="152"/>
      <c r="G11" s="152"/>
      <c r="H11" s="152"/>
      <c r="I11" s="152"/>
      <c r="J11" s="152"/>
      <c r="K11" s="152"/>
      <c r="L11" s="152"/>
      <c r="M11" s="152"/>
      <c r="N11" s="155">
        <v>50.83</v>
      </c>
      <c r="O11" s="155">
        <v>50.83</v>
      </c>
      <c r="P11" s="151"/>
      <c r="Q11" s="151"/>
      <c r="R11" s="151" t="s">
        <v>237</v>
      </c>
      <c r="S11" s="103" t="e">
        <f>Input!#REF!</f>
        <v>#REF!</v>
      </c>
    </row>
    <row r="12" spans="1:19" s="103" customFormat="1" ht="30" customHeight="1" thickBot="1" x14ac:dyDescent="0.3">
      <c r="A12" s="153">
        <v>3</v>
      </c>
      <c r="B12" s="157"/>
      <c r="C12" s="154" t="s">
        <v>155</v>
      </c>
      <c r="D12" s="152"/>
      <c r="E12" s="152"/>
      <c r="F12" s="152"/>
      <c r="G12" s="152"/>
      <c r="H12" s="152"/>
      <c r="I12" s="152"/>
      <c r="J12" s="152"/>
      <c r="K12" s="152"/>
      <c r="L12" s="152"/>
      <c r="M12" s="152"/>
      <c r="N12" s="155">
        <v>155</v>
      </c>
      <c r="O12" s="155">
        <v>155</v>
      </c>
      <c r="P12" s="151"/>
      <c r="Q12" s="151"/>
      <c r="R12" s="151" t="s">
        <v>237</v>
      </c>
      <c r="S12" s="103" t="e">
        <f>Input!#REF!</f>
        <v>#REF!</v>
      </c>
    </row>
    <row r="13" spans="1:19" s="103" customFormat="1" ht="30" customHeight="1" thickBot="1" x14ac:dyDescent="0.3">
      <c r="A13" s="153">
        <v>4</v>
      </c>
      <c r="B13" s="157"/>
      <c r="C13" s="154" t="s">
        <v>156</v>
      </c>
      <c r="D13" s="152"/>
      <c r="E13" s="152"/>
      <c r="F13" s="152"/>
      <c r="G13" s="152"/>
      <c r="H13" s="152"/>
      <c r="I13" s="152"/>
      <c r="J13" s="152"/>
      <c r="K13" s="152"/>
      <c r="L13" s="152"/>
      <c r="M13" s="152"/>
      <c r="N13" s="155">
        <v>185</v>
      </c>
      <c r="O13" s="155">
        <v>185</v>
      </c>
      <c r="P13" s="151"/>
      <c r="Q13" s="151"/>
      <c r="R13" s="151" t="s">
        <v>238</v>
      </c>
    </row>
    <row r="14" spans="1:19" s="103" customFormat="1" ht="30" customHeight="1" thickBot="1" x14ac:dyDescent="0.3">
      <c r="A14" s="153">
        <v>5</v>
      </c>
      <c r="B14" s="157"/>
      <c r="C14" s="154" t="s">
        <v>157</v>
      </c>
      <c r="D14" s="152"/>
      <c r="E14" s="152"/>
      <c r="F14" s="152"/>
      <c r="G14" s="152"/>
      <c r="H14" s="152"/>
      <c r="I14" s="152"/>
      <c r="J14" s="152"/>
      <c r="K14" s="152"/>
      <c r="L14" s="152"/>
      <c r="M14" s="152"/>
      <c r="N14" s="155">
        <v>103</v>
      </c>
      <c r="O14" s="155">
        <v>103</v>
      </c>
      <c r="P14" s="151"/>
      <c r="Q14" s="151"/>
      <c r="R14" s="151" t="s">
        <v>238</v>
      </c>
      <c r="S14" s="103" t="e">
        <f>Input!#REF!</f>
        <v>#REF!</v>
      </c>
    </row>
    <row r="15" spans="1:19" s="103" customFormat="1" ht="30" customHeight="1" thickBot="1" x14ac:dyDescent="0.3">
      <c r="A15" s="153">
        <v>6</v>
      </c>
      <c r="B15" s="157"/>
      <c r="C15" s="154" t="s">
        <v>157</v>
      </c>
      <c r="D15" s="152"/>
      <c r="E15" s="152"/>
      <c r="F15" s="152"/>
      <c r="G15" s="152"/>
      <c r="H15" s="152"/>
      <c r="I15" s="152"/>
      <c r="J15" s="152"/>
      <c r="K15" s="152"/>
      <c r="L15" s="152"/>
      <c r="M15" s="152"/>
      <c r="N15" s="155">
        <v>28.5</v>
      </c>
      <c r="O15" s="155">
        <v>28.5</v>
      </c>
      <c r="P15" s="151"/>
      <c r="Q15" s="151"/>
      <c r="R15" s="151" t="s">
        <v>238</v>
      </c>
    </row>
    <row r="16" spans="1:19" s="103" customFormat="1" ht="30" customHeight="1" thickBot="1" x14ac:dyDescent="0.3">
      <c r="A16" s="153">
        <v>7</v>
      </c>
      <c r="B16" s="157"/>
      <c r="C16" s="154" t="s">
        <v>158</v>
      </c>
      <c r="D16" s="152"/>
      <c r="E16" s="152"/>
      <c r="F16" s="152"/>
      <c r="G16" s="152"/>
      <c r="H16" s="152"/>
      <c r="I16" s="152"/>
      <c r="J16" s="152"/>
      <c r="K16" s="152"/>
      <c r="L16" s="152"/>
      <c r="M16" s="152"/>
      <c r="N16" s="155">
        <v>12.44</v>
      </c>
      <c r="O16" s="155">
        <v>12.44</v>
      </c>
      <c r="P16" s="151"/>
      <c r="Q16" s="151"/>
      <c r="R16" s="151" t="s">
        <v>238</v>
      </c>
    </row>
    <row r="17" spans="1:18" s="103" customFormat="1" ht="30" customHeight="1" thickBot="1" x14ac:dyDescent="0.3">
      <c r="A17" s="153">
        <v>8</v>
      </c>
      <c r="B17" s="157"/>
      <c r="C17" s="154" t="s">
        <v>159</v>
      </c>
      <c r="D17" s="152"/>
      <c r="E17" s="152"/>
      <c r="F17" s="152"/>
      <c r="G17" s="152"/>
      <c r="H17" s="152"/>
      <c r="I17" s="152"/>
      <c r="J17" s="152"/>
      <c r="K17" s="152"/>
      <c r="L17" s="152"/>
      <c r="M17" s="152"/>
      <c r="N17" s="155">
        <v>43.66</v>
      </c>
      <c r="O17" s="155">
        <v>43.66</v>
      </c>
      <c r="P17" s="151"/>
      <c r="Q17" s="151"/>
      <c r="R17" s="151" t="s">
        <v>239</v>
      </c>
    </row>
    <row r="18" spans="1:18" s="103" customFormat="1" ht="30" customHeight="1" thickBot="1" x14ac:dyDescent="0.3">
      <c r="A18" s="153">
        <v>9</v>
      </c>
      <c r="B18" s="157"/>
      <c r="C18" s="154" t="s">
        <v>160</v>
      </c>
      <c r="D18" s="152"/>
      <c r="E18" s="152"/>
      <c r="F18" s="152"/>
      <c r="G18" s="152"/>
      <c r="H18" s="152"/>
      <c r="I18" s="152"/>
      <c r="J18" s="152"/>
      <c r="K18" s="152"/>
      <c r="L18" s="152"/>
      <c r="M18" s="152"/>
      <c r="N18" s="155">
        <v>14.04</v>
      </c>
      <c r="O18" s="155">
        <v>14.04</v>
      </c>
      <c r="P18" s="151"/>
      <c r="Q18" s="151"/>
      <c r="R18" s="151" t="s">
        <v>239</v>
      </c>
    </row>
    <row r="19" spans="1:18" s="103" customFormat="1" ht="30" customHeight="1" thickBot="1" x14ac:dyDescent="0.3">
      <c r="A19" s="153">
        <v>10</v>
      </c>
      <c r="B19" s="157"/>
      <c r="C19" s="154" t="s">
        <v>161</v>
      </c>
      <c r="D19" s="152"/>
      <c r="E19" s="152"/>
      <c r="F19" s="152"/>
      <c r="G19" s="152"/>
      <c r="H19" s="152"/>
      <c r="I19" s="152"/>
      <c r="J19" s="152"/>
      <c r="K19" s="152"/>
      <c r="L19" s="152"/>
      <c r="M19" s="152"/>
      <c r="N19" s="155">
        <v>187</v>
      </c>
      <c r="O19" s="155">
        <v>187</v>
      </c>
      <c r="P19" s="151"/>
      <c r="Q19" s="151"/>
      <c r="R19" s="151" t="s">
        <v>239</v>
      </c>
    </row>
    <row r="20" spans="1:18" s="103" customFormat="1" ht="30" customHeight="1" thickBot="1" x14ac:dyDescent="0.3">
      <c r="A20" s="153">
        <v>11</v>
      </c>
      <c r="B20" s="157"/>
      <c r="C20" s="154" t="s">
        <v>162</v>
      </c>
      <c r="D20" s="152"/>
      <c r="E20" s="152"/>
      <c r="F20" s="152"/>
      <c r="G20" s="152"/>
      <c r="H20" s="152"/>
      <c r="I20" s="152"/>
      <c r="J20" s="152"/>
      <c r="K20" s="152"/>
      <c r="L20" s="152"/>
      <c r="M20" s="152"/>
      <c r="N20" s="155">
        <v>40.85</v>
      </c>
      <c r="O20" s="155">
        <v>40.85</v>
      </c>
      <c r="P20" s="151"/>
      <c r="Q20" s="151"/>
      <c r="R20" s="151" t="s">
        <v>239</v>
      </c>
    </row>
    <row r="21" spans="1:18" s="103" customFormat="1" ht="30" customHeight="1" thickBot="1" x14ac:dyDescent="0.3">
      <c r="A21" s="153">
        <v>12</v>
      </c>
      <c r="B21" s="157"/>
      <c r="C21" s="154" t="s">
        <v>163</v>
      </c>
      <c r="D21" s="152"/>
      <c r="E21" s="152"/>
      <c r="F21" s="152"/>
      <c r="G21" s="152"/>
      <c r="H21" s="152"/>
      <c r="I21" s="152"/>
      <c r="J21" s="152"/>
      <c r="K21" s="152"/>
      <c r="L21" s="152"/>
      <c r="M21" s="152"/>
      <c r="N21" s="155">
        <v>10.76</v>
      </c>
      <c r="O21" s="155">
        <v>10.76</v>
      </c>
      <c r="P21" s="151"/>
      <c r="Q21" s="151"/>
      <c r="R21" s="151" t="s">
        <v>239</v>
      </c>
    </row>
    <row r="22" spans="1:18" s="103" customFormat="1" ht="30" customHeight="1" thickBot="1" x14ac:dyDescent="0.3">
      <c r="A22" s="153">
        <v>13</v>
      </c>
      <c r="B22" s="157"/>
      <c r="C22" s="154" t="s">
        <v>164</v>
      </c>
      <c r="D22" s="152"/>
      <c r="E22" s="152"/>
      <c r="F22" s="152"/>
      <c r="G22" s="152"/>
      <c r="H22" s="152"/>
      <c r="I22" s="152"/>
      <c r="J22" s="152"/>
      <c r="K22" s="152"/>
      <c r="L22" s="152"/>
      <c r="M22" s="152"/>
      <c r="N22" s="155">
        <v>24</v>
      </c>
      <c r="O22" s="155">
        <v>24</v>
      </c>
      <c r="P22" s="151"/>
      <c r="Q22" s="151"/>
      <c r="R22" s="151" t="s">
        <v>239</v>
      </c>
    </row>
    <row r="23" spans="1:18" s="103" customFormat="1" ht="30" customHeight="1" thickBot="1" x14ac:dyDescent="0.3">
      <c r="A23" s="153">
        <v>14</v>
      </c>
      <c r="B23" s="157"/>
      <c r="C23" s="154" t="s">
        <v>165</v>
      </c>
      <c r="D23" s="152"/>
      <c r="E23" s="152"/>
      <c r="F23" s="152"/>
      <c r="G23" s="152"/>
      <c r="H23" s="152"/>
      <c r="I23" s="152"/>
      <c r="J23" s="152"/>
      <c r="K23" s="152"/>
      <c r="L23" s="152"/>
      <c r="M23" s="152"/>
      <c r="N23" s="155">
        <v>833</v>
      </c>
      <c r="O23" s="155">
        <v>833</v>
      </c>
      <c r="P23" s="151"/>
      <c r="Q23" s="151"/>
      <c r="R23" s="151" t="s">
        <v>239</v>
      </c>
    </row>
    <row r="24" spans="1:18" s="103" customFormat="1" ht="30" customHeight="1" thickBot="1" x14ac:dyDescent="0.3">
      <c r="A24" s="153">
        <v>15</v>
      </c>
      <c r="B24" s="157"/>
      <c r="C24" s="154" t="s">
        <v>166</v>
      </c>
      <c r="D24" s="152"/>
      <c r="E24" s="152"/>
      <c r="F24" s="152"/>
      <c r="G24" s="152"/>
      <c r="H24" s="152"/>
      <c r="I24" s="152"/>
      <c r="J24" s="152"/>
      <c r="K24" s="152"/>
      <c r="L24" s="152"/>
      <c r="M24" s="152"/>
      <c r="N24" s="155">
        <v>46</v>
      </c>
      <c r="O24" s="155">
        <v>46</v>
      </c>
      <c r="P24" s="151"/>
      <c r="Q24" s="151"/>
      <c r="R24" s="151" t="s">
        <v>239</v>
      </c>
    </row>
    <row r="25" spans="1:18" s="103" customFormat="1" ht="30" customHeight="1" thickBot="1" x14ac:dyDescent="0.3">
      <c r="A25" s="153">
        <v>16</v>
      </c>
      <c r="B25" s="157"/>
      <c r="C25" s="154" t="s">
        <v>167</v>
      </c>
      <c r="D25" s="152"/>
      <c r="E25" s="152"/>
      <c r="F25" s="152"/>
      <c r="G25" s="152"/>
      <c r="H25" s="152"/>
      <c r="I25" s="152"/>
      <c r="J25" s="152"/>
      <c r="K25" s="152"/>
      <c r="L25" s="152"/>
      <c r="M25" s="152"/>
      <c r="N25" s="155">
        <v>168</v>
      </c>
      <c r="O25" s="155">
        <v>168</v>
      </c>
      <c r="P25" s="151"/>
      <c r="Q25" s="151"/>
      <c r="R25" s="151" t="s">
        <v>239</v>
      </c>
    </row>
    <row r="26" spans="1:18" s="103" customFormat="1" ht="30" customHeight="1" thickBot="1" x14ac:dyDescent="0.3">
      <c r="A26" s="153">
        <v>17</v>
      </c>
      <c r="B26" s="157"/>
      <c r="C26" s="154" t="s">
        <v>168</v>
      </c>
      <c r="D26" s="152"/>
      <c r="E26" s="152"/>
      <c r="F26" s="152"/>
      <c r="G26" s="152"/>
      <c r="H26" s="152"/>
      <c r="I26" s="152"/>
      <c r="J26" s="152"/>
      <c r="K26" s="152"/>
      <c r="L26" s="152"/>
      <c r="M26" s="152"/>
      <c r="N26" s="155">
        <v>222</v>
      </c>
      <c r="O26" s="155">
        <v>222</v>
      </c>
      <c r="P26" s="151"/>
      <c r="Q26" s="151"/>
      <c r="R26" s="151" t="s">
        <v>239</v>
      </c>
    </row>
    <row r="27" spans="1:18" s="103" customFormat="1" ht="30" customHeight="1" thickBot="1" x14ac:dyDescent="0.3">
      <c r="A27" s="153">
        <v>18</v>
      </c>
      <c r="B27" s="157"/>
      <c r="C27" s="154" t="s">
        <v>169</v>
      </c>
      <c r="D27" s="152"/>
      <c r="E27" s="152"/>
      <c r="F27" s="152"/>
      <c r="G27" s="152"/>
      <c r="H27" s="152"/>
      <c r="I27" s="152"/>
      <c r="J27" s="152"/>
      <c r="K27" s="152"/>
      <c r="L27" s="152"/>
      <c r="M27" s="152"/>
      <c r="N27" s="155">
        <v>141</v>
      </c>
      <c r="O27" s="155">
        <v>141</v>
      </c>
      <c r="P27" s="151"/>
      <c r="Q27" s="151"/>
      <c r="R27" s="151" t="s">
        <v>239</v>
      </c>
    </row>
    <row r="28" spans="1:18" s="103" customFormat="1" ht="30" customHeight="1" thickBot="1" x14ac:dyDescent="0.3">
      <c r="A28" s="153">
        <v>19</v>
      </c>
      <c r="B28" s="157"/>
      <c r="C28" s="154" t="s">
        <v>170</v>
      </c>
      <c r="D28" s="152"/>
      <c r="E28" s="152"/>
      <c r="F28" s="152"/>
      <c r="G28" s="152"/>
      <c r="H28" s="152"/>
      <c r="I28" s="152"/>
      <c r="J28" s="152"/>
      <c r="K28" s="152"/>
      <c r="L28" s="152"/>
      <c r="M28" s="152"/>
      <c r="N28" s="155">
        <v>224</v>
      </c>
      <c r="O28" s="155">
        <v>224</v>
      </c>
      <c r="P28" s="151"/>
      <c r="Q28" s="151"/>
      <c r="R28" s="151" t="s">
        <v>239</v>
      </c>
    </row>
    <row r="29" spans="1:18" s="103" customFormat="1" ht="30" customHeight="1" thickBot="1" x14ac:dyDescent="0.3">
      <c r="A29" s="153">
        <v>20</v>
      </c>
      <c r="B29" s="157"/>
      <c r="C29" s="154" t="s">
        <v>171</v>
      </c>
      <c r="D29" s="152"/>
      <c r="E29" s="152"/>
      <c r="F29" s="152"/>
      <c r="G29" s="152"/>
      <c r="H29" s="152"/>
      <c r="I29" s="152"/>
      <c r="J29" s="152"/>
      <c r="K29" s="152"/>
      <c r="L29" s="152"/>
      <c r="M29" s="152"/>
      <c r="N29" s="155">
        <v>260</v>
      </c>
      <c r="O29" s="155">
        <v>260</v>
      </c>
      <c r="P29" s="151"/>
      <c r="Q29" s="151"/>
      <c r="R29" s="151" t="s">
        <v>239</v>
      </c>
    </row>
    <row r="30" spans="1:18" s="103" customFormat="1" ht="30" customHeight="1" thickBot="1" x14ac:dyDescent="0.3">
      <c r="A30" s="153">
        <v>21</v>
      </c>
      <c r="B30" s="157"/>
      <c r="C30" s="154" t="s">
        <v>172</v>
      </c>
      <c r="D30" s="152"/>
      <c r="E30" s="152"/>
      <c r="F30" s="152"/>
      <c r="G30" s="152"/>
      <c r="H30" s="152"/>
      <c r="I30" s="152"/>
      <c r="J30" s="152"/>
      <c r="K30" s="152"/>
      <c r="L30" s="152"/>
      <c r="M30" s="152"/>
      <c r="N30" s="155">
        <v>180</v>
      </c>
      <c r="O30" s="155">
        <v>180</v>
      </c>
      <c r="P30" s="151"/>
      <c r="Q30" s="151"/>
      <c r="R30" s="151" t="s">
        <v>239</v>
      </c>
    </row>
    <row r="31" spans="1:18" s="103" customFormat="1" ht="30" customHeight="1" thickBot="1" x14ac:dyDescent="0.3">
      <c r="A31" s="153">
        <v>22</v>
      </c>
      <c r="B31" s="157"/>
      <c r="C31" s="154" t="s">
        <v>173</v>
      </c>
      <c r="D31" s="152"/>
      <c r="E31" s="152"/>
      <c r="F31" s="152"/>
      <c r="G31" s="152"/>
      <c r="H31" s="152"/>
      <c r="I31" s="152"/>
      <c r="J31" s="152"/>
      <c r="K31" s="152"/>
      <c r="L31" s="152"/>
      <c r="M31" s="152"/>
      <c r="N31" s="155">
        <v>91</v>
      </c>
      <c r="O31" s="155">
        <v>91</v>
      </c>
      <c r="P31" s="151"/>
      <c r="Q31" s="151"/>
      <c r="R31" s="151" t="s">
        <v>239</v>
      </c>
    </row>
    <row r="32" spans="1:18" s="103" customFormat="1" ht="30" customHeight="1" thickBot="1" x14ac:dyDescent="0.3">
      <c r="A32" s="153">
        <v>23</v>
      </c>
      <c r="B32" s="157"/>
      <c r="C32" s="154" t="s">
        <v>174</v>
      </c>
      <c r="D32" s="152"/>
      <c r="E32" s="152"/>
      <c r="F32" s="152"/>
      <c r="G32" s="152"/>
      <c r="H32" s="152"/>
      <c r="I32" s="152"/>
      <c r="J32" s="152"/>
      <c r="K32" s="152"/>
      <c r="L32" s="152"/>
      <c r="M32" s="152"/>
      <c r="N32" s="155">
        <v>55</v>
      </c>
      <c r="O32" s="155">
        <v>55</v>
      </c>
      <c r="P32" s="151"/>
      <c r="Q32" s="151"/>
      <c r="R32" s="151" t="s">
        <v>239</v>
      </c>
    </row>
    <row r="33" spans="1:19" s="103" customFormat="1" ht="30" customHeight="1" thickBot="1" x14ac:dyDescent="0.3">
      <c r="A33" s="153">
        <v>24</v>
      </c>
      <c r="B33" s="157"/>
      <c r="C33" s="154" t="s">
        <v>175</v>
      </c>
      <c r="D33" s="152"/>
      <c r="E33" s="152"/>
      <c r="F33" s="152"/>
      <c r="G33" s="152"/>
      <c r="H33" s="152"/>
      <c r="I33" s="152"/>
      <c r="J33" s="152"/>
      <c r="K33" s="152"/>
      <c r="L33" s="152"/>
      <c r="M33" s="152"/>
      <c r="N33" s="155">
        <v>114</v>
      </c>
      <c r="O33" s="155">
        <v>114</v>
      </c>
      <c r="P33" s="151"/>
      <c r="Q33" s="151"/>
      <c r="R33" s="151" t="s">
        <v>239</v>
      </c>
    </row>
    <row r="34" spans="1:19" s="103" customFormat="1" ht="30" customHeight="1" thickBot="1" x14ac:dyDescent="0.3">
      <c r="A34" s="153">
        <v>25</v>
      </c>
      <c r="B34" s="157"/>
      <c r="C34" s="154" t="s">
        <v>176</v>
      </c>
      <c r="D34" s="152"/>
      <c r="E34" s="152"/>
      <c r="F34" s="152"/>
      <c r="G34" s="152"/>
      <c r="H34" s="152"/>
      <c r="I34" s="152"/>
      <c r="J34" s="152"/>
      <c r="K34" s="152"/>
      <c r="L34" s="152"/>
      <c r="M34" s="152"/>
      <c r="N34" s="155">
        <v>11.76</v>
      </c>
      <c r="O34" s="155">
        <v>11.76</v>
      </c>
      <c r="P34" s="151"/>
      <c r="Q34" s="151"/>
      <c r="R34" s="151" t="s">
        <v>239</v>
      </c>
    </row>
    <row r="35" spans="1:19" s="103" customFormat="1" ht="30" customHeight="1" thickBot="1" x14ac:dyDescent="0.3">
      <c r="A35" s="153">
        <v>26</v>
      </c>
      <c r="B35" s="157"/>
      <c r="C35" s="154" t="s">
        <v>177</v>
      </c>
      <c r="D35" s="152"/>
      <c r="E35" s="152"/>
      <c r="F35" s="152"/>
      <c r="G35" s="152"/>
      <c r="H35" s="152"/>
      <c r="I35" s="152"/>
      <c r="J35" s="152"/>
      <c r="K35" s="152"/>
      <c r="L35" s="152"/>
      <c r="M35" s="152"/>
      <c r="N35" s="155">
        <v>39.4</v>
      </c>
      <c r="O35" s="155">
        <v>39.4</v>
      </c>
      <c r="P35" s="151"/>
      <c r="Q35" s="151"/>
      <c r="R35" s="151" t="s">
        <v>239</v>
      </c>
    </row>
    <row r="36" spans="1:19" s="103" customFormat="1" ht="30" customHeight="1" thickBot="1" x14ac:dyDescent="0.3">
      <c r="A36" s="153">
        <v>27</v>
      </c>
      <c r="B36" s="157"/>
      <c r="C36" s="154" t="s">
        <v>178</v>
      </c>
      <c r="D36" s="152"/>
      <c r="E36" s="152"/>
      <c r="F36" s="152"/>
      <c r="G36" s="152"/>
      <c r="H36" s="152"/>
      <c r="I36" s="152"/>
      <c r="J36" s="152"/>
      <c r="K36" s="152"/>
      <c r="L36" s="152"/>
      <c r="M36" s="152"/>
      <c r="N36" s="155">
        <v>18.8</v>
      </c>
      <c r="O36" s="155">
        <v>18.8</v>
      </c>
      <c r="P36" s="151"/>
      <c r="Q36" s="151"/>
      <c r="R36" s="151" t="s">
        <v>239</v>
      </c>
    </row>
    <row r="37" spans="1:19" s="103" customFormat="1" ht="30" customHeight="1" thickBot="1" x14ac:dyDescent="0.3">
      <c r="A37" s="153">
        <v>28</v>
      </c>
      <c r="B37" s="157"/>
      <c r="C37" s="154" t="s">
        <v>179</v>
      </c>
      <c r="D37" s="152"/>
      <c r="E37" s="152"/>
      <c r="F37" s="152"/>
      <c r="G37" s="152"/>
      <c r="H37" s="152"/>
      <c r="I37" s="152"/>
      <c r="J37" s="152"/>
      <c r="K37" s="152"/>
      <c r="L37" s="152"/>
      <c r="M37" s="152"/>
      <c r="N37" s="155">
        <v>98</v>
      </c>
      <c r="O37" s="155">
        <v>98</v>
      </c>
      <c r="P37" s="151"/>
      <c r="Q37" s="151"/>
      <c r="R37" s="151" t="s">
        <v>239</v>
      </c>
    </row>
    <row r="38" spans="1:19" s="103" customFormat="1" ht="30" customHeight="1" thickBot="1" x14ac:dyDescent="0.3">
      <c r="A38" s="153">
        <v>29</v>
      </c>
      <c r="B38" s="157"/>
      <c r="C38" s="154" t="s">
        <v>180</v>
      </c>
      <c r="D38" s="152"/>
      <c r="E38" s="152"/>
      <c r="F38" s="152"/>
      <c r="G38" s="152"/>
      <c r="H38" s="152"/>
      <c r="I38" s="152"/>
      <c r="J38" s="152"/>
      <c r="K38" s="152"/>
      <c r="L38" s="152"/>
      <c r="M38" s="152"/>
      <c r="N38" s="155">
        <v>8.86</v>
      </c>
      <c r="O38" s="155">
        <v>8.86</v>
      </c>
      <c r="P38" s="151"/>
      <c r="Q38" s="151"/>
      <c r="R38" s="151" t="s">
        <v>239</v>
      </c>
    </row>
    <row r="39" spans="1:19" s="103" customFormat="1" ht="30" customHeight="1" thickBot="1" x14ac:dyDescent="0.3">
      <c r="A39" s="153">
        <v>30</v>
      </c>
      <c r="B39" s="157"/>
      <c r="C39" s="154" t="s">
        <v>181</v>
      </c>
      <c r="D39" s="152"/>
      <c r="E39" s="152"/>
      <c r="F39" s="152"/>
      <c r="G39" s="152"/>
      <c r="H39" s="152"/>
      <c r="I39" s="152"/>
      <c r="J39" s="152"/>
      <c r="K39" s="152"/>
      <c r="L39" s="152"/>
      <c r="M39" s="152"/>
      <c r="N39" s="155">
        <v>20.7</v>
      </c>
      <c r="O39" s="155">
        <v>20.7</v>
      </c>
      <c r="P39" s="151"/>
      <c r="Q39" s="151"/>
      <c r="R39" s="151" t="s">
        <v>239</v>
      </c>
    </row>
    <row r="40" spans="1:19" ht="30" customHeight="1" thickBot="1" x14ac:dyDescent="0.25">
      <c r="A40" s="153">
        <v>31</v>
      </c>
      <c r="B40" s="157"/>
      <c r="C40" s="154" t="s">
        <v>182</v>
      </c>
      <c r="D40" s="152"/>
      <c r="E40" s="152"/>
      <c r="F40" s="152"/>
      <c r="G40" s="152"/>
      <c r="H40" s="152"/>
      <c r="I40" s="152"/>
      <c r="J40" s="152"/>
      <c r="K40" s="152"/>
      <c r="L40" s="152"/>
      <c r="M40" s="152"/>
      <c r="N40" s="155">
        <v>90</v>
      </c>
      <c r="O40" s="155">
        <v>90</v>
      </c>
      <c r="P40" s="151"/>
      <c r="Q40" s="151"/>
      <c r="R40" s="151" t="s">
        <v>239</v>
      </c>
    </row>
    <row r="41" spans="1:19" s="103" customFormat="1" ht="30" customHeight="1" thickBot="1" x14ac:dyDescent="0.3">
      <c r="A41" s="153">
        <v>32</v>
      </c>
      <c r="B41" s="157"/>
      <c r="C41" s="154" t="s">
        <v>183</v>
      </c>
      <c r="D41" s="152"/>
      <c r="E41" s="152"/>
      <c r="F41" s="152"/>
      <c r="G41" s="152"/>
      <c r="H41" s="152"/>
      <c r="I41" s="152"/>
      <c r="J41" s="152"/>
      <c r="K41" s="152"/>
      <c r="L41" s="152"/>
      <c r="M41" s="152"/>
      <c r="N41" s="155">
        <v>6</v>
      </c>
      <c r="O41" s="155">
        <v>6</v>
      </c>
      <c r="P41" s="151"/>
      <c r="Q41" s="151"/>
      <c r="R41" s="151" t="s">
        <v>240</v>
      </c>
      <c r="S41" s="103" t="e">
        <f>Input!#REF!</f>
        <v>#REF!</v>
      </c>
    </row>
    <row r="42" spans="1:19" s="103" customFormat="1" ht="30" customHeight="1" thickBot="1" x14ac:dyDescent="0.3">
      <c r="A42" s="153">
        <v>33</v>
      </c>
      <c r="B42" s="157"/>
      <c r="C42" s="154" t="s">
        <v>184</v>
      </c>
      <c r="D42" s="152"/>
      <c r="E42" s="152"/>
      <c r="F42" s="152"/>
      <c r="G42" s="152"/>
      <c r="H42" s="152"/>
      <c r="I42" s="152"/>
      <c r="J42" s="152"/>
      <c r="K42" s="152"/>
      <c r="L42" s="152"/>
      <c r="M42" s="152"/>
      <c r="N42" s="155">
        <v>9</v>
      </c>
      <c r="O42" s="155">
        <v>9</v>
      </c>
      <c r="P42" s="151"/>
      <c r="Q42" s="151"/>
      <c r="R42" s="151" t="s">
        <v>240</v>
      </c>
      <c r="S42" s="103" t="e">
        <f>Input!#REF!</f>
        <v>#REF!</v>
      </c>
    </row>
    <row r="43" spans="1:19" s="103" customFormat="1" ht="30" customHeight="1" thickBot="1" x14ac:dyDescent="0.3">
      <c r="A43" s="153">
        <v>34</v>
      </c>
      <c r="B43" s="157"/>
      <c r="C43" s="154" t="s">
        <v>185</v>
      </c>
      <c r="D43" s="152"/>
      <c r="E43" s="152"/>
      <c r="F43" s="152"/>
      <c r="G43" s="152"/>
      <c r="H43" s="152"/>
      <c r="I43" s="152"/>
      <c r="J43" s="152"/>
      <c r="K43" s="152"/>
      <c r="L43" s="152"/>
      <c r="M43" s="152"/>
      <c r="N43" s="155">
        <v>8</v>
      </c>
      <c r="O43" s="155">
        <v>8</v>
      </c>
      <c r="P43" s="151"/>
      <c r="Q43" s="151"/>
      <c r="R43" s="151" t="s">
        <v>240</v>
      </c>
    </row>
    <row r="44" spans="1:19" s="103" customFormat="1" ht="30" customHeight="1" thickBot="1" x14ac:dyDescent="0.3">
      <c r="A44" s="153">
        <v>35</v>
      </c>
      <c r="B44" s="157"/>
      <c r="C44" s="154" t="s">
        <v>186</v>
      </c>
      <c r="D44" s="152"/>
      <c r="E44" s="152"/>
      <c r="F44" s="152"/>
      <c r="G44" s="152"/>
      <c r="H44" s="152"/>
      <c r="I44" s="152"/>
      <c r="J44" s="152"/>
      <c r="K44" s="152"/>
      <c r="L44" s="152"/>
      <c r="M44" s="152"/>
      <c r="N44" s="155">
        <v>72.599999999999994</v>
      </c>
      <c r="O44" s="155">
        <v>72.599999999999994</v>
      </c>
      <c r="P44" s="151"/>
      <c r="Q44" s="151"/>
      <c r="R44" s="151" t="s">
        <v>240</v>
      </c>
      <c r="S44" s="103" t="e">
        <f>Input!#REF!</f>
        <v>#REF!</v>
      </c>
    </row>
    <row r="45" spans="1:19" s="103" customFormat="1" ht="30" customHeight="1" thickBot="1" x14ac:dyDescent="0.3">
      <c r="A45" s="153">
        <v>36</v>
      </c>
      <c r="B45" s="157"/>
      <c r="C45" s="154" t="s">
        <v>187</v>
      </c>
      <c r="D45" s="152"/>
      <c r="E45" s="152"/>
      <c r="F45" s="152"/>
      <c r="G45" s="152"/>
      <c r="H45" s="152"/>
      <c r="I45" s="152"/>
      <c r="J45" s="152"/>
      <c r="K45" s="152"/>
      <c r="L45" s="152"/>
      <c r="M45" s="152"/>
      <c r="N45" s="155">
        <v>6.82</v>
      </c>
      <c r="O45" s="155">
        <v>6.82</v>
      </c>
      <c r="P45" s="151"/>
      <c r="Q45" s="151"/>
      <c r="R45" s="151" t="s">
        <v>240</v>
      </c>
    </row>
    <row r="46" spans="1:19" s="103" customFormat="1" ht="30" customHeight="1" thickBot="1" x14ac:dyDescent="0.3">
      <c r="A46" s="153">
        <v>37</v>
      </c>
      <c r="B46" s="157"/>
      <c r="C46" s="154" t="s">
        <v>187</v>
      </c>
      <c r="D46" s="152"/>
      <c r="E46" s="152"/>
      <c r="F46" s="152"/>
      <c r="G46" s="152"/>
      <c r="H46" s="152"/>
      <c r="I46" s="152"/>
      <c r="J46" s="152"/>
      <c r="K46" s="152"/>
      <c r="L46" s="152"/>
      <c r="M46" s="152"/>
      <c r="N46" s="155">
        <v>8.3800000000000008</v>
      </c>
      <c r="O46" s="155">
        <v>8.3800000000000008</v>
      </c>
      <c r="P46" s="151"/>
      <c r="Q46" s="151"/>
      <c r="R46" s="151" t="s">
        <v>240</v>
      </c>
    </row>
    <row r="47" spans="1:19" s="103" customFormat="1" ht="30" customHeight="1" thickBot="1" x14ac:dyDescent="0.3">
      <c r="A47" s="153">
        <v>38</v>
      </c>
      <c r="B47" s="157"/>
      <c r="C47" s="154" t="s">
        <v>188</v>
      </c>
      <c r="D47" s="152"/>
      <c r="E47" s="152"/>
      <c r="F47" s="152"/>
      <c r="G47" s="152"/>
      <c r="H47" s="152"/>
      <c r="I47" s="152"/>
      <c r="J47" s="152"/>
      <c r="K47" s="152"/>
      <c r="L47" s="152"/>
      <c r="M47" s="152"/>
      <c r="N47" s="155">
        <v>7.8</v>
      </c>
      <c r="O47" s="155">
        <v>7.8</v>
      </c>
      <c r="P47" s="151"/>
      <c r="Q47" s="151"/>
      <c r="R47" s="151" t="s">
        <v>240</v>
      </c>
    </row>
    <row r="48" spans="1:19" s="103" customFormat="1" ht="30" customHeight="1" thickBot="1" x14ac:dyDescent="0.3">
      <c r="A48" s="153">
        <v>39</v>
      </c>
      <c r="B48" s="157"/>
      <c r="C48" s="154" t="s">
        <v>189</v>
      </c>
      <c r="D48" s="152"/>
      <c r="E48" s="152"/>
      <c r="F48" s="152"/>
      <c r="G48" s="152"/>
      <c r="H48" s="152"/>
      <c r="I48" s="152"/>
      <c r="J48" s="152"/>
      <c r="K48" s="152"/>
      <c r="L48" s="152"/>
      <c r="M48" s="152"/>
      <c r="N48" s="155">
        <v>7.5</v>
      </c>
      <c r="O48" s="155">
        <v>7.5</v>
      </c>
      <c r="P48" s="151"/>
      <c r="Q48" s="151"/>
      <c r="R48" s="151" t="s">
        <v>240</v>
      </c>
    </row>
    <row r="49" spans="1:18" s="103" customFormat="1" ht="30" customHeight="1" thickBot="1" x14ac:dyDescent="0.3">
      <c r="A49" s="153">
        <v>40</v>
      </c>
      <c r="B49" s="157"/>
      <c r="C49" s="154" t="s">
        <v>190</v>
      </c>
      <c r="D49" s="152"/>
      <c r="E49" s="152"/>
      <c r="F49" s="152"/>
      <c r="G49" s="152"/>
      <c r="H49" s="152"/>
      <c r="I49" s="152"/>
      <c r="J49" s="152"/>
      <c r="K49" s="152"/>
      <c r="L49" s="152"/>
      <c r="M49" s="152"/>
      <c r="N49" s="155">
        <v>7.6</v>
      </c>
      <c r="O49" s="155">
        <v>7.6</v>
      </c>
      <c r="P49" s="151"/>
      <c r="Q49" s="151"/>
      <c r="R49" s="151" t="s">
        <v>240</v>
      </c>
    </row>
    <row r="50" spans="1:18" s="103" customFormat="1" ht="30" customHeight="1" thickBot="1" x14ac:dyDescent="0.3">
      <c r="A50" s="153">
        <v>41</v>
      </c>
      <c r="B50" s="157"/>
      <c r="C50" s="154" t="s">
        <v>191</v>
      </c>
      <c r="D50" s="152"/>
      <c r="E50" s="152"/>
      <c r="F50" s="152"/>
      <c r="G50" s="152"/>
      <c r="H50" s="152"/>
      <c r="I50" s="152"/>
      <c r="J50" s="152"/>
      <c r="K50" s="152"/>
      <c r="L50" s="152"/>
      <c r="M50" s="152"/>
      <c r="N50" s="155">
        <v>6.8</v>
      </c>
      <c r="O50" s="155">
        <v>6.8</v>
      </c>
      <c r="P50" s="151"/>
      <c r="Q50" s="151"/>
      <c r="R50" s="151" t="s">
        <v>240</v>
      </c>
    </row>
    <row r="51" spans="1:18" s="103" customFormat="1" ht="30" customHeight="1" thickBot="1" x14ac:dyDescent="0.3">
      <c r="A51" s="153">
        <v>42</v>
      </c>
      <c r="B51" s="157"/>
      <c r="C51" s="154" t="s">
        <v>192</v>
      </c>
      <c r="D51" s="152"/>
      <c r="E51" s="152"/>
      <c r="F51" s="152"/>
      <c r="G51" s="152"/>
      <c r="H51" s="152"/>
      <c r="I51" s="152"/>
      <c r="J51" s="152"/>
      <c r="K51" s="152"/>
      <c r="L51" s="152"/>
      <c r="M51" s="152"/>
      <c r="N51" s="155">
        <v>2.92</v>
      </c>
      <c r="O51" s="155">
        <v>2.92</v>
      </c>
      <c r="P51" s="151"/>
      <c r="Q51" s="151"/>
      <c r="R51" s="151" t="s">
        <v>240</v>
      </c>
    </row>
    <row r="52" spans="1:18" s="103" customFormat="1" ht="30" customHeight="1" thickBot="1" x14ac:dyDescent="0.3">
      <c r="A52" s="153">
        <v>43</v>
      </c>
      <c r="B52" s="157"/>
      <c r="C52" s="154" t="s">
        <v>193</v>
      </c>
      <c r="D52" s="152"/>
      <c r="E52" s="152"/>
      <c r="F52" s="152"/>
      <c r="G52" s="152"/>
      <c r="H52" s="152"/>
      <c r="I52" s="152"/>
      <c r="J52" s="152"/>
      <c r="K52" s="152"/>
      <c r="L52" s="152"/>
      <c r="M52" s="152"/>
      <c r="N52" s="155">
        <v>3.64</v>
      </c>
      <c r="O52" s="155">
        <v>3.64</v>
      </c>
      <c r="P52" s="151"/>
      <c r="Q52" s="151"/>
      <c r="R52" s="151" t="s">
        <v>240</v>
      </c>
    </row>
    <row r="53" spans="1:18" s="103" customFormat="1" ht="30" customHeight="1" thickBot="1" x14ac:dyDescent="0.3">
      <c r="A53" s="153">
        <v>44</v>
      </c>
      <c r="B53" s="157"/>
      <c r="C53" s="154" t="s">
        <v>194</v>
      </c>
      <c r="D53" s="152"/>
      <c r="E53" s="152"/>
      <c r="F53" s="152"/>
      <c r="G53" s="152"/>
      <c r="H53" s="152"/>
      <c r="I53" s="152"/>
      <c r="J53" s="152"/>
      <c r="K53" s="152"/>
      <c r="L53" s="152"/>
      <c r="M53" s="152"/>
      <c r="N53" s="155">
        <v>1.6</v>
      </c>
      <c r="O53" s="155">
        <v>1.6</v>
      </c>
      <c r="P53" s="151"/>
      <c r="Q53" s="151"/>
      <c r="R53" s="151" t="s">
        <v>240</v>
      </c>
    </row>
    <row r="54" spans="1:18" s="103" customFormat="1" ht="30" customHeight="1" thickBot="1" x14ac:dyDescent="0.3">
      <c r="A54" s="153">
        <v>45</v>
      </c>
      <c r="B54" s="157"/>
      <c r="C54" s="154" t="s">
        <v>195</v>
      </c>
      <c r="D54" s="152"/>
      <c r="E54" s="152"/>
      <c r="F54" s="152"/>
      <c r="G54" s="152"/>
      <c r="H54" s="152"/>
      <c r="I54" s="152"/>
      <c r="J54" s="152"/>
      <c r="K54" s="152"/>
      <c r="L54" s="152"/>
      <c r="M54" s="152"/>
      <c r="N54" s="155">
        <v>75</v>
      </c>
      <c r="O54" s="155">
        <v>75</v>
      </c>
      <c r="P54" s="151"/>
      <c r="Q54" s="151"/>
      <c r="R54" s="151" t="s">
        <v>240</v>
      </c>
    </row>
    <row r="55" spans="1:18" s="103" customFormat="1" ht="30" customHeight="1" thickBot="1" x14ac:dyDescent="0.3">
      <c r="A55" s="153">
        <v>46</v>
      </c>
      <c r="B55" s="157"/>
      <c r="C55" s="154" t="s">
        <v>196</v>
      </c>
      <c r="D55" s="152"/>
      <c r="E55" s="152"/>
      <c r="F55" s="152"/>
      <c r="G55" s="152"/>
      <c r="H55" s="152"/>
      <c r="I55" s="152"/>
      <c r="J55" s="152"/>
      <c r="K55" s="152"/>
      <c r="L55" s="152"/>
      <c r="M55" s="152"/>
      <c r="N55" s="155">
        <v>12.38</v>
      </c>
      <c r="O55" s="155">
        <v>12.38</v>
      </c>
      <c r="P55" s="151"/>
      <c r="Q55" s="151"/>
      <c r="R55" s="151" t="s">
        <v>240</v>
      </c>
    </row>
    <row r="56" spans="1:18" s="103" customFormat="1" ht="30" customHeight="1" thickBot="1" x14ac:dyDescent="0.3">
      <c r="A56" s="153">
        <v>47</v>
      </c>
      <c r="B56" s="157"/>
      <c r="C56" s="154" t="s">
        <v>197</v>
      </c>
      <c r="D56" s="152"/>
      <c r="E56" s="152"/>
      <c r="F56" s="152"/>
      <c r="G56" s="152"/>
      <c r="H56" s="152"/>
      <c r="I56" s="152"/>
      <c r="J56" s="152"/>
      <c r="K56" s="152"/>
      <c r="L56" s="152"/>
      <c r="M56" s="152"/>
      <c r="N56" s="155">
        <v>4.9000000000000004</v>
      </c>
      <c r="O56" s="155">
        <v>4.9000000000000004</v>
      </c>
      <c r="P56" s="151"/>
      <c r="Q56" s="151"/>
      <c r="R56" s="151" t="s">
        <v>240</v>
      </c>
    </row>
    <row r="57" spans="1:18" s="103" customFormat="1" ht="30" customHeight="1" thickBot="1" x14ac:dyDescent="0.3">
      <c r="A57" s="153">
        <v>48</v>
      </c>
      <c r="B57" s="157"/>
      <c r="C57" s="154" t="s">
        <v>198</v>
      </c>
      <c r="D57" s="152"/>
      <c r="E57" s="152"/>
      <c r="F57" s="152"/>
      <c r="G57" s="152"/>
      <c r="H57" s="152"/>
      <c r="I57" s="152"/>
      <c r="J57" s="152"/>
      <c r="K57" s="152"/>
      <c r="L57" s="152"/>
      <c r="M57" s="152"/>
      <c r="N57" s="155">
        <v>6.1</v>
      </c>
      <c r="O57" s="155">
        <v>6.1</v>
      </c>
      <c r="P57" s="151"/>
      <c r="Q57" s="151"/>
      <c r="R57" s="151" t="s">
        <v>240</v>
      </c>
    </row>
    <row r="58" spans="1:18" s="103" customFormat="1" ht="30" customHeight="1" thickBot="1" x14ac:dyDescent="0.3">
      <c r="A58" s="153">
        <v>49</v>
      </c>
      <c r="B58" s="157"/>
      <c r="C58" s="154" t="s">
        <v>199</v>
      </c>
      <c r="D58" s="152"/>
      <c r="E58" s="152"/>
      <c r="F58" s="152"/>
      <c r="G58" s="152"/>
      <c r="H58" s="152"/>
      <c r="I58" s="152"/>
      <c r="J58" s="152"/>
      <c r="K58" s="152"/>
      <c r="L58" s="152"/>
      <c r="M58" s="152"/>
      <c r="N58" s="155">
        <v>11.7</v>
      </c>
      <c r="O58" s="155">
        <v>11.7</v>
      </c>
      <c r="P58" s="151"/>
      <c r="Q58" s="151"/>
      <c r="R58" s="151" t="s">
        <v>240</v>
      </c>
    </row>
    <row r="59" spans="1:18" s="103" customFormat="1" ht="30" customHeight="1" thickBot="1" x14ac:dyDescent="0.3">
      <c r="A59" s="153">
        <v>50</v>
      </c>
      <c r="B59" s="157"/>
      <c r="C59" s="154" t="s">
        <v>200</v>
      </c>
      <c r="D59" s="152"/>
      <c r="E59" s="152"/>
      <c r="F59" s="152"/>
      <c r="G59" s="152"/>
      <c r="H59" s="152"/>
      <c r="I59" s="152"/>
      <c r="J59" s="152"/>
      <c r="K59" s="152"/>
      <c r="L59" s="152"/>
      <c r="M59" s="152"/>
      <c r="N59" s="155">
        <v>7.28</v>
      </c>
      <c r="O59" s="155">
        <v>7.28</v>
      </c>
      <c r="P59" s="151"/>
      <c r="Q59" s="151"/>
      <c r="R59" s="151" t="s">
        <v>240</v>
      </c>
    </row>
    <row r="60" spans="1:18" s="103" customFormat="1" ht="30" customHeight="1" thickBot="1" x14ac:dyDescent="0.3">
      <c r="A60" s="153">
        <v>51</v>
      </c>
      <c r="B60" s="157"/>
      <c r="C60" s="154" t="s">
        <v>201</v>
      </c>
      <c r="D60" s="152"/>
      <c r="E60" s="152"/>
      <c r="F60" s="152"/>
      <c r="G60" s="152"/>
      <c r="H60" s="152"/>
      <c r="I60" s="152"/>
      <c r="J60" s="152"/>
      <c r="K60" s="152"/>
      <c r="L60" s="152"/>
      <c r="M60" s="152"/>
      <c r="N60" s="155">
        <v>21</v>
      </c>
      <c r="O60" s="155">
        <v>21</v>
      </c>
      <c r="P60" s="151"/>
      <c r="Q60" s="151"/>
      <c r="R60" s="151" t="s">
        <v>240</v>
      </c>
    </row>
    <row r="61" spans="1:18" s="103" customFormat="1" ht="30" customHeight="1" thickBot="1" x14ac:dyDescent="0.3">
      <c r="A61" s="153">
        <v>52</v>
      </c>
      <c r="B61" s="157"/>
      <c r="C61" s="154" t="s">
        <v>202</v>
      </c>
      <c r="D61" s="152"/>
      <c r="E61" s="152"/>
      <c r="F61" s="152"/>
      <c r="G61" s="152"/>
      <c r="H61" s="152"/>
      <c r="I61" s="152"/>
      <c r="J61" s="152"/>
      <c r="K61" s="152"/>
      <c r="L61" s="152"/>
      <c r="M61" s="152"/>
      <c r="N61" s="155">
        <v>1.37</v>
      </c>
      <c r="O61" s="155">
        <v>1.37</v>
      </c>
      <c r="P61" s="151"/>
      <c r="Q61" s="151"/>
      <c r="R61" s="151" t="s">
        <v>240</v>
      </c>
    </row>
    <row r="62" spans="1:18" s="103" customFormat="1" ht="30" customHeight="1" thickBot="1" x14ac:dyDescent="0.3">
      <c r="A62" s="153">
        <v>53</v>
      </c>
      <c r="B62" s="157"/>
      <c r="C62" s="154" t="s">
        <v>203</v>
      </c>
      <c r="D62" s="152"/>
      <c r="E62" s="152"/>
      <c r="F62" s="152"/>
      <c r="G62" s="152"/>
      <c r="H62" s="152"/>
      <c r="I62" s="152"/>
      <c r="J62" s="152"/>
      <c r="K62" s="152"/>
      <c r="L62" s="152"/>
      <c r="M62" s="152"/>
      <c r="N62" s="155">
        <v>7.76</v>
      </c>
      <c r="O62" s="155">
        <v>7.76</v>
      </c>
      <c r="P62" s="151"/>
      <c r="Q62" s="151"/>
      <c r="R62" s="151" t="s">
        <v>240</v>
      </c>
    </row>
    <row r="63" spans="1:18" s="103" customFormat="1" ht="30" customHeight="1" thickBot="1" x14ac:dyDescent="0.3">
      <c r="A63" s="153">
        <v>54</v>
      </c>
      <c r="B63" s="157"/>
      <c r="C63" s="154" t="s">
        <v>204</v>
      </c>
      <c r="D63" s="152"/>
      <c r="E63" s="152"/>
      <c r="F63" s="152"/>
      <c r="G63" s="152"/>
      <c r="H63" s="152"/>
      <c r="I63" s="152"/>
      <c r="J63" s="152"/>
      <c r="K63" s="152"/>
      <c r="L63" s="152"/>
      <c r="M63" s="152"/>
      <c r="N63" s="155">
        <v>9.15</v>
      </c>
      <c r="O63" s="155">
        <v>9.15</v>
      </c>
      <c r="P63" s="151"/>
      <c r="Q63" s="151"/>
      <c r="R63" s="151" t="s">
        <v>240</v>
      </c>
    </row>
    <row r="64" spans="1:18" s="103" customFormat="1" ht="30" customHeight="1" thickBot="1" x14ac:dyDescent="0.3">
      <c r="A64" s="153">
        <v>55</v>
      </c>
      <c r="B64" s="157"/>
      <c r="C64" s="154" t="s">
        <v>205</v>
      </c>
      <c r="D64" s="152"/>
      <c r="E64" s="152"/>
      <c r="F64" s="152"/>
      <c r="G64" s="152"/>
      <c r="H64" s="152"/>
      <c r="I64" s="152"/>
      <c r="J64" s="152"/>
      <c r="K64" s="152"/>
      <c r="L64" s="152"/>
      <c r="M64" s="152"/>
      <c r="N64" s="155">
        <v>34.76</v>
      </c>
      <c r="O64" s="155">
        <v>34.76</v>
      </c>
      <c r="P64" s="151"/>
      <c r="Q64" s="151"/>
      <c r="R64" s="151" t="s">
        <v>240</v>
      </c>
    </row>
    <row r="65" spans="1:19" s="103" customFormat="1" ht="48.75" customHeight="1" thickBot="1" x14ac:dyDescent="0.3">
      <c r="A65" s="153">
        <v>56</v>
      </c>
      <c r="B65" s="157"/>
      <c r="C65" s="154" t="s">
        <v>206</v>
      </c>
      <c r="D65" s="152"/>
      <c r="E65" s="152"/>
      <c r="F65" s="152"/>
      <c r="G65" s="152"/>
      <c r="H65" s="152"/>
      <c r="I65" s="152"/>
      <c r="J65" s="152"/>
      <c r="K65" s="152"/>
      <c r="L65" s="152"/>
      <c r="M65" s="152"/>
      <c r="N65" s="155">
        <v>29.14</v>
      </c>
      <c r="O65" s="155">
        <v>29.14</v>
      </c>
      <c r="P65" s="151"/>
      <c r="Q65" s="151"/>
      <c r="R65" s="151" t="s">
        <v>240</v>
      </c>
    </row>
    <row r="66" spans="1:19" s="103" customFormat="1" ht="63" customHeight="1" thickBot="1" x14ac:dyDescent="0.3">
      <c r="A66" s="153">
        <v>57</v>
      </c>
      <c r="B66" s="157"/>
      <c r="C66" s="154" t="s">
        <v>207</v>
      </c>
      <c r="D66" s="152"/>
      <c r="E66" s="152"/>
      <c r="F66" s="152"/>
      <c r="G66" s="152"/>
      <c r="H66" s="152"/>
      <c r="I66" s="152"/>
      <c r="J66" s="152"/>
      <c r="K66" s="152"/>
      <c r="L66" s="152"/>
      <c r="M66" s="152"/>
      <c r="N66" s="155">
        <v>8.66</v>
      </c>
      <c r="O66" s="155">
        <v>8.66</v>
      </c>
      <c r="P66" s="151"/>
      <c r="Q66" s="151"/>
      <c r="R66" s="151" t="s">
        <v>240</v>
      </c>
    </row>
    <row r="67" spans="1:19" s="103" customFormat="1" ht="43.5" customHeight="1" thickBot="1" x14ac:dyDescent="0.3">
      <c r="A67" s="153">
        <v>58</v>
      </c>
      <c r="B67" s="157"/>
      <c r="C67" s="154" t="s">
        <v>208</v>
      </c>
      <c r="D67" s="152"/>
      <c r="E67" s="152"/>
      <c r="F67" s="152"/>
      <c r="G67" s="152"/>
      <c r="H67" s="152"/>
      <c r="I67" s="152"/>
      <c r="J67" s="152"/>
      <c r="K67" s="152"/>
      <c r="L67" s="152"/>
      <c r="M67" s="152"/>
      <c r="N67" s="155">
        <v>2.38</v>
      </c>
      <c r="O67" s="155">
        <v>2.38</v>
      </c>
      <c r="P67" s="151"/>
      <c r="Q67" s="151"/>
      <c r="R67" s="151" t="s">
        <v>240</v>
      </c>
    </row>
    <row r="68" spans="1:19" s="103" customFormat="1" ht="30" customHeight="1" thickBot="1" x14ac:dyDescent="0.3">
      <c r="A68" s="153">
        <v>59</v>
      </c>
      <c r="B68" s="157"/>
      <c r="C68" s="154" t="s">
        <v>209</v>
      </c>
      <c r="D68" s="152"/>
      <c r="E68" s="152"/>
      <c r="F68" s="152"/>
      <c r="G68" s="152"/>
      <c r="H68" s="152"/>
      <c r="I68" s="152"/>
      <c r="J68" s="152"/>
      <c r="K68" s="152"/>
      <c r="L68" s="152"/>
      <c r="M68" s="152"/>
      <c r="N68" s="155">
        <v>33.99</v>
      </c>
      <c r="O68" s="155">
        <v>33.99</v>
      </c>
      <c r="P68" s="151"/>
      <c r="Q68" s="151"/>
      <c r="R68" s="151" t="s">
        <v>240</v>
      </c>
    </row>
    <row r="69" spans="1:19" s="103" customFormat="1" ht="30" customHeight="1" thickBot="1" x14ac:dyDescent="0.3">
      <c r="A69" s="153">
        <v>60</v>
      </c>
      <c r="B69" s="157"/>
      <c r="C69" s="154" t="s">
        <v>210</v>
      </c>
      <c r="D69" s="152"/>
      <c r="E69" s="152"/>
      <c r="F69" s="152"/>
      <c r="G69" s="152"/>
      <c r="H69" s="152"/>
      <c r="I69" s="152"/>
      <c r="J69" s="152"/>
      <c r="K69" s="152"/>
      <c r="L69" s="152"/>
      <c r="M69" s="152"/>
      <c r="N69" s="155">
        <v>15.01</v>
      </c>
      <c r="O69" s="155">
        <v>15.01</v>
      </c>
      <c r="P69" s="151"/>
      <c r="Q69" s="151"/>
      <c r="R69" s="151" t="s">
        <v>240</v>
      </c>
    </row>
    <row r="70" spans="1:19" ht="30" customHeight="1" thickBot="1" x14ac:dyDescent="0.25">
      <c r="A70" s="153">
        <v>61</v>
      </c>
      <c r="B70" s="157"/>
      <c r="C70" s="154" t="s">
        <v>211</v>
      </c>
      <c r="D70" s="152"/>
      <c r="E70" s="152"/>
      <c r="F70" s="152"/>
      <c r="G70" s="152"/>
      <c r="H70" s="152"/>
      <c r="I70" s="152"/>
      <c r="J70" s="152"/>
      <c r="K70" s="152"/>
      <c r="L70" s="152"/>
      <c r="M70" s="152"/>
      <c r="N70" s="155">
        <v>19</v>
      </c>
      <c r="O70" s="155">
        <v>19</v>
      </c>
      <c r="P70" s="151"/>
      <c r="Q70" s="151"/>
      <c r="R70" s="151" t="s">
        <v>240</v>
      </c>
    </row>
    <row r="71" spans="1:19" s="103" customFormat="1" ht="30" customHeight="1" thickBot="1" x14ac:dyDescent="0.3">
      <c r="A71" s="153">
        <v>62</v>
      </c>
      <c r="B71" s="157"/>
      <c r="C71" s="154" t="s">
        <v>212</v>
      </c>
      <c r="D71" s="152"/>
      <c r="E71" s="152"/>
      <c r="F71" s="152"/>
      <c r="G71" s="152"/>
      <c r="H71" s="152"/>
      <c r="I71" s="152"/>
      <c r="J71" s="152"/>
      <c r="K71" s="152"/>
      <c r="L71" s="152"/>
      <c r="M71" s="152"/>
      <c r="N71" s="155">
        <v>6.73</v>
      </c>
      <c r="O71" s="155">
        <v>6.73</v>
      </c>
      <c r="P71" s="151"/>
      <c r="Q71" s="151"/>
      <c r="R71" s="151" t="s">
        <v>240</v>
      </c>
      <c r="S71" s="103" t="e">
        <f>Input!#REF!</f>
        <v>#REF!</v>
      </c>
    </row>
    <row r="72" spans="1:19" s="103" customFormat="1" ht="30" customHeight="1" thickBot="1" x14ac:dyDescent="0.3">
      <c r="A72" s="153">
        <v>63</v>
      </c>
      <c r="B72" s="157"/>
      <c r="C72" s="154" t="s">
        <v>213</v>
      </c>
      <c r="D72" s="152"/>
      <c r="E72" s="152"/>
      <c r="F72" s="152"/>
      <c r="G72" s="152"/>
      <c r="H72" s="152"/>
      <c r="I72" s="152"/>
      <c r="J72" s="152"/>
      <c r="K72" s="152"/>
      <c r="L72" s="152"/>
      <c r="M72" s="152"/>
      <c r="N72" s="155">
        <v>1.72</v>
      </c>
      <c r="O72" s="155">
        <v>1.72</v>
      </c>
      <c r="P72" s="151"/>
      <c r="Q72" s="151"/>
      <c r="R72" s="151" t="s">
        <v>240</v>
      </c>
      <c r="S72" s="103" t="e">
        <f>Input!#REF!</f>
        <v>#REF!</v>
      </c>
    </row>
    <row r="73" spans="1:19" s="103" customFormat="1" ht="30" customHeight="1" thickBot="1" x14ac:dyDescent="0.3">
      <c r="A73" s="153">
        <v>64</v>
      </c>
      <c r="B73" s="157"/>
      <c r="C73" s="154" t="s">
        <v>148</v>
      </c>
      <c r="D73" s="152"/>
      <c r="E73" s="152"/>
      <c r="F73" s="152"/>
      <c r="G73" s="152"/>
      <c r="H73" s="152"/>
      <c r="I73" s="152"/>
      <c r="J73" s="152"/>
      <c r="K73" s="152"/>
      <c r="L73" s="152"/>
      <c r="M73" s="152"/>
      <c r="N73" s="155">
        <v>100</v>
      </c>
      <c r="O73" s="155">
        <v>100</v>
      </c>
      <c r="P73" s="151"/>
      <c r="Q73" s="151"/>
      <c r="R73" s="151" t="s">
        <v>240</v>
      </c>
    </row>
    <row r="74" spans="1:19" s="103" customFormat="1" ht="30" customHeight="1" thickBot="1" x14ac:dyDescent="0.3">
      <c r="A74" s="153">
        <v>65</v>
      </c>
      <c r="B74" s="157"/>
      <c r="C74" s="154" t="s">
        <v>148</v>
      </c>
      <c r="D74" s="152"/>
      <c r="E74" s="152"/>
      <c r="F74" s="152"/>
      <c r="G74" s="152"/>
      <c r="H74" s="152"/>
      <c r="I74" s="152"/>
      <c r="J74" s="152"/>
      <c r="K74" s="152"/>
      <c r="L74" s="152"/>
      <c r="M74" s="152"/>
      <c r="N74" s="155">
        <v>149</v>
      </c>
      <c r="O74" s="155">
        <v>149</v>
      </c>
      <c r="P74" s="151"/>
      <c r="Q74" s="151"/>
      <c r="R74" s="151" t="s">
        <v>240</v>
      </c>
      <c r="S74" s="103" t="e">
        <f>Input!#REF!</f>
        <v>#REF!</v>
      </c>
    </row>
    <row r="75" spans="1:19" s="103" customFormat="1" ht="30" customHeight="1" thickBot="1" x14ac:dyDescent="0.3">
      <c r="A75" s="153">
        <v>66</v>
      </c>
      <c r="B75" s="157"/>
      <c r="C75" s="154" t="s">
        <v>148</v>
      </c>
      <c r="D75" s="152"/>
      <c r="E75" s="152"/>
      <c r="F75" s="152"/>
      <c r="G75" s="152"/>
      <c r="H75" s="152"/>
      <c r="I75" s="152"/>
      <c r="J75" s="152"/>
      <c r="K75" s="152"/>
      <c r="L75" s="152"/>
      <c r="M75" s="152"/>
      <c r="N75" s="155">
        <v>319</v>
      </c>
      <c r="O75" s="155">
        <v>319</v>
      </c>
      <c r="P75" s="151"/>
      <c r="Q75" s="151"/>
      <c r="R75" s="151" t="s">
        <v>240</v>
      </c>
    </row>
    <row r="76" spans="1:19" s="103" customFormat="1" ht="30" customHeight="1" thickBot="1" x14ac:dyDescent="0.3">
      <c r="A76" s="153">
        <v>67</v>
      </c>
      <c r="B76" s="157"/>
      <c r="C76" s="154" t="s">
        <v>148</v>
      </c>
      <c r="D76" s="152"/>
      <c r="E76" s="152"/>
      <c r="F76" s="152"/>
      <c r="G76" s="152"/>
      <c r="H76" s="152"/>
      <c r="I76" s="152"/>
      <c r="J76" s="152"/>
      <c r="K76" s="152"/>
      <c r="L76" s="152"/>
      <c r="M76" s="152"/>
      <c r="N76" s="155">
        <v>30</v>
      </c>
      <c r="O76" s="155">
        <v>30</v>
      </c>
      <c r="P76" s="151"/>
      <c r="Q76" s="151"/>
      <c r="R76" s="151" t="s">
        <v>240</v>
      </c>
    </row>
    <row r="77" spans="1:19" s="103" customFormat="1" ht="30" customHeight="1" thickBot="1" x14ac:dyDescent="0.3">
      <c r="A77" s="153">
        <v>68</v>
      </c>
      <c r="B77" s="157"/>
      <c r="C77" s="154" t="s">
        <v>214</v>
      </c>
      <c r="D77" s="152"/>
      <c r="E77" s="152"/>
      <c r="F77" s="152"/>
      <c r="G77" s="152"/>
      <c r="H77" s="152"/>
      <c r="I77" s="152"/>
      <c r="J77" s="152"/>
      <c r="K77" s="152"/>
      <c r="L77" s="152"/>
      <c r="M77" s="152"/>
      <c r="N77" s="155">
        <v>487</v>
      </c>
      <c r="O77" s="155">
        <v>487</v>
      </c>
      <c r="P77" s="151"/>
      <c r="Q77" s="151"/>
      <c r="R77" s="151" t="s">
        <v>240</v>
      </c>
    </row>
    <row r="78" spans="1:19" s="103" customFormat="1" ht="30" customHeight="1" thickBot="1" x14ac:dyDescent="0.3">
      <c r="A78" s="153">
        <v>69</v>
      </c>
      <c r="B78" s="156" t="s">
        <v>234</v>
      </c>
      <c r="C78" s="154" t="s">
        <v>215</v>
      </c>
      <c r="D78" s="152"/>
      <c r="E78" s="152"/>
      <c r="F78" s="152"/>
      <c r="G78" s="152"/>
      <c r="H78" s="152"/>
      <c r="I78" s="152"/>
      <c r="J78" s="152"/>
      <c r="K78" s="152"/>
      <c r="L78" s="152"/>
      <c r="M78" s="152"/>
      <c r="N78" s="155">
        <v>230</v>
      </c>
      <c r="O78" s="155">
        <v>230</v>
      </c>
      <c r="P78" s="151"/>
      <c r="Q78" s="151"/>
      <c r="R78" s="151" t="s">
        <v>238</v>
      </c>
    </row>
    <row r="79" spans="1:19" s="103" customFormat="1" ht="30" customHeight="1" thickBot="1" x14ac:dyDescent="0.3">
      <c r="A79" s="153">
        <v>70</v>
      </c>
      <c r="B79" s="157"/>
      <c r="C79" s="154" t="s">
        <v>216</v>
      </c>
      <c r="D79" s="152"/>
      <c r="E79" s="152"/>
      <c r="F79" s="152"/>
      <c r="G79" s="152"/>
      <c r="H79" s="152"/>
      <c r="I79" s="152"/>
      <c r="J79" s="152"/>
      <c r="K79" s="152"/>
      <c r="L79" s="152"/>
      <c r="M79" s="152"/>
      <c r="N79" s="155">
        <v>7.99</v>
      </c>
      <c r="O79" s="155">
        <v>7.99</v>
      </c>
      <c r="P79" s="151"/>
      <c r="Q79" s="151"/>
      <c r="R79" s="151" t="s">
        <v>238</v>
      </c>
    </row>
    <row r="80" spans="1:19" s="103" customFormat="1" ht="30" customHeight="1" thickBot="1" x14ac:dyDescent="0.3">
      <c r="A80" s="153">
        <v>71</v>
      </c>
      <c r="B80" s="157"/>
      <c r="C80" s="154" t="s">
        <v>217</v>
      </c>
      <c r="D80" s="152"/>
      <c r="E80" s="152"/>
      <c r="F80" s="152"/>
      <c r="G80" s="152"/>
      <c r="H80" s="152"/>
      <c r="I80" s="152"/>
      <c r="J80" s="152"/>
      <c r="K80" s="152"/>
      <c r="L80" s="152"/>
      <c r="M80" s="152"/>
      <c r="N80" s="155">
        <v>7.9</v>
      </c>
      <c r="O80" s="155">
        <v>7.9</v>
      </c>
      <c r="P80" s="151"/>
      <c r="Q80" s="151"/>
      <c r="R80" s="151" t="s">
        <v>238</v>
      </c>
    </row>
    <row r="81" spans="1:18" s="103" customFormat="1" ht="30" customHeight="1" thickBot="1" x14ac:dyDescent="0.3">
      <c r="A81" s="153">
        <v>72</v>
      </c>
      <c r="B81" s="158"/>
      <c r="C81" s="154" t="s">
        <v>218</v>
      </c>
      <c r="D81" s="152"/>
      <c r="E81" s="152"/>
      <c r="F81" s="152"/>
      <c r="G81" s="152"/>
      <c r="H81" s="152"/>
      <c r="I81" s="152"/>
      <c r="J81" s="152"/>
      <c r="K81" s="152"/>
      <c r="L81" s="152"/>
      <c r="M81" s="152"/>
      <c r="N81" s="155">
        <v>3.12</v>
      </c>
      <c r="O81" s="155">
        <v>3.12</v>
      </c>
      <c r="P81" s="151"/>
      <c r="Q81" s="151"/>
      <c r="R81" s="151" t="s">
        <v>238</v>
      </c>
    </row>
    <row r="82" spans="1:18" s="103" customFormat="1" ht="30" customHeight="1" thickBot="1" x14ac:dyDescent="0.3">
      <c r="A82" s="153">
        <v>73</v>
      </c>
      <c r="B82" s="156" t="s">
        <v>235</v>
      </c>
      <c r="C82" s="154" t="s">
        <v>219</v>
      </c>
      <c r="D82" s="152"/>
      <c r="E82" s="152"/>
      <c r="F82" s="152"/>
      <c r="G82" s="152"/>
      <c r="H82" s="152"/>
      <c r="I82" s="152"/>
      <c r="J82" s="152"/>
      <c r="K82" s="152"/>
      <c r="L82" s="152"/>
      <c r="M82" s="152"/>
      <c r="N82" s="155">
        <v>72.099999999999994</v>
      </c>
      <c r="O82" s="155">
        <v>72.099999999999994</v>
      </c>
      <c r="P82" s="151"/>
      <c r="Q82" s="151"/>
      <c r="R82" s="151" t="s">
        <v>239</v>
      </c>
    </row>
    <row r="83" spans="1:18" s="103" customFormat="1" ht="30" customHeight="1" thickBot="1" x14ac:dyDescent="0.3">
      <c r="A83" s="153">
        <v>74</v>
      </c>
      <c r="B83" s="157"/>
      <c r="C83" s="154" t="s">
        <v>220</v>
      </c>
      <c r="D83" s="152"/>
      <c r="E83" s="152"/>
      <c r="F83" s="152"/>
      <c r="G83" s="152"/>
      <c r="H83" s="152"/>
      <c r="I83" s="152"/>
      <c r="J83" s="152"/>
      <c r="K83" s="152"/>
      <c r="L83" s="152"/>
      <c r="M83" s="152"/>
      <c r="N83" s="155">
        <v>30.08</v>
      </c>
      <c r="O83" s="155">
        <v>30.08</v>
      </c>
      <c r="P83" s="151"/>
      <c r="Q83" s="151"/>
      <c r="R83" s="151" t="s">
        <v>239</v>
      </c>
    </row>
    <row r="84" spans="1:18" s="103" customFormat="1" ht="30" customHeight="1" thickBot="1" x14ac:dyDescent="0.3">
      <c r="A84" s="153">
        <v>75</v>
      </c>
      <c r="B84" s="157"/>
      <c r="C84" s="154" t="s">
        <v>221</v>
      </c>
      <c r="D84" s="152"/>
      <c r="E84" s="152"/>
      <c r="F84" s="152"/>
      <c r="G84" s="152"/>
      <c r="H84" s="152"/>
      <c r="I84" s="152"/>
      <c r="J84" s="152"/>
      <c r="K84" s="152"/>
      <c r="L84" s="152"/>
      <c r="M84" s="152"/>
      <c r="N84" s="155">
        <v>42.8</v>
      </c>
      <c r="O84" s="155">
        <v>42.8</v>
      </c>
      <c r="P84" s="151"/>
      <c r="Q84" s="151"/>
      <c r="R84" s="151" t="s">
        <v>239</v>
      </c>
    </row>
    <row r="85" spans="1:18" s="103" customFormat="1" ht="30" customHeight="1" thickBot="1" x14ac:dyDescent="0.3">
      <c r="A85" s="153">
        <v>76</v>
      </c>
      <c r="B85" s="157"/>
      <c r="C85" s="154" t="s">
        <v>222</v>
      </c>
      <c r="D85" s="152"/>
      <c r="E85" s="152"/>
      <c r="F85" s="152"/>
      <c r="G85" s="152"/>
      <c r="H85" s="152"/>
      <c r="I85" s="152"/>
      <c r="J85" s="152"/>
      <c r="K85" s="152"/>
      <c r="L85" s="152"/>
      <c r="M85" s="152"/>
      <c r="N85" s="155">
        <v>84</v>
      </c>
      <c r="O85" s="155">
        <v>84</v>
      </c>
      <c r="P85" s="151"/>
      <c r="Q85" s="151"/>
      <c r="R85" s="151" t="s">
        <v>239</v>
      </c>
    </row>
    <row r="86" spans="1:18" s="103" customFormat="1" ht="30" customHeight="1" thickBot="1" x14ac:dyDescent="0.3">
      <c r="A86" s="153">
        <v>77</v>
      </c>
      <c r="B86" s="157"/>
      <c r="C86" s="154" t="s">
        <v>223</v>
      </c>
      <c r="D86" s="152"/>
      <c r="E86" s="152"/>
      <c r="F86" s="152"/>
      <c r="G86" s="152"/>
      <c r="H86" s="152"/>
      <c r="I86" s="152"/>
      <c r="J86" s="152"/>
      <c r="K86" s="152"/>
      <c r="L86" s="152"/>
      <c r="M86" s="152"/>
      <c r="N86" s="155">
        <v>34.950000000000003</v>
      </c>
      <c r="O86" s="155">
        <v>34.950000000000003</v>
      </c>
      <c r="P86" s="151"/>
      <c r="Q86" s="151"/>
      <c r="R86" s="151" t="s">
        <v>239</v>
      </c>
    </row>
    <row r="87" spans="1:18" s="103" customFormat="1" ht="30" customHeight="1" thickBot="1" x14ac:dyDescent="0.3">
      <c r="A87" s="153">
        <v>78</v>
      </c>
      <c r="B87" s="157"/>
      <c r="C87" s="154" t="s">
        <v>224</v>
      </c>
      <c r="D87" s="152"/>
      <c r="E87" s="152"/>
      <c r="F87" s="152"/>
      <c r="G87" s="152"/>
      <c r="H87" s="152"/>
      <c r="I87" s="152"/>
      <c r="J87" s="152"/>
      <c r="K87" s="152"/>
      <c r="L87" s="152"/>
      <c r="M87" s="152"/>
      <c r="N87" s="155">
        <v>36.5</v>
      </c>
      <c r="O87" s="155">
        <v>36.5</v>
      </c>
      <c r="P87" s="151"/>
      <c r="Q87" s="151"/>
      <c r="R87" s="151" t="s">
        <v>239</v>
      </c>
    </row>
    <row r="88" spans="1:18" s="103" customFormat="1" ht="30" customHeight="1" thickBot="1" x14ac:dyDescent="0.3">
      <c r="A88" s="153">
        <v>79</v>
      </c>
      <c r="B88" s="157"/>
      <c r="C88" s="154" t="s">
        <v>225</v>
      </c>
      <c r="D88" s="152"/>
      <c r="E88" s="152"/>
      <c r="F88" s="152"/>
      <c r="G88" s="152"/>
      <c r="H88" s="152"/>
      <c r="I88" s="152"/>
      <c r="J88" s="152"/>
      <c r="K88" s="152"/>
      <c r="L88" s="152"/>
      <c r="M88" s="152"/>
      <c r="N88" s="155">
        <v>54</v>
      </c>
      <c r="O88" s="155">
        <v>54</v>
      </c>
      <c r="P88" s="151"/>
      <c r="Q88" s="151"/>
      <c r="R88" s="151" t="s">
        <v>239</v>
      </c>
    </row>
    <row r="89" spans="1:18" s="103" customFormat="1" ht="30" customHeight="1" thickBot="1" x14ac:dyDescent="0.3">
      <c r="A89" s="153">
        <v>80</v>
      </c>
      <c r="B89" s="157"/>
      <c r="C89" s="154" t="s">
        <v>226</v>
      </c>
      <c r="D89" s="152"/>
      <c r="E89" s="152"/>
      <c r="F89" s="152"/>
      <c r="G89" s="152"/>
      <c r="H89" s="152"/>
      <c r="I89" s="152"/>
      <c r="J89" s="152"/>
      <c r="K89" s="152"/>
      <c r="L89" s="152"/>
      <c r="M89" s="152"/>
      <c r="N89" s="155">
        <v>33</v>
      </c>
      <c r="O89" s="155">
        <v>33</v>
      </c>
      <c r="P89" s="151"/>
      <c r="Q89" s="151"/>
      <c r="R89" s="151" t="s">
        <v>239</v>
      </c>
    </row>
    <row r="90" spans="1:18" s="103" customFormat="1" ht="30" customHeight="1" thickBot="1" x14ac:dyDescent="0.3">
      <c r="A90" s="153">
        <v>81</v>
      </c>
      <c r="B90" s="157"/>
      <c r="C90" s="154" t="s">
        <v>227</v>
      </c>
      <c r="D90" s="152"/>
      <c r="E90" s="152"/>
      <c r="F90" s="152"/>
      <c r="G90" s="152"/>
      <c r="H90" s="152"/>
      <c r="I90" s="152"/>
      <c r="J90" s="152"/>
      <c r="K90" s="152"/>
      <c r="L90" s="152"/>
      <c r="M90" s="152"/>
      <c r="N90" s="155">
        <v>19.420000000000002</v>
      </c>
      <c r="O90" s="155">
        <v>19.420000000000002</v>
      </c>
      <c r="P90" s="151"/>
      <c r="Q90" s="151"/>
      <c r="R90" s="151" t="s">
        <v>239</v>
      </c>
    </row>
    <row r="91" spans="1:18" s="103" customFormat="1" ht="30" customHeight="1" thickBot="1" x14ac:dyDescent="0.3">
      <c r="A91" s="153">
        <v>82</v>
      </c>
      <c r="B91" s="157"/>
      <c r="C91" s="154" t="s">
        <v>228</v>
      </c>
      <c r="D91" s="152"/>
      <c r="E91" s="152"/>
      <c r="F91" s="152"/>
      <c r="G91" s="152"/>
      <c r="H91" s="152"/>
      <c r="I91" s="152"/>
      <c r="J91" s="152"/>
      <c r="K91" s="152"/>
      <c r="L91" s="152"/>
      <c r="M91" s="152"/>
      <c r="N91" s="155">
        <v>100</v>
      </c>
      <c r="O91" s="155">
        <v>100</v>
      </c>
      <c r="P91" s="151"/>
      <c r="Q91" s="151"/>
      <c r="R91" s="151" t="s">
        <v>239</v>
      </c>
    </row>
    <row r="92" spans="1:18" s="103" customFormat="1" ht="30" customHeight="1" thickBot="1" x14ac:dyDescent="0.3">
      <c r="A92" s="153">
        <v>83</v>
      </c>
      <c r="B92" s="157"/>
      <c r="C92" s="154" t="s">
        <v>229</v>
      </c>
      <c r="D92" s="152"/>
      <c r="E92" s="152"/>
      <c r="F92" s="152"/>
      <c r="G92" s="152"/>
      <c r="H92" s="152"/>
      <c r="I92" s="152"/>
      <c r="J92" s="152"/>
      <c r="K92" s="152"/>
      <c r="L92" s="152"/>
      <c r="M92" s="152"/>
      <c r="N92" s="155">
        <v>13</v>
      </c>
      <c r="O92" s="155">
        <v>13</v>
      </c>
      <c r="P92" s="151"/>
      <c r="Q92" s="151"/>
      <c r="R92" s="151" t="s">
        <v>239</v>
      </c>
    </row>
    <row r="93" spans="1:18" s="103" customFormat="1" ht="30" customHeight="1" thickBot="1" x14ac:dyDescent="0.3">
      <c r="A93" s="153">
        <v>84</v>
      </c>
      <c r="B93" s="157"/>
      <c r="C93" s="154" t="s">
        <v>230</v>
      </c>
      <c r="D93" s="152"/>
      <c r="E93" s="152"/>
      <c r="F93" s="152"/>
      <c r="G93" s="152"/>
      <c r="H93" s="152"/>
      <c r="I93" s="152"/>
      <c r="J93" s="152"/>
      <c r="K93" s="152"/>
      <c r="L93" s="152"/>
      <c r="M93" s="152"/>
      <c r="N93" s="155">
        <v>17</v>
      </c>
      <c r="O93" s="155">
        <v>17</v>
      </c>
      <c r="P93" s="151"/>
      <c r="Q93" s="151"/>
      <c r="R93" s="151" t="s">
        <v>239</v>
      </c>
    </row>
    <row r="94" spans="1:18" s="103" customFormat="1" ht="30" customHeight="1" thickBot="1" x14ac:dyDescent="0.3">
      <c r="A94" s="153">
        <v>85</v>
      </c>
      <c r="B94" s="157"/>
      <c r="C94" s="154" t="s">
        <v>231</v>
      </c>
      <c r="D94" s="152"/>
      <c r="E94" s="152"/>
      <c r="F94" s="152"/>
      <c r="G94" s="152"/>
      <c r="H94" s="152"/>
      <c r="I94" s="152"/>
      <c r="J94" s="152"/>
      <c r="K94" s="152"/>
      <c r="L94" s="152"/>
      <c r="M94" s="152"/>
      <c r="N94" s="155">
        <v>20</v>
      </c>
      <c r="O94" s="155">
        <v>20</v>
      </c>
      <c r="P94" s="151"/>
      <c r="Q94" s="151"/>
      <c r="R94" s="151" t="s">
        <v>239</v>
      </c>
    </row>
    <row r="95" spans="1:18" s="103" customFormat="1" ht="30" customHeight="1" thickBot="1" x14ac:dyDescent="0.3">
      <c r="A95" s="153">
        <v>86</v>
      </c>
      <c r="B95" s="157"/>
      <c r="C95" s="154" t="s">
        <v>232</v>
      </c>
      <c r="D95" s="152"/>
      <c r="E95" s="152"/>
      <c r="F95" s="152"/>
      <c r="G95" s="152"/>
      <c r="H95" s="152"/>
      <c r="I95" s="152"/>
      <c r="J95" s="152"/>
      <c r="K95" s="152"/>
      <c r="L95" s="152"/>
      <c r="M95" s="152"/>
      <c r="N95" s="155">
        <v>24.25</v>
      </c>
      <c r="O95" s="155">
        <v>24.25</v>
      </c>
      <c r="P95" s="151"/>
      <c r="Q95" s="151"/>
      <c r="R95" s="151" t="s">
        <v>239</v>
      </c>
    </row>
    <row r="96" spans="1:18" s="103" customFormat="1" ht="30" customHeight="1" x14ac:dyDescent="0.25">
      <c r="A96" s="153">
        <v>87</v>
      </c>
      <c r="B96" s="158"/>
      <c r="C96" s="154" t="s">
        <v>233</v>
      </c>
      <c r="D96" s="152"/>
      <c r="E96" s="152"/>
      <c r="F96" s="152"/>
      <c r="G96" s="152"/>
      <c r="H96" s="152"/>
      <c r="I96" s="152"/>
      <c r="J96" s="152"/>
      <c r="K96" s="152"/>
      <c r="L96" s="152"/>
      <c r="M96" s="152"/>
      <c r="N96" s="155">
        <v>11.27</v>
      </c>
      <c r="O96" s="155">
        <v>11.27</v>
      </c>
      <c r="P96" s="151"/>
      <c r="Q96" s="151"/>
      <c r="R96" s="151" t="s">
        <v>239</v>
      </c>
    </row>
    <row r="97" spans="1:19" s="103" customFormat="1" ht="27.75" hidden="1" customHeight="1" x14ac:dyDescent="0.3">
      <c r="A97" s="153">
        <v>88</v>
      </c>
      <c r="B97" s="144"/>
      <c r="C97" s="145" t="str">
        <f>T(Input!C25)</f>
        <v/>
      </c>
      <c r="D97" s="146"/>
      <c r="E97" s="146"/>
      <c r="F97" s="146"/>
      <c r="G97" s="146">
        <f>IF(Input!$D25="Travel",F97,0)</f>
        <v>0</v>
      </c>
      <c r="H97" s="146">
        <f>IF(Input!$D25="Hotel  Accommodation",F97,0)</f>
        <v>0</v>
      </c>
      <c r="I97" s="146">
        <f>IF(Input!$D25="Hotel Food",F97,0)</f>
        <v>0</v>
      </c>
      <c r="J97" s="146">
        <f>IF(Input!$D25="Hotel  Telephone",F97,0)</f>
        <v>0</v>
      </c>
      <c r="K97" s="146">
        <f>IF(Input!$D25="Hotel  Other",F97,0)</f>
        <v>0</v>
      </c>
      <c r="L97" s="146">
        <f>IF(Input!$D25="Non-hotel Subsistence",F97,0)</f>
        <v>0</v>
      </c>
      <c r="M97" s="147">
        <f>IF(Input!$D25="Entertaining",F97,0)</f>
        <v>0</v>
      </c>
      <c r="N97" s="146">
        <f>IF(Input!$D25="Training",F97,0)</f>
        <v>0</v>
      </c>
      <c r="O97" s="148">
        <f t="shared" ref="O97:O104" si="0">SUM(D97,N97)</f>
        <v>0</v>
      </c>
      <c r="Q97" s="103" t="e">
        <f>IF(#REF!&lt;&gt;SUM(G97:O97),"ERROR","O.K.")</f>
        <v>#REF!</v>
      </c>
      <c r="S97" s="103">
        <f>Input!Q20</f>
        <v>0</v>
      </c>
    </row>
    <row r="98" spans="1:19" s="103" customFormat="1" ht="27.75" hidden="1" customHeight="1" x14ac:dyDescent="0.3">
      <c r="A98" s="153">
        <v>89</v>
      </c>
      <c r="B98" s="104"/>
      <c r="C98" s="100" t="str">
        <f>T(Input!C26)</f>
        <v/>
      </c>
      <c r="D98" s="101"/>
      <c r="E98" s="101"/>
      <c r="F98" s="101"/>
      <c r="G98" s="101">
        <f>IF(Input!$D26="Travel",F98,0)</f>
        <v>0</v>
      </c>
      <c r="H98" s="101">
        <f>IF(Input!$D26="Hotel  Accommodation",F98,0)</f>
        <v>0</v>
      </c>
      <c r="I98" s="101">
        <f>IF(Input!$D26="Hotel Food",F98,0)</f>
        <v>0</v>
      </c>
      <c r="J98" s="101">
        <f>IF(Input!$D26="Hotel  Telephone",F98,0)</f>
        <v>0</v>
      </c>
      <c r="K98" s="101">
        <f>IF(Input!$D26="Hotel  Other",F98,0)</f>
        <v>0</v>
      </c>
      <c r="L98" s="101">
        <f>IF(Input!$D26="Non-hotel Subsistence",F98,0)</f>
        <v>0</v>
      </c>
      <c r="M98" s="102">
        <f>IF(Input!$D26="Entertaining",F98,0)</f>
        <v>0</v>
      </c>
      <c r="N98" s="101">
        <f>IF(Input!$D26="Training",F98,0)</f>
        <v>0</v>
      </c>
      <c r="O98" s="130">
        <f t="shared" si="0"/>
        <v>0</v>
      </c>
      <c r="Q98" s="103" t="e">
        <f>IF(#REF!&lt;&gt;SUM(G98:O98),"ERROR","O.K.")</f>
        <v>#REF!</v>
      </c>
      <c r="S98" s="103">
        <f>Input!Q21</f>
        <v>0</v>
      </c>
    </row>
    <row r="99" spans="1:19" s="103" customFormat="1" ht="27.75" hidden="1" customHeight="1" x14ac:dyDescent="0.3">
      <c r="A99" s="153">
        <v>90</v>
      </c>
      <c r="B99" s="104"/>
      <c r="C99" s="100" t="str">
        <f>T(Input!C28)</f>
        <v/>
      </c>
      <c r="D99" s="101"/>
      <c r="E99" s="101"/>
      <c r="F99" s="101"/>
      <c r="G99" s="101">
        <f>IF(Input!$D27="Travel",F99,0)</f>
        <v>0</v>
      </c>
      <c r="H99" s="101">
        <f>IF(Input!$D27="Hotel  Accommodation",F99,0)</f>
        <v>0</v>
      </c>
      <c r="I99" s="101">
        <f>IF(Input!$D27="Hotel Food",F99,0)</f>
        <v>0</v>
      </c>
      <c r="J99" s="101">
        <f>IF(Input!$D27="Hotel  Telephone",F99,0)</f>
        <v>0</v>
      </c>
      <c r="K99" s="101">
        <f>IF(Input!$D27="Hotel  Other",F99,0)</f>
        <v>0</v>
      </c>
      <c r="L99" s="101">
        <f>IF(Input!$D27="Non-hotel Subsistence",F99,0)</f>
        <v>0</v>
      </c>
      <c r="M99" s="102">
        <f>IF(Input!$D27="Entertaining",F99,0)</f>
        <v>0</v>
      </c>
      <c r="N99" s="101">
        <f>IF(Input!$D27="Training",F99,0)</f>
        <v>0</v>
      </c>
      <c r="O99" s="130">
        <f t="shared" si="0"/>
        <v>0</v>
      </c>
      <c r="Q99" s="103" t="e">
        <f>IF(#REF!&lt;&gt;SUM(G99:O99),"ERROR","O.K.")</f>
        <v>#REF!</v>
      </c>
      <c r="S99" s="103">
        <f>Input!Q22</f>
        <v>0</v>
      </c>
    </row>
    <row r="100" spans="1:19" s="103" customFormat="1" ht="27.75" hidden="1" customHeight="1" x14ac:dyDescent="0.3">
      <c r="A100" s="153">
        <v>91</v>
      </c>
      <c r="B100" s="104"/>
      <c r="C100" s="100" t="str">
        <f>T(Input!C29)</f>
        <v/>
      </c>
      <c r="D100" s="101"/>
      <c r="E100" s="101"/>
      <c r="F100" s="101"/>
      <c r="G100" s="101">
        <f>IF(Input!$D28="Travel",F100,0)</f>
        <v>0</v>
      </c>
      <c r="H100" s="101">
        <f>IF(Input!$D28="Hotel  Accommodation",F100,0)</f>
        <v>0</v>
      </c>
      <c r="I100" s="101">
        <f>IF(Input!$D28="Hotel Food",F100,0)</f>
        <v>0</v>
      </c>
      <c r="J100" s="101">
        <f>IF(Input!$D28="Hotel  Telephone",F100,0)</f>
        <v>0</v>
      </c>
      <c r="K100" s="101">
        <f>IF(Input!$D28="Hotel  Other",F100,0)</f>
        <v>0</v>
      </c>
      <c r="L100" s="101">
        <f>IF(Input!$D28="Non-hotel Subsistence",F100,0)</f>
        <v>0</v>
      </c>
      <c r="M100" s="102">
        <f>IF(Input!$D28="Entertaining",F100,0)</f>
        <v>0</v>
      </c>
      <c r="N100" s="101">
        <f>IF(Input!$D28="Training",F100,0)</f>
        <v>0</v>
      </c>
      <c r="O100" s="130">
        <f t="shared" si="0"/>
        <v>0</v>
      </c>
      <c r="Q100" s="103" t="e">
        <f>IF(#REF!&lt;&gt;SUM(G100:O100),"ERROR","O.K.")</f>
        <v>#REF!</v>
      </c>
      <c r="S100" s="103">
        <f>Input!Q23</f>
        <v>0</v>
      </c>
    </row>
    <row r="101" spans="1:19" s="103" customFormat="1" ht="27.75" hidden="1" customHeight="1" x14ac:dyDescent="0.3">
      <c r="A101" s="153">
        <v>92</v>
      </c>
      <c r="B101" s="104"/>
      <c r="C101" s="100" t="str">
        <f>T(Input!C30)</f>
        <v/>
      </c>
      <c r="D101" s="101"/>
      <c r="E101" s="101"/>
      <c r="F101" s="101"/>
      <c r="G101" s="101">
        <f>IF(Input!$D29="Travel",F101,0)</f>
        <v>0</v>
      </c>
      <c r="H101" s="101">
        <f>IF(Input!$D29="Hotel  Accommodation",F101,0)</f>
        <v>0</v>
      </c>
      <c r="I101" s="101">
        <f>IF(Input!$D29="Hotel Food",F101,0)</f>
        <v>0</v>
      </c>
      <c r="J101" s="101">
        <f>IF(Input!$D29="Hotel  Telephone",F101,0)</f>
        <v>0</v>
      </c>
      <c r="K101" s="101">
        <f>IF(Input!$D29="Hotel  Other",F101,0)</f>
        <v>0</v>
      </c>
      <c r="L101" s="101">
        <f>IF(Input!$D29="Non-hotel Subsistence",F101,0)</f>
        <v>0</v>
      </c>
      <c r="M101" s="102">
        <f>IF(Input!$D29="Entertaining",F101,0)</f>
        <v>0</v>
      </c>
      <c r="N101" s="101">
        <f>IF(Input!$D29="Training",F101,0)</f>
        <v>0</v>
      </c>
      <c r="O101" s="130">
        <f t="shared" si="0"/>
        <v>0</v>
      </c>
      <c r="Q101" s="103" t="e">
        <f>IF(#REF!&lt;&gt;SUM(G101:O101),"ERROR","O.K.")</f>
        <v>#REF!</v>
      </c>
      <c r="S101" s="103">
        <f>Input!Q29</f>
        <v>0</v>
      </c>
    </row>
    <row r="102" spans="1:19" s="103" customFormat="1" ht="27.75" hidden="1" customHeight="1" x14ac:dyDescent="0.3">
      <c r="A102" s="153">
        <v>93</v>
      </c>
      <c r="B102" s="104"/>
      <c r="C102" s="100" t="str">
        <f>T(Input!C31)</f>
        <v/>
      </c>
      <c r="D102" s="101"/>
      <c r="E102" s="101"/>
      <c r="F102" s="101"/>
      <c r="G102" s="101">
        <f>IF(Input!$D30="Travel",F102,0)</f>
        <v>0</v>
      </c>
      <c r="H102" s="101">
        <f>IF(Input!$D30="Hotel  Accommodation",F102,0)</f>
        <v>0</v>
      </c>
      <c r="I102" s="101">
        <f>IF(Input!$D30="Hotel Food",F102,0)</f>
        <v>0</v>
      </c>
      <c r="J102" s="101">
        <f>IF(Input!$D30="Hotel  Telephone",F102,0)</f>
        <v>0</v>
      </c>
      <c r="K102" s="101">
        <f>IF(Input!$D30="Hotel  Other",F102,0)</f>
        <v>0</v>
      </c>
      <c r="L102" s="101">
        <f>IF(Input!$D30="Non-hotel Subsistence",F102,0)</f>
        <v>0</v>
      </c>
      <c r="M102" s="102">
        <f>IF(Input!$D30="Entertaining",F102,0)</f>
        <v>0</v>
      </c>
      <c r="N102" s="101">
        <f>IF(Input!$D30="Training",F102,0)</f>
        <v>0</v>
      </c>
      <c r="O102" s="130">
        <f t="shared" si="0"/>
        <v>0</v>
      </c>
      <c r="Q102" s="103" t="e">
        <f>IF(#REF!&lt;&gt;SUM(G102:O102),"ERROR","O.K.")</f>
        <v>#REF!</v>
      </c>
      <c r="S102" s="103">
        <f>Input!Q31</f>
        <v>0</v>
      </c>
    </row>
    <row r="103" spans="1:19" s="103" customFormat="1" ht="27.75" hidden="1" customHeight="1" x14ac:dyDescent="0.3">
      <c r="A103" s="153">
        <v>94</v>
      </c>
      <c r="B103" s="104"/>
      <c r="C103" s="100" t="str">
        <f>T(Input!C31)</f>
        <v/>
      </c>
      <c r="D103" s="101"/>
      <c r="E103" s="101"/>
      <c r="F103" s="101"/>
      <c r="G103" s="101">
        <f>IF(Input!$D30="Travel",F103,0)</f>
        <v>0</v>
      </c>
      <c r="H103" s="101">
        <f>IF(Input!$D30="Hotel  Accommodation",F103,0)</f>
        <v>0</v>
      </c>
      <c r="I103" s="101">
        <f>IF(Input!$D30="Hotel Food",F103,0)</f>
        <v>0</v>
      </c>
      <c r="J103" s="101">
        <f>IF(Input!$D30="Hotel  Telephone",F103,0)</f>
        <v>0</v>
      </c>
      <c r="K103" s="101">
        <f>IF(Input!$D30="Hotel  Other",F103,0)</f>
        <v>0</v>
      </c>
      <c r="L103" s="101">
        <f>IF(Input!$D30="Non-hotel Subsistence",F103,0)</f>
        <v>0</v>
      </c>
      <c r="M103" s="102">
        <f>IF(Input!$D30="Entertaining",F103,0)</f>
        <v>0</v>
      </c>
      <c r="N103" s="101">
        <f>IF(Input!$D30="Training",F103,0)</f>
        <v>0</v>
      </c>
      <c r="O103" s="130">
        <f t="shared" si="0"/>
        <v>0</v>
      </c>
      <c r="Q103" s="103" t="e">
        <f>IF(#REF!&lt;&gt;SUM(G103:O103),"ERROR","O.K.")</f>
        <v>#REF!</v>
      </c>
      <c r="S103" s="103">
        <f>Input!Q31</f>
        <v>0</v>
      </c>
    </row>
    <row r="104" spans="1:19" s="103" customFormat="1" ht="27.75" hidden="1" customHeight="1" x14ac:dyDescent="0.3">
      <c r="A104" s="153">
        <v>95</v>
      </c>
      <c r="B104" s="104"/>
      <c r="C104" s="100" t="str">
        <f>T(Input!C32)</f>
        <v/>
      </c>
      <c r="D104" s="101"/>
      <c r="E104" s="101"/>
      <c r="F104" s="119"/>
      <c r="G104" s="119">
        <f>IF(Input!$D31="Travel",F104,0)</f>
        <v>0</v>
      </c>
      <c r="H104" s="119">
        <f>IF(Input!$D31="Hotel  Accommodation",F104,0)</f>
        <v>0</v>
      </c>
      <c r="I104" s="119">
        <f>IF(Input!$D31="Hotel Food",F104,0)</f>
        <v>0</v>
      </c>
      <c r="J104" s="119">
        <f>IF(Input!$D31="Hotel  Telephone",F104,0)</f>
        <v>0</v>
      </c>
      <c r="K104" s="119">
        <f>IF(Input!$D31="Hotel  Other",F104,0)</f>
        <v>0</v>
      </c>
      <c r="L104" s="119">
        <f>IF(Input!$D31="Non-hotel Subsistence",F104,0)</f>
        <v>0</v>
      </c>
      <c r="M104" s="120">
        <f>IF(Input!$D31="Entertaining",F104,0)</f>
        <v>0</v>
      </c>
      <c r="N104" s="119">
        <f>IF(Input!$D31="Training",F104,0)</f>
        <v>0</v>
      </c>
      <c r="O104" s="130">
        <f t="shared" si="0"/>
        <v>0</v>
      </c>
      <c r="Q104" s="103" t="e">
        <f>IF(#REF!&lt;&gt;SUM(G104:O104),"ERROR","O.K.")</f>
        <v>#REF!</v>
      </c>
      <c r="S104" s="103">
        <f>Input!Q32</f>
        <v>0</v>
      </c>
    </row>
    <row r="105" spans="1:19" ht="18.75" customHeight="1" x14ac:dyDescent="0.3">
      <c r="A105" s="59"/>
      <c r="B105" s="128" t="s">
        <v>119</v>
      </c>
      <c r="C105" s="129"/>
      <c r="D105" s="130"/>
      <c r="E105" s="130"/>
      <c r="F105" s="131"/>
      <c r="G105" s="131">
        <f t="shared" ref="G105:M105" si="1">SUM(G97:G104)</f>
        <v>0</v>
      </c>
      <c r="H105" s="131">
        <f t="shared" si="1"/>
        <v>0</v>
      </c>
      <c r="I105" s="131">
        <f t="shared" si="1"/>
        <v>0</v>
      </c>
      <c r="J105" s="131">
        <f t="shared" si="1"/>
        <v>0</v>
      </c>
      <c r="K105" s="131">
        <f t="shared" si="1"/>
        <v>0</v>
      </c>
      <c r="L105" s="131">
        <f t="shared" si="1"/>
        <v>0</v>
      </c>
      <c r="M105" s="131">
        <f t="shared" si="1"/>
        <v>0</v>
      </c>
      <c r="N105" s="131">
        <f>SUM(N10:N96)</f>
        <v>5876.2700000000013</v>
      </c>
      <c r="O105" s="131">
        <f>SUM(O10:O96)</f>
        <v>5876.2700000000013</v>
      </c>
      <c r="Q105" s="54" t="e">
        <f>IF(#REF!&lt;&gt;Input!I40,"ERROR","O.K.")</f>
        <v>#REF!</v>
      </c>
    </row>
    <row r="106" spans="1:19" s="85" customFormat="1" ht="22.5" customHeight="1" x14ac:dyDescent="0.2">
      <c r="A106" s="165" t="s">
        <v>143</v>
      </c>
      <c r="B106" s="165"/>
      <c r="C106" s="141" t="s">
        <v>144</v>
      </c>
      <c r="D106" s="165" t="s">
        <v>140</v>
      </c>
      <c r="E106" s="165"/>
      <c r="F106" s="166"/>
      <c r="G106" s="165" t="s">
        <v>141</v>
      </c>
      <c r="H106" s="165"/>
      <c r="I106" s="166"/>
      <c r="J106" s="165" t="s">
        <v>142</v>
      </c>
      <c r="K106" s="165"/>
      <c r="L106" s="166"/>
      <c r="M106" s="167" t="s">
        <v>120</v>
      </c>
      <c r="N106" s="167"/>
      <c r="O106" s="167"/>
      <c r="S106" s="85">
        <f>SUM(S97:S105)</f>
        <v>0</v>
      </c>
    </row>
    <row r="107" spans="1:19" ht="20.25" customHeight="1" x14ac:dyDescent="0.2">
      <c r="A107" s="165"/>
      <c r="B107" s="165"/>
      <c r="C107" s="165"/>
      <c r="D107" s="165"/>
      <c r="E107" s="165"/>
      <c r="F107" s="165"/>
      <c r="G107" s="171"/>
      <c r="H107" s="172"/>
      <c r="I107" s="172"/>
      <c r="J107" s="165"/>
      <c r="K107" s="165"/>
      <c r="L107" s="165"/>
      <c r="M107" s="161"/>
      <c r="N107" s="161"/>
      <c r="O107" s="161"/>
    </row>
    <row r="108" spans="1:19" ht="21.75" hidden="1" customHeight="1" x14ac:dyDescent="0.2">
      <c r="A108" s="165"/>
      <c r="B108" s="165"/>
      <c r="C108" s="165"/>
      <c r="D108" s="165"/>
      <c r="E108" s="165"/>
      <c r="F108" s="165"/>
      <c r="G108" s="173"/>
      <c r="H108" s="174"/>
      <c r="I108" s="174"/>
      <c r="J108" s="165"/>
      <c r="K108" s="165"/>
      <c r="L108" s="165"/>
      <c r="M108" s="161"/>
      <c r="N108" s="161"/>
      <c r="O108" s="161"/>
    </row>
    <row r="109" spans="1:19" ht="21.75" hidden="1" customHeight="1" x14ac:dyDescent="0.2">
      <c r="A109" s="165"/>
      <c r="B109" s="165"/>
      <c r="C109" s="165"/>
      <c r="D109" s="165"/>
      <c r="E109" s="165"/>
      <c r="F109" s="165"/>
      <c r="G109" s="173"/>
      <c r="H109" s="174"/>
      <c r="I109" s="174"/>
      <c r="J109" s="165"/>
      <c r="K109" s="165"/>
      <c r="L109" s="165"/>
      <c r="M109" s="161"/>
      <c r="N109" s="161"/>
      <c r="O109" s="161"/>
    </row>
    <row r="110" spans="1:19" ht="21.75" customHeight="1" x14ac:dyDescent="0.2">
      <c r="A110" s="165"/>
      <c r="B110" s="165"/>
      <c r="C110" s="165"/>
      <c r="D110" s="165"/>
      <c r="E110" s="165"/>
      <c r="F110" s="165"/>
      <c r="G110" s="173"/>
      <c r="H110" s="174"/>
      <c r="I110" s="174"/>
      <c r="J110" s="165"/>
      <c r="K110" s="165"/>
      <c r="L110" s="165"/>
      <c r="M110" s="161"/>
      <c r="N110" s="161"/>
      <c r="O110" s="161"/>
    </row>
    <row r="111" spans="1:19" ht="19.5" customHeight="1" x14ac:dyDescent="0.2">
      <c r="A111" s="165"/>
      <c r="B111" s="165"/>
      <c r="C111" s="165"/>
      <c r="D111" s="165"/>
      <c r="E111" s="165"/>
      <c r="F111" s="165"/>
      <c r="G111" s="173"/>
      <c r="H111" s="174"/>
      <c r="I111" s="174"/>
      <c r="J111" s="165"/>
      <c r="K111" s="165"/>
      <c r="L111" s="165"/>
      <c r="M111" s="161"/>
      <c r="N111" s="161"/>
      <c r="O111" s="161"/>
    </row>
    <row r="112" spans="1:19" ht="7.5" customHeight="1" x14ac:dyDescent="0.2">
      <c r="A112" s="165"/>
      <c r="B112" s="165"/>
      <c r="C112" s="165"/>
      <c r="D112" s="165"/>
      <c r="E112" s="165"/>
      <c r="F112" s="165"/>
      <c r="G112" s="175"/>
      <c r="H112" s="176"/>
      <c r="I112" s="176"/>
      <c r="J112" s="165"/>
      <c r="K112" s="165"/>
      <c r="L112" s="165"/>
      <c r="M112" s="161"/>
      <c r="N112" s="161"/>
      <c r="O112" s="161"/>
    </row>
    <row r="113" spans="1:15" ht="41.25" customHeight="1" x14ac:dyDescent="0.25">
      <c r="A113" s="64"/>
      <c r="B113" s="65"/>
      <c r="D113" s="60"/>
      <c r="E113" s="60"/>
      <c r="F113" s="60"/>
      <c r="G113" s="60"/>
      <c r="H113" s="60"/>
      <c r="I113" s="60"/>
      <c r="J113" s="60"/>
      <c r="K113" s="135" t="s">
        <v>128</v>
      </c>
      <c r="L113" s="135"/>
      <c r="M113" s="168" t="s">
        <v>150</v>
      </c>
      <c r="N113" s="168"/>
      <c r="O113" s="168"/>
    </row>
    <row r="114" spans="1:15" ht="36.75" customHeight="1" x14ac:dyDescent="0.25">
      <c r="A114" s="64"/>
      <c r="B114" s="64"/>
      <c r="C114" s="121" t="s">
        <v>139</v>
      </c>
      <c r="K114" s="136" t="s">
        <v>129</v>
      </c>
      <c r="L114" s="136"/>
      <c r="M114" s="169" t="s">
        <v>151</v>
      </c>
      <c r="N114" s="169"/>
      <c r="O114" s="169"/>
    </row>
    <row r="115" spans="1:15" ht="42.75" customHeight="1" x14ac:dyDescent="0.3">
      <c r="A115" s="122"/>
      <c r="B115" s="123"/>
      <c r="C115" s="124"/>
      <c r="D115" s="132" t="s">
        <v>121</v>
      </c>
      <c r="E115" s="163" t="s">
        <v>149</v>
      </c>
      <c r="F115" s="164"/>
      <c r="G115" s="134"/>
      <c r="H115" s="133"/>
      <c r="I115" s="133"/>
      <c r="J115" s="133"/>
      <c r="K115" s="136" t="s">
        <v>130</v>
      </c>
      <c r="L115" s="136"/>
      <c r="M115" s="170" t="s">
        <v>152</v>
      </c>
      <c r="N115" s="170"/>
      <c r="O115" s="170"/>
    </row>
    <row r="116" spans="1:15" x14ac:dyDescent="0.2">
      <c r="A116" s="64"/>
      <c r="B116" s="64"/>
      <c r="C116" s="64"/>
      <c r="D116" s="64"/>
      <c r="E116" s="64"/>
      <c r="F116" s="64"/>
      <c r="G116" s="64"/>
      <c r="H116" s="64"/>
      <c r="I116" s="64"/>
      <c r="J116" s="64"/>
      <c r="K116" s="64"/>
      <c r="L116" s="64"/>
      <c r="M116" s="64"/>
      <c r="N116" s="64"/>
      <c r="O116" s="64"/>
    </row>
  </sheetData>
  <mergeCells count="34">
    <mergeCell ref="R7:R8"/>
    <mergeCell ref="E115:F115"/>
    <mergeCell ref="A106:B106"/>
    <mergeCell ref="D106:F106"/>
    <mergeCell ref="M106:O106"/>
    <mergeCell ref="M113:O113"/>
    <mergeCell ref="M114:O114"/>
    <mergeCell ref="M115:O115"/>
    <mergeCell ref="A107:B112"/>
    <mergeCell ref="C107:C112"/>
    <mergeCell ref="D107:F112"/>
    <mergeCell ref="G106:I106"/>
    <mergeCell ref="G107:I112"/>
    <mergeCell ref="J107:L112"/>
    <mergeCell ref="J106:L106"/>
    <mergeCell ref="A8:A9"/>
    <mergeCell ref="M107:O112"/>
    <mergeCell ref="O7:O8"/>
    <mergeCell ref="D7:D8"/>
    <mergeCell ref="F7:F8"/>
    <mergeCell ref="E7:E8"/>
    <mergeCell ref="N7:N8"/>
    <mergeCell ref="M7:M8"/>
    <mergeCell ref="L7:L8"/>
    <mergeCell ref="G7:G8"/>
    <mergeCell ref="H7:H8"/>
    <mergeCell ref="I7:I8"/>
    <mergeCell ref="J7:J8"/>
    <mergeCell ref="K7:K8"/>
    <mergeCell ref="B10:B77"/>
    <mergeCell ref="B78:B81"/>
    <mergeCell ref="B82:B96"/>
    <mergeCell ref="C8:C9"/>
    <mergeCell ref="B8:B9"/>
  </mergeCells>
  <phoneticPr fontId="0" type="noConversion"/>
  <conditionalFormatting sqref="G1:H2 B1:B4 A1:A2 D1:F6 H3:H6 G4:G6 I1:O6 A4:B4 B7:B8 D9:O9 C1:C8 A6:A8 A105:O105 B97:O104">
    <cfRule type="expression" dxfId="17" priority="95" stopIfTrue="1">
      <formula>$S$106&gt;0</formula>
    </cfRule>
  </conditionalFormatting>
  <conditionalFormatting sqref="E6 B2:B3 A2 A6 C2:C6 L6 D9:O9 D7:O7 A4 R7">
    <cfRule type="expression" dxfId="16" priority="248" stopIfTrue="1">
      <formula>$R$104&gt;0</formula>
    </cfRule>
  </conditionalFormatting>
  <conditionalFormatting sqref="C10">
    <cfRule type="expression" dxfId="15" priority="15" stopIfTrue="1">
      <formula>#REF!&gt;0</formula>
    </cfRule>
  </conditionalFormatting>
  <conditionalFormatting sqref="C10">
    <cfRule type="expression" dxfId="14" priority="16" stopIfTrue="1">
      <formula>#REF!&gt;0</formula>
    </cfRule>
  </conditionalFormatting>
  <conditionalFormatting sqref="C11:C96">
    <cfRule type="expression" dxfId="13" priority="14" stopIfTrue="1">
      <formula>#REF!&gt;0</formula>
    </cfRule>
  </conditionalFormatting>
  <conditionalFormatting sqref="C11:C96">
    <cfRule type="expression" dxfId="12" priority="13" stopIfTrue="1">
      <formula>#REF!&gt;0</formula>
    </cfRule>
  </conditionalFormatting>
  <conditionalFormatting sqref="N10">
    <cfRule type="expression" dxfId="11" priority="10" stopIfTrue="1">
      <formula>#REF!&gt;0</formula>
    </cfRule>
  </conditionalFormatting>
  <conditionalFormatting sqref="N10">
    <cfRule type="expression" dxfId="10" priority="11" stopIfTrue="1">
      <formula>#REF!&gt;0</formula>
    </cfRule>
  </conditionalFormatting>
  <conditionalFormatting sqref="N10">
    <cfRule type="expression" dxfId="9" priority="12" stopIfTrue="1">
      <formula>#REF!&gt;0</formula>
    </cfRule>
  </conditionalFormatting>
  <conditionalFormatting sqref="N11:N96">
    <cfRule type="expression" dxfId="8" priority="9" stopIfTrue="1">
      <formula>#REF!&gt;0</formula>
    </cfRule>
  </conditionalFormatting>
  <conditionalFormatting sqref="N11:N96">
    <cfRule type="expression" dxfId="7" priority="8" stopIfTrue="1">
      <formula>#REF!&gt;0</formula>
    </cfRule>
  </conditionalFormatting>
  <conditionalFormatting sqref="N11:N96">
    <cfRule type="expression" dxfId="6" priority="7" stopIfTrue="1">
      <formula>#REF!&gt;0</formula>
    </cfRule>
  </conditionalFormatting>
  <conditionalFormatting sqref="O10">
    <cfRule type="expression" dxfId="5" priority="4" stopIfTrue="1">
      <formula>#REF!&gt;0</formula>
    </cfRule>
  </conditionalFormatting>
  <conditionalFormatting sqref="O10">
    <cfRule type="expression" dxfId="4" priority="5" stopIfTrue="1">
      <formula>#REF!&gt;0</formula>
    </cfRule>
  </conditionalFormatting>
  <conditionalFormatting sqref="O10">
    <cfRule type="expression" dxfId="3" priority="6" stopIfTrue="1">
      <formula>#REF!&gt;0</formula>
    </cfRule>
  </conditionalFormatting>
  <conditionalFormatting sqref="O11:O96">
    <cfRule type="expression" dxfId="2" priority="3" stopIfTrue="1">
      <formula>#REF!&gt;0</formula>
    </cfRule>
  </conditionalFormatting>
  <conditionalFormatting sqref="O11:O96">
    <cfRule type="expression" dxfId="1" priority="2" stopIfTrue="1">
      <formula>#REF!&gt;0</formula>
    </cfRule>
  </conditionalFormatting>
  <conditionalFormatting sqref="O11:O96">
    <cfRule type="expression" dxfId="0" priority="1" stopIfTrue="1">
      <formula>#REF!&gt;0</formula>
    </cfRule>
  </conditionalFormatting>
  <printOptions horizontalCentered="1"/>
  <pageMargins left="0.25" right="0.25" top="0.75" bottom="0.75" header="0.3" footer="0.3"/>
  <pageSetup paperSize="9" scale="62"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RowHeight="12.75" x14ac:dyDescent="0.2"/>
  <cols>
    <col min="1" max="1" width="9.33203125" style="58"/>
    <col min="2" max="2" width="25.1640625" customWidth="1"/>
    <col min="3" max="3" width="111.83203125" customWidth="1"/>
  </cols>
  <sheetData>
    <row r="1" spans="1:3" ht="15.75" x14ac:dyDescent="0.25">
      <c r="A1" s="179" t="s">
        <v>89</v>
      </c>
      <c r="B1" s="179"/>
      <c r="C1" s="179"/>
    </row>
    <row r="3" spans="1:3" ht="37.5" customHeight="1" x14ac:dyDescent="0.2">
      <c r="A3" s="91">
        <v>1</v>
      </c>
      <c r="B3" s="178" t="s">
        <v>88</v>
      </c>
      <c r="C3" s="178"/>
    </row>
    <row r="4" spans="1:3" ht="48" customHeight="1" x14ac:dyDescent="0.2">
      <c r="A4" s="90">
        <v>1.1000000000000001</v>
      </c>
      <c r="B4" s="89" t="s">
        <v>29</v>
      </c>
      <c r="C4" s="73" t="s">
        <v>67</v>
      </c>
    </row>
    <row r="5" spans="1:3" ht="18" customHeight="1" x14ac:dyDescent="0.2">
      <c r="A5" s="90">
        <v>1.2</v>
      </c>
      <c r="B5" s="89" t="s">
        <v>68</v>
      </c>
      <c r="C5" t="s">
        <v>69</v>
      </c>
    </row>
    <row r="6" spans="1:3" ht="18" customHeight="1" x14ac:dyDescent="0.2">
      <c r="A6" s="90">
        <v>1.3</v>
      </c>
      <c r="B6" s="89" t="s">
        <v>76</v>
      </c>
      <c r="C6" t="s">
        <v>77</v>
      </c>
    </row>
    <row r="7" spans="1:3" ht="41.25" customHeight="1" x14ac:dyDescent="0.2">
      <c r="A7" s="90">
        <v>1.4</v>
      </c>
      <c r="B7" s="89" t="s">
        <v>70</v>
      </c>
      <c r="C7" s="72" t="s">
        <v>102</v>
      </c>
    </row>
    <row r="8" spans="1:3" ht="18.75" customHeight="1" x14ac:dyDescent="0.2">
      <c r="A8" s="90">
        <v>1.5</v>
      </c>
      <c r="B8" s="89" t="s">
        <v>30</v>
      </c>
      <c r="C8" s="73" t="s">
        <v>78</v>
      </c>
    </row>
    <row r="9" spans="1:3" ht="25.5" x14ac:dyDescent="0.2">
      <c r="A9" s="90">
        <v>1.6</v>
      </c>
      <c r="B9" s="89" t="s">
        <v>81</v>
      </c>
      <c r="C9" s="73" t="s">
        <v>82</v>
      </c>
    </row>
    <row r="10" spans="1:3" ht="25.5" x14ac:dyDescent="0.2">
      <c r="A10" s="90">
        <v>1.7</v>
      </c>
      <c r="B10" s="89" t="s">
        <v>83</v>
      </c>
      <c r="C10" s="73" t="s">
        <v>84</v>
      </c>
    </row>
    <row r="11" spans="1:3" ht="25.5" x14ac:dyDescent="0.2">
      <c r="A11" s="91"/>
      <c r="B11" s="89" t="s">
        <v>91</v>
      </c>
      <c r="C11" s="73" t="s">
        <v>92</v>
      </c>
    </row>
    <row r="12" spans="1:3" ht="29.25" customHeight="1" x14ac:dyDescent="0.2">
      <c r="A12" s="91"/>
      <c r="B12" s="90" t="s">
        <v>100</v>
      </c>
      <c r="C12" s="73" t="s">
        <v>101</v>
      </c>
    </row>
    <row r="14" spans="1:3" ht="27" customHeight="1" x14ac:dyDescent="0.2">
      <c r="A14" s="91">
        <v>2</v>
      </c>
      <c r="B14" s="177" t="s">
        <v>90</v>
      </c>
      <c r="C14" s="177"/>
    </row>
    <row r="15" spans="1:3" x14ac:dyDescent="0.2">
      <c r="A15" s="91"/>
    </row>
    <row r="16" spans="1:3" x14ac:dyDescent="0.2">
      <c r="A16" s="91">
        <v>3</v>
      </c>
      <c r="B16" t="s">
        <v>85</v>
      </c>
    </row>
    <row r="17" spans="1:3" x14ac:dyDescent="0.2">
      <c r="A17" s="91"/>
    </row>
    <row r="18" spans="1:3" x14ac:dyDescent="0.2">
      <c r="A18" s="91">
        <v>4</v>
      </c>
      <c r="B18" t="s">
        <v>86</v>
      </c>
    </row>
    <row r="19" spans="1:3" x14ac:dyDescent="0.2">
      <c r="A19" s="91"/>
    </row>
    <row r="20" spans="1:3" ht="26.25" customHeight="1" x14ac:dyDescent="0.2">
      <c r="A20" s="91">
        <v>5</v>
      </c>
      <c r="B20" s="177" t="s">
        <v>93</v>
      </c>
      <c r="C20" s="177"/>
    </row>
    <row r="21" spans="1:3" x14ac:dyDescent="0.2">
      <c r="A21" s="91"/>
    </row>
    <row r="22" spans="1:3" x14ac:dyDescent="0.2">
      <c r="A22" s="91">
        <v>6</v>
      </c>
      <c r="B22" t="s">
        <v>87</v>
      </c>
    </row>
    <row r="23" spans="1:3" s="3" customFormat="1" x14ac:dyDescent="0.2">
      <c r="A23" s="92"/>
    </row>
    <row r="24" spans="1:3" x14ac:dyDescent="0.2">
      <c r="A24" s="58">
        <v>7</v>
      </c>
      <c r="B24" t="s">
        <v>103</v>
      </c>
    </row>
    <row r="25" spans="1:3" x14ac:dyDescent="0.2">
      <c r="A25" s="91"/>
    </row>
    <row r="26" spans="1:3" x14ac:dyDescent="0.2">
      <c r="A26" s="91">
        <v>8</v>
      </c>
      <c r="B26" t="s">
        <v>94</v>
      </c>
    </row>
    <row r="27" spans="1:3" x14ac:dyDescent="0.2">
      <c r="A27" s="91"/>
    </row>
    <row r="28" spans="1:3" x14ac:dyDescent="0.2">
      <c r="A28" s="91"/>
    </row>
    <row r="29" spans="1:3" x14ac:dyDescent="0.2">
      <c r="A29" s="91"/>
    </row>
    <row r="30" spans="1:3" x14ac:dyDescent="0.2">
      <c r="A30" s="91"/>
    </row>
    <row r="31" spans="1:3" x14ac:dyDescent="0.2">
      <c r="A31" s="91"/>
    </row>
    <row r="32" spans="1:3" x14ac:dyDescent="0.2">
      <c r="A32" s="91"/>
    </row>
    <row r="33" spans="1:1" x14ac:dyDescent="0.2">
      <c r="A33" s="91"/>
    </row>
    <row r="34" spans="1:1" x14ac:dyDescent="0.2">
      <c r="A34" s="91"/>
    </row>
    <row r="35" spans="1:1" x14ac:dyDescent="0.2">
      <c r="A35" s="91"/>
    </row>
    <row r="36" spans="1:1" x14ac:dyDescent="0.2">
      <c r="A36" s="91"/>
    </row>
    <row r="37" spans="1:1" x14ac:dyDescent="0.2">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3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36"/>
  <sheetViews>
    <sheetView workbookViewId="0">
      <selection activeCell="U41" sqref="U41"/>
    </sheetView>
  </sheetViews>
  <sheetFormatPr defaultRowHeight="12.75" x14ac:dyDescent="0.2"/>
  <sheetData>
    <row r="36" spans="11:11" x14ac:dyDescent="0.2">
      <c r="K36" t="e">
        <f>SUM('Expense Form（1）'!O105+#REF!)</f>
        <v>#REF!</v>
      </c>
    </row>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Form（1）</vt:lpstr>
      <vt:lpstr>Notes</vt:lpstr>
      <vt:lpstr>Sheet6</vt:lpstr>
      <vt:lpstr>cols</vt:lpstr>
      <vt:lpstr>EXPENSE</vt:lpstr>
      <vt:lpstr>INPUT</vt:lpstr>
      <vt:lpstr>'Expense Form（1）'!Print_Area</vt:lpstr>
      <vt:lpstr>Input!Print_Area</vt:lpstr>
      <vt:lpstr>Notes!Print_Area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cp:lastPrinted>2025-04-30T03:03:54Z</cp:lastPrinted>
  <dcterms:created xsi:type="dcterms:W3CDTF">1998-01-13T09:32:03Z</dcterms:created>
  <dcterms:modified xsi:type="dcterms:W3CDTF">2025-04-30T03:05:21Z</dcterms:modified>
</cp:coreProperties>
</file>