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德阳订单\"/>
    </mc:Choice>
  </mc:AlternateContent>
  <bookViews>
    <workbookView xWindow="0" yWindow="0" windowWidth="24000" windowHeight="9675"/>
  </bookViews>
  <sheets>
    <sheet name="Sheet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2" l="1"/>
  <c r="N41" i="2" s="1"/>
  <c r="M41" i="2" l="1"/>
  <c r="M9" i="2"/>
  <c r="N9" i="2" l="1"/>
  <c r="N6" i="2" l="1"/>
  <c r="N7" i="2"/>
  <c r="L57" i="2"/>
  <c r="N57" i="2" s="1"/>
  <c r="L56" i="2"/>
  <c r="M56" i="2" s="1"/>
  <c r="L55" i="2"/>
  <c r="N55" i="2" s="1"/>
  <c r="L54" i="2"/>
  <c r="N54" i="2" s="1"/>
  <c r="L53" i="2"/>
  <c r="N53" i="2" s="1"/>
  <c r="L52" i="2"/>
  <c r="M52" i="2" s="1"/>
  <c r="L51" i="2"/>
  <c r="M51" i="2" s="1"/>
  <c r="L50" i="2"/>
  <c r="N50" i="2" s="1"/>
  <c r="L49" i="2"/>
  <c r="N49" i="2" s="1"/>
  <c r="L48" i="2"/>
  <c r="N48" i="2" s="1"/>
  <c r="L47" i="2"/>
  <c r="N47" i="2" s="1"/>
  <c r="L46" i="2"/>
  <c r="N46" i="2" s="1"/>
  <c r="N51" i="2" l="1"/>
  <c r="M47" i="2"/>
  <c r="M55" i="2"/>
  <c r="M54" i="2"/>
  <c r="M46" i="2"/>
  <c r="M50" i="2"/>
  <c r="N56" i="2"/>
  <c r="N52" i="2"/>
  <c r="M57" i="2"/>
  <c r="M53" i="2"/>
  <c r="M49" i="2"/>
  <c r="M48" i="2"/>
  <c r="M6" i="2" l="1"/>
  <c r="M7" i="2"/>
  <c r="L45" i="2"/>
  <c r="N45" i="2" s="1"/>
  <c r="L44" i="2"/>
  <c r="L43" i="2"/>
  <c r="L42" i="2"/>
  <c r="N42" i="2" s="1"/>
  <c r="N44" i="2" l="1"/>
  <c r="M45" i="2"/>
  <c r="N43" i="2"/>
  <c r="M42" i="2"/>
  <c r="M44" i="2"/>
  <c r="M43" i="2"/>
  <c r="L40" i="2" l="1"/>
  <c r="N40" i="2" s="1"/>
  <c r="L39" i="2"/>
  <c r="N39" i="2" s="1"/>
  <c r="L38" i="2"/>
  <c r="N38" i="2" s="1"/>
  <c r="L37" i="2"/>
  <c r="N37" i="2" s="1"/>
  <c r="L36" i="2"/>
  <c r="N36" i="2" s="1"/>
  <c r="L35" i="2"/>
  <c r="N35" i="2" s="1"/>
  <c r="L34" i="2"/>
  <c r="N34" i="2" s="1"/>
  <c r="L33" i="2"/>
  <c r="N33" i="2" s="1"/>
  <c r="L32" i="2"/>
  <c r="N32" i="2" s="1"/>
  <c r="L31" i="2"/>
  <c r="N31" i="2" s="1"/>
  <c r="L30" i="2"/>
  <c r="N30" i="2" s="1"/>
  <c r="L29" i="2"/>
  <c r="N29" i="2" s="1"/>
  <c r="L28" i="2"/>
  <c r="N28" i="2" s="1"/>
  <c r="L27" i="2"/>
  <c r="N27" i="2" s="1"/>
  <c r="L26" i="2"/>
  <c r="N26" i="2" s="1"/>
  <c r="L25" i="2"/>
  <c r="N25" i="2" s="1"/>
  <c r="L24" i="2"/>
  <c r="N24" i="2" s="1"/>
  <c r="L23" i="2"/>
  <c r="N23" i="2" s="1"/>
  <c r="L22" i="2"/>
  <c r="N22" i="2" s="1"/>
  <c r="L21" i="2"/>
  <c r="N21" i="2" s="1"/>
  <c r="M22" i="2" l="1"/>
  <c r="M26" i="2"/>
  <c r="M30" i="2"/>
  <c r="M34" i="2"/>
  <c r="M38" i="2"/>
  <c r="M23" i="2"/>
  <c r="M27" i="2"/>
  <c r="M31" i="2"/>
  <c r="M35" i="2"/>
  <c r="M39" i="2"/>
  <c r="M24" i="2"/>
  <c r="M28" i="2"/>
  <c r="M32" i="2"/>
  <c r="M36" i="2"/>
  <c r="M40" i="2"/>
  <c r="M21" i="2"/>
  <c r="M25" i="2"/>
  <c r="M29" i="2"/>
  <c r="M33" i="2"/>
  <c r="M37" i="2"/>
  <c r="L20" i="2"/>
  <c r="N20" i="2" s="1"/>
  <c r="L19" i="2"/>
  <c r="N19" i="2" s="1"/>
  <c r="L18" i="2"/>
  <c r="N18" i="2" s="1"/>
  <c r="L17" i="2"/>
  <c r="N17" i="2" s="1"/>
  <c r="L16" i="2"/>
  <c r="N16" i="2" s="1"/>
  <c r="L15" i="2"/>
  <c r="N15" i="2" s="1"/>
  <c r="L14" i="2"/>
  <c r="N14" i="2" s="1"/>
  <c r="L13" i="2"/>
  <c r="N13" i="2" s="1"/>
  <c r="L12" i="2"/>
  <c r="N12" i="2" s="1"/>
  <c r="L11" i="2"/>
  <c r="L10" i="2"/>
  <c r="L8" i="2"/>
  <c r="N8" i="2" s="1"/>
  <c r="L5" i="2"/>
  <c r="N5" i="2" s="1"/>
  <c r="L4" i="2"/>
  <c r="N4" i="2" s="1"/>
  <c r="M10" i="2" l="1"/>
  <c r="N10" i="2"/>
  <c r="M11" i="2"/>
  <c r="N11" i="2"/>
  <c r="M14" i="2"/>
  <c r="M18" i="2"/>
  <c r="M4" i="2"/>
  <c r="M15" i="2"/>
  <c r="M19" i="2"/>
  <c r="M5" i="2"/>
  <c r="M12" i="2"/>
  <c r="M16" i="2"/>
  <c r="M20" i="2"/>
  <c r="M8" i="2"/>
  <c r="M13" i="2"/>
  <c r="M17" i="2"/>
</calcChain>
</file>

<file path=xl/sharedStrings.xml><?xml version="1.0" encoding="utf-8"?>
<sst xmlns="http://schemas.openxmlformats.org/spreadsheetml/2006/main" count="334" uniqueCount="167">
  <si>
    <t>序号</t>
  </si>
  <si>
    <t>项目（车型）</t>
  </si>
  <si>
    <t>项目号</t>
  </si>
  <si>
    <t>荣昌面料QAD</t>
  </si>
  <si>
    <t>供应商面料型号</t>
  </si>
  <si>
    <t>付款方式</t>
  </si>
  <si>
    <t>电汇现金结算</t>
  </si>
  <si>
    <t>诸城恒信新材料科技有限公司</t>
    <phoneticPr fontId="3" type="noConversion"/>
  </si>
  <si>
    <t>豪瀚NX</t>
    <phoneticPr fontId="3" type="noConversion"/>
  </si>
  <si>
    <t>TSY0010144</t>
  </si>
  <si>
    <t>自卸车</t>
    <phoneticPr fontId="3" type="noConversion"/>
  </si>
  <si>
    <t>TSY0010287</t>
  </si>
  <si>
    <t>TSY0010288</t>
  </si>
  <si>
    <t>TR5273-4/ZY211</t>
    <phoneticPr fontId="3" type="noConversion"/>
  </si>
  <si>
    <t>欧马可</t>
  </si>
  <si>
    <t>TSY0010455</t>
  </si>
  <si>
    <t>TSY0010753</t>
    <phoneticPr fontId="3" type="noConversion"/>
  </si>
  <si>
    <t>ZY213</t>
    <phoneticPr fontId="3" type="noConversion"/>
  </si>
  <si>
    <t>奥铃</t>
  </si>
  <si>
    <t>TSY0010748</t>
  </si>
  <si>
    <t>TSY0010749</t>
  </si>
  <si>
    <t>TSY0010750</t>
  </si>
  <si>
    <t>TSY0010752</t>
    <phoneticPr fontId="3" type="noConversion"/>
  </si>
  <si>
    <t>ZY214</t>
    <phoneticPr fontId="3" type="noConversion"/>
  </si>
  <si>
    <t>可执行集采面料明细（元，未税）</t>
    <phoneticPr fontId="3" type="noConversion"/>
  </si>
  <si>
    <t>TSY0010143</t>
    <phoneticPr fontId="3" type="noConversion"/>
  </si>
  <si>
    <t>面料供应商</t>
    <phoneticPr fontId="3" type="noConversion"/>
  </si>
  <si>
    <t>面料名称</t>
  </si>
  <si>
    <t>账期/天</t>
  </si>
  <si>
    <t>M3000</t>
  </si>
  <si>
    <t>TSY0000202</t>
  </si>
  <si>
    <t>主料97628</t>
  </si>
  <si>
    <t>TSY0000196</t>
  </si>
  <si>
    <t>辅料97741</t>
  </si>
  <si>
    <t>M3000S</t>
  </si>
  <si>
    <t>TSY0010145</t>
    <phoneticPr fontId="3" type="noConversion"/>
  </si>
  <si>
    <t>93323-5辅料</t>
  </si>
  <si>
    <t>X5000</t>
  </si>
  <si>
    <t>TR577-3</t>
  </si>
  <si>
    <t>M4中重卡</t>
  </si>
  <si>
    <t>TSY0000207</t>
    <phoneticPr fontId="3" type="noConversion"/>
  </si>
  <si>
    <t>一汽轻卡减震</t>
  </si>
  <si>
    <t>TSY0000692</t>
    <phoneticPr fontId="3" type="noConversion"/>
  </si>
  <si>
    <t xml:space="preserve">虎V </t>
  </si>
  <si>
    <t>TSY0010720</t>
    <phoneticPr fontId="3" type="noConversion"/>
  </si>
  <si>
    <t>TR565-25</t>
  </si>
  <si>
    <t>虎V</t>
  </si>
  <si>
    <t>TSY0010721</t>
    <phoneticPr fontId="3" type="noConversion"/>
  </si>
  <si>
    <t>0670-79</t>
  </si>
  <si>
    <t>TSY0010722</t>
    <phoneticPr fontId="3" type="noConversion"/>
  </si>
  <si>
    <t>TR565A-79</t>
  </si>
  <si>
    <t>统帅25款</t>
  </si>
  <si>
    <t>TSY0011085</t>
    <phoneticPr fontId="3" type="noConversion"/>
  </si>
  <si>
    <t>T934-1</t>
  </si>
  <si>
    <t>TSY0011086</t>
    <phoneticPr fontId="3" type="noConversion"/>
  </si>
  <si>
    <t>2084-052</t>
  </si>
  <si>
    <t>TSY0010270</t>
    <phoneticPr fontId="3" type="noConversion"/>
  </si>
  <si>
    <t>TR5273-4</t>
  </si>
  <si>
    <t>豪瀚NX</t>
  </si>
  <si>
    <t>TSY0010706</t>
    <phoneticPr fontId="3" type="noConversion"/>
  </si>
  <si>
    <t>T873-3</t>
  </si>
  <si>
    <t>TX增配</t>
  </si>
  <si>
    <t>TSY0010158</t>
    <phoneticPr fontId="3" type="noConversion"/>
  </si>
  <si>
    <t>T638</t>
  </si>
  <si>
    <t>TSY0010159</t>
  </si>
  <si>
    <t>J6P新能源</t>
  </si>
  <si>
    <t>TSY0010841</t>
  </si>
  <si>
    <t>T914-1</t>
    <phoneticPr fontId="3" type="noConversion"/>
  </si>
  <si>
    <t>王牌</t>
    <phoneticPr fontId="3" type="noConversion"/>
  </si>
  <si>
    <t>电汇现结</t>
    <phoneticPr fontId="3" type="noConversion"/>
  </si>
  <si>
    <t>TX自卸车</t>
    <phoneticPr fontId="3" type="noConversion"/>
  </si>
  <si>
    <t>TSY0010494</t>
    <phoneticPr fontId="3" type="noConversion"/>
  </si>
  <si>
    <t>统帅25款</t>
    <phoneticPr fontId="3" type="noConversion"/>
  </si>
  <si>
    <t>TSY0011085</t>
    <phoneticPr fontId="3" type="noConversion"/>
  </si>
  <si>
    <t>TSY0010270</t>
    <phoneticPr fontId="3" type="noConversion"/>
  </si>
  <si>
    <t>ZY167</t>
    <phoneticPr fontId="3" type="noConversion"/>
  </si>
  <si>
    <t>TSY0010754</t>
    <phoneticPr fontId="3" type="noConversion"/>
  </si>
  <si>
    <t>TSY0010446</t>
    <phoneticPr fontId="3" type="noConversion"/>
  </si>
  <si>
    <t>TSY0010447</t>
    <phoneticPr fontId="3" type="noConversion"/>
  </si>
  <si>
    <t>ZY209</t>
    <phoneticPr fontId="3" type="noConversion"/>
  </si>
  <si>
    <t>ZY210</t>
    <phoneticPr fontId="3" type="noConversion"/>
  </si>
  <si>
    <t>ZY211</t>
    <phoneticPr fontId="3" type="noConversion"/>
  </si>
  <si>
    <t>TSY0010458</t>
    <phoneticPr fontId="3" type="noConversion"/>
  </si>
  <si>
    <t>ZY166</t>
    <phoneticPr fontId="3" type="noConversion"/>
  </si>
  <si>
    <t>J6P-J6G-J6L</t>
  </si>
  <si>
    <t>TSY0010842</t>
  </si>
  <si>
    <t>黑色PVC复合面料</t>
  </si>
  <si>
    <t>J6G</t>
  </si>
  <si>
    <t>TSY0010830</t>
    <phoneticPr fontId="3" type="noConversion"/>
  </si>
  <si>
    <t>蓝色PVC复合面料</t>
  </si>
  <si>
    <t>J6L</t>
  </si>
  <si>
    <t>TSY0010486</t>
  </si>
  <si>
    <t>超纤黑底打孔规则复合面料</t>
  </si>
  <si>
    <t>TSY0010488</t>
  </si>
  <si>
    <t>广东指南车科技有限公司</t>
    <phoneticPr fontId="3" type="noConversion"/>
  </si>
  <si>
    <t>旷达汽车饰件系统有限公司</t>
    <phoneticPr fontId="3" type="noConversion"/>
  </si>
  <si>
    <t>ZY215</t>
    <phoneticPr fontId="3" type="noConversion"/>
  </si>
  <si>
    <t>ZY164</t>
    <phoneticPr fontId="3" type="noConversion"/>
  </si>
  <si>
    <t>ZY171</t>
    <phoneticPr fontId="3" type="noConversion"/>
  </si>
  <si>
    <t>备注（降幅）</t>
    <phoneticPr fontId="3" type="noConversion"/>
  </si>
  <si>
    <t>预示用量/月</t>
    <phoneticPr fontId="3" type="noConversion"/>
  </si>
  <si>
    <t>面料</t>
    <phoneticPr fontId="3" type="noConversion"/>
  </si>
  <si>
    <t>A6</t>
    <phoneticPr fontId="3" type="noConversion"/>
  </si>
  <si>
    <t>TSY0010924</t>
    <phoneticPr fontId="3" type="noConversion"/>
  </si>
  <si>
    <t>PVC主料AM032</t>
    <phoneticPr fontId="3" type="noConversion"/>
  </si>
  <si>
    <t>TSY0010925</t>
    <phoneticPr fontId="3" type="noConversion"/>
  </si>
  <si>
    <t>PVC主料AM034</t>
    <phoneticPr fontId="3" type="noConversion"/>
  </si>
  <si>
    <r>
      <t>A</t>
    </r>
    <r>
      <rPr>
        <sz val="11"/>
        <color theme="1"/>
        <rFont val="等线"/>
        <family val="3"/>
        <charset val="134"/>
        <scheme val="minor"/>
      </rPr>
      <t>6</t>
    </r>
    <phoneticPr fontId="3" type="noConversion"/>
  </si>
  <si>
    <t>TSY0010926</t>
    <phoneticPr fontId="3" type="noConversion"/>
  </si>
  <si>
    <t>PVC主料AM011</t>
    <phoneticPr fontId="3" type="noConversion"/>
  </si>
  <si>
    <t>TSY0010927</t>
    <phoneticPr fontId="3" type="noConversion"/>
  </si>
  <si>
    <t>PVC主料AM030</t>
    <phoneticPr fontId="3" type="noConversion"/>
  </si>
  <si>
    <t>TSY0010928</t>
    <phoneticPr fontId="3" type="noConversion"/>
  </si>
  <si>
    <t>PVC辅料AM035</t>
    <phoneticPr fontId="3" type="noConversion"/>
  </si>
  <si>
    <t>TSY0010929</t>
    <phoneticPr fontId="3" type="noConversion"/>
  </si>
  <si>
    <t>PVC辅料AM033</t>
    <phoneticPr fontId="3" type="noConversion"/>
  </si>
  <si>
    <t>TSY0010935</t>
    <phoneticPr fontId="3" type="noConversion"/>
  </si>
  <si>
    <t>PVC主料AM036</t>
    <phoneticPr fontId="3" type="noConversion"/>
  </si>
  <si>
    <t>TSY0010934</t>
    <phoneticPr fontId="3" type="noConversion"/>
  </si>
  <si>
    <t>PVC主料AM037</t>
    <phoneticPr fontId="3" type="noConversion"/>
  </si>
  <si>
    <t>TSY0010936</t>
    <phoneticPr fontId="3" type="noConversion"/>
  </si>
  <si>
    <t>PVC辅料AM038</t>
    <phoneticPr fontId="3" type="noConversion"/>
  </si>
  <si>
    <t>TSY0011130</t>
    <phoneticPr fontId="3" type="noConversion"/>
  </si>
  <si>
    <t>PCV 辅料AM013胡桃棕</t>
    <phoneticPr fontId="3" type="noConversion"/>
  </si>
  <si>
    <t>TSY0011128</t>
    <phoneticPr fontId="3" type="noConversion"/>
  </si>
  <si>
    <t>PVC 主AM040胡桃棕</t>
    <phoneticPr fontId="3" type="noConversion"/>
  </si>
  <si>
    <t>TSY0011129</t>
    <phoneticPr fontId="3" type="noConversion"/>
  </si>
  <si>
    <t>PVC 主料AM042胡桃棕</t>
    <phoneticPr fontId="3" type="noConversion"/>
  </si>
  <si>
    <t>复合10mm*打孔</t>
  </si>
  <si>
    <t>复合10mm</t>
  </si>
  <si>
    <t>复合3mm</t>
  </si>
  <si>
    <t>电汇现金结算</t>
    <phoneticPr fontId="3" type="noConversion"/>
  </si>
  <si>
    <t>南通中奥车用新材料有限公司</t>
    <phoneticPr fontId="3" type="noConversion"/>
  </si>
  <si>
    <t>M4中重卡</t>
    <phoneticPr fontId="3" type="noConversion"/>
  </si>
  <si>
    <t>旷达汽车饰件系统有限公司</t>
    <phoneticPr fontId="3" type="noConversion"/>
  </si>
  <si>
    <t>TSY0000240</t>
    <phoneticPr fontId="3" type="noConversion"/>
  </si>
  <si>
    <t>电汇现金结算</t>
    <phoneticPr fontId="3" type="noConversion"/>
  </si>
  <si>
    <t>TSY0011086</t>
    <phoneticPr fontId="3" type="noConversion"/>
  </si>
  <si>
    <t>TSY0010303</t>
    <phoneticPr fontId="3" type="noConversion"/>
  </si>
  <si>
    <t>TSY0010448</t>
    <phoneticPr fontId="3" type="noConversion"/>
  </si>
  <si>
    <t>ZY138</t>
    <phoneticPr fontId="3" type="noConversion"/>
  </si>
  <si>
    <t>ZY158</t>
    <phoneticPr fontId="3" type="noConversion"/>
  </si>
  <si>
    <t>TSY0010459</t>
    <phoneticPr fontId="3" type="noConversion"/>
  </si>
  <si>
    <t>97769-1</t>
    <phoneticPr fontId="3" type="noConversion"/>
  </si>
  <si>
    <t>织物主料</t>
    <phoneticPr fontId="3" type="noConversion"/>
  </si>
  <si>
    <t>TR5292-1</t>
    <phoneticPr fontId="3" type="noConversion"/>
  </si>
  <si>
    <t>TR5218</t>
    <phoneticPr fontId="3" type="noConversion"/>
  </si>
  <si>
    <t>辅料</t>
    <phoneticPr fontId="3" type="noConversion"/>
  </si>
  <si>
    <t>辅料</t>
    <phoneticPr fontId="3" type="noConversion"/>
  </si>
  <si>
    <t>20227-6</t>
    <phoneticPr fontId="3" type="noConversion"/>
  </si>
  <si>
    <t>TR5216</t>
    <phoneticPr fontId="3" type="noConversion"/>
  </si>
  <si>
    <t>织物辅料</t>
    <phoneticPr fontId="3" type="noConversion"/>
  </si>
  <si>
    <t>压花TR5216</t>
    <phoneticPr fontId="3" type="noConversion"/>
  </si>
  <si>
    <t>单体PAQ0022-U0</t>
    <phoneticPr fontId="3" type="noConversion"/>
  </si>
  <si>
    <t>浅蓝色PVC面料</t>
    <phoneticPr fontId="3" type="noConversion"/>
  </si>
  <si>
    <t>PAQ0012-U0A1</t>
    <phoneticPr fontId="3" type="noConversion"/>
  </si>
  <si>
    <t>蓝色PVC 面料</t>
    <phoneticPr fontId="3" type="noConversion"/>
  </si>
  <si>
    <t>2084-040</t>
    <phoneticPr fontId="3" type="noConversion"/>
  </si>
  <si>
    <t>PVC 面料</t>
    <phoneticPr fontId="3" type="noConversion"/>
  </si>
  <si>
    <t>T934-1</t>
    <phoneticPr fontId="3" type="noConversion"/>
  </si>
  <si>
    <t>织物面料</t>
    <phoneticPr fontId="3" type="noConversion"/>
  </si>
  <si>
    <t xml:space="preserve"> 2084-052</t>
    <phoneticPr fontId="3" type="noConversion"/>
  </si>
  <si>
    <t>PVC面料</t>
    <phoneticPr fontId="3" type="noConversion"/>
  </si>
  <si>
    <t>TSY0010484</t>
    <phoneticPr fontId="3" type="noConversion"/>
  </si>
  <si>
    <t>未税单价/延米
（北京荣昌销面套厂价格）</t>
    <phoneticPr fontId="3" type="noConversion"/>
  </si>
  <si>
    <t>降本后价格
（面料厂销德阳经开价格）</t>
    <phoneticPr fontId="3" type="noConversion"/>
  </si>
  <si>
    <t>德阳荣昌销北京荣昌价格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</si>
</sst>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_ "/>
    <numFmt numFmtId="178" formatCode="0_);[Red]\(0\)"/>
    <numFmt numFmtId="179" formatCode="0.000_ "/>
    <numFmt numFmtId="180" formatCode="0.0000_ "/>
  </numFmts>
  <fonts count="8" x14ac:knownFonts="1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9" fontId="4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178" fontId="5" fillId="0" borderId="5" xfId="0" applyNumberFormat="1" applyFont="1" applyBorder="1" applyAlignment="1">
      <alignment horizontal="center"/>
    </xf>
    <xf numFmtId="49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49" fontId="5" fillId="0" borderId="5" xfId="1" applyNumberFormat="1" applyFont="1" applyFill="1" applyBorder="1" applyAlignment="1" applyProtection="1">
      <alignment horizontal="center" vertical="center" wrapText="1"/>
      <protection locked="0"/>
    </xf>
    <xf numFmtId="180" fontId="5" fillId="0" borderId="5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0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176" fontId="5" fillId="3" borderId="5" xfId="0" applyNumberFormat="1" applyFont="1" applyFill="1" applyBorder="1" applyAlignment="1">
      <alignment horizontal="center" vertical="center"/>
    </xf>
    <xf numFmtId="180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76" fontId="7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7" fillId="0" borderId="5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/>
  </cellXfs>
  <cellStyles count="3">
    <cellStyle name="百分比" xfId="2" builtinId="5"/>
    <cellStyle name="常规" xfId="0" builtinId="0"/>
    <cellStyle name="样式 1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Q12" sqref="Q12"/>
    </sheetView>
  </sheetViews>
  <sheetFormatPr defaultColWidth="6.625" defaultRowHeight="17.25" x14ac:dyDescent="0.3"/>
  <cols>
    <col min="1" max="1" width="5.75" style="1" bestFit="1" customWidth="1"/>
    <col min="2" max="2" width="14.125" style="32" bestFit="1" customWidth="1"/>
    <col min="3" max="3" width="10" style="1" hidden="1" customWidth="1"/>
    <col min="4" max="4" width="28.625" style="1" customWidth="1"/>
    <col min="5" max="5" width="15" style="1" bestFit="1" customWidth="1"/>
    <col min="6" max="6" width="23.75" style="1" customWidth="1"/>
    <col min="7" max="7" width="26.25" style="1" customWidth="1"/>
    <col min="8" max="8" width="11.5" style="1" customWidth="1"/>
    <col min="9" max="9" width="14.125" style="1" bestFit="1" customWidth="1"/>
    <col min="10" max="10" width="8.75" style="1" hidden="1" customWidth="1"/>
    <col min="11" max="11" width="17.375" style="1" customWidth="1"/>
    <col min="12" max="12" width="14.5" style="1" bestFit="1" customWidth="1"/>
    <col min="13" max="13" width="14.125" style="1" bestFit="1" customWidth="1"/>
    <col min="14" max="14" width="24.5" style="1" customWidth="1"/>
    <col min="15" max="16384" width="6.625" style="1"/>
  </cols>
  <sheetData>
    <row r="1" spans="1:14" x14ac:dyDescent="0.3">
      <c r="A1" s="25"/>
      <c r="B1" s="40" t="s">
        <v>24</v>
      </c>
      <c r="C1" s="41"/>
      <c r="D1" s="41"/>
      <c r="E1" s="41"/>
      <c r="F1" s="41"/>
      <c r="G1" s="41"/>
      <c r="H1" s="41"/>
      <c r="I1" s="41"/>
      <c r="J1" s="41"/>
      <c r="K1" s="42"/>
      <c r="L1" s="26"/>
      <c r="M1" s="27"/>
    </row>
    <row r="2" spans="1:14" x14ac:dyDescent="0.3">
      <c r="A2" s="28"/>
      <c r="B2" s="43"/>
      <c r="C2" s="44"/>
      <c r="D2" s="44"/>
      <c r="E2" s="44"/>
      <c r="F2" s="44"/>
      <c r="G2" s="44"/>
      <c r="H2" s="44"/>
      <c r="I2" s="44"/>
      <c r="J2" s="44"/>
      <c r="K2" s="45"/>
      <c r="L2" s="29"/>
      <c r="M2" s="30"/>
    </row>
    <row r="3" spans="1:14" ht="62.25" customHeight="1" x14ac:dyDescent="0.3">
      <c r="A3" s="2" t="s">
        <v>0</v>
      </c>
      <c r="B3" s="2" t="s">
        <v>1</v>
      </c>
      <c r="C3" s="2" t="s">
        <v>2</v>
      </c>
      <c r="D3" s="2" t="s">
        <v>26</v>
      </c>
      <c r="E3" s="2" t="s">
        <v>3</v>
      </c>
      <c r="F3" s="2" t="s">
        <v>4</v>
      </c>
      <c r="G3" s="2" t="s">
        <v>27</v>
      </c>
      <c r="H3" s="2" t="s">
        <v>100</v>
      </c>
      <c r="I3" s="2" t="s">
        <v>5</v>
      </c>
      <c r="J3" s="2" t="s">
        <v>28</v>
      </c>
      <c r="K3" s="46" t="s">
        <v>164</v>
      </c>
      <c r="L3" s="47" t="s">
        <v>165</v>
      </c>
      <c r="M3" s="5" t="s">
        <v>99</v>
      </c>
      <c r="N3" s="33" t="s">
        <v>166</v>
      </c>
    </row>
    <row r="4" spans="1:14" ht="20.25" customHeight="1" x14ac:dyDescent="0.3">
      <c r="A4" s="2">
        <v>1</v>
      </c>
      <c r="B4" s="2" t="s">
        <v>29</v>
      </c>
      <c r="C4" s="2"/>
      <c r="D4" s="2" t="s">
        <v>95</v>
      </c>
      <c r="E4" s="3" t="s">
        <v>30</v>
      </c>
      <c r="F4" s="2" t="s">
        <v>31</v>
      </c>
      <c r="G4" s="2" t="s">
        <v>101</v>
      </c>
      <c r="H4" s="4">
        <v>3600</v>
      </c>
      <c r="I4" s="2" t="s">
        <v>6</v>
      </c>
      <c r="J4" s="2"/>
      <c r="K4" s="35">
        <v>32</v>
      </c>
      <c r="L4" s="5">
        <f>K4*0.92</f>
        <v>29.44</v>
      </c>
      <c r="M4" s="31">
        <f>(K4-L4)/K4</f>
        <v>7.999999999999996E-2</v>
      </c>
      <c r="N4" s="34">
        <f>ROUND(L4*1.03*1.01,4)</f>
        <v>30.6264</v>
      </c>
    </row>
    <row r="5" spans="1:14" ht="20.25" customHeight="1" x14ac:dyDescent="0.3">
      <c r="A5" s="2">
        <v>2</v>
      </c>
      <c r="B5" s="2" t="s">
        <v>29</v>
      </c>
      <c r="C5" s="6"/>
      <c r="D5" s="2" t="s">
        <v>95</v>
      </c>
      <c r="E5" s="3" t="s">
        <v>32</v>
      </c>
      <c r="F5" s="2" t="s">
        <v>33</v>
      </c>
      <c r="G5" s="2" t="s">
        <v>101</v>
      </c>
      <c r="H5" s="7">
        <v>8000</v>
      </c>
      <c r="I5" s="2" t="s">
        <v>6</v>
      </c>
      <c r="J5" s="5"/>
      <c r="K5" s="33">
        <v>32</v>
      </c>
      <c r="L5" s="5">
        <f t="shared" ref="L5:L19" si="0">K5*0.92</f>
        <v>29.44</v>
      </c>
      <c r="M5" s="31">
        <f t="shared" ref="M5:M57" si="1">(K5-L5)/K5</f>
        <v>7.999999999999996E-2</v>
      </c>
      <c r="N5" s="34">
        <f t="shared" ref="N5:N57" si="2">ROUND(L5*1.03*1.01,4)</f>
        <v>30.6264</v>
      </c>
    </row>
    <row r="6" spans="1:14" ht="20.25" customHeight="1" x14ac:dyDescent="0.3">
      <c r="A6" s="2">
        <v>3</v>
      </c>
      <c r="B6" s="8" t="s">
        <v>34</v>
      </c>
      <c r="C6" s="6"/>
      <c r="D6" s="2" t="s">
        <v>95</v>
      </c>
      <c r="E6" s="9" t="s">
        <v>35</v>
      </c>
      <c r="F6" s="3" t="s">
        <v>36</v>
      </c>
      <c r="G6" s="2" t="s">
        <v>101</v>
      </c>
      <c r="H6" s="7">
        <v>10000</v>
      </c>
      <c r="I6" s="2" t="s">
        <v>6</v>
      </c>
      <c r="J6" s="5"/>
      <c r="K6" s="33">
        <v>26.38</v>
      </c>
      <c r="L6" s="10">
        <v>24.015999999999998</v>
      </c>
      <c r="M6" s="31">
        <f t="shared" si="1"/>
        <v>8.9613343442001545E-2</v>
      </c>
      <c r="N6" s="34">
        <f t="shared" si="2"/>
        <v>24.983799999999999</v>
      </c>
    </row>
    <row r="7" spans="1:14" ht="20.25" customHeight="1" x14ac:dyDescent="0.3">
      <c r="A7" s="2">
        <v>4</v>
      </c>
      <c r="B7" s="8" t="s">
        <v>37</v>
      </c>
      <c r="C7" s="6"/>
      <c r="D7" s="2" t="s">
        <v>95</v>
      </c>
      <c r="E7" s="9" t="s">
        <v>138</v>
      </c>
      <c r="F7" s="3" t="s">
        <v>38</v>
      </c>
      <c r="G7" s="2" t="s">
        <v>101</v>
      </c>
      <c r="H7" s="4">
        <v>3000</v>
      </c>
      <c r="I7" s="2" t="s">
        <v>6</v>
      </c>
      <c r="J7" s="5"/>
      <c r="K7" s="36">
        <v>26.68</v>
      </c>
      <c r="L7" s="10">
        <v>24.015999999999998</v>
      </c>
      <c r="M7" s="31">
        <f t="shared" si="1"/>
        <v>9.9850074962518798E-2</v>
      </c>
      <c r="N7" s="34">
        <f t="shared" si="2"/>
        <v>24.983799999999999</v>
      </c>
    </row>
    <row r="8" spans="1:14" ht="20.25" customHeight="1" x14ac:dyDescent="0.3">
      <c r="A8" s="2">
        <v>5</v>
      </c>
      <c r="B8" s="8" t="s">
        <v>39</v>
      </c>
      <c r="C8" s="2"/>
      <c r="D8" s="2" t="s">
        <v>95</v>
      </c>
      <c r="E8" s="2" t="s">
        <v>40</v>
      </c>
      <c r="F8" s="2" t="s">
        <v>143</v>
      </c>
      <c r="G8" s="11" t="s">
        <v>144</v>
      </c>
      <c r="H8" s="4">
        <v>500</v>
      </c>
      <c r="I8" s="2" t="s">
        <v>6</v>
      </c>
      <c r="J8" s="5"/>
      <c r="K8" s="33">
        <v>32</v>
      </c>
      <c r="L8" s="5">
        <f t="shared" si="0"/>
        <v>29.44</v>
      </c>
      <c r="M8" s="31">
        <f t="shared" si="1"/>
        <v>7.999999999999996E-2</v>
      </c>
      <c r="N8" s="34">
        <f t="shared" si="2"/>
        <v>30.6264</v>
      </c>
    </row>
    <row r="9" spans="1:14" s="53" customFormat="1" ht="20.25" customHeight="1" x14ac:dyDescent="0.3">
      <c r="A9" s="8">
        <v>6</v>
      </c>
      <c r="B9" s="17" t="s">
        <v>133</v>
      </c>
      <c r="C9" s="48"/>
      <c r="D9" s="14" t="s">
        <v>134</v>
      </c>
      <c r="E9" s="14" t="s">
        <v>135</v>
      </c>
      <c r="F9" s="49" t="s">
        <v>145</v>
      </c>
      <c r="G9" s="14" t="s">
        <v>147</v>
      </c>
      <c r="H9" s="50">
        <v>2500</v>
      </c>
      <c r="I9" s="50" t="s">
        <v>136</v>
      </c>
      <c r="J9" s="50"/>
      <c r="K9" s="33">
        <v>25</v>
      </c>
      <c r="L9" s="51">
        <v>23.5</v>
      </c>
      <c r="M9" s="52">
        <f t="shared" si="1"/>
        <v>0.06</v>
      </c>
      <c r="N9" s="34">
        <f t="shared" si="2"/>
        <v>24.447099999999999</v>
      </c>
    </row>
    <row r="10" spans="1:14" ht="20.25" customHeight="1" x14ac:dyDescent="0.3">
      <c r="A10" s="2">
        <v>7</v>
      </c>
      <c r="B10" s="2" t="s">
        <v>41</v>
      </c>
      <c r="C10" s="2"/>
      <c r="D10" s="2" t="s">
        <v>95</v>
      </c>
      <c r="E10" s="9" t="s">
        <v>42</v>
      </c>
      <c r="F10" s="2" t="s">
        <v>146</v>
      </c>
      <c r="G10" s="11" t="s">
        <v>148</v>
      </c>
      <c r="H10" s="4">
        <v>500</v>
      </c>
      <c r="I10" s="2" t="s">
        <v>6</v>
      </c>
      <c r="J10" s="5"/>
      <c r="K10" s="33">
        <v>25.3</v>
      </c>
      <c r="L10" s="5">
        <f t="shared" si="0"/>
        <v>23.276000000000003</v>
      </c>
      <c r="M10" s="31">
        <f t="shared" si="1"/>
        <v>7.9999999999999891E-2</v>
      </c>
      <c r="N10" s="34">
        <f t="shared" si="2"/>
        <v>24.213999999999999</v>
      </c>
    </row>
    <row r="11" spans="1:14" ht="20.25" customHeight="1" x14ac:dyDescent="0.3">
      <c r="A11" s="2">
        <v>8</v>
      </c>
      <c r="B11" s="2" t="s">
        <v>43</v>
      </c>
      <c r="C11" s="12"/>
      <c r="D11" s="2" t="s">
        <v>95</v>
      </c>
      <c r="E11" s="2" t="s">
        <v>44</v>
      </c>
      <c r="F11" s="2" t="s">
        <v>45</v>
      </c>
      <c r="G11" s="15" t="s">
        <v>101</v>
      </c>
      <c r="H11" s="13">
        <v>300</v>
      </c>
      <c r="I11" s="2" t="s">
        <v>6</v>
      </c>
      <c r="J11" s="12"/>
      <c r="K11" s="33">
        <v>23.8</v>
      </c>
      <c r="L11" s="5">
        <f t="shared" si="0"/>
        <v>21.896000000000001</v>
      </c>
      <c r="M11" s="31">
        <f t="shared" si="1"/>
        <v>7.9999999999999988E-2</v>
      </c>
      <c r="N11" s="34">
        <f t="shared" si="2"/>
        <v>22.778400000000001</v>
      </c>
    </row>
    <row r="12" spans="1:14" ht="20.25" customHeight="1" x14ac:dyDescent="0.3">
      <c r="A12" s="2">
        <v>9</v>
      </c>
      <c r="B12" s="2" t="s">
        <v>46</v>
      </c>
      <c r="C12" s="12"/>
      <c r="D12" s="2" t="s">
        <v>95</v>
      </c>
      <c r="E12" s="2" t="s">
        <v>47</v>
      </c>
      <c r="F12" s="2" t="s">
        <v>48</v>
      </c>
      <c r="G12" s="15" t="s">
        <v>101</v>
      </c>
      <c r="H12" s="13">
        <v>1200</v>
      </c>
      <c r="I12" s="2" t="s">
        <v>6</v>
      </c>
      <c r="J12" s="12"/>
      <c r="K12" s="33">
        <v>23</v>
      </c>
      <c r="L12" s="5">
        <f t="shared" si="0"/>
        <v>21.16</v>
      </c>
      <c r="M12" s="31">
        <f t="shared" si="1"/>
        <v>7.9999999999999988E-2</v>
      </c>
      <c r="N12" s="34">
        <f t="shared" si="2"/>
        <v>22.012699999999999</v>
      </c>
    </row>
    <row r="13" spans="1:14" ht="20.25" customHeight="1" x14ac:dyDescent="0.3">
      <c r="A13" s="2">
        <v>10</v>
      </c>
      <c r="B13" s="2" t="s">
        <v>46</v>
      </c>
      <c r="C13" s="12"/>
      <c r="D13" s="2" t="s">
        <v>95</v>
      </c>
      <c r="E13" s="2" t="s">
        <v>49</v>
      </c>
      <c r="F13" s="2" t="s">
        <v>50</v>
      </c>
      <c r="G13" s="15" t="s">
        <v>101</v>
      </c>
      <c r="H13" s="13">
        <v>1000</v>
      </c>
      <c r="I13" s="2" t="s">
        <v>6</v>
      </c>
      <c r="J13" s="12"/>
      <c r="K13" s="33">
        <v>23.8</v>
      </c>
      <c r="L13" s="5">
        <f t="shared" si="0"/>
        <v>21.896000000000001</v>
      </c>
      <c r="M13" s="31">
        <f t="shared" si="1"/>
        <v>7.9999999999999988E-2</v>
      </c>
      <c r="N13" s="34">
        <f t="shared" si="2"/>
        <v>22.778400000000001</v>
      </c>
    </row>
    <row r="14" spans="1:14" ht="20.25" customHeight="1" x14ac:dyDescent="0.3">
      <c r="A14" s="2">
        <v>11</v>
      </c>
      <c r="B14" s="8" t="s">
        <v>51</v>
      </c>
      <c r="C14" s="12"/>
      <c r="D14" s="2" t="s">
        <v>95</v>
      </c>
      <c r="E14" s="2" t="s">
        <v>52</v>
      </c>
      <c r="F14" s="2" t="s">
        <v>53</v>
      </c>
      <c r="G14" s="15" t="s">
        <v>101</v>
      </c>
      <c r="H14" s="13">
        <v>500</v>
      </c>
      <c r="I14" s="2" t="s">
        <v>6</v>
      </c>
      <c r="J14" s="12"/>
      <c r="K14" s="33">
        <v>28.77</v>
      </c>
      <c r="L14" s="5">
        <f t="shared" si="0"/>
        <v>26.468399999999999</v>
      </c>
      <c r="M14" s="31">
        <f t="shared" si="1"/>
        <v>8.0000000000000016E-2</v>
      </c>
      <c r="N14" s="34">
        <f t="shared" si="2"/>
        <v>27.5351</v>
      </c>
    </row>
    <row r="15" spans="1:14" ht="20.25" customHeight="1" x14ac:dyDescent="0.3">
      <c r="A15" s="2">
        <v>12</v>
      </c>
      <c r="B15" s="8" t="s">
        <v>51</v>
      </c>
      <c r="C15" s="12"/>
      <c r="D15" s="2" t="s">
        <v>95</v>
      </c>
      <c r="E15" s="2" t="s">
        <v>54</v>
      </c>
      <c r="F15" s="2" t="s">
        <v>55</v>
      </c>
      <c r="G15" s="15" t="s">
        <v>101</v>
      </c>
      <c r="H15" s="13">
        <v>500</v>
      </c>
      <c r="I15" s="2" t="s">
        <v>6</v>
      </c>
      <c r="J15" s="12"/>
      <c r="K15" s="33">
        <v>43</v>
      </c>
      <c r="L15" s="5">
        <f t="shared" si="0"/>
        <v>39.56</v>
      </c>
      <c r="M15" s="31">
        <f t="shared" si="1"/>
        <v>7.9999999999999946E-2</v>
      </c>
      <c r="N15" s="34">
        <f t="shared" si="2"/>
        <v>41.154299999999999</v>
      </c>
    </row>
    <row r="16" spans="1:14" ht="20.25" customHeight="1" x14ac:dyDescent="0.3">
      <c r="A16" s="2">
        <v>13</v>
      </c>
      <c r="B16" s="8" t="s">
        <v>51</v>
      </c>
      <c r="C16" s="12"/>
      <c r="D16" s="2" t="s">
        <v>95</v>
      </c>
      <c r="E16" s="14" t="s">
        <v>56</v>
      </c>
      <c r="F16" s="2" t="s">
        <v>57</v>
      </c>
      <c r="G16" s="15" t="s">
        <v>101</v>
      </c>
      <c r="H16" s="13">
        <v>500</v>
      </c>
      <c r="I16" s="2" t="s">
        <v>6</v>
      </c>
      <c r="J16" s="12"/>
      <c r="K16" s="33">
        <v>22.5</v>
      </c>
      <c r="L16" s="5">
        <f t="shared" si="0"/>
        <v>20.7</v>
      </c>
      <c r="M16" s="31">
        <f t="shared" si="1"/>
        <v>8.0000000000000029E-2</v>
      </c>
      <c r="N16" s="34">
        <f t="shared" si="2"/>
        <v>21.534199999999998</v>
      </c>
    </row>
    <row r="17" spans="1:14" ht="20.25" customHeight="1" x14ac:dyDescent="0.3">
      <c r="A17" s="2">
        <v>14</v>
      </c>
      <c r="B17" s="15" t="s">
        <v>58</v>
      </c>
      <c r="C17" s="12"/>
      <c r="D17" s="2" t="s">
        <v>95</v>
      </c>
      <c r="E17" s="14" t="s">
        <v>59</v>
      </c>
      <c r="F17" s="16" t="s">
        <v>60</v>
      </c>
      <c r="G17" s="15" t="s">
        <v>101</v>
      </c>
      <c r="H17" s="13">
        <v>500</v>
      </c>
      <c r="I17" s="2" t="s">
        <v>6</v>
      </c>
      <c r="J17" s="12"/>
      <c r="K17" s="33">
        <v>20.61</v>
      </c>
      <c r="L17" s="5">
        <f t="shared" si="0"/>
        <v>18.961200000000002</v>
      </c>
      <c r="M17" s="31">
        <f t="shared" si="1"/>
        <v>7.9999999999999891E-2</v>
      </c>
      <c r="N17" s="34">
        <f t="shared" si="2"/>
        <v>19.725300000000001</v>
      </c>
    </row>
    <row r="18" spans="1:14" ht="20.25" customHeight="1" x14ac:dyDescent="0.3">
      <c r="A18" s="2">
        <v>15</v>
      </c>
      <c r="B18" s="15" t="s">
        <v>61</v>
      </c>
      <c r="C18" s="12"/>
      <c r="D18" s="2" t="s">
        <v>95</v>
      </c>
      <c r="E18" s="14" t="s">
        <v>62</v>
      </c>
      <c r="F18" s="16" t="s">
        <v>63</v>
      </c>
      <c r="G18" s="15" t="s">
        <v>101</v>
      </c>
      <c r="H18" s="13">
        <v>2000</v>
      </c>
      <c r="I18" s="2" t="s">
        <v>6</v>
      </c>
      <c r="J18" s="12"/>
      <c r="K18" s="33">
        <v>25.48</v>
      </c>
      <c r="L18" s="5">
        <f t="shared" si="0"/>
        <v>23.441600000000001</v>
      </c>
      <c r="M18" s="31">
        <f t="shared" si="1"/>
        <v>7.9999999999999974E-2</v>
      </c>
      <c r="N18" s="34">
        <f t="shared" si="2"/>
        <v>24.386299999999999</v>
      </c>
    </row>
    <row r="19" spans="1:14" ht="20.25" customHeight="1" x14ac:dyDescent="0.3">
      <c r="A19" s="2">
        <v>16</v>
      </c>
      <c r="B19" s="15" t="s">
        <v>61</v>
      </c>
      <c r="C19" s="12"/>
      <c r="D19" s="2" t="s">
        <v>95</v>
      </c>
      <c r="E19" s="14" t="s">
        <v>64</v>
      </c>
      <c r="F19" s="39">
        <v>3333</v>
      </c>
      <c r="G19" s="15" t="s">
        <v>101</v>
      </c>
      <c r="H19" s="13">
        <v>3000</v>
      </c>
      <c r="I19" s="2" t="s">
        <v>6</v>
      </c>
      <c r="J19" s="12"/>
      <c r="K19" s="33">
        <v>20.53</v>
      </c>
      <c r="L19" s="5">
        <f t="shared" si="0"/>
        <v>18.887600000000003</v>
      </c>
      <c r="M19" s="31">
        <f t="shared" si="1"/>
        <v>7.9999999999999918E-2</v>
      </c>
      <c r="N19" s="34">
        <f t="shared" si="2"/>
        <v>19.648800000000001</v>
      </c>
    </row>
    <row r="20" spans="1:14" ht="20.25" customHeight="1" x14ac:dyDescent="0.3">
      <c r="A20" s="2">
        <v>17</v>
      </c>
      <c r="B20" s="17" t="s">
        <v>65</v>
      </c>
      <c r="C20" s="15"/>
      <c r="D20" s="2" t="s">
        <v>95</v>
      </c>
      <c r="E20" s="14" t="s">
        <v>66</v>
      </c>
      <c r="F20" s="15" t="s">
        <v>67</v>
      </c>
      <c r="G20" s="15" t="s">
        <v>101</v>
      </c>
      <c r="H20" s="15">
        <v>1000</v>
      </c>
      <c r="I20" s="2" t="s">
        <v>6</v>
      </c>
      <c r="J20" s="15"/>
      <c r="K20" s="37">
        <v>35</v>
      </c>
      <c r="L20" s="18">
        <f>K20*0.92</f>
        <v>32.200000000000003</v>
      </c>
      <c r="M20" s="31">
        <f t="shared" si="1"/>
        <v>7.9999999999999918E-2</v>
      </c>
      <c r="N20" s="34">
        <f t="shared" si="2"/>
        <v>33.497700000000002</v>
      </c>
    </row>
    <row r="21" spans="1:14" ht="20.25" customHeight="1" x14ac:dyDescent="0.3">
      <c r="A21" s="2">
        <v>18</v>
      </c>
      <c r="B21" s="19" t="s">
        <v>68</v>
      </c>
      <c r="C21" s="20"/>
      <c r="D21" s="3" t="s">
        <v>7</v>
      </c>
      <c r="E21" s="20" t="s">
        <v>163</v>
      </c>
      <c r="F21" s="20" t="s">
        <v>149</v>
      </c>
      <c r="G21" s="20" t="s">
        <v>101</v>
      </c>
      <c r="H21" s="21">
        <v>1000</v>
      </c>
      <c r="I21" s="20" t="s">
        <v>69</v>
      </c>
      <c r="J21" s="20"/>
      <c r="K21" s="38">
        <v>23</v>
      </c>
      <c r="L21" s="24">
        <f>K21*0.94</f>
        <v>21.619999999999997</v>
      </c>
      <c r="M21" s="31">
        <f t="shared" si="1"/>
        <v>6.0000000000000109E-2</v>
      </c>
      <c r="N21" s="34">
        <f t="shared" si="2"/>
        <v>22.491299999999999</v>
      </c>
    </row>
    <row r="22" spans="1:14" ht="20.25" customHeight="1" x14ac:dyDescent="0.3">
      <c r="A22" s="2">
        <v>19</v>
      </c>
      <c r="B22" s="9" t="s">
        <v>8</v>
      </c>
      <c r="C22" s="6"/>
      <c r="D22" s="3" t="s">
        <v>7</v>
      </c>
      <c r="E22" s="9" t="s">
        <v>9</v>
      </c>
      <c r="F22" s="2" t="s">
        <v>150</v>
      </c>
      <c r="G22" s="2" t="s">
        <v>151</v>
      </c>
      <c r="H22" s="4">
        <v>500</v>
      </c>
      <c r="I22" s="5" t="s">
        <v>69</v>
      </c>
      <c r="J22" s="5"/>
      <c r="K22" s="33">
        <v>25.5</v>
      </c>
      <c r="L22" s="24">
        <f t="shared" ref="L22:L40" si="3">K22*0.94</f>
        <v>23.97</v>
      </c>
      <c r="M22" s="31">
        <f t="shared" si="1"/>
        <v>6.0000000000000046E-2</v>
      </c>
      <c r="N22" s="34">
        <f t="shared" si="2"/>
        <v>24.936</v>
      </c>
    </row>
    <row r="23" spans="1:14" ht="20.25" customHeight="1" x14ac:dyDescent="0.3">
      <c r="A23" s="2">
        <v>20</v>
      </c>
      <c r="B23" s="9" t="s">
        <v>8</v>
      </c>
      <c r="C23" s="6"/>
      <c r="D23" s="3" t="s">
        <v>7</v>
      </c>
      <c r="E23" s="9" t="s">
        <v>25</v>
      </c>
      <c r="F23" s="2" t="s">
        <v>152</v>
      </c>
      <c r="G23" s="2" t="s">
        <v>144</v>
      </c>
      <c r="H23" s="4">
        <v>150</v>
      </c>
      <c r="I23" s="5" t="s">
        <v>69</v>
      </c>
      <c r="J23" s="5"/>
      <c r="K23" s="33">
        <v>28</v>
      </c>
      <c r="L23" s="24">
        <f t="shared" si="3"/>
        <v>26.32</v>
      </c>
      <c r="M23" s="31">
        <f t="shared" si="1"/>
        <v>5.9999999999999991E-2</v>
      </c>
      <c r="N23" s="34">
        <f t="shared" si="2"/>
        <v>27.380700000000001</v>
      </c>
    </row>
    <row r="24" spans="1:14" ht="20.25" customHeight="1" x14ac:dyDescent="0.3">
      <c r="A24" s="2">
        <v>21</v>
      </c>
      <c r="B24" s="9" t="s">
        <v>10</v>
      </c>
      <c r="C24" s="6"/>
      <c r="D24" s="3" t="s">
        <v>7</v>
      </c>
      <c r="E24" s="9" t="s">
        <v>11</v>
      </c>
      <c r="F24" s="2" t="s">
        <v>153</v>
      </c>
      <c r="G24" s="2" t="s">
        <v>154</v>
      </c>
      <c r="H24" s="4">
        <v>20</v>
      </c>
      <c r="I24" s="5" t="s">
        <v>69</v>
      </c>
      <c r="J24" s="5"/>
      <c r="K24" s="33">
        <v>24</v>
      </c>
      <c r="L24" s="24">
        <f t="shared" si="3"/>
        <v>22.56</v>
      </c>
      <c r="M24" s="31">
        <f t="shared" si="1"/>
        <v>6.0000000000000053E-2</v>
      </c>
      <c r="N24" s="34">
        <f t="shared" si="2"/>
        <v>23.469200000000001</v>
      </c>
    </row>
    <row r="25" spans="1:14" ht="20.25" customHeight="1" x14ac:dyDescent="0.3">
      <c r="A25" s="2">
        <v>22</v>
      </c>
      <c r="B25" s="9" t="s">
        <v>10</v>
      </c>
      <c r="C25" s="6"/>
      <c r="D25" s="3" t="s">
        <v>7</v>
      </c>
      <c r="E25" s="9" t="s">
        <v>12</v>
      </c>
      <c r="F25" s="2" t="s">
        <v>155</v>
      </c>
      <c r="G25" s="2" t="s">
        <v>156</v>
      </c>
      <c r="H25" s="4">
        <v>200</v>
      </c>
      <c r="I25" s="5" t="s">
        <v>69</v>
      </c>
      <c r="J25" s="5"/>
      <c r="K25" s="33">
        <v>30.5</v>
      </c>
      <c r="L25" s="24">
        <f t="shared" si="3"/>
        <v>28.669999999999998</v>
      </c>
      <c r="M25" s="31">
        <f t="shared" si="1"/>
        <v>6.000000000000006E-2</v>
      </c>
      <c r="N25" s="34">
        <f t="shared" si="2"/>
        <v>29.825399999999998</v>
      </c>
    </row>
    <row r="26" spans="1:14" ht="20.25" customHeight="1" x14ac:dyDescent="0.3">
      <c r="A26" s="2">
        <v>23</v>
      </c>
      <c r="B26" s="9" t="s">
        <v>70</v>
      </c>
      <c r="C26" s="2"/>
      <c r="D26" s="3" t="s">
        <v>7</v>
      </c>
      <c r="E26" s="2" t="s">
        <v>71</v>
      </c>
      <c r="F26" s="2" t="s">
        <v>157</v>
      </c>
      <c r="G26" s="11" t="s">
        <v>158</v>
      </c>
      <c r="H26" s="4">
        <v>1000</v>
      </c>
      <c r="I26" s="5" t="s">
        <v>69</v>
      </c>
      <c r="J26" s="5"/>
      <c r="K26" s="33">
        <v>30.97</v>
      </c>
      <c r="L26" s="24">
        <f t="shared" si="3"/>
        <v>29.111799999999999</v>
      </c>
      <c r="M26" s="31">
        <f t="shared" si="1"/>
        <v>6.0000000000000005E-2</v>
      </c>
      <c r="N26" s="34">
        <f t="shared" si="2"/>
        <v>30.285</v>
      </c>
    </row>
    <row r="27" spans="1:14" ht="20.25" customHeight="1" x14ac:dyDescent="0.3">
      <c r="A27" s="2">
        <v>24</v>
      </c>
      <c r="B27" s="9" t="s">
        <v>72</v>
      </c>
      <c r="C27" s="2"/>
      <c r="D27" s="3" t="s">
        <v>7</v>
      </c>
      <c r="E27" s="9" t="s">
        <v>73</v>
      </c>
      <c r="F27" s="2" t="s">
        <v>159</v>
      </c>
      <c r="G27" s="11" t="s">
        <v>160</v>
      </c>
      <c r="H27" s="4">
        <v>1000</v>
      </c>
      <c r="I27" s="5" t="s">
        <v>69</v>
      </c>
      <c r="J27" s="5"/>
      <c r="K27" s="33">
        <v>27.6</v>
      </c>
      <c r="L27" s="24">
        <f t="shared" si="3"/>
        <v>25.943999999999999</v>
      </c>
      <c r="M27" s="31">
        <f t="shared" si="1"/>
        <v>6.0000000000000081E-2</v>
      </c>
      <c r="N27" s="34">
        <f t="shared" si="2"/>
        <v>26.9895</v>
      </c>
    </row>
    <row r="28" spans="1:14" ht="20.25" customHeight="1" x14ac:dyDescent="0.3">
      <c r="A28" s="2">
        <v>25</v>
      </c>
      <c r="B28" s="9" t="s">
        <v>72</v>
      </c>
      <c r="C28" s="2"/>
      <c r="D28" s="3" t="s">
        <v>7</v>
      </c>
      <c r="E28" s="9" t="s">
        <v>137</v>
      </c>
      <c r="F28" s="2" t="s">
        <v>161</v>
      </c>
      <c r="G28" s="11" t="s">
        <v>162</v>
      </c>
      <c r="H28" s="4">
        <v>500</v>
      </c>
      <c r="I28" s="5" t="s">
        <v>69</v>
      </c>
      <c r="J28" s="5"/>
      <c r="K28" s="33">
        <v>37</v>
      </c>
      <c r="L28" s="24">
        <f t="shared" si="3"/>
        <v>34.78</v>
      </c>
      <c r="M28" s="31">
        <f t="shared" si="1"/>
        <v>5.999999999999997E-2</v>
      </c>
      <c r="N28" s="34">
        <f t="shared" si="2"/>
        <v>36.181600000000003</v>
      </c>
    </row>
    <row r="29" spans="1:14" ht="20.25" customHeight="1" x14ac:dyDescent="0.3">
      <c r="A29" s="2">
        <v>26</v>
      </c>
      <c r="B29" s="9" t="s">
        <v>72</v>
      </c>
      <c r="C29" s="2"/>
      <c r="D29" s="3" t="s">
        <v>7</v>
      </c>
      <c r="E29" s="9" t="s">
        <v>74</v>
      </c>
      <c r="F29" s="2" t="s">
        <v>13</v>
      </c>
      <c r="G29" s="11" t="s">
        <v>101</v>
      </c>
      <c r="H29" s="4">
        <v>500</v>
      </c>
      <c r="I29" s="5" t="s">
        <v>69</v>
      </c>
      <c r="J29" s="5"/>
      <c r="K29" s="33">
        <v>19</v>
      </c>
      <c r="L29" s="24">
        <f t="shared" si="3"/>
        <v>17.86</v>
      </c>
      <c r="M29" s="31">
        <f t="shared" si="1"/>
        <v>6.0000000000000032E-2</v>
      </c>
      <c r="N29" s="34">
        <f t="shared" si="2"/>
        <v>18.579799999999999</v>
      </c>
    </row>
    <row r="30" spans="1:14" ht="20.25" customHeight="1" x14ac:dyDescent="0.3">
      <c r="A30" s="2">
        <v>27</v>
      </c>
      <c r="B30" s="9" t="s">
        <v>14</v>
      </c>
      <c r="C30" s="2"/>
      <c r="D30" s="3" t="s">
        <v>7</v>
      </c>
      <c r="E30" s="2" t="s">
        <v>15</v>
      </c>
      <c r="F30" s="2" t="s">
        <v>75</v>
      </c>
      <c r="G30" s="11" t="s">
        <v>101</v>
      </c>
      <c r="H30" s="4">
        <v>1000</v>
      </c>
      <c r="I30" s="5" t="s">
        <v>69</v>
      </c>
      <c r="J30" s="5"/>
      <c r="K30" s="33">
        <v>23</v>
      </c>
      <c r="L30" s="24">
        <f t="shared" si="3"/>
        <v>21.619999999999997</v>
      </c>
      <c r="M30" s="31">
        <f t="shared" si="1"/>
        <v>6.0000000000000109E-2</v>
      </c>
      <c r="N30" s="34">
        <f t="shared" si="2"/>
        <v>22.491299999999999</v>
      </c>
    </row>
    <row r="31" spans="1:14" ht="20.25" customHeight="1" x14ac:dyDescent="0.3">
      <c r="A31" s="2">
        <v>28</v>
      </c>
      <c r="B31" s="9" t="s">
        <v>14</v>
      </c>
      <c r="C31" s="2"/>
      <c r="D31" s="3" t="s">
        <v>7</v>
      </c>
      <c r="E31" s="2" t="s">
        <v>16</v>
      </c>
      <c r="F31" s="2" t="s">
        <v>17</v>
      </c>
      <c r="G31" s="11" t="s">
        <v>101</v>
      </c>
      <c r="H31" s="4">
        <v>1000</v>
      </c>
      <c r="I31" s="5" t="s">
        <v>69</v>
      </c>
      <c r="J31" s="5"/>
      <c r="K31" s="33">
        <v>19</v>
      </c>
      <c r="L31" s="24">
        <f t="shared" si="3"/>
        <v>17.86</v>
      </c>
      <c r="M31" s="31">
        <f t="shared" si="1"/>
        <v>6.0000000000000032E-2</v>
      </c>
      <c r="N31" s="34">
        <f t="shared" si="2"/>
        <v>18.579799999999999</v>
      </c>
    </row>
    <row r="32" spans="1:14" ht="20.25" customHeight="1" x14ac:dyDescent="0.3">
      <c r="A32" s="2">
        <v>29</v>
      </c>
      <c r="B32" s="22" t="s">
        <v>14</v>
      </c>
      <c r="C32" s="12"/>
      <c r="D32" s="3" t="s">
        <v>7</v>
      </c>
      <c r="E32" s="2" t="s">
        <v>76</v>
      </c>
      <c r="F32" s="2" t="s">
        <v>96</v>
      </c>
      <c r="G32" s="15" t="s">
        <v>101</v>
      </c>
      <c r="H32" s="13">
        <v>500</v>
      </c>
      <c r="I32" s="5" t="s">
        <v>69</v>
      </c>
      <c r="J32" s="12"/>
      <c r="K32" s="33">
        <v>36</v>
      </c>
      <c r="L32" s="24">
        <f t="shared" si="3"/>
        <v>33.839999999999996</v>
      </c>
      <c r="M32" s="31">
        <f t="shared" si="1"/>
        <v>6.0000000000000102E-2</v>
      </c>
      <c r="N32" s="34">
        <f t="shared" si="2"/>
        <v>35.203800000000001</v>
      </c>
    </row>
    <row r="33" spans="1:14" ht="20.25" customHeight="1" x14ac:dyDescent="0.3">
      <c r="A33" s="2">
        <v>30</v>
      </c>
      <c r="B33" s="22" t="s">
        <v>14</v>
      </c>
      <c r="C33" s="12"/>
      <c r="D33" s="3" t="s">
        <v>7</v>
      </c>
      <c r="E33" s="2" t="s">
        <v>77</v>
      </c>
      <c r="F33" s="2" t="s">
        <v>97</v>
      </c>
      <c r="G33" s="15" t="s">
        <v>101</v>
      </c>
      <c r="H33" s="13">
        <v>500</v>
      </c>
      <c r="I33" s="5" t="s">
        <v>69</v>
      </c>
      <c r="J33" s="12"/>
      <c r="K33" s="33">
        <v>29</v>
      </c>
      <c r="L33" s="24">
        <f t="shared" si="3"/>
        <v>27.259999999999998</v>
      </c>
      <c r="M33" s="31">
        <f t="shared" si="1"/>
        <v>6.0000000000000067E-2</v>
      </c>
      <c r="N33" s="34">
        <f t="shared" si="2"/>
        <v>28.358599999999999</v>
      </c>
    </row>
    <row r="34" spans="1:14" ht="20.25" customHeight="1" x14ac:dyDescent="0.3">
      <c r="A34" s="2">
        <v>31</v>
      </c>
      <c r="B34" s="22" t="s">
        <v>14</v>
      </c>
      <c r="C34" s="12"/>
      <c r="D34" s="3" t="s">
        <v>7</v>
      </c>
      <c r="E34" s="2" t="s">
        <v>78</v>
      </c>
      <c r="F34" s="2" t="s">
        <v>98</v>
      </c>
      <c r="G34" s="15" t="s">
        <v>101</v>
      </c>
      <c r="H34" s="13">
        <v>500</v>
      </c>
      <c r="I34" s="5" t="s">
        <v>69</v>
      </c>
      <c r="J34" s="12"/>
      <c r="K34" s="33">
        <v>29</v>
      </c>
      <c r="L34" s="24">
        <f t="shared" si="3"/>
        <v>27.259999999999998</v>
      </c>
      <c r="M34" s="31">
        <f t="shared" si="1"/>
        <v>6.0000000000000067E-2</v>
      </c>
      <c r="N34" s="34">
        <f t="shared" si="2"/>
        <v>28.358599999999999</v>
      </c>
    </row>
    <row r="35" spans="1:14" ht="20.25" customHeight="1" x14ac:dyDescent="0.3">
      <c r="A35" s="2">
        <v>32</v>
      </c>
      <c r="B35" s="22" t="s">
        <v>18</v>
      </c>
      <c r="C35" s="12"/>
      <c r="D35" s="3" t="s">
        <v>7</v>
      </c>
      <c r="E35" s="2" t="s">
        <v>19</v>
      </c>
      <c r="F35" s="2" t="s">
        <v>79</v>
      </c>
      <c r="G35" s="15" t="s">
        <v>101</v>
      </c>
      <c r="H35" s="13">
        <v>1000</v>
      </c>
      <c r="I35" s="5" t="s">
        <v>69</v>
      </c>
      <c r="J35" s="12"/>
      <c r="K35" s="33">
        <v>23.2</v>
      </c>
      <c r="L35" s="24">
        <f t="shared" si="3"/>
        <v>21.808</v>
      </c>
      <c r="M35" s="31">
        <f t="shared" si="1"/>
        <v>5.9999999999999977E-2</v>
      </c>
      <c r="N35" s="34">
        <f t="shared" si="2"/>
        <v>22.686900000000001</v>
      </c>
    </row>
    <row r="36" spans="1:14" ht="20.25" customHeight="1" x14ac:dyDescent="0.3">
      <c r="A36" s="2">
        <v>33</v>
      </c>
      <c r="B36" s="22" t="s">
        <v>18</v>
      </c>
      <c r="C36" s="12"/>
      <c r="D36" s="3" t="s">
        <v>7</v>
      </c>
      <c r="E36" s="2" t="s">
        <v>20</v>
      </c>
      <c r="F36" s="2" t="s">
        <v>80</v>
      </c>
      <c r="G36" s="15" t="s">
        <v>101</v>
      </c>
      <c r="H36" s="13">
        <v>500</v>
      </c>
      <c r="I36" s="5" t="s">
        <v>69</v>
      </c>
      <c r="J36" s="12"/>
      <c r="K36" s="33">
        <v>19</v>
      </c>
      <c r="L36" s="24">
        <f t="shared" si="3"/>
        <v>17.86</v>
      </c>
      <c r="M36" s="31">
        <f t="shared" si="1"/>
        <v>6.0000000000000032E-2</v>
      </c>
      <c r="N36" s="34">
        <f t="shared" si="2"/>
        <v>18.579799999999999</v>
      </c>
    </row>
    <row r="37" spans="1:14" ht="20.25" customHeight="1" x14ac:dyDescent="0.3">
      <c r="A37" s="2">
        <v>34</v>
      </c>
      <c r="B37" s="22" t="s">
        <v>18</v>
      </c>
      <c r="C37" s="12"/>
      <c r="D37" s="3" t="s">
        <v>7</v>
      </c>
      <c r="E37" s="2" t="s">
        <v>21</v>
      </c>
      <c r="F37" s="2" t="s">
        <v>81</v>
      </c>
      <c r="G37" s="15" t="s">
        <v>101</v>
      </c>
      <c r="H37" s="13">
        <v>500</v>
      </c>
      <c r="I37" s="5" t="s">
        <v>69</v>
      </c>
      <c r="J37" s="12"/>
      <c r="K37" s="33">
        <v>19</v>
      </c>
      <c r="L37" s="24">
        <f t="shared" si="3"/>
        <v>17.86</v>
      </c>
      <c r="M37" s="31">
        <f t="shared" si="1"/>
        <v>6.0000000000000032E-2</v>
      </c>
      <c r="N37" s="34">
        <f t="shared" si="2"/>
        <v>18.579799999999999</v>
      </c>
    </row>
    <row r="38" spans="1:14" ht="20.25" customHeight="1" x14ac:dyDescent="0.3">
      <c r="A38" s="2">
        <v>35</v>
      </c>
      <c r="B38" s="22" t="s">
        <v>18</v>
      </c>
      <c r="C38" s="12"/>
      <c r="D38" s="3" t="s">
        <v>7</v>
      </c>
      <c r="E38" s="14" t="s">
        <v>22</v>
      </c>
      <c r="F38" s="16" t="s">
        <v>23</v>
      </c>
      <c r="G38" s="15" t="s">
        <v>101</v>
      </c>
      <c r="H38" s="13">
        <v>500</v>
      </c>
      <c r="I38" s="5" t="s">
        <v>69</v>
      </c>
      <c r="J38" s="12"/>
      <c r="K38" s="33">
        <v>36</v>
      </c>
      <c r="L38" s="24">
        <f t="shared" si="3"/>
        <v>33.839999999999996</v>
      </c>
      <c r="M38" s="31">
        <f t="shared" si="1"/>
        <v>6.0000000000000102E-2</v>
      </c>
      <c r="N38" s="34">
        <f t="shared" si="2"/>
        <v>35.203800000000001</v>
      </c>
    </row>
    <row r="39" spans="1:14" ht="20.25" customHeight="1" x14ac:dyDescent="0.3">
      <c r="A39" s="2">
        <v>36</v>
      </c>
      <c r="B39" s="22" t="s">
        <v>18</v>
      </c>
      <c r="C39" s="12"/>
      <c r="D39" s="3" t="s">
        <v>7</v>
      </c>
      <c r="E39" s="14" t="s">
        <v>82</v>
      </c>
      <c r="F39" s="16" t="s">
        <v>83</v>
      </c>
      <c r="G39" s="15" t="s">
        <v>101</v>
      </c>
      <c r="H39" s="13">
        <v>500</v>
      </c>
      <c r="I39" s="5" t="s">
        <v>69</v>
      </c>
      <c r="J39" s="12"/>
      <c r="K39" s="33">
        <v>29</v>
      </c>
      <c r="L39" s="24">
        <f t="shared" si="3"/>
        <v>27.259999999999998</v>
      </c>
      <c r="M39" s="31">
        <f t="shared" si="1"/>
        <v>6.0000000000000067E-2</v>
      </c>
      <c r="N39" s="34">
        <f t="shared" si="2"/>
        <v>28.358599999999999</v>
      </c>
    </row>
    <row r="40" spans="1:14" ht="20.25" customHeight="1" x14ac:dyDescent="0.3">
      <c r="A40" s="2">
        <v>37</v>
      </c>
      <c r="B40" s="22" t="s">
        <v>18</v>
      </c>
      <c r="C40" s="12"/>
      <c r="D40" s="3" t="s">
        <v>7</v>
      </c>
      <c r="E40" s="14" t="s">
        <v>139</v>
      </c>
      <c r="F40" s="16" t="s">
        <v>140</v>
      </c>
      <c r="G40" s="15" t="s">
        <v>101</v>
      </c>
      <c r="H40" s="13">
        <v>300</v>
      </c>
      <c r="I40" s="5" t="s">
        <v>69</v>
      </c>
      <c r="J40" s="12"/>
      <c r="K40" s="33">
        <v>28</v>
      </c>
      <c r="L40" s="24">
        <f t="shared" si="3"/>
        <v>26.32</v>
      </c>
      <c r="M40" s="31">
        <f t="shared" si="1"/>
        <v>5.9999999999999991E-2</v>
      </c>
      <c r="N40" s="34">
        <f t="shared" si="2"/>
        <v>27.380700000000001</v>
      </c>
    </row>
    <row r="41" spans="1:14" ht="20.25" customHeight="1" x14ac:dyDescent="0.3">
      <c r="A41" s="2">
        <v>37</v>
      </c>
      <c r="B41" s="22" t="s">
        <v>18</v>
      </c>
      <c r="C41" s="12"/>
      <c r="D41" s="3" t="s">
        <v>7</v>
      </c>
      <c r="E41" s="14" t="s">
        <v>142</v>
      </c>
      <c r="F41" s="16" t="s">
        <v>141</v>
      </c>
      <c r="G41" s="15" t="s">
        <v>101</v>
      </c>
      <c r="H41" s="13">
        <v>300</v>
      </c>
      <c r="I41" s="5" t="s">
        <v>69</v>
      </c>
      <c r="J41" s="12"/>
      <c r="K41" s="33">
        <v>28</v>
      </c>
      <c r="L41" s="24">
        <f t="shared" ref="L41" si="4">K41*0.94</f>
        <v>26.32</v>
      </c>
      <c r="M41" s="31">
        <f t="shared" ref="M41" si="5">(K41-L41)/K41</f>
        <v>5.9999999999999991E-2</v>
      </c>
      <c r="N41" s="34">
        <f t="shared" ref="N41" si="6">ROUND(L41*1.03*1.01,4)</f>
        <v>27.380700000000001</v>
      </c>
    </row>
    <row r="42" spans="1:14" ht="20.25" customHeight="1" x14ac:dyDescent="0.3">
      <c r="A42" s="2">
        <v>38</v>
      </c>
      <c r="B42" s="17" t="s">
        <v>84</v>
      </c>
      <c r="C42" s="2"/>
      <c r="D42" s="14" t="s">
        <v>94</v>
      </c>
      <c r="E42" s="14" t="s">
        <v>85</v>
      </c>
      <c r="F42" s="3"/>
      <c r="G42" s="14" t="s">
        <v>86</v>
      </c>
      <c r="H42" s="5">
        <v>500</v>
      </c>
      <c r="I42" s="5" t="s">
        <v>69</v>
      </c>
      <c r="J42" s="5"/>
      <c r="K42" s="33">
        <v>41.3</v>
      </c>
      <c r="L42" s="10">
        <f>K42*0.94</f>
        <v>38.821999999999996</v>
      </c>
      <c r="M42" s="31">
        <f t="shared" si="1"/>
        <v>6.0000000000000039E-2</v>
      </c>
      <c r="N42" s="34">
        <f t="shared" si="2"/>
        <v>40.386499999999998</v>
      </c>
    </row>
    <row r="43" spans="1:14" ht="20.25" customHeight="1" x14ac:dyDescent="0.3">
      <c r="A43" s="2">
        <v>39</v>
      </c>
      <c r="B43" s="8" t="s">
        <v>87</v>
      </c>
      <c r="C43" s="2"/>
      <c r="D43" s="14" t="s">
        <v>94</v>
      </c>
      <c r="E43" s="23" t="s">
        <v>88</v>
      </c>
      <c r="F43" s="3"/>
      <c r="G43" s="14" t="s">
        <v>89</v>
      </c>
      <c r="H43" s="5">
        <v>1181</v>
      </c>
      <c r="I43" s="5" t="s">
        <v>69</v>
      </c>
      <c r="J43" s="5"/>
      <c r="K43" s="33">
        <v>41.3</v>
      </c>
      <c r="L43" s="10">
        <f>K43*0.94</f>
        <v>38.821999999999996</v>
      </c>
      <c r="M43" s="31">
        <f t="shared" si="1"/>
        <v>6.0000000000000039E-2</v>
      </c>
      <c r="N43" s="34">
        <f t="shared" si="2"/>
        <v>40.386499999999998</v>
      </c>
    </row>
    <row r="44" spans="1:14" ht="20.25" customHeight="1" x14ac:dyDescent="0.3">
      <c r="A44" s="2">
        <v>40</v>
      </c>
      <c r="B44" s="8" t="s">
        <v>90</v>
      </c>
      <c r="C44" s="6"/>
      <c r="D44" s="14" t="s">
        <v>94</v>
      </c>
      <c r="E44" s="14" t="s">
        <v>91</v>
      </c>
      <c r="F44" s="3"/>
      <c r="G44" s="14" t="s">
        <v>92</v>
      </c>
      <c r="H44" s="5">
        <v>730</v>
      </c>
      <c r="I44" s="5" t="s">
        <v>69</v>
      </c>
      <c r="J44" s="5"/>
      <c r="K44" s="33">
        <v>73.349999999999994</v>
      </c>
      <c r="L44" s="10">
        <f>K44*0.94</f>
        <v>68.948999999999984</v>
      </c>
      <c r="M44" s="31">
        <f t="shared" si="1"/>
        <v>6.000000000000015E-2</v>
      </c>
      <c r="N44" s="34">
        <f t="shared" si="2"/>
        <v>71.727599999999995</v>
      </c>
    </row>
    <row r="45" spans="1:14" ht="20.25" customHeight="1" x14ac:dyDescent="0.3">
      <c r="A45" s="2">
        <v>41</v>
      </c>
      <c r="B45" s="17" t="s">
        <v>84</v>
      </c>
      <c r="C45" s="6"/>
      <c r="D45" s="14" t="s">
        <v>94</v>
      </c>
      <c r="E45" s="14" t="s">
        <v>93</v>
      </c>
      <c r="F45" s="3"/>
      <c r="G45" s="14" t="s">
        <v>86</v>
      </c>
      <c r="H45" s="5">
        <v>5552</v>
      </c>
      <c r="I45" s="5" t="s">
        <v>69</v>
      </c>
      <c r="J45" s="5"/>
      <c r="K45" s="33">
        <v>41.3</v>
      </c>
      <c r="L45" s="10">
        <f>K45*0.94</f>
        <v>38.821999999999996</v>
      </c>
      <c r="M45" s="31">
        <f t="shared" si="1"/>
        <v>6.0000000000000039E-2</v>
      </c>
      <c r="N45" s="34">
        <f t="shared" si="2"/>
        <v>40.386499999999998</v>
      </c>
    </row>
    <row r="46" spans="1:14" ht="20.25" customHeight="1" x14ac:dyDescent="0.3">
      <c r="A46" s="2">
        <v>42</v>
      </c>
      <c r="B46" s="17" t="s">
        <v>102</v>
      </c>
      <c r="C46" s="48"/>
      <c r="D46" s="14" t="s">
        <v>132</v>
      </c>
      <c r="E46" s="14" t="s">
        <v>103</v>
      </c>
      <c r="F46" s="49" t="s">
        <v>128</v>
      </c>
      <c r="G46" s="14" t="s">
        <v>104</v>
      </c>
      <c r="H46" s="50">
        <v>500</v>
      </c>
      <c r="I46" s="50" t="s">
        <v>131</v>
      </c>
      <c r="J46" s="50"/>
      <c r="K46" s="33">
        <v>52.5</v>
      </c>
      <c r="L46" s="51">
        <f>K46*0.94</f>
        <v>49.349999999999994</v>
      </c>
      <c r="M46" s="31">
        <f t="shared" si="1"/>
        <v>6.0000000000000109E-2</v>
      </c>
      <c r="N46" s="34">
        <f t="shared" si="2"/>
        <v>51.338799999999999</v>
      </c>
    </row>
    <row r="47" spans="1:14" ht="20.25" customHeight="1" x14ac:dyDescent="0.3">
      <c r="A47" s="2">
        <v>43</v>
      </c>
      <c r="B47" s="17" t="s">
        <v>102</v>
      </c>
      <c r="C47" s="48"/>
      <c r="D47" s="14" t="s">
        <v>132</v>
      </c>
      <c r="E47" s="14" t="s">
        <v>105</v>
      </c>
      <c r="F47" s="49" t="s">
        <v>128</v>
      </c>
      <c r="G47" s="14" t="s">
        <v>106</v>
      </c>
      <c r="H47" s="50">
        <v>500</v>
      </c>
      <c r="I47" s="50" t="s">
        <v>131</v>
      </c>
      <c r="J47" s="50"/>
      <c r="K47" s="33">
        <v>52.5</v>
      </c>
      <c r="L47" s="51">
        <f t="shared" ref="L47:L57" si="7">K47*0.94</f>
        <v>49.349999999999994</v>
      </c>
      <c r="M47" s="31">
        <f t="shared" si="1"/>
        <v>6.0000000000000109E-2</v>
      </c>
      <c r="N47" s="34">
        <f t="shared" si="2"/>
        <v>51.338799999999999</v>
      </c>
    </row>
    <row r="48" spans="1:14" ht="20.25" customHeight="1" x14ac:dyDescent="0.3">
      <c r="A48" s="2">
        <v>44</v>
      </c>
      <c r="B48" s="17" t="s">
        <v>107</v>
      </c>
      <c r="C48" s="48"/>
      <c r="D48" s="14" t="s">
        <v>132</v>
      </c>
      <c r="E48" s="14" t="s">
        <v>108</v>
      </c>
      <c r="F48" s="49" t="s">
        <v>129</v>
      </c>
      <c r="G48" s="14" t="s">
        <v>109</v>
      </c>
      <c r="H48" s="50">
        <v>500</v>
      </c>
      <c r="I48" s="50" t="s">
        <v>131</v>
      </c>
      <c r="J48" s="50"/>
      <c r="K48" s="33">
        <v>37</v>
      </c>
      <c r="L48" s="51">
        <f t="shared" si="7"/>
        <v>34.78</v>
      </c>
      <c r="M48" s="31">
        <f t="shared" si="1"/>
        <v>5.999999999999997E-2</v>
      </c>
      <c r="N48" s="34">
        <f t="shared" si="2"/>
        <v>36.181600000000003</v>
      </c>
    </row>
    <row r="49" spans="1:14" ht="20.25" customHeight="1" x14ac:dyDescent="0.3">
      <c r="A49" s="2">
        <v>45</v>
      </c>
      <c r="B49" s="17" t="s">
        <v>107</v>
      </c>
      <c r="C49" s="48"/>
      <c r="D49" s="14" t="s">
        <v>132</v>
      </c>
      <c r="E49" s="14" t="s">
        <v>110</v>
      </c>
      <c r="F49" s="49" t="s">
        <v>129</v>
      </c>
      <c r="G49" s="14" t="s">
        <v>111</v>
      </c>
      <c r="H49" s="50">
        <v>500</v>
      </c>
      <c r="I49" s="50" t="s">
        <v>131</v>
      </c>
      <c r="J49" s="50"/>
      <c r="K49" s="33">
        <v>37</v>
      </c>
      <c r="L49" s="51">
        <f t="shared" si="7"/>
        <v>34.78</v>
      </c>
      <c r="M49" s="31">
        <f t="shared" si="1"/>
        <v>5.999999999999997E-2</v>
      </c>
      <c r="N49" s="34">
        <f t="shared" si="2"/>
        <v>36.181600000000003</v>
      </c>
    </row>
    <row r="50" spans="1:14" ht="20.25" customHeight="1" x14ac:dyDescent="0.3">
      <c r="A50" s="2">
        <v>46</v>
      </c>
      <c r="B50" s="17" t="s">
        <v>107</v>
      </c>
      <c r="C50" s="48"/>
      <c r="D50" s="14" t="s">
        <v>132</v>
      </c>
      <c r="E50" s="14" t="s">
        <v>112</v>
      </c>
      <c r="F50" s="49" t="s">
        <v>130</v>
      </c>
      <c r="G50" s="14" t="s">
        <v>113</v>
      </c>
      <c r="H50" s="50">
        <v>600</v>
      </c>
      <c r="I50" s="50" t="s">
        <v>131</v>
      </c>
      <c r="J50" s="50"/>
      <c r="K50" s="33">
        <v>29.5</v>
      </c>
      <c r="L50" s="51">
        <f t="shared" si="7"/>
        <v>27.729999999999997</v>
      </c>
      <c r="M50" s="31">
        <f t="shared" si="1"/>
        <v>6.0000000000000109E-2</v>
      </c>
      <c r="N50" s="34">
        <f t="shared" si="2"/>
        <v>28.8475</v>
      </c>
    </row>
    <row r="51" spans="1:14" ht="20.25" customHeight="1" x14ac:dyDescent="0.3">
      <c r="A51" s="2">
        <v>47</v>
      </c>
      <c r="B51" s="17" t="s">
        <v>107</v>
      </c>
      <c r="C51" s="48"/>
      <c r="D51" s="14" t="s">
        <v>132</v>
      </c>
      <c r="E51" s="14" t="s">
        <v>114</v>
      </c>
      <c r="F51" s="49" t="s">
        <v>130</v>
      </c>
      <c r="G51" s="14" t="s">
        <v>115</v>
      </c>
      <c r="H51" s="50">
        <v>300</v>
      </c>
      <c r="I51" s="50" t="s">
        <v>131</v>
      </c>
      <c r="J51" s="50"/>
      <c r="K51" s="33">
        <v>29.5</v>
      </c>
      <c r="L51" s="51">
        <f t="shared" si="7"/>
        <v>27.729999999999997</v>
      </c>
      <c r="M51" s="31">
        <f t="shared" si="1"/>
        <v>6.0000000000000109E-2</v>
      </c>
      <c r="N51" s="34">
        <f t="shared" si="2"/>
        <v>28.8475</v>
      </c>
    </row>
    <row r="52" spans="1:14" ht="20.25" customHeight="1" x14ac:dyDescent="0.3">
      <c r="A52" s="2">
        <v>48</v>
      </c>
      <c r="B52" s="17" t="s">
        <v>102</v>
      </c>
      <c r="C52" s="48"/>
      <c r="D52" s="14" t="s">
        <v>132</v>
      </c>
      <c r="E52" s="14" t="s">
        <v>116</v>
      </c>
      <c r="F52" s="49" t="s">
        <v>129</v>
      </c>
      <c r="G52" s="14" t="s">
        <v>117</v>
      </c>
      <c r="H52" s="50">
        <v>500</v>
      </c>
      <c r="I52" s="50" t="s">
        <v>131</v>
      </c>
      <c r="J52" s="50"/>
      <c r="K52" s="33">
        <v>37</v>
      </c>
      <c r="L52" s="51">
        <f t="shared" si="7"/>
        <v>34.78</v>
      </c>
      <c r="M52" s="31">
        <f t="shared" si="1"/>
        <v>5.999999999999997E-2</v>
      </c>
      <c r="N52" s="34">
        <f t="shared" si="2"/>
        <v>36.181600000000003</v>
      </c>
    </row>
    <row r="53" spans="1:14" ht="20.25" customHeight="1" x14ac:dyDescent="0.3">
      <c r="A53" s="2">
        <v>49</v>
      </c>
      <c r="B53" s="17" t="s">
        <v>107</v>
      </c>
      <c r="C53" s="48"/>
      <c r="D53" s="14" t="s">
        <v>132</v>
      </c>
      <c r="E53" s="14" t="s">
        <v>118</v>
      </c>
      <c r="F53" s="49" t="s">
        <v>128</v>
      </c>
      <c r="G53" s="14" t="s">
        <v>119</v>
      </c>
      <c r="H53" s="50">
        <v>500</v>
      </c>
      <c r="I53" s="50" t="s">
        <v>131</v>
      </c>
      <c r="J53" s="50"/>
      <c r="K53" s="33">
        <v>52.5</v>
      </c>
      <c r="L53" s="51">
        <f t="shared" si="7"/>
        <v>49.349999999999994</v>
      </c>
      <c r="M53" s="31">
        <f t="shared" si="1"/>
        <v>6.0000000000000109E-2</v>
      </c>
      <c r="N53" s="34">
        <f t="shared" si="2"/>
        <v>51.338799999999999</v>
      </c>
    </row>
    <row r="54" spans="1:14" ht="20.25" customHeight="1" x14ac:dyDescent="0.3">
      <c r="A54" s="2">
        <v>50</v>
      </c>
      <c r="B54" s="17" t="s">
        <v>107</v>
      </c>
      <c r="C54" s="48"/>
      <c r="D54" s="14" t="s">
        <v>132</v>
      </c>
      <c r="E54" s="14" t="s">
        <v>120</v>
      </c>
      <c r="F54" s="49" t="s">
        <v>130</v>
      </c>
      <c r="G54" s="14" t="s">
        <v>121</v>
      </c>
      <c r="H54" s="50">
        <v>300</v>
      </c>
      <c r="I54" s="50" t="s">
        <v>131</v>
      </c>
      <c r="J54" s="50"/>
      <c r="K54" s="33">
        <v>29.5</v>
      </c>
      <c r="L54" s="51">
        <f t="shared" si="7"/>
        <v>27.729999999999997</v>
      </c>
      <c r="M54" s="31">
        <f t="shared" si="1"/>
        <v>6.0000000000000109E-2</v>
      </c>
      <c r="N54" s="34">
        <f t="shared" si="2"/>
        <v>28.8475</v>
      </c>
    </row>
    <row r="55" spans="1:14" ht="20.25" customHeight="1" x14ac:dyDescent="0.3">
      <c r="A55" s="2">
        <v>51</v>
      </c>
      <c r="B55" s="17" t="s">
        <v>102</v>
      </c>
      <c r="C55" s="48"/>
      <c r="D55" s="14" t="s">
        <v>132</v>
      </c>
      <c r="E55" s="14" t="s">
        <v>122</v>
      </c>
      <c r="F55" s="49" t="s">
        <v>130</v>
      </c>
      <c r="G55" s="14" t="s">
        <v>123</v>
      </c>
      <c r="H55" s="50">
        <v>300</v>
      </c>
      <c r="I55" s="50" t="s">
        <v>131</v>
      </c>
      <c r="J55" s="50"/>
      <c r="K55" s="33">
        <v>29.5</v>
      </c>
      <c r="L55" s="51">
        <f t="shared" si="7"/>
        <v>27.729999999999997</v>
      </c>
      <c r="M55" s="31">
        <f t="shared" si="1"/>
        <v>6.0000000000000109E-2</v>
      </c>
      <c r="N55" s="34">
        <f t="shared" si="2"/>
        <v>28.8475</v>
      </c>
    </row>
    <row r="56" spans="1:14" ht="20.25" customHeight="1" x14ac:dyDescent="0.3">
      <c r="A56" s="2">
        <v>52</v>
      </c>
      <c r="B56" s="17" t="s">
        <v>102</v>
      </c>
      <c r="C56" s="48"/>
      <c r="D56" s="14" t="s">
        <v>132</v>
      </c>
      <c r="E56" s="14" t="s">
        <v>124</v>
      </c>
      <c r="F56" s="49" t="s">
        <v>128</v>
      </c>
      <c r="G56" s="14" t="s">
        <v>125</v>
      </c>
      <c r="H56" s="50">
        <v>500</v>
      </c>
      <c r="I56" s="50" t="s">
        <v>131</v>
      </c>
      <c r="J56" s="50"/>
      <c r="K56" s="33">
        <v>52.5</v>
      </c>
      <c r="L56" s="51">
        <f t="shared" si="7"/>
        <v>49.349999999999994</v>
      </c>
      <c r="M56" s="31">
        <f t="shared" si="1"/>
        <v>6.0000000000000109E-2</v>
      </c>
      <c r="N56" s="34">
        <f t="shared" si="2"/>
        <v>51.338799999999999</v>
      </c>
    </row>
    <row r="57" spans="1:14" ht="20.25" customHeight="1" x14ac:dyDescent="0.3">
      <c r="A57" s="2">
        <v>53</v>
      </c>
      <c r="B57" s="17" t="s">
        <v>102</v>
      </c>
      <c r="C57" s="48"/>
      <c r="D57" s="14" t="s">
        <v>132</v>
      </c>
      <c r="E57" s="14" t="s">
        <v>126</v>
      </c>
      <c r="F57" s="49" t="s">
        <v>129</v>
      </c>
      <c r="G57" s="14" t="s">
        <v>127</v>
      </c>
      <c r="H57" s="50">
        <v>300</v>
      </c>
      <c r="I57" s="50" t="s">
        <v>131</v>
      </c>
      <c r="J57" s="50"/>
      <c r="K57" s="33">
        <v>37</v>
      </c>
      <c r="L57" s="51">
        <f t="shared" si="7"/>
        <v>34.78</v>
      </c>
      <c r="M57" s="31">
        <f t="shared" si="1"/>
        <v>5.999999999999997E-2</v>
      </c>
      <c r="N57" s="34">
        <f t="shared" si="2"/>
        <v>36.181600000000003</v>
      </c>
    </row>
  </sheetData>
  <mergeCells count="1">
    <mergeCell ref="B1:K2"/>
  </mergeCells>
  <phoneticPr fontId="3" type="noConversion"/>
  <conditionalFormatting sqref="F1:F40 F42:F1048576">
    <cfRule type="duplicateValues" dxfId="3" priority="4"/>
  </conditionalFormatting>
  <conditionalFormatting sqref="E1:E40 E42:E1048576">
    <cfRule type="duplicateValues" dxfId="2" priority="3"/>
  </conditionalFormatting>
  <conditionalFormatting sqref="F41">
    <cfRule type="duplicateValues" dxfId="1" priority="2"/>
  </conditionalFormatting>
  <conditionalFormatting sqref="E4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2025-05-07T07:53:57Z</cp:lastPrinted>
  <dcterms:created xsi:type="dcterms:W3CDTF">2015-06-05T18:19:00Z</dcterms:created>
  <dcterms:modified xsi:type="dcterms:W3CDTF">2025-05-23T03:08:54Z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660E0A14378045A7A25156A271EFC84C_13</vt:lpwstr>
  </property>
  <property fmtid="{D5CDD505-2E9C-101B-9397-08002B2CF9AE}" pid="3" name="KSOProductBuildVer">
    <vt:lpwstr>2052-12.1.0.20305</vt:lpwstr>
  </property>
</Properties>
</file>