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<sst xmlns="http://schemas.openxmlformats.org/spreadsheetml/2006/main" count="55" uniqueCount="32">
  <si>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仓储费用分析</t>
  </si>
  <si>
    <t>正达物流</t>
  </si>
  <si>
    <t>仓储规划面积</t>
  </si>
  <si>
    <t>实际物料占地面积</t>
  </si>
  <si>
    <t>24年9月仓储费</t>
  </si>
  <si>
    <t>24年10月仓储费</t>
  </si>
  <si>
    <t>24年11月仓储费</t>
  </si>
  <si>
    <t>24年12月仓储费</t>
  </si>
  <si>
    <t>立辉物流</t>
  </si>
  <si>
    <t>每平费用</t>
  </si>
  <si>
    <t>每月仓储占地费</t>
  </si>
  <si>
    <t>麦格纳排序</t>
  </si>
  <si>
    <t>月份</t>
  </si>
  <si>
    <t>内视镜出库总量</t>
  </si>
  <si>
    <t>单价</t>
  </si>
  <si>
    <t>合计</t>
  </si>
  <si>
    <t>外视镜出库总量</t>
  </si>
  <si>
    <t>备件次数</t>
  </si>
  <si>
    <t>单价（车次）</t>
  </si>
  <si>
    <t>排序单价</t>
  </si>
  <si>
    <t>小计</t>
  </si>
  <si>
    <t>总结算金额（不含税）</t>
  </si>
  <si>
    <t>9月份</t>
  </si>
  <si>
    <t>10月份</t>
  </si>
  <si>
    <t>11月份</t>
  </si>
  <si>
    <t>12月份</t>
  </si>
  <si>
    <t>合同价格明细：
1、内后视镜：0.2元/个（不含税）
2、备件运输140元/趟次（不含税）
3、外后视镜运输：0.75元/个（不含税）
4、外后视镜排序单价：1.925元/个（不含税）</t>
  </si>
  <si>
    <t>立辉物流排序</t>
  </si>
  <si>
    <t>每平方单价</t>
  </si>
  <si>
    <t>月/占地仓储费</t>
  </si>
  <si>
    <t>围板箱折叠单价</t>
  </si>
  <si>
    <t>合同价格明细：
1、仓储每平方单价：24（不含税）
2、仓储占地面积：450平方
3、备件运输140元/趟次（不含税）
4、外后视镜排序单价：1.9元/个（不含税）
5、内后视镜：0.2元/个（不含税）
6、围板箱折叠7元/个（不含税）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</si>
</sst>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微软雅黑"/>
      <charset val="134"/>
    </font>
    <font>
      <sz val="12"/>
      <color rgb="FF000000"/>
      <name val="微软雅黑"/>
      <charset val="134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176" fontId="3" fillId="0" borderId="7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left" vertical="center" wrapText="1"/>
    </xf>
    <xf numFmtId="176" fontId="3" fillId="0" borderId="7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9:W37"/>
  <sheetViews>
    <sheetView tabSelected="1" zoomScale="85" zoomScaleNormal="85" topLeftCell="G21" workbookViewId="0">
      <selection activeCell="Q36" sqref="Q36"/>
    </sheetView>
  </sheetViews>
  <sheetFormatPr defaultColWidth="9" defaultRowHeight="13.5"/>
  <cols>
    <col min="8" max="8" width="13.75" customWidth="1"/>
    <col min="9" max="9" width="18.25" customWidth="1"/>
    <col min="10" max="10" width="14.875" customWidth="1"/>
    <col min="11" max="13" width="21.875" customWidth="1"/>
    <col min="14" max="14" width="14.875" customWidth="1"/>
    <col min="15" max="15" width="16" customWidth="1"/>
    <col min="16" max="16" width="16" customWidth="1"/>
    <col min="17" max="17" width="16" style="1" customWidth="1"/>
    <col min="18" max="18" width="16" customWidth="1"/>
    <col min="19" max="19" width="14.875" customWidth="1"/>
    <col min="23" max="23" width="22.625" style="1" customWidth="1"/>
  </cols>
  <sheetData>
    <row r="9" ht="57" customHeight="1" spans="11:13">
      <c r="K9" s="8"/>
      <c r="L9" s="8"/>
      <c r="M9" s="8" t="s">
        <v>0</v>
      </c>
    </row>
    <row r="10" ht="14.25" hidden="1" spans="7:19">
      <c r="G10" t="s">
        <v>1</v>
      </c>
      <c r="H10" s="2" t="s">
        <v>2</v>
      </c>
      <c r="I10" s="2" t="s">
        <v>3</v>
      </c>
      <c r="J10" s="2" t="s">
        <v>4</v>
      </c>
      <c r="K10" s="2"/>
      <c r="L10" s="2"/>
      <c r="M10" s="2" t="s">
        <v>5</v>
      </c>
      <c r="N10" s="2" t="s">
        <v>6</v>
      </c>
      <c r="O10" s="2" t="s">
        <v>7</v>
      </c>
      <c r="P10" s="9"/>
      <c r="Q10" s="19"/>
      <c r="R10" s="20"/>
      <c r="S10" s="20"/>
    </row>
    <row r="11" ht="14.25" hidden="1" spans="8:19">
      <c r="H11" s="2">
        <v>510</v>
      </c>
      <c r="I11" s="2">
        <v>177.76</v>
      </c>
      <c r="J11" s="2">
        <v>4078</v>
      </c>
      <c r="K11" s="2"/>
      <c r="L11" s="2"/>
      <c r="M11" s="2">
        <v>3782</v>
      </c>
      <c r="N11" s="2">
        <v>6464</v>
      </c>
      <c r="O11" s="2">
        <v>3689</v>
      </c>
      <c r="P11" s="9"/>
      <c r="Q11" s="19"/>
      <c r="R11" s="20"/>
      <c r="S11" s="20"/>
    </row>
    <row r="12" ht="14.25" hidden="1" spans="8:19">
      <c r="H12" s="2"/>
      <c r="I12" s="2"/>
      <c r="J12" s="2"/>
      <c r="K12" s="2"/>
      <c r="L12" s="2"/>
      <c r="M12" s="2"/>
      <c r="N12" s="2"/>
      <c r="O12" s="2"/>
      <c r="P12" s="9"/>
      <c r="Q12" s="19"/>
      <c r="R12" s="20"/>
      <c r="S12" s="20"/>
    </row>
    <row r="13" ht="14.25" hidden="1" spans="7:19">
      <c r="G13" t="s">
        <v>8</v>
      </c>
      <c r="H13" s="2" t="s">
        <v>2</v>
      </c>
      <c r="I13" s="2" t="s">
        <v>9</v>
      </c>
      <c r="J13" s="2" t="s">
        <v>10</v>
      </c>
      <c r="K13" s="2"/>
      <c r="L13" s="2"/>
      <c r="M13" s="2"/>
      <c r="N13" s="2"/>
      <c r="O13" s="2"/>
      <c r="P13" s="9"/>
      <c r="Q13" s="19"/>
      <c r="R13" s="20"/>
      <c r="S13" s="20"/>
    </row>
    <row r="14" ht="14.25" hidden="1" spans="8:19">
      <c r="H14" s="2">
        <v>450</v>
      </c>
      <c r="I14" s="2">
        <v>24</v>
      </c>
      <c r="J14" s="2">
        <f>H14*I14</f>
        <v>10800</v>
      </c>
      <c r="K14" s="2"/>
      <c r="L14" s="2"/>
      <c r="M14" s="2"/>
      <c r="N14" s="2"/>
      <c r="O14" s="2"/>
      <c r="P14" s="9"/>
      <c r="Q14" s="19"/>
      <c r="R14" s="20"/>
      <c r="S14" s="20"/>
    </row>
    <row r="15" ht="14.25" hidden="1" spans="8:19">
      <c r="H15" s="2"/>
      <c r="I15" s="2"/>
      <c r="J15" s="2"/>
      <c r="K15" s="2"/>
      <c r="L15" s="2"/>
      <c r="M15" s="2"/>
      <c r="N15" s="2"/>
      <c r="O15" s="2"/>
      <c r="P15" s="9"/>
      <c r="Q15" s="19"/>
      <c r="R15" s="20"/>
      <c r="S15" s="20"/>
    </row>
    <row r="16" ht="14.25" hidden="1" spans="8:19">
      <c r="H16" s="2"/>
      <c r="I16" s="2"/>
      <c r="J16" s="2"/>
      <c r="K16" s="2"/>
      <c r="L16" s="2"/>
      <c r="M16" s="2"/>
      <c r="N16" s="2"/>
      <c r="O16" s="2"/>
      <c r="P16" s="9"/>
      <c r="Q16" s="19"/>
      <c r="R16" s="20"/>
      <c r="S16" s="20"/>
    </row>
    <row r="17" ht="14.25" hidden="1" spans="8:19">
      <c r="H17" s="2"/>
      <c r="I17" s="2"/>
      <c r="J17" s="2"/>
      <c r="K17" s="2"/>
      <c r="L17" s="2"/>
      <c r="M17" s="2"/>
      <c r="N17" s="2"/>
      <c r="O17" s="2"/>
      <c r="P17" s="9"/>
      <c r="Q17" s="19"/>
      <c r="R17" s="20"/>
      <c r="S17" s="20"/>
    </row>
    <row r="18" ht="14.25" hidden="1" spans="8:19">
      <c r="H18" s="2"/>
      <c r="I18" s="2"/>
      <c r="J18" s="2"/>
      <c r="K18" s="2"/>
      <c r="L18" s="2"/>
      <c r="M18" s="2"/>
      <c r="N18" s="2"/>
      <c r="O18" s="2"/>
      <c r="P18" s="9"/>
      <c r="Q18" s="19"/>
      <c r="R18" s="20"/>
      <c r="S18" s="20"/>
    </row>
    <row r="19" ht="14.25" hidden="1" spans="8:19">
      <c r="H19" s="2"/>
      <c r="I19" s="2"/>
      <c r="J19" s="2"/>
      <c r="K19" s="2"/>
      <c r="L19" s="2"/>
      <c r="M19" s="2"/>
      <c r="N19" s="2"/>
      <c r="O19" s="2"/>
      <c r="P19" s="9"/>
      <c r="Q19" s="19"/>
      <c r="R19" s="20"/>
      <c r="S19" s="20"/>
    </row>
    <row r="20" ht="14.25" hidden="1" spans="8:19">
      <c r="H20" s="2"/>
      <c r="I20" s="2"/>
      <c r="J20" s="2"/>
      <c r="K20" s="2"/>
      <c r="L20" s="2"/>
      <c r="M20" s="2"/>
      <c r="N20" s="2"/>
      <c r="O20" s="2"/>
      <c r="P20" s="9"/>
      <c r="Q20" s="19"/>
      <c r="R20" s="20"/>
      <c r="S20" s="20"/>
    </row>
    <row r="21" ht="14.25" spans="8:18">
      <c r="H21" s="3"/>
      <c r="I21" s="3"/>
      <c r="J21" s="3"/>
      <c r="K21" s="3"/>
      <c r="L21" s="3"/>
      <c r="M21" s="3"/>
      <c r="N21" s="3"/>
      <c r="O21" s="3"/>
      <c r="P21" s="3"/>
      <c r="Q21" s="21"/>
      <c r="R21" s="3"/>
    </row>
    <row r="22" ht="14.25" spans="8:18">
      <c r="H22" s="3"/>
      <c r="I22" s="3"/>
      <c r="J22" s="3"/>
      <c r="K22" s="3"/>
      <c r="L22" s="3"/>
      <c r="M22" s="3"/>
      <c r="N22" s="3"/>
      <c r="O22" s="3"/>
      <c r="P22" s="3"/>
      <c r="Q22" s="21"/>
      <c r="R22" s="3"/>
    </row>
    <row r="23" ht="14.25" spans="8:18">
      <c r="H23" s="3"/>
      <c r="I23" s="3"/>
      <c r="J23" s="3"/>
      <c r="K23" s="3"/>
      <c r="L23" s="3"/>
      <c r="M23" s="3"/>
      <c r="N23" s="3"/>
      <c r="O23" s="3"/>
      <c r="P23" s="3"/>
      <c r="Q23" s="21"/>
      <c r="R23" s="3"/>
    </row>
    <row r="24" ht="22.5" spans="8:23">
      <c r="H24" s="4" t="s">
        <v>1</v>
      </c>
      <c r="I24" s="10"/>
      <c r="J24" s="10"/>
      <c r="K24" s="10"/>
      <c r="L24" s="10"/>
      <c r="M24" s="10"/>
      <c r="N24" s="10"/>
      <c r="O24" s="10"/>
      <c r="P24" s="10"/>
      <c r="Q24" s="22"/>
      <c r="R24" s="10"/>
      <c r="S24" s="10"/>
      <c r="T24" s="23"/>
      <c r="U24" s="4" t="s">
        <v>11</v>
      </c>
      <c r="V24" s="23"/>
      <c r="W24" s="24"/>
    </row>
    <row r="25" ht="17.25" spans="7:23">
      <c r="G25" s="5"/>
      <c r="H25" s="6" t="s">
        <v>12</v>
      </c>
      <c r="I25" s="6" t="s">
        <v>13</v>
      </c>
      <c r="J25" s="11" t="s">
        <v>14</v>
      </c>
      <c r="K25" s="12"/>
      <c r="L25" s="13" t="s">
        <v>15</v>
      </c>
      <c r="M25" s="14"/>
      <c r="N25" s="6" t="s">
        <v>16</v>
      </c>
      <c r="O25" s="6" t="s">
        <v>14</v>
      </c>
      <c r="P25" s="15" t="s">
        <v>15</v>
      </c>
      <c r="Q25" s="25"/>
      <c r="R25" s="6" t="s">
        <v>17</v>
      </c>
      <c r="S25" s="6" t="s">
        <v>18</v>
      </c>
      <c r="T25" s="6" t="s">
        <v>15</v>
      </c>
      <c r="U25" s="6" t="s">
        <v>19</v>
      </c>
      <c r="V25" s="6" t="s">
        <v>20</v>
      </c>
      <c r="W25" s="26" t="s">
        <v>21</v>
      </c>
    </row>
    <row r="26" ht="17.25" spans="7:23">
      <c r="G26" s="5"/>
      <c r="H26" s="6" t="s">
        <v>22</v>
      </c>
      <c r="I26" s="6">
        <v>8740</v>
      </c>
      <c r="J26" s="11">
        <v>0.2</v>
      </c>
      <c r="K26" s="12"/>
      <c r="L26" s="13">
        <f>I26*J26</f>
        <v>1748</v>
      </c>
      <c r="M26" s="14"/>
      <c r="N26" s="6">
        <v>2920</v>
      </c>
      <c r="O26" s="6">
        <v>0.75</v>
      </c>
      <c r="P26" s="15">
        <f>N26*O26</f>
        <v>2190</v>
      </c>
      <c r="Q26" s="25"/>
      <c r="R26" s="6">
        <v>1</v>
      </c>
      <c r="S26" s="6">
        <v>140</v>
      </c>
      <c r="T26" s="6">
        <f t="shared" ref="T26:T29" si="0">R26*S26</f>
        <v>140</v>
      </c>
      <c r="U26" s="6">
        <v>1.925</v>
      </c>
      <c r="V26" s="6">
        <f>U26*N26</f>
        <v>5621</v>
      </c>
      <c r="W26" s="27">
        <f>L26+P26+T26+V26</f>
        <v>9699</v>
      </c>
    </row>
    <row r="27" ht="17.25" spans="7:23">
      <c r="G27" s="5"/>
      <c r="H27" s="6" t="s">
        <v>23</v>
      </c>
      <c r="I27" s="6">
        <v>11080</v>
      </c>
      <c r="J27" s="11">
        <v>0.2</v>
      </c>
      <c r="K27" s="16"/>
      <c r="L27" s="11">
        <f>I27*J27</f>
        <v>2216</v>
      </c>
      <c r="M27" s="16"/>
      <c r="N27" s="6">
        <v>2088</v>
      </c>
      <c r="O27" s="6">
        <v>0.75</v>
      </c>
      <c r="P27" s="15">
        <f>N27*O27</f>
        <v>1566</v>
      </c>
      <c r="Q27" s="25"/>
      <c r="R27" s="6">
        <v>0</v>
      </c>
      <c r="S27" s="6">
        <v>140</v>
      </c>
      <c r="T27" s="6">
        <f t="shared" si="0"/>
        <v>0</v>
      </c>
      <c r="U27" s="6">
        <v>1.925</v>
      </c>
      <c r="V27" s="6">
        <f>U27*N27</f>
        <v>4019.4</v>
      </c>
      <c r="W27" s="27">
        <f>L27+P27+T27+V27</f>
        <v>7801.4</v>
      </c>
    </row>
    <row r="28" ht="17.25" spans="7:23">
      <c r="G28" s="5"/>
      <c r="H28" s="6" t="s">
        <v>24</v>
      </c>
      <c r="I28" s="6">
        <v>13980</v>
      </c>
      <c r="J28" s="11">
        <v>0.2</v>
      </c>
      <c r="K28" s="16"/>
      <c r="L28" s="11">
        <f>I28*J28</f>
        <v>2796</v>
      </c>
      <c r="M28" s="16"/>
      <c r="N28" s="6">
        <v>4704</v>
      </c>
      <c r="O28" s="6">
        <v>0.75</v>
      </c>
      <c r="P28" s="15">
        <f>N28*O28</f>
        <v>3528</v>
      </c>
      <c r="Q28" s="25"/>
      <c r="R28" s="6">
        <v>1</v>
      </c>
      <c r="S28" s="6">
        <v>140</v>
      </c>
      <c r="T28" s="6">
        <f t="shared" si="0"/>
        <v>140</v>
      </c>
      <c r="U28" s="6">
        <v>1.925</v>
      </c>
      <c r="V28" s="6">
        <f>U28*N28</f>
        <v>9055.2</v>
      </c>
      <c r="W28" s="27">
        <f>L28+P28+T28+V28</f>
        <v>15519.2</v>
      </c>
    </row>
    <row r="29" ht="17.25" spans="7:23">
      <c r="G29" s="5"/>
      <c r="H29" s="6" t="s">
        <v>25</v>
      </c>
      <c r="I29" s="6">
        <v>15220</v>
      </c>
      <c r="J29" s="11">
        <v>0.2</v>
      </c>
      <c r="K29" s="16"/>
      <c r="L29" s="11">
        <f>I29*J29</f>
        <v>3044</v>
      </c>
      <c r="M29" s="16"/>
      <c r="N29" s="6">
        <v>860</v>
      </c>
      <c r="O29" s="6">
        <v>0.75</v>
      </c>
      <c r="P29" s="15">
        <f>N29*O29</f>
        <v>645</v>
      </c>
      <c r="Q29" s="25"/>
      <c r="R29" s="6">
        <v>0</v>
      </c>
      <c r="S29" s="6">
        <v>140</v>
      </c>
      <c r="T29" s="6">
        <f t="shared" si="0"/>
        <v>0</v>
      </c>
      <c r="U29" s="6">
        <v>1.925</v>
      </c>
      <c r="V29" s="6">
        <f>U29*N29</f>
        <v>1655.5</v>
      </c>
      <c r="W29" s="27">
        <f>L29+P29+T29+V29</f>
        <v>5344.5</v>
      </c>
    </row>
    <row r="30" ht="101" customHeight="1" spans="7:23">
      <c r="G30" s="5"/>
      <c r="H30" s="7" t="s">
        <v>26</v>
      </c>
      <c r="I30" s="17"/>
      <c r="J30" s="17"/>
      <c r="K30" s="17"/>
      <c r="L30" s="17"/>
      <c r="M30" s="17"/>
      <c r="N30" s="17"/>
      <c r="O30" s="17"/>
      <c r="P30" s="17"/>
      <c r="Q30" s="28"/>
      <c r="R30" s="17"/>
      <c r="S30" s="17"/>
      <c r="T30" s="17"/>
      <c r="U30" s="17"/>
      <c r="V30" s="17"/>
      <c r="W30" s="29"/>
    </row>
    <row r="31" ht="22.5" spans="8:23">
      <c r="H31" s="4" t="s">
        <v>8</v>
      </c>
      <c r="I31" s="10"/>
      <c r="J31" s="10"/>
      <c r="K31" s="10"/>
      <c r="L31" s="10"/>
      <c r="M31" s="10"/>
      <c r="N31" s="10"/>
      <c r="O31" s="10"/>
      <c r="P31" s="10"/>
      <c r="Q31" s="22"/>
      <c r="R31" s="10"/>
      <c r="S31" s="10"/>
      <c r="T31" s="23"/>
      <c r="U31" s="4" t="s">
        <v>27</v>
      </c>
      <c r="V31" s="23"/>
      <c r="W31" s="24"/>
    </row>
    <row r="32" ht="17.25" spans="8:23">
      <c r="H32" s="6" t="s">
        <v>12</v>
      </c>
      <c r="I32" s="6" t="s">
        <v>13</v>
      </c>
      <c r="J32" s="6" t="s">
        <v>14</v>
      </c>
      <c r="K32" s="18" t="s">
        <v>15</v>
      </c>
      <c r="L32" s="6" t="s">
        <v>16</v>
      </c>
      <c r="M32" s="2" t="s">
        <v>2</v>
      </c>
      <c r="N32" s="6" t="s">
        <v>28</v>
      </c>
      <c r="O32" s="6" t="s">
        <v>29</v>
      </c>
      <c r="P32" s="6" t="s">
        <v>30</v>
      </c>
      <c r="Q32" s="26" t="s">
        <v>15</v>
      </c>
      <c r="R32" s="6" t="s">
        <v>17</v>
      </c>
      <c r="S32" s="6" t="s">
        <v>18</v>
      </c>
      <c r="T32" s="6" t="s">
        <v>15</v>
      </c>
      <c r="U32" s="6" t="s">
        <v>19</v>
      </c>
      <c r="V32" s="6" t="s">
        <v>20</v>
      </c>
      <c r="W32" s="26" t="s">
        <v>21</v>
      </c>
    </row>
    <row r="33" ht="17.25" spans="8:23">
      <c r="H33" s="6" t="s">
        <v>22</v>
      </c>
      <c r="I33" s="6">
        <v>8740</v>
      </c>
      <c r="J33" s="6">
        <v>0.2</v>
      </c>
      <c r="K33" s="6">
        <f>I33*J33</f>
        <v>1748</v>
      </c>
      <c r="L33" s="6">
        <v>2920</v>
      </c>
      <c r="M33" s="6">
        <v>500</v>
      </c>
      <c r="N33" s="6">
        <v>24</v>
      </c>
      <c r="O33" s="6">
        <f t="shared" ref="O33:O36" si="1">N33*M33</f>
        <v>12000</v>
      </c>
      <c r="P33" s="6">
        <v>7</v>
      </c>
      <c r="Q33" s="26">
        <f>(J33/90+I33/576)*P33</f>
        <v>106.230833333333</v>
      </c>
      <c r="R33" s="6">
        <v>1</v>
      </c>
      <c r="S33" s="6">
        <v>140</v>
      </c>
      <c r="T33" s="6">
        <f t="shared" ref="T33:T36" si="2">R33*S33</f>
        <v>140</v>
      </c>
      <c r="U33" s="6">
        <v>1.9</v>
      </c>
      <c r="V33" s="6">
        <f>U33*L33</f>
        <v>5548</v>
      </c>
      <c r="W33" s="27">
        <f>O33+Q33+K33+T33+V33</f>
        <v>19542.2308333333</v>
      </c>
    </row>
    <row r="34" ht="17.25" spans="8:23">
      <c r="H34" s="6" t="s">
        <v>23</v>
      </c>
      <c r="I34" s="6">
        <v>11080</v>
      </c>
      <c r="J34" s="6">
        <v>0.2</v>
      </c>
      <c r="K34" s="6">
        <f>I34*J34</f>
        <v>2216</v>
      </c>
      <c r="L34" s="6">
        <v>2088</v>
      </c>
      <c r="M34" s="6">
        <v>500</v>
      </c>
      <c r="N34" s="6">
        <v>24</v>
      </c>
      <c r="O34" s="6">
        <f t="shared" si="1"/>
        <v>12000</v>
      </c>
      <c r="P34" s="6">
        <v>7</v>
      </c>
      <c r="Q34" s="26">
        <f>(J34/90+I34/576)*P34</f>
        <v>134.668333333333</v>
      </c>
      <c r="R34" s="6">
        <v>0</v>
      </c>
      <c r="S34" s="6">
        <v>140</v>
      </c>
      <c r="T34" s="6">
        <f t="shared" si="2"/>
        <v>0</v>
      </c>
      <c r="U34" s="6">
        <v>1.9</v>
      </c>
      <c r="V34" s="6">
        <f>U34*L34</f>
        <v>3967.2</v>
      </c>
      <c r="W34" s="27">
        <f>O34+Q34+K34+T34+V34</f>
        <v>18317.8683333333</v>
      </c>
    </row>
    <row r="35" ht="17.25" spans="8:23">
      <c r="H35" s="6" t="s">
        <v>24</v>
      </c>
      <c r="I35" s="6">
        <v>13980</v>
      </c>
      <c r="J35" s="6">
        <v>0.2</v>
      </c>
      <c r="K35" s="6">
        <f>I35*J35</f>
        <v>2796</v>
      </c>
      <c r="L35" s="6">
        <v>4704</v>
      </c>
      <c r="M35" s="6">
        <v>500</v>
      </c>
      <c r="N35" s="6">
        <v>24</v>
      </c>
      <c r="O35" s="6">
        <f t="shared" si="1"/>
        <v>12000</v>
      </c>
      <c r="P35" s="6">
        <v>7</v>
      </c>
      <c r="Q35" s="26">
        <f>(J35/90+I35/576)*P35</f>
        <v>169.911388888889</v>
      </c>
      <c r="R35" s="6">
        <v>1</v>
      </c>
      <c r="S35" s="6">
        <v>140</v>
      </c>
      <c r="T35" s="6">
        <f t="shared" si="2"/>
        <v>140</v>
      </c>
      <c r="U35" s="6">
        <v>1.9</v>
      </c>
      <c r="V35" s="6">
        <f>U35*L35</f>
        <v>8937.6</v>
      </c>
      <c r="W35" s="27">
        <f>O35+Q35+K35+T35+V35</f>
        <v>24043.5113888889</v>
      </c>
    </row>
    <row r="36" ht="17.25" spans="8:23">
      <c r="H36" s="6" t="s">
        <v>25</v>
      </c>
      <c r="I36" s="6">
        <v>15220</v>
      </c>
      <c r="J36" s="6">
        <v>0.2</v>
      </c>
      <c r="K36" s="6">
        <f>I36*J36</f>
        <v>3044</v>
      </c>
      <c r="L36" s="6">
        <v>860</v>
      </c>
      <c r="M36" s="6">
        <v>500</v>
      </c>
      <c r="N36" s="6">
        <v>24</v>
      </c>
      <c r="O36" s="6">
        <f t="shared" si="1"/>
        <v>12000</v>
      </c>
      <c r="P36" s="6">
        <v>7</v>
      </c>
      <c r="Q36" s="26">
        <f>(J36/90+I36/576)*P36</f>
        <v>184.980833333333</v>
      </c>
      <c r="R36" s="6">
        <v>0</v>
      </c>
      <c r="S36" s="6">
        <v>140</v>
      </c>
      <c r="T36" s="6">
        <f t="shared" si="2"/>
        <v>0</v>
      </c>
      <c r="U36" s="6">
        <v>1.9</v>
      </c>
      <c r="V36" s="6">
        <f>U36*L36</f>
        <v>1634</v>
      </c>
      <c r="W36" s="27">
        <f>O36+Q36+K36+T36+V36</f>
        <v>16862.9808333333</v>
      </c>
    </row>
    <row r="37" ht="102" customHeight="1" spans="8:23">
      <c r="H37" s="7" t="s">
        <v>31</v>
      </c>
      <c r="I37" s="17"/>
      <c r="J37" s="17"/>
      <c r="K37" s="17"/>
      <c r="L37" s="17"/>
      <c r="M37" s="17"/>
      <c r="N37" s="17"/>
      <c r="O37" s="17"/>
      <c r="P37" s="17"/>
      <c r="Q37" s="28"/>
      <c r="R37" s="17"/>
      <c r="S37" s="17"/>
      <c r="T37" s="17"/>
      <c r="U37" s="17"/>
      <c r="V37" s="17"/>
      <c r="W37" s="29"/>
    </row>
  </sheetData>
  <mergeCells count="22">
    <mergeCell ref="H24:T24"/>
    <mergeCell ref="U24:V24"/>
    <mergeCell ref="J25:K25"/>
    <mergeCell ref="L25:M25"/>
    <mergeCell ref="P25:Q25"/>
    <mergeCell ref="J26:K26"/>
    <mergeCell ref="L26:M26"/>
    <mergeCell ref="P26:Q26"/>
    <mergeCell ref="J27:K27"/>
    <mergeCell ref="L27:M27"/>
    <mergeCell ref="P27:Q27"/>
    <mergeCell ref="J28:K28"/>
    <mergeCell ref="L28:M28"/>
    <mergeCell ref="P28:Q28"/>
    <mergeCell ref="J29:K29"/>
    <mergeCell ref="L29:M29"/>
    <mergeCell ref="P29:Q29"/>
    <mergeCell ref="H30:W30"/>
    <mergeCell ref="H31:T31"/>
    <mergeCell ref="U31:V31"/>
    <mergeCell ref="H37:W37"/>
    <mergeCell ref="G25:G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WPS_1688956663</cp:lastModifiedBy>
  <dcterms:created xsi:type="dcterms:W3CDTF">2023-05-12T11:15:00Z</dcterms:created>
  <dcterms:modified xsi:type="dcterms:W3CDTF">2025-05-20T09:07:04Z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B77659C411CE4B60920B8572CDD02C78_13</vt:lpwstr>
  </property>
</Properties>
</file>