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firstSheet="1" activeTab="1"/>
  </bookViews>
  <sheets>
    <sheet name="2024年" sheetId="1" state="hidden" r:id="rId1"/>
    <sheet name="2024年—更正版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'2024年—更正版'!$A$3:$L$399</definedName>
  </definedNames>
  <calcPr calcId="144525"/>
</workbook>
</file>

<file path=xl/sharedStrings.xml><?xml version="1.0" encoding="utf-8"?>
<sst xmlns="http://schemas.openxmlformats.org/spreadsheetml/2006/main" count="1895" uniqueCount="795">
  <si>
    <t>科目余额表（依据系统导出科目余额表年初至报告期累计金额填写）</t>
  </si>
  <si>
    <t>编制单位：</t>
  </si>
  <si>
    <t>单位：元</t>
  </si>
  <si>
    <t>科目编码</t>
  </si>
  <si>
    <t xml:space="preserve">描述 </t>
  </si>
  <si>
    <t>年初余额</t>
  </si>
  <si>
    <t>本期借方</t>
  </si>
  <si>
    <t>本期贷方</t>
  </si>
  <si>
    <t>本年借方发生额</t>
  </si>
  <si>
    <t>本年贷方发生额</t>
  </si>
  <si>
    <t>期末余额</t>
  </si>
  <si>
    <t>10020000</t>
  </si>
  <si>
    <t>银行存款-过渡账户</t>
  </si>
  <si>
    <t>10020201</t>
  </si>
  <si>
    <t>银行存款-河北黄骅农村商业银行股份有限公司</t>
  </si>
  <si>
    <t>10020202</t>
  </si>
  <si>
    <t>银行存款-中国建设银行黄骅支行</t>
  </si>
  <si>
    <t>10020203</t>
  </si>
  <si>
    <t>银行存款-沧州银行解放路支行</t>
  </si>
  <si>
    <t>10020204</t>
  </si>
  <si>
    <t>银行存款-沧州银行黄骅支行</t>
  </si>
  <si>
    <t>10020205</t>
  </si>
  <si>
    <t>银行存款-重庆富民银行股份有限公司</t>
  </si>
  <si>
    <t>10020206</t>
  </si>
  <si>
    <t>银行存款-北京交通银行东三环支行</t>
  </si>
  <si>
    <t>10020207</t>
  </si>
  <si>
    <t>银行存款-中国银行北京北七家支行</t>
  </si>
  <si>
    <t>10020208</t>
  </si>
  <si>
    <t>银行存款-中国民生银行黄骅支行</t>
  </si>
  <si>
    <t>10020209</t>
  </si>
  <si>
    <t>银行存款-宁波银行北京昌平支行</t>
  </si>
  <si>
    <t>10020210</t>
  </si>
  <si>
    <t>银行存款-光大银行沧州千童支行</t>
  </si>
  <si>
    <t>10020211</t>
  </si>
  <si>
    <t>银行存款-招商北京建国路支行</t>
  </si>
  <si>
    <t>11210202</t>
  </si>
  <si>
    <t>应收票据-银行承兑汇票</t>
  </si>
  <si>
    <t>11220101</t>
  </si>
  <si>
    <t>应收账款-集团内</t>
  </si>
  <si>
    <t>11220201</t>
  </si>
  <si>
    <t>应收账款-集团外</t>
  </si>
  <si>
    <t>11220301</t>
  </si>
  <si>
    <t>应收账款-关联方</t>
  </si>
  <si>
    <t>11230101</t>
  </si>
  <si>
    <t>预付账款-集团内</t>
  </si>
  <si>
    <t>11230201</t>
  </si>
  <si>
    <t>预付账款-集团外</t>
  </si>
  <si>
    <t>11230501</t>
  </si>
  <si>
    <t>预付账款-个人借款</t>
  </si>
  <si>
    <t>12210101</t>
  </si>
  <si>
    <t>其他应收款-集团内</t>
  </si>
  <si>
    <t>12210201</t>
  </si>
  <si>
    <t>其他应收款-集团外</t>
  </si>
  <si>
    <t>12210301</t>
  </si>
  <si>
    <t>其他应收款-关联方</t>
  </si>
  <si>
    <t>12210501</t>
  </si>
  <si>
    <t>其他应收款-押金</t>
  </si>
  <si>
    <t>14000000</t>
  </si>
  <si>
    <t>存货-期初差异</t>
  </si>
  <si>
    <t>14030101</t>
  </si>
  <si>
    <t>原材料</t>
  </si>
  <si>
    <t>14040101</t>
  </si>
  <si>
    <t>半成品-标准材料成本</t>
  </si>
  <si>
    <t>14050101</t>
  </si>
  <si>
    <t>库存商品-标准成本</t>
  </si>
  <si>
    <t>14060101</t>
  </si>
  <si>
    <t>发出商品-标准成本</t>
  </si>
  <si>
    <t>14070101</t>
  </si>
  <si>
    <t>采购价格差异PPV</t>
  </si>
  <si>
    <t>14070102</t>
  </si>
  <si>
    <t>委外加工-转包费率差异</t>
  </si>
  <si>
    <t>14070103</t>
  </si>
  <si>
    <t>应付账款数量差异</t>
  </si>
  <si>
    <t>14070104</t>
  </si>
  <si>
    <t>应付账款费率差异</t>
  </si>
  <si>
    <t>14070105</t>
  </si>
  <si>
    <t>采购价格差异PPV-事业部间</t>
  </si>
  <si>
    <t>14070201</t>
  </si>
  <si>
    <t>物料费率差异</t>
  </si>
  <si>
    <t>14070202</t>
  </si>
  <si>
    <t>物料使用差异</t>
  </si>
  <si>
    <t>14070208</t>
  </si>
  <si>
    <t>方法差异</t>
  </si>
  <si>
    <t>14070301</t>
  </si>
  <si>
    <t>库存转移差异</t>
  </si>
  <si>
    <t>14070501</t>
  </si>
  <si>
    <t>成本重估差异</t>
  </si>
  <si>
    <t>14110101</t>
  </si>
  <si>
    <t>周转材料</t>
  </si>
  <si>
    <t>15240101</t>
  </si>
  <si>
    <t>长期股权投资-北京光华荣昌汽车部件有限公司</t>
  </si>
  <si>
    <t>15240102</t>
  </si>
  <si>
    <t>长期股权投资-安路普（北京）汽车技术有限公司</t>
  </si>
  <si>
    <t>16010101</t>
  </si>
  <si>
    <t>固定资产-房屋建筑物</t>
  </si>
  <si>
    <t>16010201</t>
  </si>
  <si>
    <t>固定资产-机器设备</t>
  </si>
  <si>
    <t>16010301</t>
  </si>
  <si>
    <t>固定资产-电子设备</t>
  </si>
  <si>
    <t>16010401</t>
  </si>
  <si>
    <t>固定资产-运输设备</t>
  </si>
  <si>
    <t>16010501</t>
  </si>
  <si>
    <t>固定资产-模具、检具、工装</t>
  </si>
  <si>
    <t>16010901</t>
  </si>
  <si>
    <t>固定资产-其他</t>
  </si>
  <si>
    <t>16020101</t>
  </si>
  <si>
    <t>累计折旧-房屋建筑物</t>
  </si>
  <si>
    <t>16020201</t>
  </si>
  <si>
    <t>累计折旧-机器设备</t>
  </si>
  <si>
    <t>16020301</t>
  </si>
  <si>
    <t>累计折旧-电子设备</t>
  </si>
  <si>
    <t>16020401</t>
  </si>
  <si>
    <t>累计折旧-运输设备</t>
  </si>
  <si>
    <t>16020501</t>
  </si>
  <si>
    <t>累计折旧-模具、检具、工装</t>
  </si>
  <si>
    <t>16020901</t>
  </si>
  <si>
    <t>累计折旧-其他</t>
  </si>
  <si>
    <t>16040301</t>
  </si>
  <si>
    <t>在建工程-机器设备</t>
  </si>
  <si>
    <t>16040501</t>
  </si>
  <si>
    <t>在建工程-中转（固定资产）</t>
  </si>
  <si>
    <t>16060101</t>
  </si>
  <si>
    <t>固定资产清理</t>
  </si>
  <si>
    <t>17010101</t>
  </si>
  <si>
    <t>无形资产-土地使用权</t>
  </si>
  <si>
    <t>17010601</t>
  </si>
  <si>
    <t>无形资产-著作权（软件）</t>
  </si>
  <si>
    <t>17020101</t>
  </si>
  <si>
    <t>累计摊销-土地使用权</t>
  </si>
  <si>
    <t>17020201</t>
  </si>
  <si>
    <t>累计摊销-特许权</t>
  </si>
  <si>
    <t>18010201</t>
  </si>
  <si>
    <t>长期待摊费用-房屋装修改造费</t>
  </si>
  <si>
    <t>19010101</t>
  </si>
  <si>
    <t>待处理非流动资产损益</t>
  </si>
  <si>
    <t>19010201</t>
  </si>
  <si>
    <t>待处理流动资产损益</t>
  </si>
  <si>
    <t>20010101</t>
  </si>
  <si>
    <t>短期借款</t>
  </si>
  <si>
    <t>22010201</t>
  </si>
  <si>
    <t>应付票据-银行承兑汇票</t>
  </si>
  <si>
    <t>22020101</t>
  </si>
  <si>
    <t>应付账款-集团内</t>
  </si>
  <si>
    <t>22020201</t>
  </si>
  <si>
    <t>应付账款-暂估</t>
  </si>
  <si>
    <t>22020301</t>
  </si>
  <si>
    <t>应付账款-集团外</t>
  </si>
  <si>
    <t>22020401</t>
  </si>
  <si>
    <t>应付账款-集团外暂估</t>
  </si>
  <si>
    <t>22020501</t>
  </si>
  <si>
    <t>应付账款-关联方</t>
  </si>
  <si>
    <t>22030101</t>
  </si>
  <si>
    <t>预收账款-集团内</t>
  </si>
  <si>
    <t>22030201</t>
  </si>
  <si>
    <t>预收账款-集团外</t>
  </si>
  <si>
    <t>22110101</t>
  </si>
  <si>
    <t>应付职工薪酬-工资</t>
  </si>
  <si>
    <t>22110102</t>
  </si>
  <si>
    <t>应付职工薪酬-奖金</t>
  </si>
  <si>
    <t>22110103</t>
  </si>
  <si>
    <t>应付职工薪酬-福利费</t>
  </si>
  <si>
    <t>22110201</t>
  </si>
  <si>
    <t>应付职工薪酬-养老保险</t>
  </si>
  <si>
    <t>22110202</t>
  </si>
  <si>
    <t>应付职工薪酬-医疗保险</t>
  </si>
  <si>
    <t>22110203</t>
  </si>
  <si>
    <t>应付职工薪酬-工伤保险</t>
  </si>
  <si>
    <t>22110204</t>
  </si>
  <si>
    <t>应付职工薪酬-失业保险</t>
  </si>
  <si>
    <t>22110301</t>
  </si>
  <si>
    <t>应付职工薪酬-住房公积金</t>
  </si>
  <si>
    <t>22110501</t>
  </si>
  <si>
    <t>应付职工薪酬-离职补偿金、辞退福利</t>
  </si>
  <si>
    <t>22110601</t>
  </si>
  <si>
    <t>应付职工薪酬-工会经费</t>
  </si>
  <si>
    <t>22210101</t>
  </si>
  <si>
    <t>应交税费-应交增值税-进项税额-系统</t>
  </si>
  <si>
    <t>22210103</t>
  </si>
  <si>
    <t>应交税费-应交增值税-减免税款</t>
  </si>
  <si>
    <t>22210105</t>
  </si>
  <si>
    <t>应交税费-应交增值税-转出未交增值税</t>
  </si>
  <si>
    <t>22210106</t>
  </si>
  <si>
    <t>应交税费-应交增值税-销项税额</t>
  </si>
  <si>
    <t>22210108</t>
  </si>
  <si>
    <t>应交税费-应交增值税-进项税额转出</t>
  </si>
  <si>
    <t>22210110</t>
  </si>
  <si>
    <t>应交税费-应交增值税-待抵扣进项税额</t>
  </si>
  <si>
    <t>22210111</t>
  </si>
  <si>
    <t>应交税费-应交增值税-进项税额-手工</t>
  </si>
  <si>
    <t>22210116</t>
  </si>
  <si>
    <t>应交税费-应交增值税-销项税额-手工</t>
  </si>
  <si>
    <t>22210201</t>
  </si>
  <si>
    <t>应交税费-应交增值税-未交增值税</t>
  </si>
  <si>
    <t>22210301</t>
  </si>
  <si>
    <t>应交税费-环保税</t>
  </si>
  <si>
    <t>22210801</t>
  </si>
  <si>
    <t>应交税费-城市建设维护税</t>
  </si>
  <si>
    <t>22210901</t>
  </si>
  <si>
    <t>应交税费-教育附加费</t>
  </si>
  <si>
    <t>22211001</t>
  </si>
  <si>
    <t>应交税费-房产税</t>
  </si>
  <si>
    <t>22211101</t>
  </si>
  <si>
    <t>应交税费-土地使用税</t>
  </si>
  <si>
    <t>22211301</t>
  </si>
  <si>
    <t>应交税费-个人所得税</t>
  </si>
  <si>
    <t>22211401</t>
  </si>
  <si>
    <t>应交税费-地方教育附加</t>
  </si>
  <si>
    <t>22211601</t>
  </si>
  <si>
    <t>应交税费-印花税</t>
  </si>
  <si>
    <t>22211701</t>
  </si>
  <si>
    <t>应交税费-代扣代缴税费</t>
  </si>
  <si>
    <t>22410101</t>
  </si>
  <si>
    <t>其他应付款-集团内</t>
  </si>
  <si>
    <t>22410201</t>
  </si>
  <si>
    <t>其他应付款-集团外</t>
  </si>
  <si>
    <t>22410501</t>
  </si>
  <si>
    <t>其他应付款-预提费用</t>
  </si>
  <si>
    <t>22410801</t>
  </si>
  <si>
    <t>其他应付款-个人</t>
  </si>
  <si>
    <t>22410901</t>
  </si>
  <si>
    <t>其他应付款-代扣代缴个人保险</t>
  </si>
  <si>
    <t>26010101</t>
  </si>
  <si>
    <t>长期借款-本金</t>
  </si>
  <si>
    <t>27010101</t>
  </si>
  <si>
    <t>长期应付款</t>
  </si>
  <si>
    <t>40010101</t>
  </si>
  <si>
    <t>实收资本-天津陆捌玖股权投资中心(有限合伙)</t>
  </si>
  <si>
    <t>40010102</t>
  </si>
  <si>
    <t>实收资本-北京祥瑞满昌投资管理中心(有限合伙)</t>
  </si>
  <si>
    <t>40010105</t>
  </si>
  <si>
    <t>实收资本-宁波朗盛千汇投资合伙企业（有限合伙）</t>
  </si>
  <si>
    <t>40010107</t>
  </si>
  <si>
    <t>实收资本-黄骅市益友恒远投资管理中心(普通合伙)</t>
  </si>
  <si>
    <t>40010201</t>
  </si>
  <si>
    <t>实收资本-赵月强</t>
  </si>
  <si>
    <t>40010202</t>
  </si>
  <si>
    <t>实收资本-赵继增</t>
  </si>
  <si>
    <t>40010203</t>
  </si>
  <si>
    <t>实收资本-王雪梅</t>
  </si>
  <si>
    <t>40010204</t>
  </si>
  <si>
    <t>实收资本-李翰林</t>
  </si>
  <si>
    <t>40010205</t>
  </si>
  <si>
    <t>实收资本-陈卫红</t>
  </si>
  <si>
    <t>40010206</t>
  </si>
  <si>
    <t>实收资本-曹惠媛</t>
  </si>
  <si>
    <t>40010207</t>
  </si>
  <si>
    <t>实收资本-王云水</t>
  </si>
  <si>
    <t>40010208</t>
  </si>
  <si>
    <t>实收资本-冯永江</t>
  </si>
  <si>
    <t>40010209</t>
  </si>
  <si>
    <t>实收资本-张晓锋</t>
  </si>
  <si>
    <t>40020103</t>
  </si>
  <si>
    <t>资本公积-资本溢价-宁波朗盛千汇投资合伙企业</t>
  </si>
  <si>
    <t>40020105</t>
  </si>
  <si>
    <t>资本公积-资本溢价-黄骅市益友恒远投资管理中心</t>
  </si>
  <si>
    <t>40020201</t>
  </si>
  <si>
    <t>资本公积-资本溢价-赵继增</t>
  </si>
  <si>
    <t>40020202</t>
  </si>
  <si>
    <t>资本公积-资本溢价-王雪梅</t>
  </si>
  <si>
    <t>40020203</t>
  </si>
  <si>
    <t>资本公积-资本溢价-李翰林</t>
  </si>
  <si>
    <t>40020204</t>
  </si>
  <si>
    <t>资本公积-资本溢价-陈卫红</t>
  </si>
  <si>
    <t>40020205</t>
  </si>
  <si>
    <t>资本公积-资本溢价-曹惠媛</t>
  </si>
  <si>
    <t>40020206</t>
  </si>
  <si>
    <t>资本公积-资本溢价-王云水</t>
  </si>
  <si>
    <t>40020207</t>
  </si>
  <si>
    <t>资本公积-资本溢价-冯永江</t>
  </si>
  <si>
    <t>40020208</t>
  </si>
  <si>
    <t>资本公积-资本溢价-张晓锋</t>
  </si>
  <si>
    <t>40020209</t>
  </si>
  <si>
    <t>资本公积-资本溢价-赵月强</t>
  </si>
  <si>
    <t>40020301</t>
  </si>
  <si>
    <t>资本公积-资本溢价-土地使用权</t>
  </si>
  <si>
    <t>40020401</t>
  </si>
  <si>
    <t>资本公积-资本溢价-房产建筑物</t>
  </si>
  <si>
    <t>41010101</t>
  </si>
  <si>
    <t>盈余公积-法定盈余公积</t>
  </si>
  <si>
    <t>41040101</t>
  </si>
  <si>
    <t>利润分配-提取法定盈余公积金</t>
  </si>
  <si>
    <t>41040901</t>
  </si>
  <si>
    <t>利润分配-未分配利润</t>
  </si>
  <si>
    <t>50010101</t>
  </si>
  <si>
    <t>生产成本-标准成本</t>
  </si>
  <si>
    <t>50010102</t>
  </si>
  <si>
    <t>生产成本-材料差异</t>
  </si>
  <si>
    <t>50010103</t>
  </si>
  <si>
    <t>生产成本-人工差异</t>
  </si>
  <si>
    <t>50010104</t>
  </si>
  <si>
    <t>生产成本-制造费用差异</t>
  </si>
  <si>
    <t>50010105</t>
  </si>
  <si>
    <t>生产成本-转包差异</t>
  </si>
  <si>
    <t>51010001</t>
  </si>
  <si>
    <t>制造费用-劳务费</t>
  </si>
  <si>
    <t>51010002</t>
  </si>
  <si>
    <t>制造费用-工资</t>
  </si>
  <si>
    <t>51010004</t>
  </si>
  <si>
    <t>制造费用-福利费</t>
  </si>
  <si>
    <t>51010005</t>
  </si>
  <si>
    <t>制造费用-养老保险</t>
  </si>
  <si>
    <t>51010006</t>
  </si>
  <si>
    <t>制造费用-医疗保险</t>
  </si>
  <si>
    <t>51010007</t>
  </si>
  <si>
    <t>制造费用-工伤保险</t>
  </si>
  <si>
    <t>51010008</t>
  </si>
  <si>
    <t>制造费用-失业保险</t>
  </si>
  <si>
    <t>51010009</t>
  </si>
  <si>
    <t>制造费用-住房公积金</t>
  </si>
  <si>
    <t>51010101</t>
  </si>
  <si>
    <t>制造费用-折旧费</t>
  </si>
  <si>
    <t>51010104</t>
  </si>
  <si>
    <t>制造费用-邮寄费</t>
  </si>
  <si>
    <t>51010106</t>
  </si>
  <si>
    <t>制造费用-文化活动费</t>
  </si>
  <si>
    <t>51010107</t>
  </si>
  <si>
    <t>制造费用-业务招待费</t>
  </si>
  <si>
    <t>51010109</t>
  </si>
  <si>
    <t>制造费用-租赁费</t>
  </si>
  <si>
    <t>51010112</t>
  </si>
  <si>
    <t>制造费用-电费</t>
  </si>
  <si>
    <t>51010113</t>
  </si>
  <si>
    <t>制造费用-水费</t>
  </si>
  <si>
    <t>51010114</t>
  </si>
  <si>
    <t>制造费用-劳动保护费</t>
  </si>
  <si>
    <t>51010115</t>
  </si>
  <si>
    <t>制造费用-运费</t>
  </si>
  <si>
    <t>51010116</t>
  </si>
  <si>
    <t>制造费用-产品返修费</t>
  </si>
  <si>
    <t>51010117</t>
  </si>
  <si>
    <t>制造费用-天然汽</t>
  </si>
  <si>
    <t>51010118</t>
  </si>
  <si>
    <t>制造费用-检测费</t>
  </si>
  <si>
    <t>51010119</t>
  </si>
  <si>
    <t>制造费用-加工费</t>
  </si>
  <si>
    <t>51010199</t>
  </si>
  <si>
    <t>制造费用-其他</t>
  </si>
  <si>
    <t>51010201</t>
  </si>
  <si>
    <t>制造费用-差旅费-住宿费</t>
  </si>
  <si>
    <t>51010202</t>
  </si>
  <si>
    <t>制造费用-差旅费-交通费用</t>
  </si>
  <si>
    <t>51010203</t>
  </si>
  <si>
    <t>制造费用-差旅费-伙食补助</t>
  </si>
  <si>
    <t>51010204</t>
  </si>
  <si>
    <t>制造费用-差旅费-其他</t>
  </si>
  <si>
    <t>51010401</t>
  </si>
  <si>
    <t>制造费用-办公费-日常费用</t>
  </si>
  <si>
    <t>51010501</t>
  </si>
  <si>
    <t>制造费用-车辆-燃油费</t>
  </si>
  <si>
    <t>51010502</t>
  </si>
  <si>
    <t>制造费用-车辆-修理费</t>
  </si>
  <si>
    <t>51010504</t>
  </si>
  <si>
    <t>制造费用-车辆-租赁费</t>
  </si>
  <si>
    <t>51010601</t>
  </si>
  <si>
    <t>制造费用-修理费-电子设备</t>
  </si>
  <si>
    <t>51010602</t>
  </si>
  <si>
    <t>制造费用-修理费-房屋建筑</t>
  </si>
  <si>
    <t>51010603</t>
  </si>
  <si>
    <t>制造费用-修理费-机器设备</t>
  </si>
  <si>
    <t>51010701</t>
  </si>
  <si>
    <t>制造费用-材料-低值易耗品</t>
  </si>
  <si>
    <t>51010702</t>
  </si>
  <si>
    <t>制造费用-材料-辅料-油料</t>
  </si>
  <si>
    <t>51010703</t>
  </si>
  <si>
    <t>制造费用-材料-废品损失</t>
  </si>
  <si>
    <t>51010705</t>
  </si>
  <si>
    <t>制造费用-材料-机物料消耗</t>
  </si>
  <si>
    <t>51010706</t>
  </si>
  <si>
    <t>制造费用-材料-辅助材料</t>
  </si>
  <si>
    <t>51010707</t>
  </si>
  <si>
    <t>制造费用-材料-工具</t>
  </si>
  <si>
    <t>51010710</t>
  </si>
  <si>
    <t>制造费用-材料-超BOM</t>
  </si>
  <si>
    <t>52010101</t>
  </si>
  <si>
    <t>生产成本-劳务费</t>
  </si>
  <si>
    <t>52010102</t>
  </si>
  <si>
    <t>生产成本-工资</t>
  </si>
  <si>
    <t>52010103</t>
  </si>
  <si>
    <t>生产成本-奖金</t>
  </si>
  <si>
    <t>52010104</t>
  </si>
  <si>
    <t>生产成本-福利费</t>
  </si>
  <si>
    <t>52010105</t>
  </si>
  <si>
    <t>生产成本-养老保险</t>
  </si>
  <si>
    <t>52010106</t>
  </si>
  <si>
    <t>生产成本-医疗保险</t>
  </si>
  <si>
    <t>52010107</t>
  </si>
  <si>
    <t>生产成本-工伤保险</t>
  </si>
  <si>
    <t>52010108</t>
  </si>
  <si>
    <t>生产成本-失业保险</t>
  </si>
  <si>
    <t>52010109</t>
  </si>
  <si>
    <t>生产成本-住房公积金</t>
  </si>
  <si>
    <t>53010202</t>
  </si>
  <si>
    <t>研发支出- 资本化支出</t>
  </si>
  <si>
    <t>60010101</t>
  </si>
  <si>
    <t>主营业务收入-集团内</t>
  </si>
  <si>
    <t>60010201</t>
  </si>
  <si>
    <t>主营业务收入-集团外</t>
  </si>
  <si>
    <t>60010301</t>
  </si>
  <si>
    <t>主营业务收入-关联方</t>
  </si>
  <si>
    <t>60510102</t>
  </si>
  <si>
    <t>其他业务收入-集团内-三包考核</t>
  </si>
  <si>
    <t>60510201</t>
  </si>
  <si>
    <t>其他业务收入-集团外</t>
  </si>
  <si>
    <t>61030101</t>
  </si>
  <si>
    <t>资产处置损益-处置非流动资产</t>
  </si>
  <si>
    <t>61040101</t>
  </si>
  <si>
    <t>其他收益</t>
  </si>
  <si>
    <t>63010102</t>
  </si>
  <si>
    <t>营业外收入-政府补助利得</t>
  </si>
  <si>
    <t>63010107</t>
  </si>
  <si>
    <t>营业外收入-其他收入</t>
  </si>
  <si>
    <t>64010101</t>
  </si>
  <si>
    <t>主营业务成本-材料-集团内</t>
  </si>
  <si>
    <t>64010102</t>
  </si>
  <si>
    <t>主营业务成本-人工-集团内</t>
  </si>
  <si>
    <t>64010103</t>
  </si>
  <si>
    <t>主营业务成本-制费-集团内</t>
  </si>
  <si>
    <t>64010104</t>
  </si>
  <si>
    <t>主营业务成本-转包-集团内</t>
  </si>
  <si>
    <t>64010105</t>
  </si>
  <si>
    <t>主营业务成本-材料差异-集团内</t>
  </si>
  <si>
    <t>64010106</t>
  </si>
  <si>
    <t>主营业务成本-人工差异-集团内</t>
  </si>
  <si>
    <t>64010107</t>
  </si>
  <si>
    <t>主营业务成本-制费差异-集团内</t>
  </si>
  <si>
    <t>64010108</t>
  </si>
  <si>
    <t>主营业务成本-转包差异-集团内</t>
  </si>
  <si>
    <t>64010201</t>
  </si>
  <si>
    <t>主营业务成本-材料-集团外</t>
  </si>
  <si>
    <t>64010202</t>
  </si>
  <si>
    <t>主营业务成本-人工-集团外</t>
  </si>
  <si>
    <t>64010203</t>
  </si>
  <si>
    <t>主营业务成本-制费-集团外</t>
  </si>
  <si>
    <t>64010204</t>
  </si>
  <si>
    <t>主营业务成本-转包-集团外</t>
  </si>
  <si>
    <t>64010205</t>
  </si>
  <si>
    <t>主营业务成本-材料差异-集团外</t>
  </si>
  <si>
    <t>64010206</t>
  </si>
  <si>
    <t>主营业务成本-人工差异-集团外</t>
  </si>
  <si>
    <t>64010207</t>
  </si>
  <si>
    <t>主营业务成本-制费差异-集团外</t>
  </si>
  <si>
    <t>64010208</t>
  </si>
  <si>
    <t>主营业务成本-转包差异-集团外</t>
  </si>
  <si>
    <t>64010301</t>
  </si>
  <si>
    <t>主营业务成本-材料-关联方</t>
  </si>
  <si>
    <t>64010302</t>
  </si>
  <si>
    <t>主营业务成本-人工-关联方</t>
  </si>
  <si>
    <t>64010303</t>
  </si>
  <si>
    <t>主营业务成本-制费-关联方</t>
  </si>
  <si>
    <t>64010304</t>
  </si>
  <si>
    <t>主营业务成本-转包-关联方</t>
  </si>
  <si>
    <t>64010305</t>
  </si>
  <si>
    <t>主营业务成本-材料差异-关联方</t>
  </si>
  <si>
    <t>64010306</t>
  </si>
  <si>
    <t>主营业务成本-人工差异-关联方</t>
  </si>
  <si>
    <t>64010307</t>
  </si>
  <si>
    <t>主营业务成本-制费差异-关联方</t>
  </si>
  <si>
    <t>64010308</t>
  </si>
  <si>
    <t>主营业务成本-转包差异-关联方</t>
  </si>
  <si>
    <t>64030101</t>
  </si>
  <si>
    <t>营业税金及附加</t>
  </si>
  <si>
    <t>66010001</t>
  </si>
  <si>
    <t>销售费用-劳务费</t>
  </si>
  <si>
    <t>66010002</t>
  </si>
  <si>
    <t>销售费用-工资</t>
  </si>
  <si>
    <t>66010004</t>
  </si>
  <si>
    <t>销售费用-福利费</t>
  </si>
  <si>
    <t>66010005</t>
  </si>
  <si>
    <t>销售费用-养老保险</t>
  </si>
  <si>
    <t>66010006</t>
  </si>
  <si>
    <t>销售费用-医疗保险</t>
  </si>
  <si>
    <t>66010007</t>
  </si>
  <si>
    <t>销售费用-工伤保险</t>
  </si>
  <si>
    <t>66010008</t>
  </si>
  <si>
    <t>销售费用-失业保险</t>
  </si>
  <si>
    <t>66010009</t>
  </si>
  <si>
    <t>销售费用-住房公积金</t>
  </si>
  <si>
    <t>66010101</t>
  </si>
  <si>
    <t>销售费用-折旧费</t>
  </si>
  <si>
    <t>66010103</t>
  </si>
  <si>
    <t>销售费用-电费</t>
  </si>
  <si>
    <t>66010104</t>
  </si>
  <si>
    <t>销售费用-水费</t>
  </si>
  <si>
    <t>66010105</t>
  </si>
  <si>
    <t>销售费用-取暖费</t>
  </si>
  <si>
    <t>66010106</t>
  </si>
  <si>
    <t>销售费用-邮寄费</t>
  </si>
  <si>
    <t>66010107</t>
  </si>
  <si>
    <t>销售费用-会议费</t>
  </si>
  <si>
    <t>66010109</t>
  </si>
  <si>
    <t>销售费用-业务招待费</t>
  </si>
  <si>
    <t>66010110</t>
  </si>
  <si>
    <t>销售费用-劳动保护费</t>
  </si>
  <si>
    <t>66010112</t>
  </si>
  <si>
    <t>销售费用-租赁费</t>
  </si>
  <si>
    <t>66010115</t>
  </si>
  <si>
    <t>销售费用-运费</t>
  </si>
  <si>
    <t>66010116</t>
  </si>
  <si>
    <t>销售费用-三包费</t>
  </si>
  <si>
    <t>66010117</t>
  </si>
  <si>
    <t>销售费用-仓储费</t>
  </si>
  <si>
    <t>66010120</t>
  </si>
  <si>
    <t>销售费用-展览费</t>
  </si>
  <si>
    <t>66010199</t>
  </si>
  <si>
    <t>销售费用-其他</t>
  </si>
  <si>
    <t>66010201</t>
  </si>
  <si>
    <t>销售费用-车辆-燃油费</t>
  </si>
  <si>
    <t>66010202</t>
  </si>
  <si>
    <t>销售费用-车辆-过路过桥</t>
  </si>
  <si>
    <t>66010205</t>
  </si>
  <si>
    <t>销售费用-车辆-租赁费</t>
  </si>
  <si>
    <t>66010301</t>
  </si>
  <si>
    <t>销售费用-差旅费-住宿费</t>
  </si>
  <si>
    <t>66010302</t>
  </si>
  <si>
    <t>销售费用-差旅费-交通费用</t>
  </si>
  <si>
    <t>66010303</t>
  </si>
  <si>
    <t>销售费用-差旅费-伙食补助</t>
  </si>
  <si>
    <t>66010402</t>
  </si>
  <si>
    <t>销售费用-通讯费-网络费</t>
  </si>
  <si>
    <t>66010502</t>
  </si>
  <si>
    <t>销售费用-办公-电子耗材</t>
  </si>
  <si>
    <t>66010603</t>
  </si>
  <si>
    <t>销售费用-修理费-机器设备</t>
  </si>
  <si>
    <t>66020001</t>
  </si>
  <si>
    <t>管理费用-劳务费</t>
  </si>
  <si>
    <t>66020002</t>
  </si>
  <si>
    <t>管理费用-工资</t>
  </si>
  <si>
    <t>66020003</t>
  </si>
  <si>
    <t>管理费用-奖金</t>
  </si>
  <si>
    <t>66020004</t>
  </si>
  <si>
    <t>管理费用-福利费</t>
  </si>
  <si>
    <t>66020005</t>
  </si>
  <si>
    <t>管理费用-养老保险</t>
  </si>
  <si>
    <t>66020006</t>
  </si>
  <si>
    <t>管理费用-医疗保险</t>
  </si>
  <si>
    <t>66020007</t>
  </si>
  <si>
    <t>管理费用-工伤保险</t>
  </si>
  <si>
    <t>66020008</t>
  </si>
  <si>
    <t>管理费用-失业保险</t>
  </si>
  <si>
    <t>66020009</t>
  </si>
  <si>
    <t>管理费用-住房公积金</t>
  </si>
  <si>
    <t>66020011</t>
  </si>
  <si>
    <t>管理费用-离职补偿金</t>
  </si>
  <si>
    <t>66020012</t>
  </si>
  <si>
    <t>管理费用-工会经费</t>
  </si>
  <si>
    <t>66020101</t>
  </si>
  <si>
    <t>管理费用-折旧费</t>
  </si>
  <si>
    <t>66020102</t>
  </si>
  <si>
    <t>管理费用-无形资产摊销</t>
  </si>
  <si>
    <t>66020103</t>
  </si>
  <si>
    <t>管理费用-电费</t>
  </si>
  <si>
    <t>66020104</t>
  </si>
  <si>
    <t>管理费用-水费</t>
  </si>
  <si>
    <t>66020105</t>
  </si>
  <si>
    <t>管理费用-取暖费</t>
  </si>
  <si>
    <t>66020205</t>
  </si>
  <si>
    <t>管理费用-车辆-租赁费</t>
  </si>
  <si>
    <t>66020106</t>
  </si>
  <si>
    <t>管理费用-邮寄费</t>
  </si>
  <si>
    <t>66020107</t>
  </si>
  <si>
    <t>管理费用-会议费</t>
  </si>
  <si>
    <t>66020108</t>
  </si>
  <si>
    <t>管理费用-文化活动费</t>
  </si>
  <si>
    <t>66020109</t>
  </si>
  <si>
    <t>管理费用-业务招待费</t>
  </si>
  <si>
    <t>66020110</t>
  </si>
  <si>
    <t>管理费用-劳动保护费</t>
  </si>
  <si>
    <t>66020111</t>
  </si>
  <si>
    <t>管理费用-财产保险费</t>
  </si>
  <si>
    <t>66020112</t>
  </si>
  <si>
    <t>管理费用-租赁费</t>
  </si>
  <si>
    <t>66020113</t>
  </si>
  <si>
    <t>管理费用-培训费</t>
  </si>
  <si>
    <t>66020115</t>
  </si>
  <si>
    <t>管理费用-运费</t>
  </si>
  <si>
    <t>66020116</t>
  </si>
  <si>
    <t>管理费用-咨询费-中介机构</t>
  </si>
  <si>
    <t>66020117</t>
  </si>
  <si>
    <t>管理费用-审计费</t>
  </si>
  <si>
    <t>66020118</t>
  </si>
  <si>
    <t>管理费用-律师费</t>
  </si>
  <si>
    <t>66020119</t>
  </si>
  <si>
    <t>管理费用-诉讼费</t>
  </si>
  <si>
    <t>66020120</t>
  </si>
  <si>
    <t>管理费用-专利费</t>
  </si>
  <si>
    <t>66020123</t>
  </si>
  <si>
    <t>管理费用-检测费</t>
  </si>
  <si>
    <t>66020124</t>
  </si>
  <si>
    <t>管理费用-绿化费</t>
  </si>
  <si>
    <t>66020125</t>
  </si>
  <si>
    <t>管理费用-保安服务费</t>
  </si>
  <si>
    <t>66020127</t>
  </si>
  <si>
    <t>管理费用-保洁费</t>
  </si>
  <si>
    <t>66020128</t>
  </si>
  <si>
    <t>管理费用-环保卫生费</t>
  </si>
  <si>
    <t>66020129</t>
  </si>
  <si>
    <t>管理费用-招聘费</t>
  </si>
  <si>
    <t>66020132</t>
  </si>
  <si>
    <t>管理费用-软件服务费</t>
  </si>
  <si>
    <t>66020199</t>
  </si>
  <si>
    <t>管理费用-其他</t>
  </si>
  <si>
    <t>66020201</t>
  </si>
  <si>
    <t>管理费用-车辆-燃油费</t>
  </si>
  <si>
    <t>66020202</t>
  </si>
  <si>
    <t>管理费用-车辆-过路过桥</t>
  </si>
  <si>
    <t>66020203</t>
  </si>
  <si>
    <t>管理费用-车辆-修理费</t>
  </si>
  <si>
    <t>66020204</t>
  </si>
  <si>
    <t>管理费用-车辆-保险费</t>
  </si>
  <si>
    <t>66020301</t>
  </si>
  <si>
    <t>管理费用-差旅费-住宿费</t>
  </si>
  <si>
    <t>66020302</t>
  </si>
  <si>
    <t>管理费用-差旅费-交通费</t>
  </si>
  <si>
    <t>66020303</t>
  </si>
  <si>
    <t>管理费用-差旅费-伙食补助</t>
  </si>
  <si>
    <t>66020304</t>
  </si>
  <si>
    <t>管理费用-差旅费-其他</t>
  </si>
  <si>
    <t>66020401</t>
  </si>
  <si>
    <t>管理费用-通讯费-电话费</t>
  </si>
  <si>
    <t>66020501</t>
  </si>
  <si>
    <t>管理费用-办公-日常费用类</t>
  </si>
  <si>
    <t>66020502</t>
  </si>
  <si>
    <t>管理费用-办公-电子耗材类</t>
  </si>
  <si>
    <t>66020601</t>
  </si>
  <si>
    <t>管理费用-修理费-电子设备</t>
  </si>
  <si>
    <t>66020602</t>
  </si>
  <si>
    <t>管理费用-修理费-房屋建筑</t>
  </si>
  <si>
    <t>66020603</t>
  </si>
  <si>
    <t>管理费用-修理费-机器设备</t>
  </si>
  <si>
    <t>66030101</t>
  </si>
  <si>
    <t>财务费用-利息支出</t>
  </si>
  <si>
    <t>66030102</t>
  </si>
  <si>
    <t>财务费用-贴息费用</t>
  </si>
  <si>
    <t>66030103</t>
  </si>
  <si>
    <t>财务费用-利息收入</t>
  </si>
  <si>
    <t>66030106</t>
  </si>
  <si>
    <t>财务费用-折价收入</t>
  </si>
  <si>
    <t>66030107</t>
  </si>
  <si>
    <t>财务费用-折价支出</t>
  </si>
  <si>
    <t>66030110</t>
  </si>
  <si>
    <t>财务费用-银行手续费</t>
  </si>
  <si>
    <t>66030111</t>
  </si>
  <si>
    <t>财务费用-融资费用</t>
  </si>
  <si>
    <t>66040002</t>
  </si>
  <si>
    <t>研发费用-工资</t>
  </si>
  <si>
    <t>66040004</t>
  </si>
  <si>
    <t>研发费用-养老保险</t>
  </si>
  <si>
    <t>66040005</t>
  </si>
  <si>
    <t>研发费用-医疗保险</t>
  </si>
  <si>
    <t>66040006</t>
  </si>
  <si>
    <t>研发费用-工伤保险</t>
  </si>
  <si>
    <t>66040007</t>
  </si>
  <si>
    <t>研发费用-失业保险</t>
  </si>
  <si>
    <t>66040008</t>
  </si>
  <si>
    <t>研发费用-住房公积金</t>
  </si>
  <si>
    <t>66040101</t>
  </si>
  <si>
    <t>研发费用-折旧费</t>
  </si>
  <si>
    <t>66040116</t>
  </si>
  <si>
    <t>研发费用-样品费</t>
  </si>
  <si>
    <t>66040120</t>
  </si>
  <si>
    <t>研发费用-试验费</t>
  </si>
  <si>
    <t>66040122</t>
  </si>
  <si>
    <t>研发费用-材料耗用</t>
  </si>
  <si>
    <t>66040201</t>
  </si>
  <si>
    <t>研发费用-车辆-燃油费</t>
  </si>
  <si>
    <t>66040202</t>
  </si>
  <si>
    <t>研发费用-车辆-过路过桥</t>
  </si>
  <si>
    <t>研发费用-差旅费-住宿费</t>
  </si>
  <si>
    <t>66040302</t>
  </si>
  <si>
    <t>研发费用-差旅费-交通费</t>
  </si>
  <si>
    <t>66040303</t>
  </si>
  <si>
    <t>研发费用-差旅费-其他</t>
  </si>
  <si>
    <t>66040604</t>
  </si>
  <si>
    <t>研发费用-修理费-模具</t>
  </si>
  <si>
    <t>67110101</t>
  </si>
  <si>
    <t>营业外支出</t>
  </si>
  <si>
    <t>67110106</t>
  </si>
  <si>
    <t>营业外支出-非流动资产报废、毁损损失</t>
  </si>
  <si>
    <t>67110107</t>
  </si>
  <si>
    <t>营业外支出-其他支出</t>
  </si>
  <si>
    <t>69010101</t>
  </si>
  <si>
    <t>以前年度损益调整</t>
  </si>
  <si>
    <t>88888882</t>
  </si>
  <si>
    <t>在途付款</t>
  </si>
  <si>
    <t>88888883</t>
  </si>
  <si>
    <t>在途收款</t>
  </si>
  <si>
    <t>88888885</t>
  </si>
  <si>
    <t>未发票匹配</t>
  </si>
  <si>
    <t>88888889</t>
  </si>
  <si>
    <t>过渡账户</t>
  </si>
  <si>
    <t>90000000</t>
  </si>
  <si>
    <t>供应商寄售库存</t>
  </si>
  <si>
    <t>90000001</t>
  </si>
  <si>
    <t>COP(委外采购转WIP过渡科目)</t>
  </si>
  <si>
    <t>年初余额（借方）</t>
  </si>
  <si>
    <t>年初余额（贷方）</t>
  </si>
  <si>
    <t>期末余额（借方）</t>
  </si>
  <si>
    <t>期末余额（贷方）</t>
  </si>
  <si>
    <t>1002</t>
  </si>
  <si>
    <t>合计</t>
  </si>
  <si>
    <t>银行存款</t>
  </si>
  <si>
    <t>1121</t>
  </si>
  <si>
    <t>应收票据</t>
  </si>
  <si>
    <t>1122</t>
  </si>
  <si>
    <t>应收账款</t>
  </si>
  <si>
    <t>1123</t>
  </si>
  <si>
    <t>预付账款</t>
  </si>
  <si>
    <t>1221</t>
  </si>
  <si>
    <t>其他应收款</t>
  </si>
  <si>
    <t>1400</t>
  </si>
  <si>
    <t>1403</t>
  </si>
  <si>
    <t>1404</t>
  </si>
  <si>
    <t>半成品</t>
  </si>
  <si>
    <t>1405</t>
  </si>
  <si>
    <t>库存商品</t>
  </si>
  <si>
    <t>1406</t>
  </si>
  <si>
    <t>发出商品</t>
  </si>
  <si>
    <t>1407</t>
  </si>
  <si>
    <t>差异</t>
  </si>
  <si>
    <t>1411</t>
  </si>
  <si>
    <t>1524</t>
  </si>
  <si>
    <t>长期股权投资</t>
  </si>
  <si>
    <t>1601</t>
  </si>
  <si>
    <t>固定资产</t>
  </si>
  <si>
    <t>1602</t>
  </si>
  <si>
    <t>累计折旧</t>
  </si>
  <si>
    <t>1604</t>
  </si>
  <si>
    <t>在建工程</t>
  </si>
  <si>
    <t>1606</t>
  </si>
  <si>
    <t>1701</t>
  </si>
  <si>
    <t>无形资产</t>
  </si>
  <si>
    <t>1702</t>
  </si>
  <si>
    <t>累计摊销</t>
  </si>
  <si>
    <t>1801</t>
  </si>
  <si>
    <t>18010301</t>
  </si>
  <si>
    <t>长期待摊费用-其他</t>
  </si>
  <si>
    <t>长期待摊费用</t>
  </si>
  <si>
    <t>1901</t>
  </si>
  <si>
    <t>2001</t>
  </si>
  <si>
    <t>2201</t>
  </si>
  <si>
    <t>应付票据</t>
  </si>
  <si>
    <t>2202</t>
  </si>
  <si>
    <t>应付账款</t>
  </si>
  <si>
    <t>2203</t>
  </si>
  <si>
    <t>预收账款</t>
  </si>
  <si>
    <t>2211</t>
  </si>
  <si>
    <t>应付职工薪酬</t>
  </si>
  <si>
    <t>2221</t>
  </si>
  <si>
    <t>应交税费</t>
  </si>
  <si>
    <t>2241</t>
  </si>
  <si>
    <t>其他应付款</t>
  </si>
  <si>
    <t>2601</t>
  </si>
  <si>
    <t>长期借款</t>
  </si>
  <si>
    <t>2701</t>
  </si>
  <si>
    <t>4001</t>
  </si>
  <si>
    <t>实收资本</t>
  </si>
  <si>
    <t>4002</t>
  </si>
  <si>
    <t>资本公积</t>
  </si>
  <si>
    <t>4101</t>
  </si>
  <si>
    <t>盈余公积</t>
  </si>
  <si>
    <t>4104</t>
  </si>
  <si>
    <t>利润分配</t>
  </si>
  <si>
    <t>5001</t>
  </si>
  <si>
    <t>生产成本</t>
  </si>
  <si>
    <t>5101</t>
  </si>
  <si>
    <t>制造费用</t>
  </si>
  <si>
    <t>5201</t>
  </si>
  <si>
    <t>5301</t>
  </si>
  <si>
    <t>研发支出</t>
  </si>
  <si>
    <t>6001</t>
  </si>
  <si>
    <t>主营业务收入</t>
  </si>
  <si>
    <t>6051</t>
  </si>
  <si>
    <t>其他业务收入</t>
  </si>
  <si>
    <t>6103</t>
  </si>
  <si>
    <t>资产处置损益</t>
  </si>
  <si>
    <t>6104</t>
  </si>
  <si>
    <t>6301</t>
  </si>
  <si>
    <t>营业外收入</t>
  </si>
  <si>
    <t>6401</t>
  </si>
  <si>
    <t>主营业务成本</t>
  </si>
  <si>
    <t>6403</t>
  </si>
  <si>
    <t>6601</t>
  </si>
  <si>
    <t>销售费用</t>
  </si>
  <si>
    <t>6602</t>
  </si>
  <si>
    <t>管理费用</t>
  </si>
  <si>
    <t>6603</t>
  </si>
  <si>
    <t>财务费用</t>
  </si>
  <si>
    <t>6604</t>
  </si>
  <si>
    <t>研发费用</t>
  </si>
  <si>
    <t>6711</t>
  </si>
  <si>
    <t>6901</t>
  </si>
  <si>
    <t>8888</t>
  </si>
  <si>
    <t>9000</t>
  </si>
  <si>
    <t>COP</t>
  </si>
  <si>
    <t xml:space="preserve">   未分配利润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</si>
</sst>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43" fontId="0" fillId="0" borderId="0" xfId="8" applyFont="1">
      <alignment vertical="center"/>
    </xf>
    <xf numFmtId="43" fontId="4" fillId="0" borderId="0" xfId="8" applyFont="1" applyFill="1" applyAlignment="1">
      <alignment horizontal="center" vertical="center"/>
    </xf>
    <xf numFmtId="43" fontId="5" fillId="0" borderId="0" xfId="8" applyFont="1" applyFill="1" applyAlignment="1">
      <alignment vertical="center"/>
    </xf>
    <xf numFmtId="43" fontId="3" fillId="0" borderId="1" xfId="8" applyFont="1" applyFill="1" applyBorder="1" applyAlignment="1">
      <alignment horizontal="center" vertical="center"/>
    </xf>
    <xf numFmtId="43" fontId="6" fillId="0" borderId="1" xfId="8" applyFont="1" applyFill="1" applyBorder="1" applyAlignment="1">
      <alignment horizontal="left" vertical="center"/>
    </xf>
    <xf numFmtId="43" fontId="6" fillId="0" borderId="1" xfId="8" applyFont="1" applyFill="1" applyBorder="1" applyAlignment="1">
      <alignment horizontal="right" vertical="center"/>
    </xf>
    <xf numFmtId="43" fontId="7" fillId="2" borderId="1" xfId="8" applyFont="1" applyFill="1" applyBorder="1" applyAlignment="1">
      <alignment horizontal="left" vertical="center"/>
    </xf>
    <xf numFmtId="43" fontId="7" fillId="2" borderId="1" xfId="8" applyFont="1" applyFill="1" applyBorder="1" applyAlignment="1">
      <alignment horizontal="right" vertical="center"/>
    </xf>
    <xf numFmtId="43" fontId="7" fillId="2" borderId="1" xfId="8" applyNumberFormat="1" applyFont="1" applyFill="1" applyBorder="1" applyAlignment="1">
      <alignment horizontal="right" vertical="center"/>
    </xf>
    <xf numFmtId="43" fontId="6" fillId="2" borderId="1" xfId="8" applyFont="1" applyFill="1" applyBorder="1" applyAlignment="1">
      <alignment horizontal="right" vertical="center"/>
    </xf>
    <xf numFmtId="43" fontId="6" fillId="0" borderId="1" xfId="8" applyNumberFormat="1" applyFont="1" applyFill="1" applyBorder="1" applyAlignment="1">
      <alignment horizontal="right" vertical="center"/>
    </xf>
    <xf numFmtId="43" fontId="1" fillId="2" borderId="0" xfId="8" applyFont="1" applyFill="1">
      <alignment vertical="center"/>
    </xf>
    <xf numFmtId="43" fontId="0" fillId="0" borderId="0" xfId="8" applyFont="1" applyFill="1">
      <alignment vertical="center"/>
    </xf>
    <xf numFmtId="0" fontId="6" fillId="0" borderId="1" xfId="8" applyNumberFormat="1" applyFont="1" applyFill="1" applyBorder="1" applyAlignment="1">
      <alignment horizontal="left" vertical="center"/>
    </xf>
    <xf numFmtId="43" fontId="0" fillId="0" borderId="0" xfId="8">
      <alignment vertical="center"/>
    </xf>
    <xf numFmtId="177" fontId="6" fillId="0" borderId="1" xfId="8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43" fontId="2" fillId="2" borderId="1" xfId="8" applyFont="1" applyFill="1" applyBorder="1">
      <alignment vertical="center"/>
    </xf>
    <xf numFmtId="43" fontId="3" fillId="2" borderId="1" xfId="8" applyFont="1" applyFill="1" applyBorder="1">
      <alignment vertical="center"/>
    </xf>
    <xf numFmtId="0" fontId="3" fillId="0" borderId="1" xfId="0" applyFont="1" applyBorder="1">
      <alignment vertical="center"/>
    </xf>
    <xf numFmtId="43" fontId="3" fillId="0" borderId="1" xfId="8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43" fontId="2" fillId="2" borderId="0" xfId="8" applyFont="1" applyFill="1">
      <alignment vertical="center"/>
    </xf>
    <xf numFmtId="43" fontId="3" fillId="0" borderId="0" xfId="8" applyFont="1">
      <alignment vertical="center"/>
    </xf>
    <xf numFmtId="43" fontId="8" fillId="0" borderId="0" xfId="8" applyFont="1" applyFill="1" applyAlignment="1">
      <alignment horizontal="center" vertical="center"/>
    </xf>
    <xf numFmtId="43" fontId="7" fillId="0" borderId="1" xfId="8" applyFont="1" applyFill="1" applyBorder="1" applyAlignment="1">
      <alignment horizontal="left" vertical="center"/>
    </xf>
    <xf numFmtId="43" fontId="7" fillId="0" borderId="1" xfId="8" applyFont="1" applyFill="1" applyBorder="1" applyAlignment="1">
      <alignment horizontal="right" vertical="center"/>
    </xf>
    <xf numFmtId="43" fontId="6" fillId="3" borderId="1" xfId="8" applyFont="1" applyFill="1" applyBorder="1" applyAlignment="1">
      <alignment horizontal="left" vertical="center"/>
    </xf>
    <xf numFmtId="43" fontId="6" fillId="3" borderId="1" xfId="8" applyFont="1" applyFill="1" applyBorder="1" applyAlignment="1">
      <alignment horizontal="right" vertical="center"/>
    </xf>
    <xf numFmtId="43" fontId="6" fillId="4" borderId="1" xfId="8" applyFont="1" applyFill="1" applyBorder="1" applyAlignment="1">
      <alignment horizontal="left" vertical="center"/>
    </xf>
    <xf numFmtId="43" fontId="6" fillId="4" borderId="1" xfId="8" applyFont="1" applyFill="1" applyBorder="1" applyAlignment="1">
      <alignment horizontal="right" vertical="center"/>
    </xf>
    <xf numFmtId="43" fontId="6" fillId="2" borderId="1" xfId="8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635;&#36134;&#31867;&#25253;&#34920;\&#38598;&#22242;&#20250;&#35745;&#25253;&#34920;\2024&#24180;\2024.05\&#24213;&#31295;\2024.1-5&#26376;&#35797;&#316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635;&#36134;&#31867;&#25253;&#34920;\&#38598;&#22242;&#20250;&#35745;&#25253;&#34920;\2024&#24180;\2024.12\2024.12&#26376;&#31185;&#30446;&#20313;&#39069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635;&#36134;&#31867;&#25253;&#34920;\&#38598;&#22242;&#20250;&#35745;&#25253;&#34920;\2024&#24180;\2024.12\2024.1-12&#26376;&#31185;&#30446;&#20313;&#39069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635;&#36134;&#31867;&#25253;&#34920;\&#38598;&#22242;&#20250;&#35745;&#25253;&#34920;\2024&#24180;\2024.12\2024&#24180;12&#26376;&#20250;&#35745;&#25253;&#34920;-&#27827;&#21271;&#65288;&#36164;&#26412;&#21270;&#65289;&#65288;&#36153;&#29992;&#20462;&#2749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  <sheetName val="1.1利润表-销售公司"/>
    </sheetNames>
    <sheetDataSet>
      <sheetData sheetId="0">
        <row r="2">
          <cell r="B2" t="str">
            <v>10020000</v>
          </cell>
          <cell r="C2" t="str">
            <v>银行存款-过渡账户</v>
          </cell>
          <cell r="D2" t="str">
            <v>*</v>
          </cell>
          <cell r="E2" t="str">
            <v>*</v>
          </cell>
          <cell r="F2" t="str">
            <v>*</v>
          </cell>
          <cell r="G2" t="str">
            <v>*</v>
          </cell>
          <cell r="H2">
            <v>0</v>
          </cell>
        </row>
        <row r="3">
          <cell r="B3" t="str">
            <v>10020201</v>
          </cell>
          <cell r="C3" t="str">
            <v>银行存款-河北黄骅农村商业银行股份有限公司</v>
          </cell>
          <cell r="D3" t="str">
            <v>*</v>
          </cell>
          <cell r="E3" t="str">
            <v>*</v>
          </cell>
          <cell r="F3" t="str">
            <v>*</v>
          </cell>
          <cell r="G3" t="str">
            <v>*</v>
          </cell>
          <cell r="H3">
            <v>24788.7</v>
          </cell>
        </row>
        <row r="4">
          <cell r="B4" t="str">
            <v>10020202</v>
          </cell>
          <cell r="C4" t="str">
            <v>银行存款-中国建设银行黄骅支行</v>
          </cell>
          <cell r="D4" t="str">
            <v>*</v>
          </cell>
          <cell r="E4" t="str">
            <v>*</v>
          </cell>
          <cell r="F4" t="str">
            <v>*</v>
          </cell>
          <cell r="G4" t="str">
            <v>*</v>
          </cell>
          <cell r="H4">
            <v>81479.27</v>
          </cell>
        </row>
        <row r="5">
          <cell r="B5" t="str">
            <v>10020203</v>
          </cell>
          <cell r="C5" t="str">
            <v>银行存款-沧州银行解放路支行</v>
          </cell>
          <cell r="D5" t="str">
            <v>*</v>
          </cell>
          <cell r="E5" t="str">
            <v>*</v>
          </cell>
          <cell r="F5" t="str">
            <v>*</v>
          </cell>
          <cell r="G5" t="str">
            <v>*</v>
          </cell>
          <cell r="H5">
            <v>3820.7</v>
          </cell>
        </row>
        <row r="6">
          <cell r="B6" t="str">
            <v>10020204</v>
          </cell>
          <cell r="C6" t="str">
            <v>银行存款-沧州银行黄骅支行</v>
          </cell>
          <cell r="D6" t="str">
            <v>*</v>
          </cell>
          <cell r="E6" t="str">
            <v>*</v>
          </cell>
          <cell r="F6" t="str">
            <v>*</v>
          </cell>
          <cell r="G6" t="str">
            <v>*</v>
          </cell>
          <cell r="H6">
            <v>343680.65</v>
          </cell>
        </row>
        <row r="7">
          <cell r="B7" t="str">
            <v>10020205</v>
          </cell>
          <cell r="C7" t="str">
            <v>银行存款-重庆富民银行股份有限公司</v>
          </cell>
          <cell r="D7" t="str">
            <v>*</v>
          </cell>
          <cell r="E7" t="str">
            <v>*</v>
          </cell>
          <cell r="F7" t="str">
            <v>*</v>
          </cell>
          <cell r="G7" t="str">
            <v>*</v>
          </cell>
          <cell r="H7">
            <v>0</v>
          </cell>
        </row>
        <row r="8">
          <cell r="B8" t="str">
            <v>10020206</v>
          </cell>
          <cell r="C8" t="str">
            <v>银行存款-北京交通银行东三环支行</v>
          </cell>
          <cell r="D8" t="str">
            <v>*</v>
          </cell>
          <cell r="E8" t="str">
            <v>*</v>
          </cell>
          <cell r="F8" t="str">
            <v>*</v>
          </cell>
          <cell r="G8" t="str">
            <v>*</v>
          </cell>
          <cell r="H8">
            <v>3099.39</v>
          </cell>
        </row>
        <row r="9">
          <cell r="B9" t="str">
            <v>10020207</v>
          </cell>
          <cell r="C9" t="str">
            <v>银行存款-中国银行北京北七家支行</v>
          </cell>
          <cell r="D9" t="str">
            <v>*</v>
          </cell>
          <cell r="E9" t="str">
            <v>*</v>
          </cell>
          <cell r="F9" t="str">
            <v>*</v>
          </cell>
          <cell r="G9" t="str">
            <v>*</v>
          </cell>
          <cell r="H9">
            <v>2471.39</v>
          </cell>
        </row>
        <row r="10">
          <cell r="B10" t="str">
            <v>10020208</v>
          </cell>
          <cell r="C10" t="str">
            <v>银行存款-中国民生银行黄骅支行</v>
          </cell>
          <cell r="D10" t="str">
            <v>*</v>
          </cell>
          <cell r="E10" t="str">
            <v>*</v>
          </cell>
          <cell r="F10" t="str">
            <v>*</v>
          </cell>
          <cell r="G10" t="str">
            <v>*</v>
          </cell>
          <cell r="H10">
            <v>4408.12</v>
          </cell>
        </row>
        <row r="11">
          <cell r="B11" t="str">
            <v>10020209</v>
          </cell>
          <cell r="C11" t="str">
            <v>银行存款-宁波银行北京昌平支行</v>
          </cell>
          <cell r="D11" t="str">
            <v>*</v>
          </cell>
          <cell r="E11" t="str">
            <v>*</v>
          </cell>
          <cell r="F11" t="str">
            <v>*</v>
          </cell>
          <cell r="G11" t="str">
            <v>*</v>
          </cell>
          <cell r="H11">
            <v>10377.78</v>
          </cell>
        </row>
        <row r="12">
          <cell r="B12" t="str">
            <v>10020210</v>
          </cell>
          <cell r="C12" t="str">
            <v>银行存款-光大银行沧州千童支行</v>
          </cell>
          <cell r="D12" t="str">
            <v>*</v>
          </cell>
          <cell r="E12" t="str">
            <v>*</v>
          </cell>
          <cell r="F12" t="str">
            <v>*</v>
          </cell>
          <cell r="G12" t="str">
            <v>*</v>
          </cell>
          <cell r="H12">
            <v>32489.12</v>
          </cell>
        </row>
        <row r="13">
          <cell r="B13" t="str">
            <v>11210202</v>
          </cell>
          <cell r="C13" t="str">
            <v>应收票据-银行承兑汇票</v>
          </cell>
          <cell r="D13" t="str">
            <v>*</v>
          </cell>
          <cell r="E13" t="str">
            <v>*</v>
          </cell>
          <cell r="F13" t="str">
            <v>*</v>
          </cell>
          <cell r="G13" t="str">
            <v>*</v>
          </cell>
          <cell r="H13">
            <v>5751600</v>
          </cell>
        </row>
        <row r="14">
          <cell r="B14" t="str">
            <v>11220101</v>
          </cell>
          <cell r="C14" t="str">
            <v>应收账款-集团内</v>
          </cell>
          <cell r="D14" t="str">
            <v>*</v>
          </cell>
          <cell r="E14" t="str">
            <v>*</v>
          </cell>
          <cell r="F14" t="str">
            <v>*</v>
          </cell>
          <cell r="G14" t="str">
            <v>*</v>
          </cell>
          <cell r="H14">
            <v>38721585.18</v>
          </cell>
        </row>
        <row r="15">
          <cell r="B15" t="str">
            <v>11220201</v>
          </cell>
          <cell r="C15" t="str">
            <v>应收账款-集团外</v>
          </cell>
          <cell r="D15" t="str">
            <v>*</v>
          </cell>
          <cell r="E15" t="str">
            <v>*</v>
          </cell>
          <cell r="F15" t="str">
            <v>*</v>
          </cell>
          <cell r="G15" t="str">
            <v>*</v>
          </cell>
          <cell r="H15">
            <v>44073673.6</v>
          </cell>
        </row>
        <row r="16">
          <cell r="B16" t="str">
            <v>11220301</v>
          </cell>
          <cell r="C16" t="str">
            <v>应收账款-关联方</v>
          </cell>
          <cell r="D16" t="str">
            <v>*</v>
          </cell>
          <cell r="E16" t="str">
            <v>*</v>
          </cell>
          <cell r="F16" t="str">
            <v>*</v>
          </cell>
          <cell r="G16" t="str">
            <v>*</v>
          </cell>
          <cell r="H16">
            <v>20912920.99</v>
          </cell>
        </row>
        <row r="17">
          <cell r="B17" t="str">
            <v>11230101</v>
          </cell>
          <cell r="C17" t="str">
            <v>预付账款-集团内</v>
          </cell>
          <cell r="D17" t="str">
            <v>*</v>
          </cell>
          <cell r="E17" t="str">
            <v>*</v>
          </cell>
          <cell r="F17" t="str">
            <v>*</v>
          </cell>
          <cell r="G17" t="str">
            <v>*</v>
          </cell>
          <cell r="H17">
            <v>17376989.04</v>
          </cell>
        </row>
        <row r="18">
          <cell r="B18" t="str">
            <v>11230201</v>
          </cell>
          <cell r="C18" t="str">
            <v>预付账款-集团外</v>
          </cell>
          <cell r="D18" t="str">
            <v>*</v>
          </cell>
          <cell r="E18" t="str">
            <v>*</v>
          </cell>
          <cell r="F18" t="str">
            <v>*</v>
          </cell>
          <cell r="G18" t="str">
            <v>*</v>
          </cell>
          <cell r="H18">
            <v>6013548.41</v>
          </cell>
        </row>
        <row r="19">
          <cell r="B19" t="str">
            <v>11230501</v>
          </cell>
          <cell r="C19" t="str">
            <v>预付账款-个人借款</v>
          </cell>
          <cell r="D19" t="str">
            <v>*</v>
          </cell>
          <cell r="E19" t="str">
            <v>*</v>
          </cell>
          <cell r="F19" t="str">
            <v>*</v>
          </cell>
          <cell r="G19" t="str">
            <v>*</v>
          </cell>
          <cell r="H19">
            <v>2000</v>
          </cell>
        </row>
        <row r="20">
          <cell r="B20" t="str">
            <v>12210101</v>
          </cell>
          <cell r="C20" t="str">
            <v>其他应收款-集团内</v>
          </cell>
          <cell r="D20" t="str">
            <v>*</v>
          </cell>
          <cell r="E20" t="str">
            <v>*</v>
          </cell>
          <cell r="F20" t="str">
            <v>*</v>
          </cell>
          <cell r="G20" t="str">
            <v>*</v>
          </cell>
          <cell r="H20">
            <v>107712075.22</v>
          </cell>
        </row>
        <row r="21">
          <cell r="B21" t="str">
            <v>12210201</v>
          </cell>
          <cell r="C21" t="str">
            <v>其他应收款-集团外</v>
          </cell>
          <cell r="D21" t="str">
            <v>*</v>
          </cell>
          <cell r="E21" t="str">
            <v>*</v>
          </cell>
          <cell r="F21" t="str">
            <v>*</v>
          </cell>
          <cell r="G21" t="str">
            <v>*</v>
          </cell>
          <cell r="H21">
            <v>13902.15</v>
          </cell>
        </row>
        <row r="22">
          <cell r="B22" t="str">
            <v>12210301</v>
          </cell>
          <cell r="C22" t="str">
            <v>其他应收款-关联方</v>
          </cell>
          <cell r="D22" t="str">
            <v>*</v>
          </cell>
          <cell r="E22" t="str">
            <v>*</v>
          </cell>
          <cell r="F22" t="str">
            <v>*</v>
          </cell>
          <cell r="G22" t="str">
            <v>*</v>
          </cell>
          <cell r="H22">
            <v>15000</v>
          </cell>
        </row>
        <row r="23">
          <cell r="B23" t="str">
            <v>12210501</v>
          </cell>
          <cell r="C23" t="str">
            <v>其他应收款-押金</v>
          </cell>
          <cell r="D23" t="str">
            <v>*</v>
          </cell>
          <cell r="E23" t="str">
            <v>*</v>
          </cell>
          <cell r="F23" t="str">
            <v>*</v>
          </cell>
          <cell r="G23" t="str">
            <v>*</v>
          </cell>
          <cell r="H23">
            <v>50</v>
          </cell>
        </row>
        <row r="24">
          <cell r="B24" t="str">
            <v>14000000</v>
          </cell>
          <cell r="C24" t="str">
            <v>存货-期初差异</v>
          </cell>
          <cell r="D24" t="str">
            <v>*</v>
          </cell>
          <cell r="E24" t="str">
            <v>*</v>
          </cell>
          <cell r="F24" t="str">
            <v>*</v>
          </cell>
          <cell r="G24" t="str">
            <v>*</v>
          </cell>
          <cell r="H24">
            <v>0</v>
          </cell>
        </row>
        <row r="25">
          <cell r="B25" t="str">
            <v>14030101</v>
          </cell>
          <cell r="C25" t="str">
            <v>原材料</v>
          </cell>
          <cell r="D25" t="str">
            <v>*</v>
          </cell>
          <cell r="E25" t="str">
            <v>*</v>
          </cell>
          <cell r="F25" t="str">
            <v>*</v>
          </cell>
          <cell r="G25" t="str">
            <v>*</v>
          </cell>
          <cell r="H25">
            <v>24354177.36</v>
          </cell>
        </row>
        <row r="26">
          <cell r="B26" t="str">
            <v>14040101</v>
          </cell>
          <cell r="C26" t="str">
            <v>半成品-标准材料成本</v>
          </cell>
          <cell r="D26" t="str">
            <v>*</v>
          </cell>
          <cell r="E26" t="str">
            <v>*</v>
          </cell>
          <cell r="F26" t="str">
            <v>*</v>
          </cell>
          <cell r="G26" t="str">
            <v>*</v>
          </cell>
          <cell r="H26">
            <v>6813475.34</v>
          </cell>
        </row>
        <row r="27">
          <cell r="B27" t="str">
            <v>14050101</v>
          </cell>
          <cell r="C27" t="str">
            <v>库存商品-标准成本</v>
          </cell>
          <cell r="D27" t="str">
            <v>*</v>
          </cell>
          <cell r="E27" t="str">
            <v>*</v>
          </cell>
          <cell r="F27" t="str">
            <v>*</v>
          </cell>
          <cell r="G27" t="str">
            <v>*</v>
          </cell>
          <cell r="H27">
            <v>10609623.9</v>
          </cell>
        </row>
        <row r="28">
          <cell r="B28" t="str">
            <v>14060101</v>
          </cell>
          <cell r="C28" t="str">
            <v>发出商品-标准成本</v>
          </cell>
          <cell r="D28" t="str">
            <v>*</v>
          </cell>
          <cell r="E28" t="str">
            <v>*</v>
          </cell>
          <cell r="F28" t="str">
            <v>*</v>
          </cell>
          <cell r="G28" t="str">
            <v>*</v>
          </cell>
          <cell r="H28">
            <v>18306077.79</v>
          </cell>
        </row>
        <row r="29">
          <cell r="B29" t="str">
            <v>14070101</v>
          </cell>
          <cell r="C29" t="str">
            <v>采购价格差异PPV</v>
          </cell>
          <cell r="D29" t="str">
            <v>*</v>
          </cell>
          <cell r="E29" t="str">
            <v>*</v>
          </cell>
          <cell r="F29" t="str">
            <v>*</v>
          </cell>
          <cell r="G29" t="str">
            <v>*</v>
          </cell>
          <cell r="H29">
            <v>0</v>
          </cell>
        </row>
        <row r="30">
          <cell r="B30" t="str">
            <v>14070102</v>
          </cell>
          <cell r="C30" t="str">
            <v>委外加工-转包费率差异</v>
          </cell>
          <cell r="D30" t="str">
            <v>*</v>
          </cell>
          <cell r="E30" t="str">
            <v>*</v>
          </cell>
          <cell r="F30" t="str">
            <v>*</v>
          </cell>
          <cell r="G30" t="str">
            <v>*</v>
          </cell>
          <cell r="H30">
            <v>0</v>
          </cell>
        </row>
        <row r="31">
          <cell r="B31" t="str">
            <v>14070103</v>
          </cell>
          <cell r="C31" t="str">
            <v>应付账款数量差异</v>
          </cell>
          <cell r="D31" t="str">
            <v>*</v>
          </cell>
          <cell r="E31" t="str">
            <v>*</v>
          </cell>
          <cell r="F31" t="str">
            <v>*</v>
          </cell>
          <cell r="G31" t="str">
            <v>*</v>
          </cell>
          <cell r="H31">
            <v>0</v>
          </cell>
        </row>
        <row r="32">
          <cell r="B32" t="str">
            <v>14070104</v>
          </cell>
          <cell r="C32" t="str">
            <v>应付账款费率差异</v>
          </cell>
          <cell r="D32" t="str">
            <v>*</v>
          </cell>
          <cell r="E32" t="str">
            <v>*</v>
          </cell>
          <cell r="F32" t="str">
            <v>*</v>
          </cell>
          <cell r="G32" t="str">
            <v>*</v>
          </cell>
          <cell r="H32">
            <v>0</v>
          </cell>
        </row>
        <row r="33">
          <cell r="B33" t="str">
            <v>14070105</v>
          </cell>
          <cell r="C33" t="str">
            <v>采购价格差异PPV-事业部间</v>
          </cell>
          <cell r="D33" t="str">
            <v>*</v>
          </cell>
          <cell r="E33" t="str">
            <v>*</v>
          </cell>
          <cell r="F33" t="str">
            <v>*</v>
          </cell>
          <cell r="G33" t="str">
            <v>*</v>
          </cell>
          <cell r="H33">
            <v>0</v>
          </cell>
        </row>
        <row r="34">
          <cell r="B34" t="str">
            <v>14070201</v>
          </cell>
          <cell r="C34" t="str">
            <v>物料费率差异</v>
          </cell>
          <cell r="D34" t="str">
            <v>*</v>
          </cell>
          <cell r="E34" t="str">
            <v>*</v>
          </cell>
          <cell r="F34" t="str">
            <v>*</v>
          </cell>
          <cell r="G34" t="str">
            <v>*</v>
          </cell>
          <cell r="H34">
            <v>0</v>
          </cell>
        </row>
        <row r="35">
          <cell r="B35" t="str">
            <v>14070202</v>
          </cell>
          <cell r="C35" t="str">
            <v>物料使用差异</v>
          </cell>
          <cell r="D35" t="str">
            <v>*</v>
          </cell>
          <cell r="E35" t="str">
            <v>*</v>
          </cell>
          <cell r="F35" t="str">
            <v>*</v>
          </cell>
          <cell r="G35" t="str">
            <v>*</v>
          </cell>
          <cell r="H35">
            <v>0</v>
          </cell>
        </row>
        <row r="36">
          <cell r="B36" t="str">
            <v>14070208</v>
          </cell>
          <cell r="C36" t="str">
            <v>方法差异</v>
          </cell>
          <cell r="D36" t="str">
            <v>*</v>
          </cell>
          <cell r="E36" t="str">
            <v>*</v>
          </cell>
          <cell r="F36" t="str">
            <v>*</v>
          </cell>
          <cell r="G36" t="str">
            <v>*</v>
          </cell>
          <cell r="H36">
            <v>0</v>
          </cell>
        </row>
        <row r="37">
          <cell r="B37" t="str">
            <v>14070301</v>
          </cell>
          <cell r="C37" t="str">
            <v>库存转移差异</v>
          </cell>
          <cell r="D37" t="str">
            <v>*</v>
          </cell>
          <cell r="E37" t="str">
            <v>*</v>
          </cell>
          <cell r="F37" t="str">
            <v>*</v>
          </cell>
          <cell r="G37" t="str">
            <v>*</v>
          </cell>
          <cell r="H37">
            <v>0</v>
          </cell>
        </row>
        <row r="38">
          <cell r="B38" t="str">
            <v>14070501</v>
          </cell>
          <cell r="C38" t="str">
            <v>成本重估差异</v>
          </cell>
          <cell r="D38" t="str">
            <v>*</v>
          </cell>
          <cell r="E38" t="str">
            <v>*</v>
          </cell>
          <cell r="F38" t="str">
            <v>*</v>
          </cell>
          <cell r="G38" t="str">
            <v>*</v>
          </cell>
          <cell r="H38">
            <v>0</v>
          </cell>
        </row>
        <row r="39">
          <cell r="B39" t="str">
            <v>14110101</v>
          </cell>
          <cell r="C39" t="str">
            <v>周转材料</v>
          </cell>
          <cell r="D39" t="str">
            <v>*</v>
          </cell>
          <cell r="E39" t="str">
            <v>*</v>
          </cell>
          <cell r="F39" t="str">
            <v>*</v>
          </cell>
          <cell r="G39" t="str">
            <v>*</v>
          </cell>
          <cell r="H39">
            <v>121929.2</v>
          </cell>
        </row>
        <row r="40">
          <cell r="B40" t="str">
            <v>15240101</v>
          </cell>
          <cell r="C40" t="str">
            <v>长期股权投资-北京光华荣昌汽车部件有限公司</v>
          </cell>
          <cell r="D40" t="str">
            <v>*</v>
          </cell>
          <cell r="E40" t="str">
            <v>*</v>
          </cell>
          <cell r="F40" t="str">
            <v>*</v>
          </cell>
          <cell r="G40" t="str">
            <v>*</v>
          </cell>
          <cell r="H40">
            <v>80000000</v>
          </cell>
        </row>
        <row r="41">
          <cell r="B41" t="str">
            <v>15240102</v>
          </cell>
          <cell r="C41" t="str">
            <v>长期股权投资-安路普（北京）汽车技术有限公司</v>
          </cell>
          <cell r="D41" t="str">
            <v>*</v>
          </cell>
          <cell r="E41" t="str">
            <v>*</v>
          </cell>
          <cell r="F41" t="str">
            <v>*</v>
          </cell>
          <cell r="G41" t="str">
            <v>*</v>
          </cell>
          <cell r="H41">
            <v>49536600</v>
          </cell>
        </row>
        <row r="42">
          <cell r="B42" t="str">
            <v>16010101</v>
          </cell>
          <cell r="C42" t="str">
            <v>固定资产-房屋建筑物</v>
          </cell>
          <cell r="D42" t="str">
            <v>*</v>
          </cell>
          <cell r="E42" t="str">
            <v>*</v>
          </cell>
          <cell r="F42" t="str">
            <v>*</v>
          </cell>
          <cell r="G42" t="str">
            <v>*</v>
          </cell>
          <cell r="H42">
            <v>55372720.78</v>
          </cell>
        </row>
        <row r="43">
          <cell r="B43" t="str">
            <v>16010201</v>
          </cell>
          <cell r="C43" t="str">
            <v>固定资产-机器设备</v>
          </cell>
          <cell r="D43" t="str">
            <v>*</v>
          </cell>
          <cell r="E43" t="str">
            <v>*</v>
          </cell>
          <cell r="F43" t="str">
            <v>*</v>
          </cell>
          <cell r="G43" t="str">
            <v>*</v>
          </cell>
          <cell r="H43">
            <v>113076402.79</v>
          </cell>
        </row>
        <row r="44">
          <cell r="B44" t="str">
            <v>16010301</v>
          </cell>
          <cell r="C44" t="str">
            <v>固定资产-电子设备</v>
          </cell>
          <cell r="D44" t="str">
            <v>*</v>
          </cell>
          <cell r="E44" t="str">
            <v>*</v>
          </cell>
          <cell r="F44" t="str">
            <v>*</v>
          </cell>
          <cell r="G44" t="str">
            <v>*</v>
          </cell>
          <cell r="H44">
            <v>2609007.94</v>
          </cell>
        </row>
        <row r="45">
          <cell r="B45" t="str">
            <v>16010401</v>
          </cell>
          <cell r="C45" t="str">
            <v>固定资产-运输设备</v>
          </cell>
          <cell r="D45" t="str">
            <v>*</v>
          </cell>
          <cell r="E45" t="str">
            <v>*</v>
          </cell>
          <cell r="F45" t="str">
            <v>*</v>
          </cell>
          <cell r="G45" t="str">
            <v>*</v>
          </cell>
          <cell r="H45">
            <v>792113.65</v>
          </cell>
        </row>
        <row r="46">
          <cell r="B46" t="str">
            <v>16010501</v>
          </cell>
          <cell r="C46" t="str">
            <v>固定资产-模具、检具、工装</v>
          </cell>
          <cell r="D46" t="str">
            <v>*</v>
          </cell>
          <cell r="E46" t="str">
            <v>*</v>
          </cell>
          <cell r="F46" t="str">
            <v>*</v>
          </cell>
          <cell r="G46" t="str">
            <v>*</v>
          </cell>
          <cell r="H46">
            <v>127145320.41</v>
          </cell>
        </row>
        <row r="47">
          <cell r="B47" t="str">
            <v>16010901</v>
          </cell>
          <cell r="C47" t="str">
            <v>固定资产-其他</v>
          </cell>
          <cell r="D47" t="str">
            <v>*</v>
          </cell>
          <cell r="E47" t="str">
            <v>*</v>
          </cell>
          <cell r="F47" t="str">
            <v>*</v>
          </cell>
          <cell r="G47" t="str">
            <v>*</v>
          </cell>
          <cell r="H47">
            <v>16557761.92</v>
          </cell>
        </row>
        <row r="48">
          <cell r="B48" t="str">
            <v>16020101</v>
          </cell>
          <cell r="C48" t="str">
            <v>累计折旧-房屋建筑物</v>
          </cell>
          <cell r="D48" t="str">
            <v>*</v>
          </cell>
          <cell r="E48" t="str">
            <v>*</v>
          </cell>
          <cell r="F48" t="str">
            <v>*</v>
          </cell>
          <cell r="G48" t="str">
            <v>*</v>
          </cell>
          <cell r="H48">
            <v>-25421224.42</v>
          </cell>
        </row>
        <row r="49">
          <cell r="B49" t="str">
            <v>16020201</v>
          </cell>
          <cell r="C49" t="str">
            <v>累计折旧-机器设备</v>
          </cell>
          <cell r="D49" t="str">
            <v>*</v>
          </cell>
          <cell r="E49" t="str">
            <v>*</v>
          </cell>
          <cell r="F49" t="str">
            <v>*</v>
          </cell>
          <cell r="G49" t="str">
            <v>*</v>
          </cell>
          <cell r="H49">
            <v>-55352391.34</v>
          </cell>
        </row>
        <row r="50">
          <cell r="B50" t="str">
            <v>16020301</v>
          </cell>
          <cell r="C50" t="str">
            <v>累计折旧-电子设备</v>
          </cell>
          <cell r="D50" t="str">
            <v>*</v>
          </cell>
          <cell r="E50" t="str">
            <v>*</v>
          </cell>
          <cell r="F50" t="str">
            <v>*</v>
          </cell>
          <cell r="G50" t="str">
            <v>*</v>
          </cell>
          <cell r="H50">
            <v>-1816397.73</v>
          </cell>
        </row>
        <row r="51">
          <cell r="B51" t="str">
            <v>16020401</v>
          </cell>
          <cell r="C51" t="str">
            <v>累计折旧-运输设备</v>
          </cell>
          <cell r="D51" t="str">
            <v>*</v>
          </cell>
          <cell r="E51" t="str">
            <v>*</v>
          </cell>
          <cell r="F51" t="str">
            <v>*</v>
          </cell>
          <cell r="G51" t="str">
            <v>*</v>
          </cell>
          <cell r="H51">
            <v>-688359.3</v>
          </cell>
        </row>
        <row r="52">
          <cell r="B52" t="str">
            <v>16020501</v>
          </cell>
          <cell r="C52" t="str">
            <v>累计折旧-模具、检具、工装</v>
          </cell>
          <cell r="D52" t="str">
            <v>*</v>
          </cell>
          <cell r="E52" t="str">
            <v>*</v>
          </cell>
          <cell r="F52" t="str">
            <v>*</v>
          </cell>
          <cell r="G52" t="str">
            <v>*</v>
          </cell>
          <cell r="H52">
            <v>-66183816.67</v>
          </cell>
        </row>
        <row r="53">
          <cell r="B53" t="str">
            <v>16020901</v>
          </cell>
          <cell r="C53" t="str">
            <v>累计折旧-其他</v>
          </cell>
          <cell r="D53" t="str">
            <v>*</v>
          </cell>
          <cell r="E53" t="str">
            <v>*</v>
          </cell>
          <cell r="F53" t="str">
            <v>*</v>
          </cell>
          <cell r="G53" t="str">
            <v>*</v>
          </cell>
          <cell r="H53">
            <v>-8867884.88</v>
          </cell>
        </row>
        <row r="54">
          <cell r="B54" t="str">
            <v>16040301</v>
          </cell>
          <cell r="C54" t="str">
            <v>在建工程-机器设备</v>
          </cell>
          <cell r="D54" t="str">
            <v>*</v>
          </cell>
          <cell r="E54" t="str">
            <v>*</v>
          </cell>
          <cell r="F54" t="str">
            <v>*</v>
          </cell>
          <cell r="G54" t="str">
            <v>*</v>
          </cell>
          <cell r="H54">
            <v>29413045.61</v>
          </cell>
        </row>
        <row r="55">
          <cell r="B55" t="str">
            <v>16040501</v>
          </cell>
          <cell r="C55" t="str">
            <v>在建工程-中转（固定资产）</v>
          </cell>
          <cell r="D55" t="str">
            <v>*</v>
          </cell>
          <cell r="E55" t="str">
            <v>*</v>
          </cell>
          <cell r="F55" t="str">
            <v>*</v>
          </cell>
          <cell r="G55" t="str">
            <v>*</v>
          </cell>
          <cell r="H55">
            <v>0</v>
          </cell>
        </row>
        <row r="56">
          <cell r="B56" t="str">
            <v>16060101</v>
          </cell>
          <cell r="C56" t="str">
            <v>固定资产清理</v>
          </cell>
          <cell r="D56" t="str">
            <v>*</v>
          </cell>
          <cell r="E56" t="str">
            <v>*</v>
          </cell>
          <cell r="F56" t="str">
            <v>*</v>
          </cell>
          <cell r="G56" t="str">
            <v>*</v>
          </cell>
          <cell r="H56">
            <v>0</v>
          </cell>
        </row>
        <row r="57">
          <cell r="B57" t="str">
            <v>17010101</v>
          </cell>
          <cell r="C57" t="str">
            <v>无形资产-土地使用权</v>
          </cell>
          <cell r="D57" t="str">
            <v>*</v>
          </cell>
          <cell r="E57" t="str">
            <v>*</v>
          </cell>
          <cell r="F57" t="str">
            <v>*</v>
          </cell>
          <cell r="G57" t="str">
            <v>*</v>
          </cell>
          <cell r="H57">
            <v>15174595.32</v>
          </cell>
        </row>
        <row r="58">
          <cell r="B58" t="str">
            <v>17010601</v>
          </cell>
          <cell r="C58" t="str">
            <v>无形资产-著作权（软件）</v>
          </cell>
          <cell r="D58" t="str">
            <v>*</v>
          </cell>
          <cell r="E58" t="str">
            <v>*</v>
          </cell>
          <cell r="F58" t="str">
            <v>*</v>
          </cell>
          <cell r="G58" t="str">
            <v>*</v>
          </cell>
          <cell r="H58">
            <v>2830466.43</v>
          </cell>
        </row>
        <row r="59">
          <cell r="B59" t="str">
            <v>17020101</v>
          </cell>
          <cell r="C59" t="str">
            <v>累计摊销-土地使用权</v>
          </cell>
          <cell r="D59" t="str">
            <v>*</v>
          </cell>
          <cell r="E59" t="str">
            <v>*</v>
          </cell>
          <cell r="F59" t="str">
            <v>*</v>
          </cell>
          <cell r="G59" t="str">
            <v>*</v>
          </cell>
          <cell r="H59">
            <v>-2915595.91</v>
          </cell>
        </row>
        <row r="60">
          <cell r="B60" t="str">
            <v>17020201</v>
          </cell>
          <cell r="C60" t="str">
            <v>累计摊销-特许权</v>
          </cell>
          <cell r="D60" t="str">
            <v>*</v>
          </cell>
          <cell r="E60" t="str">
            <v>*</v>
          </cell>
          <cell r="F60" t="str">
            <v>*</v>
          </cell>
          <cell r="G60" t="str">
            <v>*</v>
          </cell>
          <cell r="H60">
            <v>-280222.09</v>
          </cell>
        </row>
        <row r="61">
          <cell r="B61" t="str">
            <v>18010201</v>
          </cell>
          <cell r="C61" t="str">
            <v>长期待摊费用-房屋装修改造费</v>
          </cell>
          <cell r="D61" t="str">
            <v>*</v>
          </cell>
          <cell r="E61" t="str">
            <v>*</v>
          </cell>
          <cell r="F61" t="str">
            <v>*</v>
          </cell>
          <cell r="G61" t="str">
            <v>*</v>
          </cell>
          <cell r="H61">
            <v>187192.73</v>
          </cell>
        </row>
        <row r="62">
          <cell r="B62" t="str">
            <v>19010101</v>
          </cell>
          <cell r="C62" t="str">
            <v>待处理非流动资产损益</v>
          </cell>
          <cell r="D62" t="str">
            <v>*</v>
          </cell>
          <cell r="E62" t="str">
            <v>*</v>
          </cell>
          <cell r="F62" t="str">
            <v>*</v>
          </cell>
          <cell r="G62" t="str">
            <v>*</v>
          </cell>
          <cell r="H62">
            <v>0</v>
          </cell>
        </row>
        <row r="63">
          <cell r="B63" t="str">
            <v>19010201</v>
          </cell>
          <cell r="C63" t="str">
            <v>待处理流动资产损益</v>
          </cell>
          <cell r="D63" t="str">
            <v>*</v>
          </cell>
          <cell r="E63" t="str">
            <v>*</v>
          </cell>
          <cell r="F63" t="str">
            <v>*</v>
          </cell>
          <cell r="G63" t="str">
            <v>*</v>
          </cell>
          <cell r="H63">
            <v>505534.67</v>
          </cell>
        </row>
        <row r="64">
          <cell r="B64" t="str">
            <v>20010101</v>
          </cell>
          <cell r="C64" t="str">
            <v>短期借款</v>
          </cell>
          <cell r="D64" t="str">
            <v>*</v>
          </cell>
          <cell r="E64" t="str">
            <v>*</v>
          </cell>
          <cell r="F64" t="str">
            <v>*</v>
          </cell>
          <cell r="G64" t="str">
            <v>*</v>
          </cell>
          <cell r="H64">
            <v>-124530000</v>
          </cell>
        </row>
        <row r="65">
          <cell r="B65" t="str">
            <v>22020101</v>
          </cell>
          <cell r="C65" t="str">
            <v>应付账款-集团内</v>
          </cell>
          <cell r="D65" t="str">
            <v>*</v>
          </cell>
          <cell r="E65" t="str">
            <v>*</v>
          </cell>
          <cell r="F65" t="str">
            <v>*</v>
          </cell>
          <cell r="G65" t="str">
            <v>*</v>
          </cell>
          <cell r="H65">
            <v>-10167265.51</v>
          </cell>
        </row>
        <row r="66">
          <cell r="B66" t="str">
            <v>22020201</v>
          </cell>
          <cell r="C66" t="str">
            <v>应付账款-暂估</v>
          </cell>
          <cell r="D66" t="str">
            <v>*</v>
          </cell>
          <cell r="E66" t="str">
            <v>*</v>
          </cell>
          <cell r="F66" t="str">
            <v>*</v>
          </cell>
          <cell r="G66" t="str">
            <v>*</v>
          </cell>
          <cell r="H66">
            <v>-19550815.87</v>
          </cell>
        </row>
        <row r="67">
          <cell r="B67" t="str">
            <v>22020301</v>
          </cell>
          <cell r="C67" t="str">
            <v>应付账款-集团外</v>
          </cell>
          <cell r="D67" t="str">
            <v>*</v>
          </cell>
          <cell r="E67" t="str">
            <v>*</v>
          </cell>
          <cell r="F67" t="str">
            <v>*</v>
          </cell>
          <cell r="G67" t="str">
            <v>*</v>
          </cell>
          <cell r="H67">
            <v>-212345668.26</v>
          </cell>
        </row>
        <row r="68">
          <cell r="B68" t="str">
            <v>22020401</v>
          </cell>
          <cell r="C68" t="str">
            <v>应付账款-集团外暂估</v>
          </cell>
          <cell r="D68" t="str">
            <v>*</v>
          </cell>
          <cell r="E68" t="str">
            <v>*</v>
          </cell>
          <cell r="F68" t="str">
            <v>*</v>
          </cell>
          <cell r="G68" t="str">
            <v>*</v>
          </cell>
          <cell r="H68">
            <v>-10133341.86</v>
          </cell>
        </row>
        <row r="69">
          <cell r="B69" t="str">
            <v>22020501</v>
          </cell>
          <cell r="C69" t="str">
            <v>应付账款-关联方</v>
          </cell>
          <cell r="D69" t="str">
            <v>*</v>
          </cell>
          <cell r="E69" t="str">
            <v>*</v>
          </cell>
          <cell r="F69" t="str">
            <v>*</v>
          </cell>
          <cell r="G69" t="str">
            <v>*</v>
          </cell>
          <cell r="H69">
            <v>-7320032.86</v>
          </cell>
        </row>
        <row r="70">
          <cell r="B70" t="str">
            <v>22030101</v>
          </cell>
          <cell r="C70" t="str">
            <v>预收账款-集团内</v>
          </cell>
          <cell r="D70" t="str">
            <v>*</v>
          </cell>
          <cell r="E70" t="str">
            <v>*</v>
          </cell>
          <cell r="F70" t="str">
            <v>*</v>
          </cell>
          <cell r="G70" t="str">
            <v>*</v>
          </cell>
          <cell r="H70">
            <v>-40312751.25</v>
          </cell>
        </row>
        <row r="71">
          <cell r="B71" t="str">
            <v>22030201</v>
          </cell>
          <cell r="C71" t="str">
            <v>预收账款-集团外</v>
          </cell>
          <cell r="D71" t="str">
            <v>*</v>
          </cell>
          <cell r="E71" t="str">
            <v>*</v>
          </cell>
          <cell r="F71" t="str">
            <v>*</v>
          </cell>
          <cell r="G71" t="str">
            <v>*</v>
          </cell>
          <cell r="H71">
            <v>-24860.95</v>
          </cell>
        </row>
        <row r="72">
          <cell r="B72" t="str">
            <v>22110101</v>
          </cell>
          <cell r="C72" t="str">
            <v>应付职工薪酬-工资</v>
          </cell>
          <cell r="D72" t="str">
            <v>*</v>
          </cell>
          <cell r="E72" t="str">
            <v>*</v>
          </cell>
          <cell r="F72" t="str">
            <v>*</v>
          </cell>
          <cell r="G72" t="str">
            <v>*</v>
          </cell>
          <cell r="H72">
            <v>-1754406.67</v>
          </cell>
        </row>
        <row r="73">
          <cell r="B73" t="str">
            <v>22110102</v>
          </cell>
          <cell r="C73" t="str">
            <v>应付职工薪酬-奖金</v>
          </cell>
          <cell r="D73" t="str">
            <v>*</v>
          </cell>
          <cell r="E73" t="str">
            <v>*</v>
          </cell>
          <cell r="F73" t="str">
            <v>*</v>
          </cell>
          <cell r="G73" t="str">
            <v>*</v>
          </cell>
          <cell r="H73">
            <v>-2053779.93</v>
          </cell>
        </row>
        <row r="74">
          <cell r="B74" t="str">
            <v>22110103</v>
          </cell>
          <cell r="C74" t="str">
            <v>应付职工薪酬-福利费</v>
          </cell>
          <cell r="D74" t="str">
            <v>*</v>
          </cell>
          <cell r="E74" t="str">
            <v>*</v>
          </cell>
          <cell r="F74" t="str">
            <v>*</v>
          </cell>
          <cell r="G74" t="str">
            <v>*</v>
          </cell>
          <cell r="H74">
            <v>155961.51</v>
          </cell>
        </row>
        <row r="75">
          <cell r="B75" t="str">
            <v>22110201</v>
          </cell>
          <cell r="C75" t="str">
            <v>应付职工薪酬-养老保险</v>
          </cell>
          <cell r="D75" t="str">
            <v>*</v>
          </cell>
          <cell r="E75" t="str">
            <v>*</v>
          </cell>
          <cell r="F75" t="str">
            <v>*</v>
          </cell>
          <cell r="G75" t="str">
            <v>*</v>
          </cell>
          <cell r="H75">
            <v>0</v>
          </cell>
        </row>
        <row r="76">
          <cell r="B76" t="str">
            <v>22110202</v>
          </cell>
          <cell r="C76" t="str">
            <v>应付职工薪酬-医疗保险</v>
          </cell>
          <cell r="D76" t="str">
            <v>*</v>
          </cell>
          <cell r="E76" t="str">
            <v>*</v>
          </cell>
          <cell r="F76" t="str">
            <v>*</v>
          </cell>
          <cell r="G76" t="str">
            <v>*</v>
          </cell>
          <cell r="H76">
            <v>0</v>
          </cell>
        </row>
        <row r="77">
          <cell r="B77" t="str">
            <v>22110203</v>
          </cell>
          <cell r="C77" t="str">
            <v>应付职工薪酬-工伤保险</v>
          </cell>
          <cell r="D77" t="str">
            <v>*</v>
          </cell>
          <cell r="E77" t="str">
            <v>*</v>
          </cell>
          <cell r="F77" t="str">
            <v>*</v>
          </cell>
          <cell r="G77" t="str">
            <v>*</v>
          </cell>
          <cell r="H77">
            <v>0</v>
          </cell>
        </row>
        <row r="78">
          <cell r="B78" t="str">
            <v>22110204</v>
          </cell>
          <cell r="C78" t="str">
            <v>应付职工薪酬-失业保险</v>
          </cell>
          <cell r="D78" t="str">
            <v>*</v>
          </cell>
          <cell r="E78" t="str">
            <v>*</v>
          </cell>
          <cell r="F78" t="str">
            <v>*</v>
          </cell>
          <cell r="G78" t="str">
            <v>*</v>
          </cell>
          <cell r="H78">
            <v>0</v>
          </cell>
        </row>
        <row r="79">
          <cell r="B79" t="str">
            <v>22110301</v>
          </cell>
          <cell r="C79" t="str">
            <v>应付职工薪酬-住房公积金</v>
          </cell>
          <cell r="D79" t="str">
            <v>*</v>
          </cell>
          <cell r="E79" t="str">
            <v>*</v>
          </cell>
          <cell r="F79" t="str">
            <v>*</v>
          </cell>
          <cell r="G79" t="str">
            <v>*</v>
          </cell>
          <cell r="H79">
            <v>0</v>
          </cell>
        </row>
        <row r="80">
          <cell r="B80" t="str">
            <v>22110601</v>
          </cell>
          <cell r="C80" t="str">
            <v>应付职工薪酬-工会经费</v>
          </cell>
          <cell r="D80" t="str">
            <v>*</v>
          </cell>
          <cell r="E80" t="str">
            <v>*</v>
          </cell>
          <cell r="F80" t="str">
            <v>*</v>
          </cell>
          <cell r="G80" t="str">
            <v>*</v>
          </cell>
          <cell r="H80">
            <v>-1658.33</v>
          </cell>
        </row>
        <row r="81">
          <cell r="B81" t="str">
            <v>22210101</v>
          </cell>
          <cell r="C81" t="str">
            <v>应交税费-应交增值税-进项税额-系统</v>
          </cell>
          <cell r="D81" t="str">
            <v>*</v>
          </cell>
          <cell r="E81" t="str">
            <v>*</v>
          </cell>
          <cell r="F81" t="str">
            <v>*</v>
          </cell>
          <cell r="G81" t="str">
            <v>*</v>
          </cell>
          <cell r="H81">
            <v>49939629.17</v>
          </cell>
        </row>
        <row r="82">
          <cell r="B82" t="str">
            <v>22210103</v>
          </cell>
          <cell r="C82" t="str">
            <v>应交税费-应交增值税-减免税款</v>
          </cell>
          <cell r="D82" t="str">
            <v>*</v>
          </cell>
          <cell r="E82" t="str">
            <v>*</v>
          </cell>
          <cell r="F82" t="str">
            <v>*</v>
          </cell>
          <cell r="G82" t="str">
            <v>*</v>
          </cell>
          <cell r="H82">
            <v>2459</v>
          </cell>
        </row>
        <row r="83">
          <cell r="B83" t="str">
            <v>22210105</v>
          </cell>
          <cell r="C83" t="str">
            <v>应交税费-应交增值税-转出未交增值税</v>
          </cell>
          <cell r="D83" t="str">
            <v>*</v>
          </cell>
          <cell r="E83" t="str">
            <v>*</v>
          </cell>
          <cell r="F83" t="str">
            <v>*</v>
          </cell>
          <cell r="G83" t="str">
            <v>*</v>
          </cell>
          <cell r="H83">
            <v>63662058.42</v>
          </cell>
        </row>
        <row r="84">
          <cell r="B84" t="str">
            <v>22210106</v>
          </cell>
          <cell r="C84" t="str">
            <v>应交税费-应交增值税-销项税额</v>
          </cell>
          <cell r="D84" t="str">
            <v>*</v>
          </cell>
          <cell r="E84" t="str">
            <v>*</v>
          </cell>
          <cell r="F84" t="str">
            <v>*</v>
          </cell>
          <cell r="G84" t="str">
            <v>*</v>
          </cell>
          <cell r="H84">
            <v>-65586368.53</v>
          </cell>
        </row>
        <row r="85">
          <cell r="B85" t="str">
            <v>22210108</v>
          </cell>
          <cell r="C85" t="str">
            <v>应交税费-应交增值税-进项税额转出</v>
          </cell>
          <cell r="D85" t="str">
            <v>*</v>
          </cell>
          <cell r="E85" t="str">
            <v>*</v>
          </cell>
          <cell r="F85" t="str">
            <v>*</v>
          </cell>
          <cell r="G85" t="str">
            <v>*</v>
          </cell>
          <cell r="H85">
            <v>-616021.99</v>
          </cell>
        </row>
        <row r="86">
          <cell r="B86" t="str">
            <v>22210110</v>
          </cell>
          <cell r="C86" t="str">
            <v>应交税费-应交增值税-待抵扣进项税额</v>
          </cell>
          <cell r="D86" t="str">
            <v>*</v>
          </cell>
          <cell r="E86" t="str">
            <v>*</v>
          </cell>
          <cell r="F86" t="str">
            <v>*</v>
          </cell>
          <cell r="G86" t="str">
            <v>*</v>
          </cell>
          <cell r="H86">
            <v>0</v>
          </cell>
        </row>
        <row r="87">
          <cell r="B87" t="str">
            <v>22210111</v>
          </cell>
          <cell r="C87" t="str">
            <v>应交税费-应交增值税-进项税额-手工</v>
          </cell>
          <cell r="D87" t="str">
            <v>*</v>
          </cell>
          <cell r="E87" t="str">
            <v>*</v>
          </cell>
          <cell r="F87" t="str">
            <v>*</v>
          </cell>
          <cell r="G87" t="str">
            <v>*</v>
          </cell>
          <cell r="H87">
            <v>365075680.62</v>
          </cell>
        </row>
        <row r="88">
          <cell r="B88" t="str">
            <v>22210116</v>
          </cell>
          <cell r="C88" t="str">
            <v>应交税费-应交增值税-销项税额-手工</v>
          </cell>
          <cell r="D88" t="str">
            <v>*</v>
          </cell>
          <cell r="E88" t="str">
            <v>*</v>
          </cell>
          <cell r="F88" t="str">
            <v>*</v>
          </cell>
          <cell r="G88" t="str">
            <v>*</v>
          </cell>
          <cell r="H88">
            <v>-412477875.25</v>
          </cell>
        </row>
        <row r="89">
          <cell r="B89" t="str">
            <v>22210201</v>
          </cell>
          <cell r="C89" t="str">
            <v>应交税费-应交增值税-未交增值税</v>
          </cell>
          <cell r="D89" t="str">
            <v>*</v>
          </cell>
          <cell r="E89" t="str">
            <v>*</v>
          </cell>
          <cell r="F89" t="str">
            <v>*</v>
          </cell>
          <cell r="G89" t="str">
            <v>*</v>
          </cell>
          <cell r="H89">
            <v>-217608.84</v>
          </cell>
        </row>
        <row r="90">
          <cell r="B90" t="str">
            <v>22210301</v>
          </cell>
          <cell r="C90" t="str">
            <v>应交税费-环保税</v>
          </cell>
          <cell r="D90" t="str">
            <v>*</v>
          </cell>
          <cell r="E90" t="str">
            <v>*</v>
          </cell>
          <cell r="F90" t="str">
            <v>*</v>
          </cell>
          <cell r="G90" t="str">
            <v>*</v>
          </cell>
          <cell r="H90">
            <v>-3054.18</v>
          </cell>
        </row>
        <row r="91">
          <cell r="B91" t="str">
            <v>22210801</v>
          </cell>
          <cell r="C91" t="str">
            <v>应交税费-城市建设维护税</v>
          </cell>
          <cell r="D91" t="str">
            <v>*</v>
          </cell>
          <cell r="E91" t="str">
            <v>*</v>
          </cell>
          <cell r="F91" t="str">
            <v>*</v>
          </cell>
          <cell r="G91" t="str">
            <v>*</v>
          </cell>
          <cell r="H91">
            <v>-15232.62</v>
          </cell>
        </row>
        <row r="92">
          <cell r="B92" t="str">
            <v>22210901</v>
          </cell>
          <cell r="C92" t="str">
            <v>应交税费-教育附加费</v>
          </cell>
          <cell r="D92" t="str">
            <v>*</v>
          </cell>
          <cell r="E92" t="str">
            <v>*</v>
          </cell>
          <cell r="F92" t="str">
            <v>*</v>
          </cell>
          <cell r="G92" t="str">
            <v>*</v>
          </cell>
          <cell r="H92">
            <v>-6528.27</v>
          </cell>
        </row>
        <row r="93">
          <cell r="B93" t="str">
            <v>22211001</v>
          </cell>
          <cell r="C93" t="str">
            <v>应交税费-房产税</v>
          </cell>
          <cell r="D93" t="str">
            <v>*</v>
          </cell>
          <cell r="E93" t="str">
            <v>*</v>
          </cell>
          <cell r="F93" t="str">
            <v>*</v>
          </cell>
          <cell r="G93" t="str">
            <v>*</v>
          </cell>
          <cell r="H93">
            <v>0</v>
          </cell>
        </row>
        <row r="94">
          <cell r="B94" t="str">
            <v>22211101</v>
          </cell>
          <cell r="C94" t="str">
            <v>应交税费-土地使用税</v>
          </cell>
          <cell r="D94" t="str">
            <v>*</v>
          </cell>
          <cell r="E94" t="str">
            <v>*</v>
          </cell>
          <cell r="F94" t="str">
            <v>*</v>
          </cell>
          <cell r="G94" t="str">
            <v>*</v>
          </cell>
          <cell r="H94">
            <v>0</v>
          </cell>
        </row>
        <row r="95">
          <cell r="B95" t="str">
            <v>22211301</v>
          </cell>
          <cell r="C95" t="str">
            <v>应交税费-个人所得税</v>
          </cell>
          <cell r="D95" t="str">
            <v>*</v>
          </cell>
          <cell r="E95" t="str">
            <v>*</v>
          </cell>
          <cell r="F95" t="str">
            <v>*</v>
          </cell>
          <cell r="G95" t="str">
            <v>*</v>
          </cell>
          <cell r="H95">
            <v>29597.77</v>
          </cell>
        </row>
        <row r="96">
          <cell r="B96" t="str">
            <v>22211401</v>
          </cell>
          <cell r="C96" t="str">
            <v>应交税费-地方教育附加</v>
          </cell>
          <cell r="D96" t="str">
            <v>*</v>
          </cell>
          <cell r="E96" t="str">
            <v>*</v>
          </cell>
          <cell r="F96" t="str">
            <v>*</v>
          </cell>
          <cell r="G96" t="str">
            <v>*</v>
          </cell>
          <cell r="H96">
            <v>-4352.18</v>
          </cell>
        </row>
        <row r="97">
          <cell r="B97" t="str">
            <v>22211601</v>
          </cell>
          <cell r="C97" t="str">
            <v>应交税费-印花税</v>
          </cell>
          <cell r="D97" t="str">
            <v>*</v>
          </cell>
          <cell r="E97" t="str">
            <v>*</v>
          </cell>
          <cell r="F97" t="str">
            <v>*</v>
          </cell>
          <cell r="G97" t="str">
            <v>*</v>
          </cell>
          <cell r="H97">
            <v>-59978.69</v>
          </cell>
        </row>
        <row r="98">
          <cell r="B98" t="str">
            <v>22211701</v>
          </cell>
          <cell r="C98" t="str">
            <v>应交税费-代扣代缴税费</v>
          </cell>
          <cell r="D98" t="str">
            <v>*</v>
          </cell>
          <cell r="E98" t="str">
            <v>*</v>
          </cell>
          <cell r="F98" t="str">
            <v>*</v>
          </cell>
          <cell r="G98" t="str">
            <v>*</v>
          </cell>
          <cell r="H98">
            <v>-12675.29</v>
          </cell>
        </row>
        <row r="99">
          <cell r="B99" t="str">
            <v>22410101</v>
          </cell>
          <cell r="C99" t="str">
            <v>其他应付款-集团内</v>
          </cell>
          <cell r="D99" t="str">
            <v>*</v>
          </cell>
          <cell r="E99" t="str">
            <v>*</v>
          </cell>
          <cell r="F99" t="str">
            <v>*</v>
          </cell>
          <cell r="G99" t="str">
            <v>*</v>
          </cell>
          <cell r="H99">
            <v>33420536.06</v>
          </cell>
        </row>
        <row r="100">
          <cell r="B100" t="str">
            <v>22410201</v>
          </cell>
          <cell r="C100" t="str">
            <v>其他应付款-集团外</v>
          </cell>
          <cell r="D100" t="str">
            <v>*</v>
          </cell>
          <cell r="E100" t="str">
            <v>*</v>
          </cell>
          <cell r="F100" t="str">
            <v>*</v>
          </cell>
          <cell r="G100" t="str">
            <v>*</v>
          </cell>
          <cell r="H100">
            <v>-110437812</v>
          </cell>
        </row>
        <row r="101">
          <cell r="B101" t="str">
            <v>22410501</v>
          </cell>
          <cell r="C101" t="str">
            <v>其他应付款-预提费用</v>
          </cell>
          <cell r="D101" t="str">
            <v>*</v>
          </cell>
          <cell r="E101" t="str">
            <v>*</v>
          </cell>
          <cell r="F101" t="str">
            <v>*</v>
          </cell>
          <cell r="G101" t="str">
            <v>*</v>
          </cell>
          <cell r="H101">
            <v>-6614178.61</v>
          </cell>
        </row>
        <row r="102">
          <cell r="B102" t="str">
            <v>22410801</v>
          </cell>
          <cell r="C102" t="str">
            <v>其他应付款-个人</v>
          </cell>
          <cell r="D102" t="str">
            <v>*</v>
          </cell>
          <cell r="E102" t="str">
            <v>*</v>
          </cell>
          <cell r="F102" t="str">
            <v>*</v>
          </cell>
          <cell r="G102" t="str">
            <v>*</v>
          </cell>
          <cell r="H102">
            <v>-4280372</v>
          </cell>
        </row>
        <row r="103">
          <cell r="B103" t="str">
            <v>22410901</v>
          </cell>
          <cell r="C103" t="str">
            <v>其他应付款-代扣代缴个人保险</v>
          </cell>
          <cell r="D103" t="str">
            <v>*</v>
          </cell>
          <cell r="E103" t="str">
            <v>*</v>
          </cell>
          <cell r="F103" t="str">
            <v>*</v>
          </cell>
          <cell r="G103" t="str">
            <v>*</v>
          </cell>
          <cell r="H103">
            <v>71837.13</v>
          </cell>
        </row>
        <row r="104">
          <cell r="B104" t="str">
            <v>26010101</v>
          </cell>
          <cell r="C104" t="str">
            <v>长期借款-本金</v>
          </cell>
          <cell r="D104" t="str">
            <v>*</v>
          </cell>
          <cell r="E104" t="str">
            <v>*</v>
          </cell>
          <cell r="F104" t="str">
            <v>*</v>
          </cell>
          <cell r="G104" t="str">
            <v>*</v>
          </cell>
          <cell r="H104">
            <v>0</v>
          </cell>
        </row>
        <row r="105">
          <cell r="B105" t="str">
            <v>27010101</v>
          </cell>
          <cell r="C105" t="str">
            <v>长期应付款</v>
          </cell>
          <cell r="D105" t="str">
            <v>*</v>
          </cell>
          <cell r="E105" t="str">
            <v>*</v>
          </cell>
          <cell r="F105" t="str">
            <v>*</v>
          </cell>
          <cell r="G105" t="str">
            <v>*</v>
          </cell>
          <cell r="H105">
            <v>-733804.42</v>
          </cell>
        </row>
        <row r="106">
          <cell r="B106" t="str">
            <v>40010101</v>
          </cell>
          <cell r="C106" t="str">
            <v>实收资本-天津陆捌玖股权投资中心(有限合伙)</v>
          </cell>
          <cell r="D106" t="str">
            <v>*</v>
          </cell>
          <cell r="E106" t="str">
            <v>*</v>
          </cell>
          <cell r="F106" t="str">
            <v>*</v>
          </cell>
          <cell r="G106" t="str">
            <v>*</v>
          </cell>
          <cell r="H106">
            <v>-39000000</v>
          </cell>
        </row>
        <row r="107">
          <cell r="B107" t="str">
            <v>40010102</v>
          </cell>
          <cell r="C107" t="str">
            <v>实收资本-北京祥瑞满昌投资管理中心(有限合伙)</v>
          </cell>
          <cell r="D107" t="str">
            <v>*</v>
          </cell>
          <cell r="E107" t="str">
            <v>*</v>
          </cell>
          <cell r="F107" t="str">
            <v>*</v>
          </cell>
          <cell r="G107" t="str">
            <v>*</v>
          </cell>
          <cell r="H107">
            <v>-16000000</v>
          </cell>
        </row>
        <row r="108">
          <cell r="B108" t="str">
            <v>40010105</v>
          </cell>
          <cell r="C108" t="str">
            <v>实收资本-宁波朗盛千汇投资合伙企业（有限合伙）</v>
          </cell>
          <cell r="D108" t="str">
            <v>*</v>
          </cell>
          <cell r="E108" t="str">
            <v>*</v>
          </cell>
          <cell r="F108" t="str">
            <v>*</v>
          </cell>
          <cell r="G108" t="str">
            <v>*</v>
          </cell>
          <cell r="H108">
            <v>-4227500</v>
          </cell>
        </row>
        <row r="109">
          <cell r="B109" t="str">
            <v>40010107</v>
          </cell>
          <cell r="C109" t="str">
            <v>实收资本-黄骅市益友恒远投资管理中心(普通合伙)</v>
          </cell>
          <cell r="D109" t="str">
            <v>*</v>
          </cell>
          <cell r="E109" t="str">
            <v>*</v>
          </cell>
          <cell r="F109" t="str">
            <v>*</v>
          </cell>
          <cell r="G109" t="str">
            <v>*</v>
          </cell>
          <cell r="H109">
            <v>-3820000</v>
          </cell>
        </row>
        <row r="110">
          <cell r="B110" t="str">
            <v>40010201</v>
          </cell>
          <cell r="C110" t="str">
            <v>实收资本-赵月强</v>
          </cell>
          <cell r="D110" t="str">
            <v>*</v>
          </cell>
          <cell r="E110" t="str">
            <v>*</v>
          </cell>
          <cell r="F110" t="str">
            <v>*</v>
          </cell>
          <cell r="G110" t="str">
            <v>*</v>
          </cell>
          <cell r="H110">
            <v>-12522500</v>
          </cell>
        </row>
        <row r="111">
          <cell r="B111" t="str">
            <v>40010202</v>
          </cell>
          <cell r="C111" t="str">
            <v>实收资本-赵继增</v>
          </cell>
          <cell r="D111" t="str">
            <v>*</v>
          </cell>
          <cell r="E111" t="str">
            <v>*</v>
          </cell>
          <cell r="F111" t="str">
            <v>*</v>
          </cell>
          <cell r="G111" t="str">
            <v>*</v>
          </cell>
          <cell r="H111">
            <v>-3530000</v>
          </cell>
        </row>
        <row r="112">
          <cell r="B112" t="str">
            <v>40010203</v>
          </cell>
          <cell r="C112" t="str">
            <v>实收资本-王雪梅</v>
          </cell>
          <cell r="D112" t="str">
            <v>*</v>
          </cell>
          <cell r="E112" t="str">
            <v>*</v>
          </cell>
          <cell r="F112" t="str">
            <v>*</v>
          </cell>
          <cell r="G112" t="str">
            <v>*</v>
          </cell>
          <cell r="H112">
            <v>-1760000</v>
          </cell>
        </row>
        <row r="113">
          <cell r="B113" t="str">
            <v>40010204</v>
          </cell>
          <cell r="C113" t="str">
            <v>实收资本-李翰林</v>
          </cell>
          <cell r="D113" t="str">
            <v>*</v>
          </cell>
          <cell r="E113" t="str">
            <v>*</v>
          </cell>
          <cell r="F113" t="str">
            <v>*</v>
          </cell>
          <cell r="G113" t="str">
            <v>*</v>
          </cell>
          <cell r="H113">
            <v>-1100000</v>
          </cell>
        </row>
        <row r="114">
          <cell r="B114" t="str">
            <v>40010205</v>
          </cell>
          <cell r="C114" t="str">
            <v>实收资本-陈卫红</v>
          </cell>
          <cell r="D114" t="str">
            <v>*</v>
          </cell>
          <cell r="E114" t="str">
            <v>*</v>
          </cell>
          <cell r="F114" t="str">
            <v>*</v>
          </cell>
          <cell r="G114" t="str">
            <v>*</v>
          </cell>
          <cell r="H114">
            <v>-880000</v>
          </cell>
        </row>
        <row r="115">
          <cell r="B115" t="str">
            <v>40010206</v>
          </cell>
          <cell r="C115" t="str">
            <v>实收资本-曹惠媛</v>
          </cell>
          <cell r="D115" t="str">
            <v>*</v>
          </cell>
          <cell r="E115" t="str">
            <v>*</v>
          </cell>
          <cell r="F115" t="str">
            <v>*</v>
          </cell>
          <cell r="G115" t="str">
            <v>*</v>
          </cell>
          <cell r="H115">
            <v>-880000</v>
          </cell>
        </row>
        <row r="116">
          <cell r="B116" t="str">
            <v>40010207</v>
          </cell>
          <cell r="C116" t="str">
            <v>实收资本-王云水</v>
          </cell>
          <cell r="D116" t="str">
            <v>*</v>
          </cell>
          <cell r="E116" t="str">
            <v>*</v>
          </cell>
          <cell r="F116" t="str">
            <v>*</v>
          </cell>
          <cell r="G116" t="str">
            <v>*</v>
          </cell>
          <cell r="H116">
            <v>-880000</v>
          </cell>
        </row>
        <row r="117">
          <cell r="B117" t="str">
            <v>40010208</v>
          </cell>
          <cell r="C117" t="str">
            <v>实收资本-冯永江</v>
          </cell>
          <cell r="D117" t="str">
            <v>*</v>
          </cell>
          <cell r="E117" t="str">
            <v>*</v>
          </cell>
          <cell r="F117" t="str">
            <v>*</v>
          </cell>
          <cell r="G117" t="str">
            <v>*</v>
          </cell>
          <cell r="H117">
            <v>-1980000</v>
          </cell>
        </row>
        <row r="118">
          <cell r="B118" t="str">
            <v>40010209</v>
          </cell>
          <cell r="C118" t="str">
            <v>实收资本-张晓锋</v>
          </cell>
          <cell r="D118" t="str">
            <v>*</v>
          </cell>
          <cell r="E118" t="str">
            <v>*</v>
          </cell>
          <cell r="F118" t="str">
            <v>*</v>
          </cell>
          <cell r="G118" t="str">
            <v>*</v>
          </cell>
          <cell r="H118">
            <v>-490000</v>
          </cell>
        </row>
        <row r="119">
          <cell r="B119" t="str">
            <v>40020103</v>
          </cell>
          <cell r="C119" t="str">
            <v>资本公积-资本溢价-宁波朗盛千汇投资合伙企业</v>
          </cell>
          <cell r="D119" t="str">
            <v>*</v>
          </cell>
          <cell r="E119" t="str">
            <v>*</v>
          </cell>
          <cell r="F119" t="str">
            <v>*</v>
          </cell>
          <cell r="G119" t="str">
            <v>*</v>
          </cell>
          <cell r="H119">
            <v>-22472500</v>
          </cell>
        </row>
        <row r="120">
          <cell r="B120" t="str">
            <v>40020105</v>
          </cell>
          <cell r="C120" t="str">
            <v>资本公积-资本溢价-黄骅市益友恒远投资管理中心</v>
          </cell>
          <cell r="D120" t="str">
            <v>*</v>
          </cell>
          <cell r="E120" t="str">
            <v>*</v>
          </cell>
          <cell r="F120" t="str">
            <v>*</v>
          </cell>
          <cell r="G120" t="str">
            <v>*</v>
          </cell>
          <cell r="H120">
            <v>-19180000</v>
          </cell>
        </row>
        <row r="121">
          <cell r="B121" t="str">
            <v>40020201</v>
          </cell>
          <cell r="C121" t="str">
            <v>资本公积-资本溢价-赵继增</v>
          </cell>
          <cell r="D121" t="str">
            <v>*</v>
          </cell>
          <cell r="E121" t="str">
            <v>*</v>
          </cell>
          <cell r="F121" t="str">
            <v>*</v>
          </cell>
          <cell r="G121" t="str">
            <v>*</v>
          </cell>
          <cell r="H121">
            <v>-16470000</v>
          </cell>
        </row>
        <row r="122">
          <cell r="B122" t="str">
            <v>40020202</v>
          </cell>
          <cell r="C122" t="str">
            <v>资本公积-资本溢价-王雪梅</v>
          </cell>
          <cell r="D122" t="str">
            <v>*</v>
          </cell>
          <cell r="E122" t="str">
            <v>*</v>
          </cell>
          <cell r="F122" t="str">
            <v>*</v>
          </cell>
          <cell r="G122" t="str">
            <v>*</v>
          </cell>
          <cell r="H122">
            <v>-8240000</v>
          </cell>
        </row>
        <row r="123">
          <cell r="B123" t="str">
            <v>40020203</v>
          </cell>
          <cell r="C123" t="str">
            <v>资本公积-资本溢价-李翰林</v>
          </cell>
          <cell r="D123" t="str">
            <v>*</v>
          </cell>
          <cell r="E123" t="str">
            <v>*</v>
          </cell>
          <cell r="F123" t="str">
            <v>*</v>
          </cell>
          <cell r="G123" t="str">
            <v>*</v>
          </cell>
          <cell r="H123">
            <v>-5150000</v>
          </cell>
        </row>
        <row r="124">
          <cell r="B124" t="str">
            <v>40020204</v>
          </cell>
          <cell r="C124" t="str">
            <v>资本公积-资本溢价-陈卫红</v>
          </cell>
          <cell r="D124" t="str">
            <v>*</v>
          </cell>
          <cell r="E124" t="str">
            <v>*</v>
          </cell>
          <cell r="F124" t="str">
            <v>*</v>
          </cell>
          <cell r="G124" t="str">
            <v>*</v>
          </cell>
          <cell r="H124">
            <v>-4120000</v>
          </cell>
        </row>
        <row r="125">
          <cell r="B125" t="str">
            <v>40020205</v>
          </cell>
          <cell r="C125" t="str">
            <v>资本公积-资本溢价-曹惠媛</v>
          </cell>
          <cell r="D125" t="str">
            <v>*</v>
          </cell>
          <cell r="E125" t="str">
            <v>*</v>
          </cell>
          <cell r="F125" t="str">
            <v>*</v>
          </cell>
          <cell r="G125" t="str">
            <v>*</v>
          </cell>
          <cell r="H125">
            <v>-4120000</v>
          </cell>
        </row>
        <row r="126">
          <cell r="B126" t="str">
            <v>40020206</v>
          </cell>
          <cell r="C126" t="str">
            <v>资本公积-资本溢价-王云水</v>
          </cell>
          <cell r="D126" t="str">
            <v>*</v>
          </cell>
          <cell r="E126" t="str">
            <v>*</v>
          </cell>
          <cell r="F126" t="str">
            <v>*</v>
          </cell>
          <cell r="G126" t="str">
            <v>*</v>
          </cell>
          <cell r="H126">
            <v>-4120000</v>
          </cell>
        </row>
        <row r="127">
          <cell r="B127" t="str">
            <v>40020207</v>
          </cell>
          <cell r="C127" t="str">
            <v>资本公积-资本溢价-冯永江</v>
          </cell>
          <cell r="D127" t="str">
            <v>*</v>
          </cell>
          <cell r="E127" t="str">
            <v>*</v>
          </cell>
          <cell r="F127" t="str">
            <v>*</v>
          </cell>
          <cell r="G127" t="str">
            <v>*</v>
          </cell>
          <cell r="H127">
            <v>-9220000</v>
          </cell>
        </row>
        <row r="128">
          <cell r="B128" t="str">
            <v>40020208</v>
          </cell>
          <cell r="C128" t="str">
            <v>资本公积-资本溢价-张晓锋</v>
          </cell>
          <cell r="D128" t="str">
            <v>*</v>
          </cell>
          <cell r="E128" t="str">
            <v>*</v>
          </cell>
          <cell r="F128" t="str">
            <v>*</v>
          </cell>
          <cell r="G128" t="str">
            <v>*</v>
          </cell>
          <cell r="H128">
            <v>-2310000</v>
          </cell>
        </row>
        <row r="129">
          <cell r="B129" t="str">
            <v>40020209</v>
          </cell>
          <cell r="C129" t="str">
            <v>资本公积-资本溢价-赵月强</v>
          </cell>
          <cell r="D129" t="str">
            <v>*</v>
          </cell>
          <cell r="E129" t="str">
            <v>*</v>
          </cell>
          <cell r="F129" t="str">
            <v>*</v>
          </cell>
          <cell r="G129" t="str">
            <v>*</v>
          </cell>
          <cell r="H129">
            <v>-2777500</v>
          </cell>
        </row>
        <row r="130">
          <cell r="B130" t="str">
            <v>40020301</v>
          </cell>
          <cell r="C130" t="str">
            <v>资本公积-资本溢价-土地使用权</v>
          </cell>
          <cell r="D130" t="str">
            <v>*</v>
          </cell>
          <cell r="E130" t="str">
            <v>*</v>
          </cell>
          <cell r="F130" t="str">
            <v>*</v>
          </cell>
          <cell r="G130" t="str">
            <v>*</v>
          </cell>
          <cell r="H130">
            <v>-14002784</v>
          </cell>
        </row>
        <row r="131">
          <cell r="B131" t="str">
            <v>40020401</v>
          </cell>
          <cell r="C131" t="str">
            <v>资本公积-资本溢价-房产建筑物</v>
          </cell>
          <cell r="D131" t="str">
            <v>*</v>
          </cell>
          <cell r="E131" t="str">
            <v>*</v>
          </cell>
          <cell r="F131" t="str">
            <v>*</v>
          </cell>
          <cell r="G131" t="str">
            <v>*</v>
          </cell>
          <cell r="H131">
            <v>-54962447.32</v>
          </cell>
        </row>
        <row r="132">
          <cell r="B132" t="str">
            <v>41010101</v>
          </cell>
          <cell r="C132" t="str">
            <v>盈余公积-法定盈余公积</v>
          </cell>
          <cell r="D132" t="str">
            <v>*</v>
          </cell>
          <cell r="E132" t="str">
            <v>*</v>
          </cell>
          <cell r="F132" t="str">
            <v>*</v>
          </cell>
          <cell r="G132" t="str">
            <v>*</v>
          </cell>
          <cell r="H132">
            <v>-2860477.56</v>
          </cell>
        </row>
        <row r="133">
          <cell r="B133" t="str">
            <v>41040101</v>
          </cell>
          <cell r="C133" t="str">
            <v>利润分配-提取法定盈余公积金</v>
          </cell>
          <cell r="D133" t="str">
            <v>*</v>
          </cell>
          <cell r="E133" t="str">
            <v>*</v>
          </cell>
          <cell r="F133" t="str">
            <v>*</v>
          </cell>
          <cell r="G133" t="str">
            <v>*</v>
          </cell>
          <cell r="H133">
            <v>-3762554.08</v>
          </cell>
        </row>
        <row r="134">
          <cell r="B134" t="str">
            <v>41040901</v>
          </cell>
          <cell r="C134" t="str">
            <v>利润分配-未分配利润</v>
          </cell>
          <cell r="D134" t="str">
            <v>*</v>
          </cell>
          <cell r="E134" t="str">
            <v>*</v>
          </cell>
          <cell r="F134" t="str">
            <v>*</v>
          </cell>
          <cell r="G134" t="str">
            <v>*</v>
          </cell>
          <cell r="H134">
            <v>224992.75</v>
          </cell>
        </row>
        <row r="135">
          <cell r="B135" t="str">
            <v>50010101</v>
          </cell>
          <cell r="C135" t="str">
            <v>生产成本-标准成本</v>
          </cell>
          <cell r="D135" t="str">
            <v>*</v>
          </cell>
          <cell r="E135" t="str">
            <v>*</v>
          </cell>
          <cell r="F135" t="str">
            <v>*</v>
          </cell>
          <cell r="G135" t="str">
            <v>*</v>
          </cell>
          <cell r="H135">
            <v>-17920.89</v>
          </cell>
        </row>
        <row r="136">
          <cell r="B136" t="str">
            <v>50010102</v>
          </cell>
          <cell r="C136" t="str">
            <v>生产成本-材料差异</v>
          </cell>
          <cell r="D136" t="str">
            <v>*</v>
          </cell>
          <cell r="E136" t="str">
            <v>*</v>
          </cell>
          <cell r="F136" t="str">
            <v>*</v>
          </cell>
          <cell r="G136" t="str">
            <v>*</v>
          </cell>
          <cell r="H136">
            <v>-2113155.55</v>
          </cell>
        </row>
        <row r="137">
          <cell r="B137" t="str">
            <v>50010103</v>
          </cell>
          <cell r="C137" t="str">
            <v>生产成本-人工差异</v>
          </cell>
          <cell r="D137" t="str">
            <v>*</v>
          </cell>
          <cell r="E137" t="str">
            <v>*</v>
          </cell>
          <cell r="F137" t="str">
            <v>*</v>
          </cell>
          <cell r="G137" t="str">
            <v>*</v>
          </cell>
          <cell r="H137">
            <v>4440360.73</v>
          </cell>
        </row>
        <row r="138">
          <cell r="B138" t="str">
            <v>50010104</v>
          </cell>
          <cell r="C138" t="str">
            <v>生产成本-制造费用差异</v>
          </cell>
          <cell r="D138" t="str">
            <v>*</v>
          </cell>
          <cell r="E138" t="str">
            <v>*</v>
          </cell>
          <cell r="F138" t="str">
            <v>*</v>
          </cell>
          <cell r="G138" t="str">
            <v>*</v>
          </cell>
          <cell r="H138">
            <v>10485266.57</v>
          </cell>
        </row>
        <row r="139">
          <cell r="B139" t="str">
            <v>50010105</v>
          </cell>
          <cell r="C139" t="str">
            <v>生产成本-转包差异</v>
          </cell>
          <cell r="D139" t="str">
            <v>*</v>
          </cell>
          <cell r="E139" t="str">
            <v>*</v>
          </cell>
          <cell r="F139" t="str">
            <v>*</v>
          </cell>
          <cell r="G139" t="str">
            <v>*</v>
          </cell>
          <cell r="H139">
            <v>-101185.26</v>
          </cell>
        </row>
        <row r="140">
          <cell r="B140" t="str">
            <v>51010001</v>
          </cell>
          <cell r="C140" t="str">
            <v>制造费用-劳务费</v>
          </cell>
          <cell r="D140" t="str">
            <v>*</v>
          </cell>
          <cell r="E140" t="str">
            <v>*</v>
          </cell>
          <cell r="F140" t="str">
            <v>*</v>
          </cell>
          <cell r="G140" t="str">
            <v>*</v>
          </cell>
          <cell r="H140">
            <v>0</v>
          </cell>
        </row>
        <row r="141">
          <cell r="B141" t="str">
            <v>51010002</v>
          </cell>
          <cell r="C141" t="str">
            <v>制造费用-工资</v>
          </cell>
          <cell r="D141" t="str">
            <v>*</v>
          </cell>
          <cell r="E141" t="str">
            <v>*</v>
          </cell>
          <cell r="F141" t="str">
            <v>*</v>
          </cell>
          <cell r="G141" t="str">
            <v>*</v>
          </cell>
          <cell r="H141">
            <v>0</v>
          </cell>
        </row>
        <row r="142">
          <cell r="B142" t="str">
            <v>51010004</v>
          </cell>
          <cell r="C142" t="str">
            <v>制造费用-福利费</v>
          </cell>
          <cell r="D142" t="str">
            <v>*</v>
          </cell>
          <cell r="E142" t="str">
            <v>*</v>
          </cell>
          <cell r="F142" t="str">
            <v>*</v>
          </cell>
          <cell r="G142" t="str">
            <v>*</v>
          </cell>
          <cell r="H142">
            <v>0</v>
          </cell>
        </row>
        <row r="143">
          <cell r="B143" t="str">
            <v>51010005</v>
          </cell>
          <cell r="C143" t="str">
            <v>制造费用-养老保险</v>
          </cell>
          <cell r="D143" t="str">
            <v>*</v>
          </cell>
          <cell r="E143" t="str">
            <v>*</v>
          </cell>
          <cell r="F143" t="str">
            <v>*</v>
          </cell>
          <cell r="G143" t="str">
            <v>*</v>
          </cell>
          <cell r="H143">
            <v>0</v>
          </cell>
        </row>
        <row r="144">
          <cell r="B144" t="str">
            <v>51010006</v>
          </cell>
          <cell r="C144" t="str">
            <v>制造费用-医疗保险</v>
          </cell>
          <cell r="D144" t="str">
            <v>*</v>
          </cell>
          <cell r="E144" t="str">
            <v>*</v>
          </cell>
          <cell r="F144" t="str">
            <v>*</v>
          </cell>
          <cell r="G144" t="str">
            <v>*</v>
          </cell>
          <cell r="H144">
            <v>0</v>
          </cell>
        </row>
        <row r="145">
          <cell r="B145" t="str">
            <v>51010007</v>
          </cell>
          <cell r="C145" t="str">
            <v>制造费用-工伤保险</v>
          </cell>
          <cell r="D145" t="str">
            <v>*</v>
          </cell>
          <cell r="E145" t="str">
            <v>*</v>
          </cell>
          <cell r="F145" t="str">
            <v>*</v>
          </cell>
          <cell r="G145" t="str">
            <v>*</v>
          </cell>
          <cell r="H145">
            <v>0</v>
          </cell>
        </row>
        <row r="146">
          <cell r="B146" t="str">
            <v>51010008</v>
          </cell>
          <cell r="C146" t="str">
            <v>制造费用-失业保险</v>
          </cell>
          <cell r="D146" t="str">
            <v>*</v>
          </cell>
          <cell r="E146" t="str">
            <v>*</v>
          </cell>
          <cell r="F146" t="str">
            <v>*</v>
          </cell>
          <cell r="G146" t="str">
            <v>*</v>
          </cell>
          <cell r="H146">
            <v>0</v>
          </cell>
        </row>
        <row r="147">
          <cell r="B147" t="str">
            <v>51010009</v>
          </cell>
          <cell r="C147" t="str">
            <v>制造费用-住房公积金</v>
          </cell>
          <cell r="D147" t="str">
            <v>*</v>
          </cell>
          <cell r="E147" t="str">
            <v>*</v>
          </cell>
          <cell r="F147" t="str">
            <v>*</v>
          </cell>
          <cell r="G147" t="str">
            <v>*</v>
          </cell>
          <cell r="H147">
            <v>0</v>
          </cell>
        </row>
        <row r="148">
          <cell r="B148" t="str">
            <v>51010101</v>
          </cell>
          <cell r="C148" t="str">
            <v>制造费用-折旧费</v>
          </cell>
          <cell r="D148" t="str">
            <v>*</v>
          </cell>
          <cell r="E148" t="str">
            <v>*</v>
          </cell>
          <cell r="F148" t="str">
            <v>*</v>
          </cell>
          <cell r="G148" t="str">
            <v>*</v>
          </cell>
          <cell r="H148">
            <v>0</v>
          </cell>
        </row>
        <row r="149">
          <cell r="B149" t="str">
            <v>51010104</v>
          </cell>
          <cell r="C149" t="str">
            <v>制造费用-邮寄费</v>
          </cell>
          <cell r="D149" t="str">
            <v>*</v>
          </cell>
          <cell r="E149" t="str">
            <v>*</v>
          </cell>
          <cell r="F149" t="str">
            <v>*</v>
          </cell>
          <cell r="G149" t="str">
            <v>*</v>
          </cell>
          <cell r="H149">
            <v>0</v>
          </cell>
        </row>
        <row r="150">
          <cell r="B150" t="str">
            <v>51010106</v>
          </cell>
          <cell r="C150" t="str">
            <v>制造费用-文化活动费</v>
          </cell>
          <cell r="D150" t="str">
            <v>*</v>
          </cell>
          <cell r="E150" t="str">
            <v>*</v>
          </cell>
          <cell r="F150" t="str">
            <v>*</v>
          </cell>
          <cell r="G150" t="str">
            <v>*</v>
          </cell>
          <cell r="H150">
            <v>0</v>
          </cell>
        </row>
        <row r="151">
          <cell r="B151" t="str">
            <v>51010107</v>
          </cell>
          <cell r="C151" t="str">
            <v>制造费用-业务招待费</v>
          </cell>
          <cell r="D151" t="str">
            <v>*</v>
          </cell>
          <cell r="E151" t="str">
            <v>*</v>
          </cell>
          <cell r="F151" t="str">
            <v>*</v>
          </cell>
          <cell r="G151" t="str">
            <v>*</v>
          </cell>
          <cell r="H151">
            <v>0</v>
          </cell>
        </row>
        <row r="152">
          <cell r="B152" t="str">
            <v>51010112</v>
          </cell>
          <cell r="C152" t="str">
            <v>制造费用-电费</v>
          </cell>
          <cell r="D152" t="str">
            <v>*</v>
          </cell>
          <cell r="E152" t="str">
            <v>*</v>
          </cell>
          <cell r="F152" t="str">
            <v>*</v>
          </cell>
          <cell r="G152" t="str">
            <v>*</v>
          </cell>
          <cell r="H152">
            <v>0</v>
          </cell>
        </row>
        <row r="153">
          <cell r="B153" t="str">
            <v>51010113</v>
          </cell>
          <cell r="C153" t="str">
            <v>制造费用-水费</v>
          </cell>
          <cell r="D153" t="str">
            <v>*</v>
          </cell>
          <cell r="E153" t="str">
            <v>*</v>
          </cell>
          <cell r="F153" t="str">
            <v>*</v>
          </cell>
          <cell r="G153" t="str">
            <v>*</v>
          </cell>
          <cell r="H153">
            <v>0</v>
          </cell>
        </row>
        <row r="154">
          <cell r="B154" t="str">
            <v>51010114</v>
          </cell>
          <cell r="C154" t="str">
            <v>制造费用-劳动保护费</v>
          </cell>
          <cell r="D154" t="str">
            <v>*</v>
          </cell>
          <cell r="E154" t="str">
            <v>*</v>
          </cell>
          <cell r="F154" t="str">
            <v>*</v>
          </cell>
          <cell r="G154" t="str">
            <v>*</v>
          </cell>
          <cell r="H154">
            <v>0</v>
          </cell>
        </row>
        <row r="155">
          <cell r="B155" t="str">
            <v>51010115</v>
          </cell>
          <cell r="C155" t="str">
            <v>制造费用-运费</v>
          </cell>
          <cell r="D155" t="str">
            <v>*</v>
          </cell>
          <cell r="E155" t="str">
            <v>*</v>
          </cell>
          <cell r="F155" t="str">
            <v>*</v>
          </cell>
          <cell r="G155" t="str">
            <v>*</v>
          </cell>
          <cell r="H155">
            <v>0</v>
          </cell>
        </row>
        <row r="156">
          <cell r="B156" t="str">
            <v>51010116</v>
          </cell>
          <cell r="C156" t="str">
            <v>制造费用-产品返修费</v>
          </cell>
          <cell r="D156" t="str">
            <v>*</v>
          </cell>
          <cell r="E156" t="str">
            <v>*</v>
          </cell>
          <cell r="F156" t="str">
            <v>*</v>
          </cell>
          <cell r="G156" t="str">
            <v>*</v>
          </cell>
          <cell r="H156">
            <v>0</v>
          </cell>
        </row>
        <row r="157">
          <cell r="B157" t="str">
            <v>51010117</v>
          </cell>
          <cell r="C157" t="str">
            <v>制造费用-天然汽</v>
          </cell>
          <cell r="D157" t="str">
            <v>*</v>
          </cell>
          <cell r="E157" t="str">
            <v>*</v>
          </cell>
          <cell r="F157" t="str">
            <v>*</v>
          </cell>
          <cell r="G157" t="str">
            <v>*</v>
          </cell>
          <cell r="H157">
            <v>0</v>
          </cell>
        </row>
        <row r="158">
          <cell r="B158" t="str">
            <v>51010118</v>
          </cell>
          <cell r="C158" t="str">
            <v>制造费用-检测费</v>
          </cell>
          <cell r="D158" t="str">
            <v>*</v>
          </cell>
          <cell r="E158" t="str">
            <v>*</v>
          </cell>
          <cell r="F158" t="str">
            <v>*</v>
          </cell>
          <cell r="G158" t="str">
            <v>*</v>
          </cell>
          <cell r="H158">
            <v>0</v>
          </cell>
        </row>
        <row r="159">
          <cell r="B159" t="str">
            <v>51010119</v>
          </cell>
          <cell r="C159" t="str">
            <v>制造费用-加工费</v>
          </cell>
          <cell r="D159" t="str">
            <v>*</v>
          </cell>
          <cell r="E159" t="str">
            <v>*</v>
          </cell>
          <cell r="F159" t="str">
            <v>*</v>
          </cell>
          <cell r="G159" t="str">
            <v>*</v>
          </cell>
          <cell r="H159">
            <v>0</v>
          </cell>
        </row>
        <row r="160">
          <cell r="B160" t="str">
            <v>51010199</v>
          </cell>
          <cell r="C160" t="str">
            <v>制造费用-其他</v>
          </cell>
          <cell r="D160" t="str">
            <v>*</v>
          </cell>
          <cell r="E160" t="str">
            <v>*</v>
          </cell>
          <cell r="F160" t="str">
            <v>*</v>
          </cell>
          <cell r="G160" t="str">
            <v>*</v>
          </cell>
          <cell r="H160">
            <v>0</v>
          </cell>
        </row>
        <row r="161">
          <cell r="B161" t="str">
            <v>51010201</v>
          </cell>
          <cell r="C161" t="str">
            <v>制造费用-差旅费-住宿费</v>
          </cell>
          <cell r="D161" t="str">
            <v>*</v>
          </cell>
          <cell r="E161" t="str">
            <v>*</v>
          </cell>
          <cell r="F161" t="str">
            <v>*</v>
          </cell>
          <cell r="G161" t="str">
            <v>*</v>
          </cell>
          <cell r="H161">
            <v>0</v>
          </cell>
        </row>
        <row r="162">
          <cell r="B162" t="str">
            <v>51010202</v>
          </cell>
          <cell r="C162" t="str">
            <v>制造费用-差旅费-交通费用</v>
          </cell>
          <cell r="D162" t="str">
            <v>*</v>
          </cell>
          <cell r="E162" t="str">
            <v>*</v>
          </cell>
          <cell r="F162" t="str">
            <v>*</v>
          </cell>
          <cell r="G162" t="str">
            <v>*</v>
          </cell>
          <cell r="H162">
            <v>0</v>
          </cell>
        </row>
        <row r="163">
          <cell r="B163" t="str">
            <v>51010203</v>
          </cell>
          <cell r="C163" t="str">
            <v>制造费用-差旅费-伙食补助</v>
          </cell>
          <cell r="D163" t="str">
            <v>*</v>
          </cell>
          <cell r="E163" t="str">
            <v>*</v>
          </cell>
          <cell r="F163" t="str">
            <v>*</v>
          </cell>
          <cell r="G163" t="str">
            <v>*</v>
          </cell>
          <cell r="H163">
            <v>0</v>
          </cell>
        </row>
        <row r="164">
          <cell r="B164" t="str">
            <v>51010204</v>
          </cell>
          <cell r="C164" t="str">
            <v>制造费用-差旅费-其他</v>
          </cell>
          <cell r="D164" t="str">
            <v>*</v>
          </cell>
          <cell r="E164" t="str">
            <v>*</v>
          </cell>
          <cell r="F164" t="str">
            <v>*</v>
          </cell>
          <cell r="G164" t="str">
            <v>*</v>
          </cell>
          <cell r="H164">
            <v>0</v>
          </cell>
        </row>
        <row r="165">
          <cell r="B165" t="str">
            <v>51010401</v>
          </cell>
          <cell r="C165" t="str">
            <v>制造费用-办公费-日常费用</v>
          </cell>
          <cell r="D165" t="str">
            <v>*</v>
          </cell>
          <cell r="E165" t="str">
            <v>*</v>
          </cell>
          <cell r="F165" t="str">
            <v>*</v>
          </cell>
          <cell r="G165" t="str">
            <v>*</v>
          </cell>
          <cell r="H165">
            <v>0</v>
          </cell>
        </row>
        <row r="166">
          <cell r="B166" t="str">
            <v>51010501</v>
          </cell>
          <cell r="C166" t="str">
            <v>制造费用-车辆-燃油费</v>
          </cell>
          <cell r="D166" t="str">
            <v>*</v>
          </cell>
          <cell r="E166" t="str">
            <v>*</v>
          </cell>
          <cell r="F166" t="str">
            <v>*</v>
          </cell>
          <cell r="G166" t="str">
            <v>*</v>
          </cell>
          <cell r="H166">
            <v>0</v>
          </cell>
        </row>
        <row r="167">
          <cell r="B167" t="str">
            <v>51010502</v>
          </cell>
          <cell r="C167" t="str">
            <v>制造费用-车辆-修理费</v>
          </cell>
          <cell r="D167" t="str">
            <v>*</v>
          </cell>
          <cell r="E167" t="str">
            <v>*</v>
          </cell>
          <cell r="F167" t="str">
            <v>*</v>
          </cell>
          <cell r="G167" t="str">
            <v>*</v>
          </cell>
          <cell r="H167">
            <v>0</v>
          </cell>
        </row>
        <row r="168">
          <cell r="B168" t="str">
            <v>51010504</v>
          </cell>
          <cell r="C168" t="str">
            <v>制造费用-车辆-租赁费</v>
          </cell>
          <cell r="D168" t="str">
            <v>*</v>
          </cell>
          <cell r="E168" t="str">
            <v>*</v>
          </cell>
          <cell r="F168" t="str">
            <v>*</v>
          </cell>
          <cell r="G168" t="str">
            <v>*</v>
          </cell>
          <cell r="H168">
            <v>0</v>
          </cell>
        </row>
        <row r="169">
          <cell r="B169" t="str">
            <v>51010601</v>
          </cell>
          <cell r="C169" t="str">
            <v>制造费用-修理费-电子设备</v>
          </cell>
          <cell r="D169" t="str">
            <v>*</v>
          </cell>
          <cell r="E169" t="str">
            <v>*</v>
          </cell>
          <cell r="F169" t="str">
            <v>*</v>
          </cell>
          <cell r="G169" t="str">
            <v>*</v>
          </cell>
          <cell r="H169">
            <v>0</v>
          </cell>
        </row>
        <row r="170">
          <cell r="B170" t="str">
            <v>51010602</v>
          </cell>
          <cell r="C170" t="str">
            <v>制造费用-修理费-房屋建筑</v>
          </cell>
          <cell r="D170" t="str">
            <v>*</v>
          </cell>
          <cell r="E170" t="str">
            <v>*</v>
          </cell>
          <cell r="F170" t="str">
            <v>*</v>
          </cell>
          <cell r="G170" t="str">
            <v>*</v>
          </cell>
          <cell r="H170">
            <v>0</v>
          </cell>
        </row>
        <row r="171">
          <cell r="B171" t="str">
            <v>51010603</v>
          </cell>
          <cell r="C171" t="str">
            <v>制造费用-修理费-机器设备</v>
          </cell>
          <cell r="D171" t="str">
            <v>*</v>
          </cell>
          <cell r="E171" t="str">
            <v>*</v>
          </cell>
          <cell r="F171" t="str">
            <v>*</v>
          </cell>
          <cell r="G171" t="str">
            <v>*</v>
          </cell>
          <cell r="H171">
            <v>0</v>
          </cell>
        </row>
        <row r="172">
          <cell r="B172" t="str">
            <v>51010701</v>
          </cell>
          <cell r="C172" t="str">
            <v>制造费用-材料-低值易耗品</v>
          </cell>
          <cell r="D172" t="str">
            <v>*</v>
          </cell>
          <cell r="E172" t="str">
            <v>*</v>
          </cell>
          <cell r="F172" t="str">
            <v>*</v>
          </cell>
          <cell r="G172" t="str">
            <v>*</v>
          </cell>
          <cell r="H172">
            <v>0</v>
          </cell>
        </row>
        <row r="173">
          <cell r="B173" t="str">
            <v>51010702</v>
          </cell>
          <cell r="C173" t="str">
            <v>制造费用-材料-辅料-油料</v>
          </cell>
          <cell r="D173" t="str">
            <v>*</v>
          </cell>
          <cell r="E173" t="str">
            <v>*</v>
          </cell>
          <cell r="F173" t="str">
            <v>*</v>
          </cell>
          <cell r="G173" t="str">
            <v>*</v>
          </cell>
          <cell r="H173">
            <v>0</v>
          </cell>
        </row>
        <row r="174">
          <cell r="B174" t="str">
            <v>51010703</v>
          </cell>
          <cell r="C174" t="str">
            <v>制造费用-材料-废品损失</v>
          </cell>
          <cell r="D174" t="str">
            <v>*</v>
          </cell>
          <cell r="E174" t="str">
            <v>*</v>
          </cell>
          <cell r="F174" t="str">
            <v>*</v>
          </cell>
          <cell r="G174" t="str">
            <v>*</v>
          </cell>
          <cell r="H174">
            <v>0</v>
          </cell>
        </row>
        <row r="175">
          <cell r="B175" t="str">
            <v>51010705</v>
          </cell>
          <cell r="C175" t="str">
            <v>制造费用-材料-机物料消耗</v>
          </cell>
          <cell r="D175" t="str">
            <v>*</v>
          </cell>
          <cell r="E175" t="str">
            <v>*</v>
          </cell>
          <cell r="F175" t="str">
            <v>*</v>
          </cell>
          <cell r="G175" t="str">
            <v>*</v>
          </cell>
          <cell r="H175">
            <v>0</v>
          </cell>
        </row>
        <row r="176">
          <cell r="B176" t="str">
            <v>51010706</v>
          </cell>
          <cell r="C176" t="str">
            <v>制造费用-材料-辅助材料</v>
          </cell>
          <cell r="D176" t="str">
            <v>*</v>
          </cell>
          <cell r="E176" t="str">
            <v>*</v>
          </cell>
          <cell r="F176" t="str">
            <v>*</v>
          </cell>
          <cell r="G176" t="str">
            <v>*</v>
          </cell>
          <cell r="H176">
            <v>0</v>
          </cell>
        </row>
        <row r="177">
          <cell r="B177" t="str">
            <v>51010707</v>
          </cell>
          <cell r="C177" t="str">
            <v>制造费用-材料-工具</v>
          </cell>
          <cell r="D177" t="str">
            <v>*</v>
          </cell>
          <cell r="E177" t="str">
            <v>*</v>
          </cell>
          <cell r="F177" t="str">
            <v>*</v>
          </cell>
          <cell r="G177" t="str">
            <v>*</v>
          </cell>
          <cell r="H177">
            <v>0</v>
          </cell>
        </row>
        <row r="178">
          <cell r="B178" t="str">
            <v>51010710</v>
          </cell>
          <cell r="C178" t="str">
            <v>制造费用-材料-超BOM</v>
          </cell>
          <cell r="D178" t="str">
            <v>*</v>
          </cell>
          <cell r="E178" t="str">
            <v>*</v>
          </cell>
          <cell r="F178" t="str">
            <v>*</v>
          </cell>
          <cell r="G178" t="str">
            <v>*</v>
          </cell>
          <cell r="H178">
            <v>0</v>
          </cell>
        </row>
        <row r="179">
          <cell r="B179" t="str">
            <v>52010101</v>
          </cell>
          <cell r="C179" t="str">
            <v>生产成本-劳务费</v>
          </cell>
          <cell r="D179" t="str">
            <v>*</v>
          </cell>
          <cell r="E179" t="str">
            <v>*</v>
          </cell>
          <cell r="F179" t="str">
            <v>*</v>
          </cell>
          <cell r="G179" t="str">
            <v>*</v>
          </cell>
          <cell r="H179">
            <v>0</v>
          </cell>
        </row>
        <row r="180">
          <cell r="B180" t="str">
            <v>52010102</v>
          </cell>
          <cell r="C180" t="str">
            <v>生产成本-工资</v>
          </cell>
          <cell r="D180" t="str">
            <v>*</v>
          </cell>
          <cell r="E180" t="str">
            <v>*</v>
          </cell>
          <cell r="F180" t="str">
            <v>*</v>
          </cell>
          <cell r="G180" t="str">
            <v>*</v>
          </cell>
          <cell r="H180">
            <v>0</v>
          </cell>
        </row>
        <row r="181">
          <cell r="B181" t="str">
            <v>52010103</v>
          </cell>
          <cell r="C181" t="str">
            <v>生产成本-奖金</v>
          </cell>
          <cell r="D181" t="str">
            <v>*</v>
          </cell>
          <cell r="E181" t="str">
            <v>*</v>
          </cell>
          <cell r="F181" t="str">
            <v>*</v>
          </cell>
          <cell r="G181" t="str">
            <v>*</v>
          </cell>
          <cell r="H181">
            <v>0</v>
          </cell>
        </row>
        <row r="182">
          <cell r="B182" t="str">
            <v>52010104</v>
          </cell>
          <cell r="C182" t="str">
            <v>生产成本-福利费</v>
          </cell>
          <cell r="D182" t="str">
            <v>*</v>
          </cell>
          <cell r="E182" t="str">
            <v>*</v>
          </cell>
          <cell r="F182" t="str">
            <v>*</v>
          </cell>
          <cell r="G182" t="str">
            <v>*</v>
          </cell>
          <cell r="H182">
            <v>0</v>
          </cell>
        </row>
        <row r="183">
          <cell r="B183" t="str">
            <v>52010105</v>
          </cell>
          <cell r="C183" t="str">
            <v>生产成本-养老保险</v>
          </cell>
          <cell r="D183" t="str">
            <v>*</v>
          </cell>
          <cell r="E183" t="str">
            <v>*</v>
          </cell>
          <cell r="F183" t="str">
            <v>*</v>
          </cell>
          <cell r="G183" t="str">
            <v>*</v>
          </cell>
          <cell r="H183">
            <v>0</v>
          </cell>
        </row>
        <row r="184">
          <cell r="B184" t="str">
            <v>52010106</v>
          </cell>
          <cell r="C184" t="str">
            <v>生产成本-医疗保险</v>
          </cell>
          <cell r="D184" t="str">
            <v>*</v>
          </cell>
          <cell r="E184" t="str">
            <v>*</v>
          </cell>
          <cell r="F184" t="str">
            <v>*</v>
          </cell>
          <cell r="G184" t="str">
            <v>*</v>
          </cell>
          <cell r="H184">
            <v>0</v>
          </cell>
        </row>
        <row r="185">
          <cell r="B185" t="str">
            <v>52010107</v>
          </cell>
          <cell r="C185" t="str">
            <v>生产成本-工伤保险</v>
          </cell>
          <cell r="D185" t="str">
            <v>*</v>
          </cell>
          <cell r="E185" t="str">
            <v>*</v>
          </cell>
          <cell r="F185" t="str">
            <v>*</v>
          </cell>
          <cell r="G185" t="str">
            <v>*</v>
          </cell>
          <cell r="H185">
            <v>0</v>
          </cell>
        </row>
        <row r="186">
          <cell r="B186" t="str">
            <v>52010108</v>
          </cell>
          <cell r="C186" t="str">
            <v>生产成本-失业保险</v>
          </cell>
          <cell r="D186" t="str">
            <v>*</v>
          </cell>
          <cell r="E186" t="str">
            <v>*</v>
          </cell>
          <cell r="F186" t="str">
            <v>*</v>
          </cell>
          <cell r="G186" t="str">
            <v>*</v>
          </cell>
          <cell r="H186">
            <v>0</v>
          </cell>
        </row>
        <row r="187">
          <cell r="B187" t="str">
            <v>52010109</v>
          </cell>
          <cell r="C187" t="str">
            <v>生产成本-住房公积金</v>
          </cell>
          <cell r="D187" t="str">
            <v>*</v>
          </cell>
          <cell r="E187" t="str">
            <v>*</v>
          </cell>
          <cell r="F187" t="str">
            <v>*</v>
          </cell>
          <cell r="G187" t="str">
            <v>*</v>
          </cell>
          <cell r="H187">
            <v>0</v>
          </cell>
        </row>
        <row r="188">
          <cell r="B188" t="str">
            <v>53010202</v>
          </cell>
          <cell r="C188" t="str">
            <v>研发支出- 资本化支出</v>
          </cell>
          <cell r="D188" t="str">
            <v>*</v>
          </cell>
          <cell r="E188" t="str">
            <v>*</v>
          </cell>
          <cell r="F188" t="str">
            <v>*</v>
          </cell>
          <cell r="G188" t="str">
            <v>*</v>
          </cell>
          <cell r="H188">
            <v>26923407.79</v>
          </cell>
        </row>
        <row r="189">
          <cell r="B189" t="str">
            <v>60010101</v>
          </cell>
          <cell r="C189" t="str">
            <v>主营业务收入-集团内</v>
          </cell>
          <cell r="D189" t="str">
            <v>*</v>
          </cell>
          <cell r="E189" t="str">
            <v>*</v>
          </cell>
          <cell r="F189" t="str">
            <v>*</v>
          </cell>
          <cell r="G189" t="str">
            <v>*</v>
          </cell>
          <cell r="H189">
            <v>0</v>
          </cell>
        </row>
        <row r="190">
          <cell r="B190" t="str">
            <v>60010201</v>
          </cell>
          <cell r="C190" t="str">
            <v>主营业务收入-集团外</v>
          </cell>
          <cell r="D190" t="str">
            <v>*</v>
          </cell>
          <cell r="E190" t="str">
            <v>*</v>
          </cell>
          <cell r="F190" t="str">
            <v>*</v>
          </cell>
          <cell r="G190" t="str">
            <v>*</v>
          </cell>
          <cell r="H190">
            <v>0</v>
          </cell>
        </row>
        <row r="191">
          <cell r="B191" t="str">
            <v>60010301</v>
          </cell>
          <cell r="C191" t="str">
            <v>主营业务收入-关联方</v>
          </cell>
          <cell r="D191" t="str">
            <v>*</v>
          </cell>
          <cell r="E191" t="str">
            <v>*</v>
          </cell>
          <cell r="F191" t="str">
            <v>*</v>
          </cell>
          <cell r="G191" t="str">
            <v>*</v>
          </cell>
          <cell r="H191">
            <v>0</v>
          </cell>
        </row>
        <row r="192">
          <cell r="B192" t="str">
            <v>60510201</v>
          </cell>
          <cell r="C192" t="str">
            <v>其他业务收入-集团外</v>
          </cell>
          <cell r="D192" t="str">
            <v>*</v>
          </cell>
          <cell r="E192" t="str">
            <v>*</v>
          </cell>
          <cell r="F192" t="str">
            <v>*</v>
          </cell>
          <cell r="G192" t="str">
            <v>*</v>
          </cell>
          <cell r="H192">
            <v>0</v>
          </cell>
        </row>
        <row r="193">
          <cell r="B193" t="str">
            <v>61030101</v>
          </cell>
          <cell r="C193" t="str">
            <v>资产处置损益-处置非流动资产</v>
          </cell>
          <cell r="D193" t="str">
            <v>*</v>
          </cell>
          <cell r="E193" t="str">
            <v>*</v>
          </cell>
          <cell r="F193" t="str">
            <v>*</v>
          </cell>
          <cell r="G193" t="str">
            <v>*</v>
          </cell>
          <cell r="H193">
            <v>0</v>
          </cell>
        </row>
        <row r="194">
          <cell r="B194" t="str">
            <v>61040101</v>
          </cell>
          <cell r="C194" t="str">
            <v>其他收益</v>
          </cell>
          <cell r="D194" t="str">
            <v>*</v>
          </cell>
          <cell r="E194" t="str">
            <v>*</v>
          </cell>
          <cell r="F194" t="str">
            <v>*</v>
          </cell>
          <cell r="G194" t="str">
            <v>*</v>
          </cell>
          <cell r="H194">
            <v>0</v>
          </cell>
        </row>
        <row r="195">
          <cell r="B195" t="str">
            <v>63010107</v>
          </cell>
          <cell r="C195" t="str">
            <v>营业外收入-其他收入</v>
          </cell>
          <cell r="D195" t="str">
            <v>*</v>
          </cell>
          <cell r="E195" t="str">
            <v>*</v>
          </cell>
          <cell r="F195" t="str">
            <v>*</v>
          </cell>
          <cell r="G195" t="str">
            <v>*</v>
          </cell>
          <cell r="H195">
            <v>0</v>
          </cell>
        </row>
        <row r="196">
          <cell r="B196" t="str">
            <v>64010101</v>
          </cell>
          <cell r="C196" t="str">
            <v>主营业务成本-材料-集团内</v>
          </cell>
          <cell r="D196" t="str">
            <v>*</v>
          </cell>
          <cell r="E196" t="str">
            <v>*</v>
          </cell>
          <cell r="F196" t="str">
            <v>*</v>
          </cell>
          <cell r="G196" t="str">
            <v>*</v>
          </cell>
          <cell r="H196">
            <v>0</v>
          </cell>
        </row>
        <row r="197">
          <cell r="B197" t="str">
            <v>64010102</v>
          </cell>
          <cell r="C197" t="str">
            <v>主营业务成本-人工-集团内</v>
          </cell>
          <cell r="D197" t="str">
            <v>*</v>
          </cell>
          <cell r="E197" t="str">
            <v>*</v>
          </cell>
          <cell r="F197" t="str">
            <v>*</v>
          </cell>
          <cell r="G197" t="str">
            <v>*</v>
          </cell>
          <cell r="H197">
            <v>0</v>
          </cell>
        </row>
        <row r="198">
          <cell r="B198" t="str">
            <v>64010103</v>
          </cell>
          <cell r="C198" t="str">
            <v>主营业务成本-制费-集团内</v>
          </cell>
          <cell r="D198" t="str">
            <v>*</v>
          </cell>
          <cell r="E198" t="str">
            <v>*</v>
          </cell>
          <cell r="F198" t="str">
            <v>*</v>
          </cell>
          <cell r="G198" t="str">
            <v>*</v>
          </cell>
          <cell r="H198">
            <v>0</v>
          </cell>
        </row>
        <row r="199">
          <cell r="B199" t="str">
            <v>64010104</v>
          </cell>
          <cell r="C199" t="str">
            <v>主营业务成本-转包-集团内</v>
          </cell>
          <cell r="D199" t="str">
            <v>*</v>
          </cell>
          <cell r="E199" t="str">
            <v>*</v>
          </cell>
          <cell r="F199" t="str">
            <v>*</v>
          </cell>
          <cell r="G199" t="str">
            <v>*</v>
          </cell>
          <cell r="H199">
            <v>0</v>
          </cell>
        </row>
        <row r="200">
          <cell r="B200" t="str">
            <v>64010105</v>
          </cell>
          <cell r="C200" t="str">
            <v>主营业务成本-材料差异-集团内</v>
          </cell>
          <cell r="D200" t="str">
            <v>*</v>
          </cell>
          <cell r="E200" t="str">
            <v>*</v>
          </cell>
          <cell r="F200" t="str">
            <v>*</v>
          </cell>
          <cell r="G200" t="str">
            <v>*</v>
          </cell>
          <cell r="H200">
            <v>0</v>
          </cell>
        </row>
        <row r="201">
          <cell r="B201" t="str">
            <v>64010106</v>
          </cell>
          <cell r="C201" t="str">
            <v>主营业务成本-人工差异-集团内</v>
          </cell>
          <cell r="D201" t="str">
            <v>*</v>
          </cell>
          <cell r="E201" t="str">
            <v>*</v>
          </cell>
          <cell r="F201" t="str">
            <v>*</v>
          </cell>
          <cell r="G201" t="str">
            <v>*</v>
          </cell>
          <cell r="H201">
            <v>0</v>
          </cell>
        </row>
        <row r="202">
          <cell r="B202" t="str">
            <v>64010107</v>
          </cell>
          <cell r="C202" t="str">
            <v>主营业务成本-制费差异-集团内</v>
          </cell>
          <cell r="D202" t="str">
            <v>*</v>
          </cell>
          <cell r="E202" t="str">
            <v>*</v>
          </cell>
          <cell r="F202" t="str">
            <v>*</v>
          </cell>
          <cell r="G202" t="str">
            <v>*</v>
          </cell>
          <cell r="H202">
            <v>0</v>
          </cell>
        </row>
        <row r="203">
          <cell r="B203" t="str">
            <v>64010108</v>
          </cell>
          <cell r="C203" t="str">
            <v>主营业务成本-转包差异-集团内</v>
          </cell>
          <cell r="D203" t="str">
            <v>*</v>
          </cell>
          <cell r="E203" t="str">
            <v>*</v>
          </cell>
          <cell r="F203" t="str">
            <v>*</v>
          </cell>
          <cell r="G203" t="str">
            <v>*</v>
          </cell>
          <cell r="H203">
            <v>0</v>
          </cell>
        </row>
        <row r="204">
          <cell r="B204" t="str">
            <v>64010201</v>
          </cell>
          <cell r="C204" t="str">
            <v>主营业务成本-材料-集团外</v>
          </cell>
          <cell r="D204" t="str">
            <v>*</v>
          </cell>
          <cell r="E204" t="str">
            <v>*</v>
          </cell>
          <cell r="F204" t="str">
            <v>*</v>
          </cell>
          <cell r="G204" t="str">
            <v>*</v>
          </cell>
          <cell r="H204">
            <v>0</v>
          </cell>
        </row>
        <row r="205">
          <cell r="B205" t="str">
            <v>64010202</v>
          </cell>
          <cell r="C205" t="str">
            <v>主营业务成本-人工-集团外</v>
          </cell>
          <cell r="D205" t="str">
            <v>*</v>
          </cell>
          <cell r="E205" t="str">
            <v>*</v>
          </cell>
          <cell r="F205" t="str">
            <v>*</v>
          </cell>
          <cell r="G205" t="str">
            <v>*</v>
          </cell>
          <cell r="H205">
            <v>0</v>
          </cell>
        </row>
        <row r="206">
          <cell r="B206" t="str">
            <v>64010203</v>
          </cell>
          <cell r="C206" t="str">
            <v>主营业务成本-制费-集团外</v>
          </cell>
          <cell r="D206" t="str">
            <v>*</v>
          </cell>
          <cell r="E206" t="str">
            <v>*</v>
          </cell>
          <cell r="F206" t="str">
            <v>*</v>
          </cell>
          <cell r="G206" t="str">
            <v>*</v>
          </cell>
          <cell r="H206">
            <v>0</v>
          </cell>
        </row>
        <row r="207">
          <cell r="B207" t="str">
            <v>64010204</v>
          </cell>
          <cell r="C207" t="str">
            <v>主营业务成本-转包-集团外</v>
          </cell>
          <cell r="D207" t="str">
            <v>*</v>
          </cell>
          <cell r="E207" t="str">
            <v>*</v>
          </cell>
          <cell r="F207" t="str">
            <v>*</v>
          </cell>
          <cell r="G207" t="str">
            <v>*</v>
          </cell>
          <cell r="H207">
            <v>0</v>
          </cell>
        </row>
        <row r="208">
          <cell r="B208" t="str">
            <v>64010205</v>
          </cell>
          <cell r="C208" t="str">
            <v>主营业务成本-材料差异-集团外</v>
          </cell>
          <cell r="D208" t="str">
            <v>*</v>
          </cell>
          <cell r="E208" t="str">
            <v>*</v>
          </cell>
          <cell r="F208" t="str">
            <v>*</v>
          </cell>
          <cell r="G208" t="str">
            <v>*</v>
          </cell>
          <cell r="H208">
            <v>0</v>
          </cell>
        </row>
        <row r="209">
          <cell r="B209" t="str">
            <v>64010206</v>
          </cell>
          <cell r="C209" t="str">
            <v>主营业务成本-人工差异-集团外</v>
          </cell>
          <cell r="D209" t="str">
            <v>*</v>
          </cell>
          <cell r="E209" t="str">
            <v>*</v>
          </cell>
          <cell r="F209" t="str">
            <v>*</v>
          </cell>
          <cell r="G209" t="str">
            <v>*</v>
          </cell>
          <cell r="H209">
            <v>0</v>
          </cell>
        </row>
        <row r="210">
          <cell r="B210" t="str">
            <v>64010207</v>
          </cell>
          <cell r="C210" t="str">
            <v>主营业务成本-制费差异-集团外</v>
          </cell>
          <cell r="D210" t="str">
            <v>*</v>
          </cell>
          <cell r="E210" t="str">
            <v>*</v>
          </cell>
          <cell r="F210" t="str">
            <v>*</v>
          </cell>
          <cell r="G210" t="str">
            <v>*</v>
          </cell>
          <cell r="H210">
            <v>0</v>
          </cell>
        </row>
        <row r="211">
          <cell r="B211" t="str">
            <v>64010208</v>
          </cell>
          <cell r="C211" t="str">
            <v>主营业务成本-转包差异-集团外</v>
          </cell>
          <cell r="D211" t="str">
            <v>*</v>
          </cell>
          <cell r="E211" t="str">
            <v>*</v>
          </cell>
          <cell r="F211" t="str">
            <v>*</v>
          </cell>
          <cell r="G211" t="str">
            <v>*</v>
          </cell>
          <cell r="H211">
            <v>0</v>
          </cell>
        </row>
        <row r="212">
          <cell r="B212" t="str">
            <v>64010301</v>
          </cell>
          <cell r="C212" t="str">
            <v>主营业务成本-材料-关联方</v>
          </cell>
          <cell r="D212" t="str">
            <v>*</v>
          </cell>
          <cell r="E212" t="str">
            <v>*</v>
          </cell>
          <cell r="F212" t="str">
            <v>*</v>
          </cell>
          <cell r="G212" t="str">
            <v>*</v>
          </cell>
          <cell r="H212">
            <v>0</v>
          </cell>
        </row>
        <row r="213">
          <cell r="B213" t="str">
            <v>64010302</v>
          </cell>
          <cell r="C213" t="str">
            <v>主营业务成本-人工-关联方</v>
          </cell>
          <cell r="D213" t="str">
            <v>*</v>
          </cell>
          <cell r="E213" t="str">
            <v>*</v>
          </cell>
          <cell r="F213" t="str">
            <v>*</v>
          </cell>
          <cell r="G213" t="str">
            <v>*</v>
          </cell>
          <cell r="H213">
            <v>0</v>
          </cell>
        </row>
        <row r="214">
          <cell r="B214" t="str">
            <v>64010303</v>
          </cell>
          <cell r="C214" t="str">
            <v>主营业务成本-制费-关联方</v>
          </cell>
          <cell r="D214" t="str">
            <v>*</v>
          </cell>
          <cell r="E214" t="str">
            <v>*</v>
          </cell>
          <cell r="F214" t="str">
            <v>*</v>
          </cell>
          <cell r="G214" t="str">
            <v>*</v>
          </cell>
          <cell r="H214">
            <v>0</v>
          </cell>
        </row>
        <row r="215">
          <cell r="B215" t="str">
            <v>64010304</v>
          </cell>
          <cell r="C215" t="str">
            <v>主营业务成本-转包-关联方</v>
          </cell>
          <cell r="D215" t="str">
            <v>*</v>
          </cell>
          <cell r="E215" t="str">
            <v>*</v>
          </cell>
          <cell r="F215" t="str">
            <v>*</v>
          </cell>
          <cell r="G215" t="str">
            <v>*</v>
          </cell>
          <cell r="H215">
            <v>0</v>
          </cell>
        </row>
        <row r="216">
          <cell r="B216" t="str">
            <v>64010305</v>
          </cell>
          <cell r="C216" t="str">
            <v>主营业务成本-材料差异-关联方</v>
          </cell>
          <cell r="D216" t="str">
            <v>*</v>
          </cell>
          <cell r="E216" t="str">
            <v>*</v>
          </cell>
          <cell r="F216" t="str">
            <v>*</v>
          </cell>
          <cell r="G216" t="str">
            <v>*</v>
          </cell>
          <cell r="H216">
            <v>0</v>
          </cell>
        </row>
        <row r="217">
          <cell r="B217" t="str">
            <v>64010306</v>
          </cell>
          <cell r="C217" t="str">
            <v>主营业务成本-人工差异-关联方</v>
          </cell>
          <cell r="D217" t="str">
            <v>*</v>
          </cell>
          <cell r="E217" t="str">
            <v>*</v>
          </cell>
          <cell r="F217" t="str">
            <v>*</v>
          </cell>
          <cell r="G217" t="str">
            <v>*</v>
          </cell>
          <cell r="H217">
            <v>0</v>
          </cell>
        </row>
        <row r="218">
          <cell r="B218" t="str">
            <v>64010307</v>
          </cell>
          <cell r="C218" t="str">
            <v>主营业务成本-制费差异-关联方</v>
          </cell>
          <cell r="D218" t="str">
            <v>*</v>
          </cell>
          <cell r="E218" t="str">
            <v>*</v>
          </cell>
          <cell r="F218" t="str">
            <v>*</v>
          </cell>
          <cell r="G218" t="str">
            <v>*</v>
          </cell>
          <cell r="H218">
            <v>0</v>
          </cell>
        </row>
        <row r="219">
          <cell r="B219" t="str">
            <v>64010308</v>
          </cell>
          <cell r="C219" t="str">
            <v>主营业务成本-转包差异-关联方</v>
          </cell>
          <cell r="D219" t="str">
            <v>*</v>
          </cell>
          <cell r="E219" t="str">
            <v>*</v>
          </cell>
          <cell r="F219" t="str">
            <v>*</v>
          </cell>
          <cell r="G219" t="str">
            <v>*</v>
          </cell>
          <cell r="H219">
            <v>0</v>
          </cell>
        </row>
        <row r="220">
          <cell r="B220" t="str">
            <v>64030101</v>
          </cell>
          <cell r="C220" t="str">
            <v>营业税金及附加</v>
          </cell>
          <cell r="D220" t="str">
            <v>*</v>
          </cell>
          <cell r="E220" t="str">
            <v>*</v>
          </cell>
          <cell r="F220" t="str">
            <v>*</v>
          </cell>
          <cell r="G220" t="str">
            <v>*</v>
          </cell>
          <cell r="H220">
            <v>0</v>
          </cell>
        </row>
        <row r="221">
          <cell r="B221" t="str">
            <v>66010002</v>
          </cell>
          <cell r="C221" t="str">
            <v>销售费用-工资</v>
          </cell>
          <cell r="D221" t="str">
            <v>*</v>
          </cell>
          <cell r="E221" t="str">
            <v>*</v>
          </cell>
          <cell r="F221" t="str">
            <v>*</v>
          </cell>
          <cell r="G221" t="str">
            <v>*</v>
          </cell>
          <cell r="H221">
            <v>0</v>
          </cell>
        </row>
        <row r="222">
          <cell r="B222" t="str">
            <v>66010005</v>
          </cell>
          <cell r="C222" t="str">
            <v>销售费用-养老保险</v>
          </cell>
          <cell r="D222" t="str">
            <v>*</v>
          </cell>
          <cell r="E222" t="str">
            <v>*</v>
          </cell>
          <cell r="F222" t="str">
            <v>*</v>
          </cell>
          <cell r="G222" t="str">
            <v>*</v>
          </cell>
          <cell r="H222">
            <v>0</v>
          </cell>
        </row>
        <row r="223">
          <cell r="B223" t="str">
            <v>66010006</v>
          </cell>
          <cell r="C223" t="str">
            <v>销售费用-医疗保险</v>
          </cell>
          <cell r="D223" t="str">
            <v>*</v>
          </cell>
          <cell r="E223" t="str">
            <v>*</v>
          </cell>
          <cell r="F223" t="str">
            <v>*</v>
          </cell>
          <cell r="G223" t="str">
            <v>*</v>
          </cell>
          <cell r="H223">
            <v>0</v>
          </cell>
        </row>
        <row r="224">
          <cell r="B224" t="str">
            <v>66010007</v>
          </cell>
          <cell r="C224" t="str">
            <v>销售费用-工伤保险</v>
          </cell>
          <cell r="D224" t="str">
            <v>*</v>
          </cell>
          <cell r="E224" t="str">
            <v>*</v>
          </cell>
          <cell r="F224" t="str">
            <v>*</v>
          </cell>
          <cell r="G224" t="str">
            <v>*</v>
          </cell>
          <cell r="H224">
            <v>0</v>
          </cell>
        </row>
        <row r="225">
          <cell r="B225" t="str">
            <v>66010008</v>
          </cell>
          <cell r="C225" t="str">
            <v>销售费用-失业保险</v>
          </cell>
          <cell r="D225" t="str">
            <v>*</v>
          </cell>
          <cell r="E225" t="str">
            <v>*</v>
          </cell>
          <cell r="F225" t="str">
            <v>*</v>
          </cell>
          <cell r="G225" t="str">
            <v>*</v>
          </cell>
          <cell r="H225">
            <v>0</v>
          </cell>
        </row>
        <row r="226">
          <cell r="B226" t="str">
            <v>66010009</v>
          </cell>
          <cell r="C226" t="str">
            <v>销售费用-住房公积金</v>
          </cell>
          <cell r="D226" t="str">
            <v>*</v>
          </cell>
          <cell r="E226" t="str">
            <v>*</v>
          </cell>
          <cell r="F226" t="str">
            <v>*</v>
          </cell>
          <cell r="G226" t="str">
            <v>*</v>
          </cell>
          <cell r="H226">
            <v>0</v>
          </cell>
        </row>
        <row r="227">
          <cell r="B227" t="str">
            <v>66010101</v>
          </cell>
          <cell r="C227" t="str">
            <v>销售费用-折旧费</v>
          </cell>
          <cell r="D227" t="str">
            <v>*</v>
          </cell>
          <cell r="E227" t="str">
            <v>*</v>
          </cell>
          <cell r="F227" t="str">
            <v>*</v>
          </cell>
          <cell r="G227" t="str">
            <v>*</v>
          </cell>
          <cell r="H227">
            <v>0</v>
          </cell>
        </row>
        <row r="228">
          <cell r="B228" t="str">
            <v>66010103</v>
          </cell>
          <cell r="C228" t="str">
            <v>销售费用-电费</v>
          </cell>
          <cell r="D228" t="str">
            <v>*</v>
          </cell>
          <cell r="E228" t="str">
            <v>*</v>
          </cell>
          <cell r="F228" t="str">
            <v>*</v>
          </cell>
          <cell r="G228" t="str">
            <v>*</v>
          </cell>
          <cell r="H228">
            <v>0</v>
          </cell>
        </row>
        <row r="229">
          <cell r="B229" t="str">
            <v>66010104</v>
          </cell>
          <cell r="C229" t="str">
            <v>销售费用-水费</v>
          </cell>
          <cell r="D229" t="str">
            <v>*</v>
          </cell>
          <cell r="E229" t="str">
            <v>*</v>
          </cell>
          <cell r="F229" t="str">
            <v>*</v>
          </cell>
          <cell r="G229" t="str">
            <v>*</v>
          </cell>
          <cell r="H229">
            <v>0</v>
          </cell>
        </row>
        <row r="230">
          <cell r="B230" t="str">
            <v>66010109</v>
          </cell>
          <cell r="C230" t="str">
            <v>销售费用-业务招待费</v>
          </cell>
          <cell r="D230" t="str">
            <v>*</v>
          </cell>
          <cell r="E230" t="str">
            <v>*</v>
          </cell>
          <cell r="F230" t="str">
            <v>*</v>
          </cell>
          <cell r="G230" t="str">
            <v>*</v>
          </cell>
          <cell r="H230">
            <v>0</v>
          </cell>
        </row>
        <row r="231">
          <cell r="B231" t="str">
            <v>66010110</v>
          </cell>
          <cell r="C231" t="str">
            <v>销售费用-劳动保护费</v>
          </cell>
          <cell r="D231" t="str">
            <v>*</v>
          </cell>
          <cell r="E231" t="str">
            <v>*</v>
          </cell>
          <cell r="F231" t="str">
            <v>*</v>
          </cell>
          <cell r="G231" t="str">
            <v>*</v>
          </cell>
          <cell r="H231">
            <v>0</v>
          </cell>
        </row>
        <row r="232">
          <cell r="B232" t="str">
            <v>66010112</v>
          </cell>
          <cell r="C232" t="str">
            <v>销售费用-租赁费</v>
          </cell>
          <cell r="D232" t="str">
            <v>*</v>
          </cell>
          <cell r="E232" t="str">
            <v>*</v>
          </cell>
          <cell r="F232" t="str">
            <v>*</v>
          </cell>
          <cell r="G232" t="str">
            <v>*</v>
          </cell>
          <cell r="H232">
            <v>0</v>
          </cell>
        </row>
        <row r="233">
          <cell r="B233" t="str">
            <v>66010115</v>
          </cell>
          <cell r="C233" t="str">
            <v>销售费用-运费</v>
          </cell>
          <cell r="D233" t="str">
            <v>*</v>
          </cell>
          <cell r="E233" t="str">
            <v>*</v>
          </cell>
          <cell r="F233" t="str">
            <v>*</v>
          </cell>
          <cell r="G233" t="str">
            <v>*</v>
          </cell>
          <cell r="H233">
            <v>0</v>
          </cell>
        </row>
        <row r="234">
          <cell r="B234" t="str">
            <v>66010116</v>
          </cell>
          <cell r="C234" t="str">
            <v>销售费用-三包费</v>
          </cell>
          <cell r="D234" t="str">
            <v>*</v>
          </cell>
          <cell r="E234" t="str">
            <v>*</v>
          </cell>
          <cell r="F234" t="str">
            <v>*</v>
          </cell>
          <cell r="G234" t="str">
            <v>*</v>
          </cell>
          <cell r="H234">
            <v>0</v>
          </cell>
        </row>
        <row r="235">
          <cell r="B235" t="str">
            <v>66010117</v>
          </cell>
          <cell r="C235" t="str">
            <v>销售费用-仓储费</v>
          </cell>
          <cell r="D235" t="str">
            <v>*</v>
          </cell>
          <cell r="E235" t="str">
            <v>*</v>
          </cell>
          <cell r="F235" t="str">
            <v>*</v>
          </cell>
          <cell r="G235" t="str">
            <v>*</v>
          </cell>
          <cell r="H235">
            <v>0</v>
          </cell>
        </row>
        <row r="236">
          <cell r="B236" t="str">
            <v>66010120</v>
          </cell>
          <cell r="C236" t="str">
            <v>销售费用-展览费</v>
          </cell>
          <cell r="D236" t="str">
            <v>*</v>
          </cell>
          <cell r="E236" t="str">
            <v>*</v>
          </cell>
          <cell r="F236" t="str">
            <v>*</v>
          </cell>
          <cell r="G236" t="str">
            <v>*</v>
          </cell>
          <cell r="H236">
            <v>0</v>
          </cell>
        </row>
        <row r="237">
          <cell r="B237" t="str">
            <v>66010199</v>
          </cell>
          <cell r="C237" t="str">
            <v>销售费用-其他</v>
          </cell>
          <cell r="D237" t="str">
            <v>*</v>
          </cell>
          <cell r="E237" t="str">
            <v>*</v>
          </cell>
          <cell r="F237" t="str">
            <v>*</v>
          </cell>
          <cell r="G237" t="str">
            <v>*</v>
          </cell>
          <cell r="H237">
            <v>0</v>
          </cell>
        </row>
        <row r="238">
          <cell r="B238" t="str">
            <v>66010201</v>
          </cell>
          <cell r="C238" t="str">
            <v>销售费用-车辆-燃油费</v>
          </cell>
          <cell r="D238" t="str">
            <v>*</v>
          </cell>
          <cell r="E238" t="str">
            <v>*</v>
          </cell>
          <cell r="F238" t="str">
            <v>*</v>
          </cell>
          <cell r="G238" t="str">
            <v>*</v>
          </cell>
          <cell r="H238">
            <v>0</v>
          </cell>
        </row>
        <row r="239">
          <cell r="B239" t="str">
            <v>66010301</v>
          </cell>
          <cell r="C239" t="str">
            <v>销售费用-差旅费-住宿费</v>
          </cell>
          <cell r="D239" t="str">
            <v>*</v>
          </cell>
          <cell r="E239" t="str">
            <v>*</v>
          </cell>
          <cell r="F239" t="str">
            <v>*</v>
          </cell>
          <cell r="G239" t="str">
            <v>*</v>
          </cell>
          <cell r="H239">
            <v>0</v>
          </cell>
        </row>
        <row r="240">
          <cell r="B240" t="str">
            <v>66010302</v>
          </cell>
          <cell r="C240" t="str">
            <v>销售费用-差旅费-交通费用</v>
          </cell>
          <cell r="D240" t="str">
            <v>*</v>
          </cell>
          <cell r="E240" t="str">
            <v>*</v>
          </cell>
          <cell r="F240" t="str">
            <v>*</v>
          </cell>
          <cell r="G240" t="str">
            <v>*</v>
          </cell>
          <cell r="H240">
            <v>0</v>
          </cell>
        </row>
        <row r="241">
          <cell r="B241" t="str">
            <v>66010303</v>
          </cell>
          <cell r="C241" t="str">
            <v>销售费用-差旅费-伙食补助</v>
          </cell>
          <cell r="D241" t="str">
            <v>*</v>
          </cell>
          <cell r="E241" t="str">
            <v>*</v>
          </cell>
          <cell r="F241" t="str">
            <v>*</v>
          </cell>
          <cell r="G241" t="str">
            <v>*</v>
          </cell>
          <cell r="H241">
            <v>0</v>
          </cell>
        </row>
        <row r="242">
          <cell r="B242" t="str">
            <v>66010402</v>
          </cell>
          <cell r="C242" t="str">
            <v>销售费用-通讯费-网络费</v>
          </cell>
          <cell r="D242" t="str">
            <v>*</v>
          </cell>
          <cell r="E242" t="str">
            <v>*</v>
          </cell>
          <cell r="F242" t="str">
            <v>*</v>
          </cell>
          <cell r="G242" t="str">
            <v>*</v>
          </cell>
          <cell r="H242">
            <v>0</v>
          </cell>
        </row>
        <row r="243">
          <cell r="B243" t="str">
            <v>66010603</v>
          </cell>
          <cell r="C243" t="str">
            <v>销售费用-修理费-机器设备</v>
          </cell>
          <cell r="D243" t="str">
            <v>*</v>
          </cell>
          <cell r="E243" t="str">
            <v>*</v>
          </cell>
          <cell r="F243" t="str">
            <v>*</v>
          </cell>
          <cell r="G243" t="str">
            <v>*</v>
          </cell>
          <cell r="H243">
            <v>0</v>
          </cell>
        </row>
        <row r="244">
          <cell r="B244" t="str">
            <v>66020001</v>
          </cell>
          <cell r="C244" t="str">
            <v>管理费用-劳务费</v>
          </cell>
          <cell r="D244" t="str">
            <v>*</v>
          </cell>
          <cell r="E244" t="str">
            <v>*</v>
          </cell>
          <cell r="F244" t="str">
            <v>*</v>
          </cell>
          <cell r="G244" t="str">
            <v>*</v>
          </cell>
          <cell r="H244">
            <v>0</v>
          </cell>
        </row>
        <row r="245">
          <cell r="B245" t="str">
            <v>66020002</v>
          </cell>
          <cell r="C245" t="str">
            <v>管理费用-工资</v>
          </cell>
          <cell r="D245" t="str">
            <v>*</v>
          </cell>
          <cell r="E245" t="str">
            <v>*</v>
          </cell>
          <cell r="F245" t="str">
            <v>*</v>
          </cell>
          <cell r="G245" t="str">
            <v>*</v>
          </cell>
          <cell r="H245">
            <v>0</v>
          </cell>
        </row>
        <row r="246">
          <cell r="B246" t="str">
            <v>66020004</v>
          </cell>
          <cell r="C246" t="str">
            <v>管理费用-福利费</v>
          </cell>
          <cell r="D246" t="str">
            <v>*</v>
          </cell>
          <cell r="E246" t="str">
            <v>*</v>
          </cell>
          <cell r="F246" t="str">
            <v>*</v>
          </cell>
          <cell r="G246" t="str">
            <v>*</v>
          </cell>
          <cell r="H246">
            <v>0</v>
          </cell>
        </row>
        <row r="247">
          <cell r="B247" t="str">
            <v>66020005</v>
          </cell>
          <cell r="C247" t="str">
            <v>管理费用-养老保险</v>
          </cell>
          <cell r="D247" t="str">
            <v>*</v>
          </cell>
          <cell r="E247" t="str">
            <v>*</v>
          </cell>
          <cell r="F247" t="str">
            <v>*</v>
          </cell>
          <cell r="G247" t="str">
            <v>*</v>
          </cell>
          <cell r="H247">
            <v>0</v>
          </cell>
        </row>
        <row r="248">
          <cell r="B248" t="str">
            <v>66020006</v>
          </cell>
          <cell r="C248" t="str">
            <v>管理费用-医疗保险</v>
          </cell>
          <cell r="D248" t="str">
            <v>*</v>
          </cell>
          <cell r="E248" t="str">
            <v>*</v>
          </cell>
          <cell r="F248" t="str">
            <v>*</v>
          </cell>
          <cell r="G248" t="str">
            <v>*</v>
          </cell>
          <cell r="H248">
            <v>0</v>
          </cell>
        </row>
        <row r="249">
          <cell r="B249" t="str">
            <v>66020007</v>
          </cell>
          <cell r="C249" t="str">
            <v>管理费用-工伤保险</v>
          </cell>
          <cell r="D249" t="str">
            <v>*</v>
          </cell>
          <cell r="E249" t="str">
            <v>*</v>
          </cell>
          <cell r="F249" t="str">
            <v>*</v>
          </cell>
          <cell r="G249" t="str">
            <v>*</v>
          </cell>
          <cell r="H249">
            <v>0</v>
          </cell>
        </row>
        <row r="250">
          <cell r="B250" t="str">
            <v>66020008</v>
          </cell>
          <cell r="C250" t="str">
            <v>管理费用-失业保险</v>
          </cell>
          <cell r="D250" t="str">
            <v>*</v>
          </cell>
          <cell r="E250" t="str">
            <v>*</v>
          </cell>
          <cell r="F250" t="str">
            <v>*</v>
          </cell>
          <cell r="G250" t="str">
            <v>*</v>
          </cell>
          <cell r="H250">
            <v>0</v>
          </cell>
        </row>
        <row r="251">
          <cell r="B251" t="str">
            <v>66020009</v>
          </cell>
          <cell r="C251" t="str">
            <v>管理费用-住房公积金</v>
          </cell>
          <cell r="D251" t="str">
            <v>*</v>
          </cell>
          <cell r="E251" t="str">
            <v>*</v>
          </cell>
          <cell r="F251" t="str">
            <v>*</v>
          </cell>
          <cell r="G251" t="str">
            <v>*</v>
          </cell>
          <cell r="H251">
            <v>0</v>
          </cell>
        </row>
        <row r="252">
          <cell r="B252" t="str">
            <v>66020011</v>
          </cell>
          <cell r="C252" t="str">
            <v>管理费用-离职补偿金</v>
          </cell>
          <cell r="D252" t="str">
            <v>*</v>
          </cell>
          <cell r="E252" t="str">
            <v>*</v>
          </cell>
          <cell r="F252" t="str">
            <v>*</v>
          </cell>
          <cell r="G252" t="str">
            <v>*</v>
          </cell>
          <cell r="H252">
            <v>0</v>
          </cell>
        </row>
        <row r="253">
          <cell r="B253" t="str">
            <v>66020012</v>
          </cell>
          <cell r="C253" t="str">
            <v>管理费用-工会经费</v>
          </cell>
          <cell r="D253" t="str">
            <v>*</v>
          </cell>
          <cell r="E253" t="str">
            <v>*</v>
          </cell>
          <cell r="F253" t="str">
            <v>*</v>
          </cell>
          <cell r="G253" t="str">
            <v>*</v>
          </cell>
          <cell r="H253">
            <v>0</v>
          </cell>
        </row>
        <row r="254">
          <cell r="B254" t="str">
            <v>66020101</v>
          </cell>
          <cell r="C254" t="str">
            <v>管理费用-折旧费</v>
          </cell>
          <cell r="D254" t="str">
            <v>*</v>
          </cell>
          <cell r="E254" t="str">
            <v>*</v>
          </cell>
          <cell r="F254" t="str">
            <v>*</v>
          </cell>
          <cell r="G254" t="str">
            <v>*</v>
          </cell>
          <cell r="H254">
            <v>0</v>
          </cell>
        </row>
        <row r="255">
          <cell r="B255" t="str">
            <v>66020102</v>
          </cell>
          <cell r="C255" t="str">
            <v>管理费用-无形资产摊销</v>
          </cell>
          <cell r="D255" t="str">
            <v>*</v>
          </cell>
          <cell r="E255" t="str">
            <v>*</v>
          </cell>
          <cell r="F255" t="str">
            <v>*</v>
          </cell>
          <cell r="G255" t="str">
            <v>*</v>
          </cell>
          <cell r="H255">
            <v>0</v>
          </cell>
        </row>
        <row r="256">
          <cell r="B256" t="str">
            <v>66020103</v>
          </cell>
          <cell r="C256" t="str">
            <v>管理费用-电费</v>
          </cell>
          <cell r="D256" t="str">
            <v>*</v>
          </cell>
          <cell r="E256" t="str">
            <v>*</v>
          </cell>
          <cell r="F256" t="str">
            <v>*</v>
          </cell>
          <cell r="G256" t="str">
            <v>*</v>
          </cell>
          <cell r="H256">
            <v>0</v>
          </cell>
        </row>
        <row r="257">
          <cell r="B257" t="str">
            <v>66020104</v>
          </cell>
          <cell r="C257" t="str">
            <v>管理费用-水费</v>
          </cell>
          <cell r="D257" t="str">
            <v>*</v>
          </cell>
          <cell r="E257" t="str">
            <v>*</v>
          </cell>
          <cell r="F257" t="str">
            <v>*</v>
          </cell>
          <cell r="G257" t="str">
            <v>*</v>
          </cell>
          <cell r="H257">
            <v>0</v>
          </cell>
        </row>
        <row r="258">
          <cell r="B258" t="str">
            <v>66020106</v>
          </cell>
          <cell r="C258" t="str">
            <v>管理费用-邮寄费</v>
          </cell>
          <cell r="D258" t="str">
            <v>*</v>
          </cell>
          <cell r="E258" t="str">
            <v>*</v>
          </cell>
          <cell r="F258" t="str">
            <v>*</v>
          </cell>
          <cell r="G258" t="str">
            <v>*</v>
          </cell>
          <cell r="H258">
            <v>0</v>
          </cell>
        </row>
        <row r="259">
          <cell r="B259" t="str">
            <v>66020107</v>
          </cell>
          <cell r="C259" t="str">
            <v>管理费用-会议费</v>
          </cell>
          <cell r="D259" t="str">
            <v>*</v>
          </cell>
          <cell r="E259" t="str">
            <v>*</v>
          </cell>
          <cell r="F259" t="str">
            <v>*</v>
          </cell>
          <cell r="G259" t="str">
            <v>*</v>
          </cell>
          <cell r="H259">
            <v>0</v>
          </cell>
        </row>
        <row r="260">
          <cell r="B260" t="str">
            <v>66020108</v>
          </cell>
          <cell r="C260" t="str">
            <v>管理费用-文化活动费</v>
          </cell>
          <cell r="D260" t="str">
            <v>*</v>
          </cell>
          <cell r="E260" t="str">
            <v>*</v>
          </cell>
          <cell r="F260" t="str">
            <v>*</v>
          </cell>
          <cell r="G260" t="str">
            <v>*</v>
          </cell>
          <cell r="H260">
            <v>0</v>
          </cell>
        </row>
        <row r="261">
          <cell r="B261" t="str">
            <v>66020109</v>
          </cell>
          <cell r="C261" t="str">
            <v>管理费用-业务招待费</v>
          </cell>
          <cell r="D261" t="str">
            <v>*</v>
          </cell>
          <cell r="E261" t="str">
            <v>*</v>
          </cell>
          <cell r="F261" t="str">
            <v>*</v>
          </cell>
          <cell r="G261" t="str">
            <v>*</v>
          </cell>
          <cell r="H261">
            <v>0</v>
          </cell>
        </row>
        <row r="262">
          <cell r="B262" t="str">
            <v>66020110</v>
          </cell>
          <cell r="C262" t="str">
            <v>管理费用-劳动保护费</v>
          </cell>
          <cell r="D262" t="str">
            <v>*</v>
          </cell>
          <cell r="E262" t="str">
            <v>*</v>
          </cell>
          <cell r="F262" t="str">
            <v>*</v>
          </cell>
          <cell r="G262" t="str">
            <v>*</v>
          </cell>
          <cell r="H262">
            <v>0</v>
          </cell>
        </row>
        <row r="263">
          <cell r="B263" t="str">
            <v>66020112</v>
          </cell>
          <cell r="C263" t="str">
            <v>管理费用-租赁费</v>
          </cell>
          <cell r="D263" t="str">
            <v>*</v>
          </cell>
          <cell r="E263" t="str">
            <v>*</v>
          </cell>
          <cell r="F263" t="str">
            <v>*</v>
          </cell>
          <cell r="G263" t="str">
            <v>*</v>
          </cell>
          <cell r="H263">
            <v>0</v>
          </cell>
        </row>
        <row r="264">
          <cell r="B264" t="str">
            <v>66020115</v>
          </cell>
          <cell r="C264" t="str">
            <v>管理费用-运费</v>
          </cell>
          <cell r="D264" t="str">
            <v>*</v>
          </cell>
          <cell r="E264" t="str">
            <v>*</v>
          </cell>
          <cell r="F264" t="str">
            <v>*</v>
          </cell>
          <cell r="G264" t="str">
            <v>*</v>
          </cell>
          <cell r="H264">
            <v>0</v>
          </cell>
        </row>
        <row r="265">
          <cell r="B265" t="str">
            <v>66020116</v>
          </cell>
          <cell r="C265" t="str">
            <v>管理费用-咨询费-中介机构</v>
          </cell>
          <cell r="D265" t="str">
            <v>*</v>
          </cell>
          <cell r="E265" t="str">
            <v>*</v>
          </cell>
          <cell r="F265" t="str">
            <v>*</v>
          </cell>
          <cell r="G265" t="str">
            <v>*</v>
          </cell>
          <cell r="H265">
            <v>0</v>
          </cell>
        </row>
        <row r="266">
          <cell r="B266" t="str">
            <v>66020117</v>
          </cell>
          <cell r="C266" t="str">
            <v>管理费用-审计费</v>
          </cell>
          <cell r="D266" t="str">
            <v>*</v>
          </cell>
          <cell r="E266" t="str">
            <v>*</v>
          </cell>
          <cell r="F266" t="str">
            <v>*</v>
          </cell>
          <cell r="G266" t="str">
            <v>*</v>
          </cell>
          <cell r="H266">
            <v>0</v>
          </cell>
        </row>
        <row r="267">
          <cell r="B267" t="str">
            <v>66020118</v>
          </cell>
          <cell r="C267" t="str">
            <v>管理费用-律师费</v>
          </cell>
          <cell r="D267" t="str">
            <v>*</v>
          </cell>
          <cell r="E267" t="str">
            <v>*</v>
          </cell>
          <cell r="F267" t="str">
            <v>*</v>
          </cell>
          <cell r="G267" t="str">
            <v>*</v>
          </cell>
          <cell r="H267">
            <v>0</v>
          </cell>
        </row>
        <row r="268">
          <cell r="B268" t="str">
            <v>66020120</v>
          </cell>
          <cell r="C268" t="str">
            <v>管理费用-专利费</v>
          </cell>
          <cell r="D268" t="str">
            <v>*</v>
          </cell>
          <cell r="E268" t="str">
            <v>*</v>
          </cell>
          <cell r="F268" t="str">
            <v>*</v>
          </cell>
          <cell r="G268" t="str">
            <v>*</v>
          </cell>
          <cell r="H268">
            <v>0</v>
          </cell>
        </row>
        <row r="269">
          <cell r="B269" t="str">
            <v>66020123</v>
          </cell>
          <cell r="C269" t="str">
            <v>管理费用-检测费</v>
          </cell>
          <cell r="D269" t="str">
            <v>*</v>
          </cell>
          <cell r="E269" t="str">
            <v>*</v>
          </cell>
          <cell r="F269" t="str">
            <v>*</v>
          </cell>
          <cell r="G269" t="str">
            <v>*</v>
          </cell>
          <cell r="H269">
            <v>0</v>
          </cell>
        </row>
        <row r="270">
          <cell r="B270" t="str">
            <v>66020124</v>
          </cell>
          <cell r="C270" t="str">
            <v>管理费用-绿化费</v>
          </cell>
          <cell r="D270" t="str">
            <v>*</v>
          </cell>
          <cell r="E270" t="str">
            <v>*</v>
          </cell>
          <cell r="F270" t="str">
            <v>*</v>
          </cell>
          <cell r="G270" t="str">
            <v>*</v>
          </cell>
          <cell r="H270">
            <v>0</v>
          </cell>
        </row>
        <row r="271">
          <cell r="B271" t="str">
            <v>66020125</v>
          </cell>
          <cell r="C271" t="str">
            <v>管理费用-保安服务费</v>
          </cell>
          <cell r="D271" t="str">
            <v>*</v>
          </cell>
          <cell r="E271" t="str">
            <v>*</v>
          </cell>
          <cell r="F271" t="str">
            <v>*</v>
          </cell>
          <cell r="G271" t="str">
            <v>*</v>
          </cell>
          <cell r="H271">
            <v>0</v>
          </cell>
        </row>
        <row r="272">
          <cell r="B272" t="str">
            <v>66020127</v>
          </cell>
          <cell r="C272" t="str">
            <v>管理费用-保洁费</v>
          </cell>
          <cell r="D272" t="str">
            <v>*</v>
          </cell>
          <cell r="E272" t="str">
            <v>*</v>
          </cell>
          <cell r="F272" t="str">
            <v>*</v>
          </cell>
          <cell r="G272" t="str">
            <v>*</v>
          </cell>
          <cell r="H272">
            <v>0</v>
          </cell>
        </row>
        <row r="273">
          <cell r="B273" t="str">
            <v>66020128</v>
          </cell>
          <cell r="C273" t="str">
            <v>管理费用-环保卫生费</v>
          </cell>
          <cell r="D273" t="str">
            <v>*</v>
          </cell>
          <cell r="E273" t="str">
            <v>*</v>
          </cell>
          <cell r="F273" t="str">
            <v>*</v>
          </cell>
          <cell r="G273" t="str">
            <v>*</v>
          </cell>
          <cell r="H273">
            <v>0</v>
          </cell>
        </row>
        <row r="274">
          <cell r="B274" t="str">
            <v>66020129</v>
          </cell>
          <cell r="C274" t="str">
            <v>管理费用-招聘费</v>
          </cell>
          <cell r="D274" t="str">
            <v>*</v>
          </cell>
          <cell r="E274" t="str">
            <v>*</v>
          </cell>
          <cell r="F274" t="str">
            <v>*</v>
          </cell>
          <cell r="G274" t="str">
            <v>*</v>
          </cell>
          <cell r="H274">
            <v>0</v>
          </cell>
        </row>
        <row r="275">
          <cell r="B275" t="str">
            <v>66020132</v>
          </cell>
          <cell r="C275" t="str">
            <v>管理费用-软件服务费</v>
          </cell>
          <cell r="D275" t="str">
            <v>*</v>
          </cell>
          <cell r="E275" t="str">
            <v>*</v>
          </cell>
          <cell r="F275" t="str">
            <v>*</v>
          </cell>
          <cell r="G275" t="str">
            <v>*</v>
          </cell>
          <cell r="H275">
            <v>0</v>
          </cell>
        </row>
        <row r="276">
          <cell r="B276" t="str">
            <v>66020199</v>
          </cell>
          <cell r="C276" t="str">
            <v>管理费用-其他</v>
          </cell>
          <cell r="D276" t="str">
            <v>*</v>
          </cell>
          <cell r="E276" t="str">
            <v>*</v>
          </cell>
          <cell r="F276" t="str">
            <v>*</v>
          </cell>
          <cell r="G276" t="str">
            <v>*</v>
          </cell>
          <cell r="H276">
            <v>0</v>
          </cell>
        </row>
        <row r="277">
          <cell r="B277" t="str">
            <v>66020201</v>
          </cell>
          <cell r="C277" t="str">
            <v>管理费用-车辆-燃油费</v>
          </cell>
          <cell r="D277" t="str">
            <v>*</v>
          </cell>
          <cell r="E277" t="str">
            <v>*</v>
          </cell>
          <cell r="F277" t="str">
            <v>*</v>
          </cell>
          <cell r="G277" t="str">
            <v>*</v>
          </cell>
          <cell r="H277">
            <v>0</v>
          </cell>
        </row>
        <row r="278">
          <cell r="B278" t="str">
            <v>66020202</v>
          </cell>
          <cell r="C278" t="str">
            <v>管理费用-车辆-过路过桥</v>
          </cell>
          <cell r="D278" t="str">
            <v>*</v>
          </cell>
          <cell r="E278" t="str">
            <v>*</v>
          </cell>
          <cell r="F278" t="str">
            <v>*</v>
          </cell>
          <cell r="G278" t="str">
            <v>*</v>
          </cell>
          <cell r="H278">
            <v>0</v>
          </cell>
        </row>
        <row r="279">
          <cell r="B279" t="str">
            <v>66020203</v>
          </cell>
          <cell r="C279" t="str">
            <v>管理费用-车辆-修理费</v>
          </cell>
          <cell r="D279" t="str">
            <v>*</v>
          </cell>
          <cell r="E279" t="str">
            <v>*</v>
          </cell>
          <cell r="F279" t="str">
            <v>*</v>
          </cell>
          <cell r="G279" t="str">
            <v>*</v>
          </cell>
          <cell r="H279">
            <v>0</v>
          </cell>
        </row>
        <row r="280">
          <cell r="B280" t="str">
            <v>66020204</v>
          </cell>
          <cell r="C280" t="str">
            <v>管理费用-车辆-保险费</v>
          </cell>
          <cell r="D280" t="str">
            <v>*</v>
          </cell>
          <cell r="E280" t="str">
            <v>*</v>
          </cell>
          <cell r="F280" t="str">
            <v>*</v>
          </cell>
          <cell r="G280" t="str">
            <v>*</v>
          </cell>
          <cell r="H280">
            <v>0</v>
          </cell>
        </row>
        <row r="281">
          <cell r="B281" t="str">
            <v>66020301</v>
          </cell>
          <cell r="C281" t="str">
            <v>管理费用-差旅费-住宿费</v>
          </cell>
          <cell r="D281" t="str">
            <v>*</v>
          </cell>
          <cell r="E281" t="str">
            <v>*</v>
          </cell>
          <cell r="F281" t="str">
            <v>*</v>
          </cell>
          <cell r="G281" t="str">
            <v>*</v>
          </cell>
          <cell r="H281">
            <v>0</v>
          </cell>
        </row>
        <row r="282">
          <cell r="B282" t="str">
            <v>66020302</v>
          </cell>
          <cell r="C282" t="str">
            <v>管理费用-差旅费-交通费</v>
          </cell>
          <cell r="D282" t="str">
            <v>*</v>
          </cell>
          <cell r="E282" t="str">
            <v>*</v>
          </cell>
          <cell r="F282" t="str">
            <v>*</v>
          </cell>
          <cell r="G282" t="str">
            <v>*</v>
          </cell>
          <cell r="H282">
            <v>0</v>
          </cell>
        </row>
        <row r="283">
          <cell r="B283" t="str">
            <v>66020303</v>
          </cell>
          <cell r="C283" t="str">
            <v>管理费用-差旅费-伙食补助</v>
          </cell>
          <cell r="D283" t="str">
            <v>*</v>
          </cell>
          <cell r="E283" t="str">
            <v>*</v>
          </cell>
          <cell r="F283" t="str">
            <v>*</v>
          </cell>
          <cell r="G283" t="str">
            <v>*</v>
          </cell>
          <cell r="H283">
            <v>0</v>
          </cell>
        </row>
        <row r="284">
          <cell r="B284" t="str">
            <v>66020304</v>
          </cell>
          <cell r="C284" t="str">
            <v>管理费用-差旅费-其他</v>
          </cell>
          <cell r="D284" t="str">
            <v>*</v>
          </cell>
          <cell r="E284" t="str">
            <v>*</v>
          </cell>
          <cell r="F284" t="str">
            <v>*</v>
          </cell>
          <cell r="G284" t="str">
            <v>*</v>
          </cell>
          <cell r="H284">
            <v>0</v>
          </cell>
        </row>
        <row r="285">
          <cell r="B285" t="str">
            <v>66020401</v>
          </cell>
          <cell r="C285" t="str">
            <v>管理费用-通讯费-电话费</v>
          </cell>
          <cell r="D285" t="str">
            <v>*</v>
          </cell>
          <cell r="E285" t="str">
            <v>*</v>
          </cell>
          <cell r="F285" t="str">
            <v>*</v>
          </cell>
          <cell r="G285" t="str">
            <v>*</v>
          </cell>
          <cell r="H285">
            <v>0</v>
          </cell>
        </row>
        <row r="286">
          <cell r="B286" t="str">
            <v>66020501</v>
          </cell>
          <cell r="C286" t="str">
            <v>管理费用-办公-日常费用类</v>
          </cell>
          <cell r="D286" t="str">
            <v>*</v>
          </cell>
          <cell r="E286" t="str">
            <v>*</v>
          </cell>
          <cell r="F286" t="str">
            <v>*</v>
          </cell>
          <cell r="G286" t="str">
            <v>*</v>
          </cell>
          <cell r="H286">
            <v>0</v>
          </cell>
        </row>
        <row r="287">
          <cell r="B287" t="str">
            <v>66020502</v>
          </cell>
          <cell r="C287" t="str">
            <v>管理费用-办公-电子耗材类</v>
          </cell>
          <cell r="D287" t="str">
            <v>*</v>
          </cell>
          <cell r="E287" t="str">
            <v>*</v>
          </cell>
          <cell r="F287" t="str">
            <v>*</v>
          </cell>
          <cell r="G287" t="str">
            <v>*</v>
          </cell>
          <cell r="H287">
            <v>0</v>
          </cell>
        </row>
        <row r="288">
          <cell r="B288" t="str">
            <v>66020601</v>
          </cell>
          <cell r="C288" t="str">
            <v>管理费用-修理费-电子设备</v>
          </cell>
          <cell r="D288" t="str">
            <v>*</v>
          </cell>
          <cell r="E288" t="str">
            <v>*</v>
          </cell>
          <cell r="F288" t="str">
            <v>*</v>
          </cell>
          <cell r="G288" t="str">
            <v>*</v>
          </cell>
          <cell r="H288">
            <v>0</v>
          </cell>
        </row>
        <row r="289">
          <cell r="B289" t="str">
            <v>66020602</v>
          </cell>
          <cell r="C289" t="str">
            <v>管理费用-修理费-房屋建筑</v>
          </cell>
          <cell r="D289" t="str">
            <v>*</v>
          </cell>
          <cell r="E289" t="str">
            <v>*</v>
          </cell>
          <cell r="F289" t="str">
            <v>*</v>
          </cell>
          <cell r="G289" t="str">
            <v>*</v>
          </cell>
          <cell r="H289">
            <v>0</v>
          </cell>
        </row>
        <row r="290">
          <cell r="B290" t="str">
            <v>66030101</v>
          </cell>
          <cell r="C290" t="str">
            <v>财务费用-利息支出</v>
          </cell>
          <cell r="D290" t="str">
            <v>*</v>
          </cell>
          <cell r="E290" t="str">
            <v>*</v>
          </cell>
          <cell r="F290" t="str">
            <v>*</v>
          </cell>
          <cell r="G290" t="str">
            <v>*</v>
          </cell>
          <cell r="H290">
            <v>0</v>
          </cell>
        </row>
        <row r="291">
          <cell r="B291" t="str">
            <v>66030102</v>
          </cell>
          <cell r="C291" t="str">
            <v>财务费用-贴息费用</v>
          </cell>
          <cell r="D291" t="str">
            <v>*</v>
          </cell>
          <cell r="E291" t="str">
            <v>*</v>
          </cell>
          <cell r="F291" t="str">
            <v>*</v>
          </cell>
          <cell r="G291" t="str">
            <v>*</v>
          </cell>
          <cell r="H291">
            <v>0</v>
          </cell>
        </row>
        <row r="292">
          <cell r="B292" t="str">
            <v>66030103</v>
          </cell>
          <cell r="C292" t="str">
            <v>财务费用-利息收入</v>
          </cell>
          <cell r="D292" t="str">
            <v>*</v>
          </cell>
          <cell r="E292" t="str">
            <v>*</v>
          </cell>
          <cell r="F292" t="str">
            <v>*</v>
          </cell>
          <cell r="G292" t="str">
            <v>*</v>
          </cell>
          <cell r="H292">
            <v>0</v>
          </cell>
        </row>
        <row r="293">
          <cell r="B293" t="str">
            <v>66030106</v>
          </cell>
          <cell r="C293" t="str">
            <v>财务费用-折价收入</v>
          </cell>
          <cell r="D293" t="str">
            <v>*</v>
          </cell>
          <cell r="E293" t="str">
            <v>*</v>
          </cell>
          <cell r="F293" t="str">
            <v>*</v>
          </cell>
          <cell r="G293" t="str">
            <v>*</v>
          </cell>
          <cell r="H293">
            <v>0</v>
          </cell>
        </row>
        <row r="294">
          <cell r="B294" t="str">
            <v>66030107</v>
          </cell>
          <cell r="C294" t="str">
            <v>财务费用-折价支出</v>
          </cell>
          <cell r="D294" t="str">
            <v>*</v>
          </cell>
          <cell r="E294" t="str">
            <v>*</v>
          </cell>
          <cell r="F294" t="str">
            <v>*</v>
          </cell>
          <cell r="G294" t="str">
            <v>*</v>
          </cell>
          <cell r="H294">
            <v>0</v>
          </cell>
        </row>
        <row r="295">
          <cell r="B295" t="str">
            <v>66030110</v>
          </cell>
          <cell r="C295" t="str">
            <v>财务费用-银行手续费</v>
          </cell>
          <cell r="D295" t="str">
            <v>*</v>
          </cell>
          <cell r="E295" t="str">
            <v>*</v>
          </cell>
          <cell r="F295" t="str">
            <v>*</v>
          </cell>
          <cell r="G295" t="str">
            <v>*</v>
          </cell>
          <cell r="H295">
            <v>0</v>
          </cell>
        </row>
        <row r="296">
          <cell r="B296" t="str">
            <v>66030111</v>
          </cell>
          <cell r="C296" t="str">
            <v>财务费用-融资费用</v>
          </cell>
          <cell r="D296" t="str">
            <v>*</v>
          </cell>
          <cell r="E296" t="str">
            <v>*</v>
          </cell>
          <cell r="F296" t="str">
            <v>*</v>
          </cell>
          <cell r="G296" t="str">
            <v>*</v>
          </cell>
          <cell r="H296">
            <v>0</v>
          </cell>
        </row>
        <row r="297">
          <cell r="B297" t="str">
            <v>66040002</v>
          </cell>
          <cell r="C297" t="str">
            <v>研发费用-工资</v>
          </cell>
          <cell r="D297" t="str">
            <v>*</v>
          </cell>
          <cell r="E297" t="str">
            <v>*</v>
          </cell>
          <cell r="F297" t="str">
            <v>*</v>
          </cell>
          <cell r="G297" t="str">
            <v>*</v>
          </cell>
          <cell r="H297">
            <v>0</v>
          </cell>
        </row>
        <row r="298">
          <cell r="B298" t="str">
            <v>66040004</v>
          </cell>
          <cell r="C298" t="str">
            <v>研发费用-养老保险</v>
          </cell>
          <cell r="D298" t="str">
            <v>*</v>
          </cell>
          <cell r="E298" t="str">
            <v>*</v>
          </cell>
          <cell r="F298" t="str">
            <v>*</v>
          </cell>
          <cell r="G298" t="str">
            <v>*</v>
          </cell>
          <cell r="H298">
            <v>0</v>
          </cell>
        </row>
        <row r="299">
          <cell r="B299" t="str">
            <v>66040005</v>
          </cell>
          <cell r="C299" t="str">
            <v>研发费用-医疗保险</v>
          </cell>
          <cell r="D299" t="str">
            <v>*</v>
          </cell>
          <cell r="E299" t="str">
            <v>*</v>
          </cell>
          <cell r="F299" t="str">
            <v>*</v>
          </cell>
          <cell r="G299" t="str">
            <v>*</v>
          </cell>
          <cell r="H299">
            <v>0</v>
          </cell>
        </row>
        <row r="300">
          <cell r="B300" t="str">
            <v>66040006</v>
          </cell>
          <cell r="C300" t="str">
            <v>研发费用-工伤保险</v>
          </cell>
          <cell r="D300" t="str">
            <v>*</v>
          </cell>
          <cell r="E300" t="str">
            <v>*</v>
          </cell>
          <cell r="F300" t="str">
            <v>*</v>
          </cell>
          <cell r="G300" t="str">
            <v>*</v>
          </cell>
          <cell r="H300">
            <v>0</v>
          </cell>
        </row>
        <row r="301">
          <cell r="B301" t="str">
            <v>66040007</v>
          </cell>
          <cell r="C301" t="str">
            <v>研发费用-失业保险</v>
          </cell>
          <cell r="D301" t="str">
            <v>*</v>
          </cell>
          <cell r="E301" t="str">
            <v>*</v>
          </cell>
          <cell r="F301" t="str">
            <v>*</v>
          </cell>
          <cell r="G301" t="str">
            <v>*</v>
          </cell>
          <cell r="H301">
            <v>0</v>
          </cell>
        </row>
        <row r="302">
          <cell r="B302" t="str">
            <v>66040008</v>
          </cell>
          <cell r="C302" t="str">
            <v>研发费用-住房公积金</v>
          </cell>
          <cell r="D302" t="str">
            <v>*</v>
          </cell>
          <cell r="E302" t="str">
            <v>*</v>
          </cell>
          <cell r="F302" t="str">
            <v>*</v>
          </cell>
          <cell r="G302" t="str">
            <v>*</v>
          </cell>
          <cell r="H302">
            <v>0</v>
          </cell>
        </row>
        <row r="303">
          <cell r="B303" t="str">
            <v>66040101</v>
          </cell>
          <cell r="C303" t="str">
            <v>研发费用-折旧费</v>
          </cell>
          <cell r="D303" t="str">
            <v>*</v>
          </cell>
          <cell r="E303" t="str">
            <v>*</v>
          </cell>
          <cell r="F303" t="str">
            <v>*</v>
          </cell>
          <cell r="G303" t="str">
            <v>*</v>
          </cell>
          <cell r="H303">
            <v>0</v>
          </cell>
        </row>
        <row r="304">
          <cell r="B304" t="str">
            <v>66040116</v>
          </cell>
          <cell r="C304" t="str">
            <v>研发费用-样品费</v>
          </cell>
          <cell r="D304" t="str">
            <v>*</v>
          </cell>
          <cell r="E304" t="str">
            <v>*</v>
          </cell>
          <cell r="F304" t="str">
            <v>*</v>
          </cell>
          <cell r="G304" t="str">
            <v>*</v>
          </cell>
          <cell r="H304">
            <v>0</v>
          </cell>
        </row>
        <row r="305">
          <cell r="B305" t="str">
            <v>66040120</v>
          </cell>
          <cell r="C305" t="str">
            <v>研发费用-试验费</v>
          </cell>
          <cell r="D305" t="str">
            <v>*</v>
          </cell>
          <cell r="E305" t="str">
            <v>*</v>
          </cell>
          <cell r="F305" t="str">
            <v>*</v>
          </cell>
          <cell r="G305" t="str">
            <v>*</v>
          </cell>
          <cell r="H305">
            <v>0</v>
          </cell>
        </row>
        <row r="306">
          <cell r="B306" t="str">
            <v>66040122</v>
          </cell>
          <cell r="C306" t="str">
            <v>研发费用-材料耗用</v>
          </cell>
          <cell r="D306" t="str">
            <v>*</v>
          </cell>
          <cell r="E306" t="str">
            <v>*</v>
          </cell>
          <cell r="F306" t="str">
            <v>*</v>
          </cell>
          <cell r="G306" t="str">
            <v>*</v>
          </cell>
          <cell r="H306">
            <v>0</v>
          </cell>
        </row>
        <row r="307">
          <cell r="B307" t="str">
            <v>66040201</v>
          </cell>
          <cell r="C307" t="str">
            <v>研发费用-车辆-燃油费</v>
          </cell>
          <cell r="D307" t="str">
            <v>*</v>
          </cell>
          <cell r="E307" t="str">
            <v>*</v>
          </cell>
          <cell r="F307" t="str">
            <v>*</v>
          </cell>
          <cell r="G307" t="str">
            <v>*</v>
          </cell>
          <cell r="H307">
            <v>0</v>
          </cell>
        </row>
        <row r="308">
          <cell r="B308" t="str">
            <v>66040202</v>
          </cell>
          <cell r="C308" t="str">
            <v>研发费用-车辆-过路过桥</v>
          </cell>
          <cell r="D308" t="str">
            <v>*</v>
          </cell>
          <cell r="E308" t="str">
            <v>*</v>
          </cell>
          <cell r="F308" t="str">
            <v>*</v>
          </cell>
          <cell r="G308" t="str">
            <v>*</v>
          </cell>
          <cell r="H308">
            <v>0</v>
          </cell>
        </row>
        <row r="309">
          <cell r="B309" t="str">
            <v>66040302</v>
          </cell>
          <cell r="C309" t="str">
            <v>研发费用-差旅费-交通费</v>
          </cell>
          <cell r="D309" t="str">
            <v>*</v>
          </cell>
          <cell r="E309" t="str">
            <v>*</v>
          </cell>
          <cell r="F309" t="str">
            <v>*</v>
          </cell>
          <cell r="G309" t="str">
            <v>*</v>
          </cell>
          <cell r="H309">
            <v>0</v>
          </cell>
        </row>
        <row r="310">
          <cell r="B310" t="str">
            <v>66040303</v>
          </cell>
          <cell r="C310" t="str">
            <v>研发费用-差旅费-其他</v>
          </cell>
          <cell r="D310" t="str">
            <v>*</v>
          </cell>
          <cell r="E310" t="str">
            <v>*</v>
          </cell>
          <cell r="F310" t="str">
            <v>*</v>
          </cell>
          <cell r="G310" t="str">
            <v>*</v>
          </cell>
          <cell r="H310">
            <v>0</v>
          </cell>
        </row>
        <row r="311">
          <cell r="B311" t="str">
            <v>66040604</v>
          </cell>
          <cell r="C311" t="str">
            <v>研发费用-修理费-模具</v>
          </cell>
          <cell r="D311" t="str">
            <v>*</v>
          </cell>
          <cell r="E311" t="str">
            <v>*</v>
          </cell>
          <cell r="F311" t="str">
            <v>*</v>
          </cell>
          <cell r="G311" t="str">
            <v>*</v>
          </cell>
          <cell r="H311">
            <v>0</v>
          </cell>
        </row>
        <row r="312">
          <cell r="B312" t="str">
            <v>67110101</v>
          </cell>
          <cell r="C312" t="str">
            <v>营业外支出</v>
          </cell>
          <cell r="D312" t="str">
            <v>*</v>
          </cell>
          <cell r="E312" t="str">
            <v>*</v>
          </cell>
          <cell r="F312" t="str">
            <v>*</v>
          </cell>
          <cell r="G312" t="str">
            <v>*</v>
          </cell>
          <cell r="H312">
            <v>0</v>
          </cell>
        </row>
        <row r="313">
          <cell r="B313" t="str">
            <v>67110106</v>
          </cell>
          <cell r="C313" t="str">
            <v>营业外支出-非流动资产报废、毁损损失</v>
          </cell>
          <cell r="D313" t="str">
            <v>*</v>
          </cell>
          <cell r="E313" t="str">
            <v>*</v>
          </cell>
          <cell r="F313" t="str">
            <v>*</v>
          </cell>
          <cell r="G313" t="str">
            <v>*</v>
          </cell>
          <cell r="H313">
            <v>0</v>
          </cell>
        </row>
        <row r="314">
          <cell r="B314" t="str">
            <v>67110107</v>
          </cell>
          <cell r="C314" t="str">
            <v>营业外支出-其他支出</v>
          </cell>
          <cell r="D314" t="str">
            <v>*</v>
          </cell>
          <cell r="E314" t="str">
            <v>*</v>
          </cell>
          <cell r="F314" t="str">
            <v>*</v>
          </cell>
          <cell r="G314" t="str">
            <v>*</v>
          </cell>
          <cell r="H314">
            <v>0</v>
          </cell>
        </row>
        <row r="315">
          <cell r="B315" t="str">
            <v>69010101</v>
          </cell>
          <cell r="C315" t="str">
            <v>以前年度损益调整</v>
          </cell>
          <cell r="D315" t="str">
            <v>*</v>
          </cell>
          <cell r="E315" t="str">
            <v>*</v>
          </cell>
          <cell r="F315" t="str">
            <v>*</v>
          </cell>
          <cell r="G315" t="str">
            <v>*</v>
          </cell>
          <cell r="H315">
            <v>0</v>
          </cell>
        </row>
        <row r="316">
          <cell r="B316" t="str">
            <v>88888882</v>
          </cell>
          <cell r="C316" t="str">
            <v>在途付款</v>
          </cell>
          <cell r="D316" t="str">
            <v>*</v>
          </cell>
          <cell r="E316" t="str">
            <v>*</v>
          </cell>
          <cell r="F316" t="str">
            <v>*</v>
          </cell>
          <cell r="G316" t="str">
            <v>*</v>
          </cell>
          <cell r="H316">
            <v>0</v>
          </cell>
        </row>
        <row r="317">
          <cell r="B317" t="str">
            <v>88888883</v>
          </cell>
          <cell r="C317" t="str">
            <v>在途收款</v>
          </cell>
          <cell r="D317" t="str">
            <v>*</v>
          </cell>
          <cell r="E317" t="str">
            <v>*</v>
          </cell>
          <cell r="F317" t="str">
            <v>*</v>
          </cell>
          <cell r="G317" t="str">
            <v>*</v>
          </cell>
          <cell r="H317">
            <v>0</v>
          </cell>
        </row>
        <row r="318">
          <cell r="B318" t="str">
            <v>88888885</v>
          </cell>
          <cell r="C318" t="str">
            <v>未发票匹配</v>
          </cell>
          <cell r="D318" t="str">
            <v>*</v>
          </cell>
          <cell r="E318" t="str">
            <v>*</v>
          </cell>
          <cell r="F318" t="str">
            <v>*</v>
          </cell>
          <cell r="G318" t="str">
            <v>*</v>
          </cell>
          <cell r="H318">
            <v>0</v>
          </cell>
        </row>
        <row r="319">
          <cell r="B319" t="str">
            <v>88888889</v>
          </cell>
          <cell r="C319" t="str">
            <v>过渡账户</v>
          </cell>
          <cell r="D319" t="str">
            <v>*</v>
          </cell>
          <cell r="E319" t="str">
            <v>*</v>
          </cell>
          <cell r="F319" t="str">
            <v>*</v>
          </cell>
          <cell r="G319" t="str">
            <v>*</v>
          </cell>
          <cell r="H319">
            <v>0</v>
          </cell>
        </row>
        <row r="320">
          <cell r="B320" t="str">
            <v>90000000</v>
          </cell>
          <cell r="C320" t="str">
            <v>供应商寄售库存</v>
          </cell>
          <cell r="D320" t="str">
            <v>*</v>
          </cell>
          <cell r="E320" t="str">
            <v>*</v>
          </cell>
          <cell r="F320" t="str">
            <v>*</v>
          </cell>
          <cell r="G320" t="str">
            <v>*</v>
          </cell>
          <cell r="H320">
            <v>0</v>
          </cell>
        </row>
        <row r="321">
          <cell r="B321" t="str">
            <v>90000001</v>
          </cell>
          <cell r="C321" t="str">
            <v>COP(委外采购转WIP过渡科目)</v>
          </cell>
          <cell r="D321" t="str">
            <v>*</v>
          </cell>
          <cell r="E321" t="str">
            <v>*</v>
          </cell>
          <cell r="F321" t="str">
            <v>*</v>
          </cell>
          <cell r="G321" t="str">
            <v>*</v>
          </cell>
          <cell r="H321">
            <v>254539.13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  <sheetName val="#REF!"/>
    </sheetNames>
    <sheetDataSet>
      <sheetData sheetId="0" refreshError="1">
        <row r="1">
          <cell r="B1" t="str">
            <v>总账账户</v>
          </cell>
          <cell r="C1" t="str">
            <v>总账说明</v>
          </cell>
          <cell r="D1" t="str">
            <v>分账户</v>
          </cell>
          <cell r="E1" t="str">
            <v>成本中心</v>
          </cell>
          <cell r="F1" t="str">
            <v>项目</v>
          </cell>
          <cell r="G1" t="str">
            <v>成本中心代码</v>
          </cell>
          <cell r="H1" t="str">
            <v>日记账代码</v>
          </cell>
          <cell r="I1" t="str">
            <v>BC 未结余额</v>
          </cell>
          <cell r="J1" t="str">
            <v>BC 期间借方</v>
          </cell>
          <cell r="K1" t="str">
            <v>BC 期间信贷</v>
          </cell>
        </row>
        <row r="2">
          <cell r="B2" t="str">
            <v>10020000</v>
          </cell>
          <cell r="C2" t="str">
            <v>银行存款-过渡账户</v>
          </cell>
          <cell r="D2" t="str">
            <v>*</v>
          </cell>
          <cell r="E2" t="str">
            <v>否</v>
          </cell>
          <cell r="F2" t="str">
            <v>*</v>
          </cell>
          <cell r="G2" t="str">
            <v>*</v>
          </cell>
          <cell r="H2" t="str">
            <v>*</v>
          </cell>
          <cell r="I2">
            <v>0</v>
          </cell>
          <cell r="J2">
            <v>12609529.97</v>
          </cell>
          <cell r="K2">
            <v>12609529.97</v>
          </cell>
        </row>
        <row r="3">
          <cell r="B3" t="str">
            <v>10020201</v>
          </cell>
          <cell r="C3" t="str">
            <v>银行存款-河北黄骅农村商业银行股份有限公司</v>
          </cell>
          <cell r="D3" t="str">
            <v>*</v>
          </cell>
          <cell r="E3" t="str">
            <v>否</v>
          </cell>
          <cell r="F3" t="str">
            <v>*</v>
          </cell>
          <cell r="G3" t="str">
            <v>*</v>
          </cell>
          <cell r="H3" t="str">
            <v>*</v>
          </cell>
          <cell r="I3">
            <v>396220.91</v>
          </cell>
          <cell r="J3">
            <v>170731.52</v>
          </cell>
          <cell r="K3">
            <v>558528</v>
          </cell>
        </row>
        <row r="4">
          <cell r="B4" t="str">
            <v>10020202</v>
          </cell>
          <cell r="C4" t="str">
            <v>银行存款-中国建设银行黄骅支行</v>
          </cell>
          <cell r="D4" t="str">
            <v>*</v>
          </cell>
          <cell r="E4" t="str">
            <v>否</v>
          </cell>
          <cell r="F4" t="str">
            <v>*</v>
          </cell>
          <cell r="G4" t="str">
            <v>*</v>
          </cell>
          <cell r="H4" t="str">
            <v>*</v>
          </cell>
          <cell r="I4">
            <v>751279.7</v>
          </cell>
          <cell r="J4">
            <v>136571.94</v>
          </cell>
          <cell r="K4">
            <v>837570.41</v>
          </cell>
        </row>
        <row r="5">
          <cell r="B5" t="str">
            <v>10020203</v>
          </cell>
          <cell r="C5" t="str">
            <v>银行存款-沧州银行解放路支行</v>
          </cell>
          <cell r="D5" t="str">
            <v>*</v>
          </cell>
          <cell r="E5" t="str">
            <v>否</v>
          </cell>
          <cell r="F5" t="str">
            <v>*</v>
          </cell>
          <cell r="G5" t="str">
            <v>*</v>
          </cell>
          <cell r="H5" t="str">
            <v>*</v>
          </cell>
          <cell r="I5">
            <v>1080.42</v>
          </cell>
          <cell r="J5">
            <v>0</v>
          </cell>
          <cell r="K5">
            <v>0</v>
          </cell>
        </row>
        <row r="6">
          <cell r="B6" t="str">
            <v>10020204</v>
          </cell>
          <cell r="C6" t="str">
            <v>银行存款-沧州银行黄骅支行</v>
          </cell>
          <cell r="D6" t="str">
            <v>*</v>
          </cell>
          <cell r="E6" t="str">
            <v>否</v>
          </cell>
          <cell r="F6" t="str">
            <v>*</v>
          </cell>
          <cell r="G6" t="str">
            <v>*</v>
          </cell>
          <cell r="H6" t="str">
            <v>*</v>
          </cell>
          <cell r="I6">
            <v>139264.68</v>
          </cell>
          <cell r="J6">
            <v>70179945.3</v>
          </cell>
          <cell r="K6">
            <v>69990622.26</v>
          </cell>
        </row>
        <row r="7">
          <cell r="B7" t="str">
            <v>10020205</v>
          </cell>
          <cell r="C7" t="str">
            <v>银行存款-重庆富民银行股份有限公司</v>
          </cell>
          <cell r="D7" t="str">
            <v>*</v>
          </cell>
          <cell r="E7" t="str">
            <v>否</v>
          </cell>
          <cell r="F7" t="str">
            <v>*</v>
          </cell>
          <cell r="G7" t="str">
            <v>*</v>
          </cell>
          <cell r="H7" t="str">
            <v>*</v>
          </cell>
          <cell r="I7">
            <v>0</v>
          </cell>
          <cell r="J7">
            <v>0</v>
          </cell>
          <cell r="K7">
            <v>0</v>
          </cell>
        </row>
        <row r="8">
          <cell r="B8" t="str">
            <v>10020206</v>
          </cell>
          <cell r="C8" t="str">
            <v>银行存款-北京交通银行东三环支行</v>
          </cell>
          <cell r="D8" t="str">
            <v>*</v>
          </cell>
          <cell r="E8" t="str">
            <v>否</v>
          </cell>
          <cell r="F8" t="str">
            <v>*</v>
          </cell>
          <cell r="G8" t="str">
            <v>*</v>
          </cell>
          <cell r="H8" t="str">
            <v>*</v>
          </cell>
          <cell r="I8">
            <v>6811.37</v>
          </cell>
          <cell r="J8">
            <v>50019.15</v>
          </cell>
          <cell r="K8">
            <v>50830</v>
          </cell>
        </row>
        <row r="9">
          <cell r="B9" t="str">
            <v>10020207</v>
          </cell>
          <cell r="C9" t="str">
            <v>银行存款-中国银行北京北七家支行</v>
          </cell>
          <cell r="D9" t="str">
            <v>*</v>
          </cell>
          <cell r="E9" t="str">
            <v>否</v>
          </cell>
          <cell r="F9" t="str">
            <v>*</v>
          </cell>
          <cell r="G9" t="str">
            <v>*</v>
          </cell>
          <cell r="H9" t="str">
            <v>*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10020208</v>
          </cell>
          <cell r="C10" t="str">
            <v>银行存款-中国民生银行黄骅支行</v>
          </cell>
          <cell r="D10" t="str">
            <v>*</v>
          </cell>
          <cell r="E10" t="str">
            <v>否</v>
          </cell>
          <cell r="F10" t="str">
            <v>*</v>
          </cell>
          <cell r="G10" t="str">
            <v>*</v>
          </cell>
          <cell r="H10" t="str">
            <v>*</v>
          </cell>
          <cell r="I10">
            <v>4214.43</v>
          </cell>
          <cell r="J10">
            <v>1.24</v>
          </cell>
          <cell r="K10">
            <v>0</v>
          </cell>
        </row>
        <row r="11">
          <cell r="B11" t="str">
            <v>10020209</v>
          </cell>
          <cell r="C11" t="str">
            <v>银行存款-宁波银行北京昌平支行</v>
          </cell>
          <cell r="D11" t="str">
            <v>*</v>
          </cell>
          <cell r="E11" t="str">
            <v>否</v>
          </cell>
          <cell r="F11" t="str">
            <v>*</v>
          </cell>
          <cell r="G11" t="str">
            <v>*</v>
          </cell>
          <cell r="H11" t="str">
            <v>*</v>
          </cell>
          <cell r="I11">
            <v>316491.5</v>
          </cell>
          <cell r="J11">
            <v>41183123.66</v>
          </cell>
          <cell r="K11">
            <v>39965800.81</v>
          </cell>
        </row>
        <row r="12">
          <cell r="B12" t="str">
            <v>10020210</v>
          </cell>
          <cell r="C12" t="str">
            <v>银行存款-光大银行沧州千童支行</v>
          </cell>
          <cell r="D12" t="str">
            <v>*</v>
          </cell>
          <cell r="E12" t="str">
            <v>否</v>
          </cell>
          <cell r="F12" t="str">
            <v>*</v>
          </cell>
          <cell r="G12" t="str">
            <v>*</v>
          </cell>
          <cell r="H12" t="str">
            <v>*</v>
          </cell>
          <cell r="I12">
            <v>428317.03</v>
          </cell>
          <cell r="J12">
            <v>104786.72</v>
          </cell>
          <cell r="K12">
            <v>499639.14</v>
          </cell>
        </row>
        <row r="13">
          <cell r="B13" t="str">
            <v>10020211</v>
          </cell>
          <cell r="C13" t="str">
            <v>银行存款-招商北京建国路支行</v>
          </cell>
          <cell r="D13" t="str">
            <v>*</v>
          </cell>
          <cell r="E13" t="str">
            <v>否</v>
          </cell>
          <cell r="F13" t="str">
            <v>*</v>
          </cell>
          <cell r="G13" t="str">
            <v>*</v>
          </cell>
          <cell r="H13" t="str">
            <v>*</v>
          </cell>
          <cell r="I13">
            <v>370.15</v>
          </cell>
          <cell r="J13">
            <v>0.12</v>
          </cell>
          <cell r="K13">
            <v>0</v>
          </cell>
        </row>
        <row r="14">
          <cell r="B14" t="str">
            <v>11210202</v>
          </cell>
          <cell r="C14" t="str">
            <v>应收票据-银行承兑汇票</v>
          </cell>
          <cell r="D14" t="str">
            <v>*</v>
          </cell>
          <cell r="E14" t="str">
            <v>否</v>
          </cell>
          <cell r="F14" t="str">
            <v>*</v>
          </cell>
          <cell r="G14" t="str">
            <v>*</v>
          </cell>
          <cell r="H14" t="str">
            <v>*</v>
          </cell>
          <cell r="I14">
            <v>2929760.83</v>
          </cell>
          <cell r="J14">
            <v>12571852</v>
          </cell>
          <cell r="K14">
            <v>11849682.87</v>
          </cell>
        </row>
        <row r="15">
          <cell r="B15" t="str">
            <v>11220101</v>
          </cell>
          <cell r="C15" t="str">
            <v>应收账款-集团内</v>
          </cell>
          <cell r="D15" t="str">
            <v>*</v>
          </cell>
          <cell r="E15" t="str">
            <v>否</v>
          </cell>
          <cell r="F15" t="str">
            <v>*</v>
          </cell>
          <cell r="G15" t="str">
            <v>*</v>
          </cell>
          <cell r="H15" t="str">
            <v>*</v>
          </cell>
          <cell r="I15">
            <v>80345750.88</v>
          </cell>
          <cell r="J15">
            <v>11564826.59</v>
          </cell>
          <cell r="K15">
            <v>44514396.11</v>
          </cell>
        </row>
        <row r="16">
          <cell r="B16" t="str">
            <v>11220201</v>
          </cell>
          <cell r="C16" t="str">
            <v>应收账款-集团外</v>
          </cell>
          <cell r="D16" t="str">
            <v>*</v>
          </cell>
          <cell r="E16" t="str">
            <v>否</v>
          </cell>
          <cell r="F16" t="str">
            <v>*</v>
          </cell>
          <cell r="G16" t="str">
            <v>*</v>
          </cell>
          <cell r="H16" t="str">
            <v>*</v>
          </cell>
          <cell r="I16">
            <v>35833880.62</v>
          </cell>
          <cell r="J16">
            <v>12544096.92</v>
          </cell>
          <cell r="K16">
            <v>8366963.59</v>
          </cell>
        </row>
        <row r="17">
          <cell r="B17" t="str">
            <v>11220301</v>
          </cell>
          <cell r="C17" t="str">
            <v>应收账款-关联方</v>
          </cell>
          <cell r="D17" t="str">
            <v>*</v>
          </cell>
          <cell r="E17" t="str">
            <v>否</v>
          </cell>
          <cell r="F17" t="str">
            <v>*</v>
          </cell>
          <cell r="G17" t="str">
            <v>*</v>
          </cell>
          <cell r="H17" t="str">
            <v>*</v>
          </cell>
          <cell r="I17">
            <v>25411118.77</v>
          </cell>
          <cell r="J17">
            <v>0</v>
          </cell>
          <cell r="K17">
            <v>0</v>
          </cell>
        </row>
        <row r="18">
          <cell r="B18" t="str">
            <v>11230101</v>
          </cell>
          <cell r="C18" t="str">
            <v>预付账款-集团内</v>
          </cell>
          <cell r="D18" t="str">
            <v>*</v>
          </cell>
          <cell r="E18" t="str">
            <v>否</v>
          </cell>
          <cell r="F18" t="str">
            <v>*</v>
          </cell>
          <cell r="G18" t="str">
            <v>*</v>
          </cell>
          <cell r="H18" t="str">
            <v>*</v>
          </cell>
          <cell r="I18">
            <v>2398635.58</v>
          </cell>
          <cell r="J18">
            <v>0</v>
          </cell>
          <cell r="K18">
            <v>0</v>
          </cell>
        </row>
        <row r="19">
          <cell r="B19" t="str">
            <v>11230201</v>
          </cell>
          <cell r="C19" t="str">
            <v>预付账款-集团外</v>
          </cell>
          <cell r="D19" t="str">
            <v>*</v>
          </cell>
          <cell r="E19" t="str">
            <v>否</v>
          </cell>
          <cell r="F19" t="str">
            <v>*</v>
          </cell>
          <cell r="G19" t="str">
            <v>*</v>
          </cell>
          <cell r="H19" t="str">
            <v>*</v>
          </cell>
          <cell r="I19">
            <v>5691559.63</v>
          </cell>
          <cell r="J19">
            <v>4856203.87</v>
          </cell>
          <cell r="K19">
            <v>5767791.52</v>
          </cell>
        </row>
        <row r="20">
          <cell r="B20" t="str">
            <v>11230501</v>
          </cell>
          <cell r="C20" t="str">
            <v>预付账款-个人借款</v>
          </cell>
          <cell r="D20" t="str">
            <v>*</v>
          </cell>
          <cell r="E20" t="str">
            <v>否</v>
          </cell>
          <cell r="F20" t="str">
            <v>*</v>
          </cell>
          <cell r="G20" t="str">
            <v>*</v>
          </cell>
          <cell r="H20" t="str">
            <v>*</v>
          </cell>
          <cell r="I20">
            <v>8000</v>
          </cell>
          <cell r="J20">
            <v>6000</v>
          </cell>
          <cell r="K20">
            <v>4000</v>
          </cell>
        </row>
        <row r="21">
          <cell r="B21" t="str">
            <v>12210101</v>
          </cell>
          <cell r="C21" t="str">
            <v>其他应收款-集团内</v>
          </cell>
          <cell r="D21" t="str">
            <v>*</v>
          </cell>
          <cell r="E21" t="str">
            <v>否</v>
          </cell>
          <cell r="F21" t="str">
            <v>*</v>
          </cell>
          <cell r="G21" t="str">
            <v>*</v>
          </cell>
          <cell r="H21" t="str">
            <v>*</v>
          </cell>
          <cell r="I21">
            <v>43306052.69</v>
          </cell>
          <cell r="J21">
            <v>49000000</v>
          </cell>
          <cell r="K21">
            <v>9299000</v>
          </cell>
        </row>
        <row r="22">
          <cell r="B22" t="str">
            <v>12210201</v>
          </cell>
          <cell r="C22" t="str">
            <v>其他应收款-集团外</v>
          </cell>
          <cell r="D22" t="str">
            <v>*</v>
          </cell>
          <cell r="E22" t="str">
            <v>否</v>
          </cell>
          <cell r="F22" t="str">
            <v>*</v>
          </cell>
          <cell r="G22" t="str">
            <v>*</v>
          </cell>
          <cell r="H22" t="str">
            <v>*</v>
          </cell>
          <cell r="I22">
            <v>9814.87</v>
          </cell>
          <cell r="J22">
            <v>603000</v>
          </cell>
          <cell r="K22">
            <v>0</v>
          </cell>
        </row>
        <row r="23">
          <cell r="B23" t="str">
            <v>12210301</v>
          </cell>
          <cell r="C23" t="str">
            <v>其他应收款-关联方</v>
          </cell>
          <cell r="D23" t="str">
            <v>*</v>
          </cell>
          <cell r="E23" t="str">
            <v>否</v>
          </cell>
          <cell r="F23" t="str">
            <v>*</v>
          </cell>
          <cell r="G23" t="str">
            <v>*</v>
          </cell>
          <cell r="H23" t="str">
            <v>*</v>
          </cell>
          <cell r="I23">
            <v>15000</v>
          </cell>
          <cell r="J23">
            <v>0</v>
          </cell>
          <cell r="K23">
            <v>0</v>
          </cell>
        </row>
        <row r="24">
          <cell r="B24" t="str">
            <v>12210501</v>
          </cell>
          <cell r="C24" t="str">
            <v>其他应收款-押金</v>
          </cell>
          <cell r="D24" t="str">
            <v>*</v>
          </cell>
          <cell r="E24" t="str">
            <v>否</v>
          </cell>
          <cell r="F24" t="str">
            <v>*</v>
          </cell>
          <cell r="G24" t="str">
            <v>*</v>
          </cell>
          <cell r="H24" t="str">
            <v>*</v>
          </cell>
          <cell r="I24">
            <v>50</v>
          </cell>
          <cell r="J24">
            <v>0</v>
          </cell>
          <cell r="K24">
            <v>0</v>
          </cell>
        </row>
        <row r="25">
          <cell r="B25" t="str">
            <v>14000000</v>
          </cell>
          <cell r="C25" t="str">
            <v>存货-期初差异</v>
          </cell>
          <cell r="D25" t="str">
            <v>*</v>
          </cell>
          <cell r="E25" t="str">
            <v>否</v>
          </cell>
          <cell r="F25" t="str">
            <v>*</v>
          </cell>
          <cell r="G25" t="str">
            <v>*</v>
          </cell>
          <cell r="H25" t="str">
            <v>*</v>
          </cell>
          <cell r="I25">
            <v>0</v>
          </cell>
          <cell r="J25">
            <v>0</v>
          </cell>
          <cell r="K25">
            <v>0</v>
          </cell>
        </row>
        <row r="26">
          <cell r="B26" t="str">
            <v>14030101</v>
          </cell>
          <cell r="C26" t="str">
            <v>原材料</v>
          </cell>
          <cell r="D26" t="str">
            <v>*</v>
          </cell>
          <cell r="E26" t="str">
            <v>否</v>
          </cell>
          <cell r="F26" t="str">
            <v>*</v>
          </cell>
          <cell r="G26" t="str">
            <v>*</v>
          </cell>
          <cell r="H26" t="str">
            <v>*</v>
          </cell>
          <cell r="I26">
            <v>23811040.79</v>
          </cell>
          <cell r="J26">
            <v>64959500.37</v>
          </cell>
          <cell r="K26">
            <v>67175884.62</v>
          </cell>
        </row>
        <row r="27">
          <cell r="B27" t="str">
            <v>14040101</v>
          </cell>
          <cell r="C27" t="str">
            <v>半成品-标准材料成本</v>
          </cell>
          <cell r="D27" t="str">
            <v>*</v>
          </cell>
          <cell r="E27" t="str">
            <v>否</v>
          </cell>
          <cell r="F27" t="str">
            <v>*</v>
          </cell>
          <cell r="G27" t="str">
            <v>*</v>
          </cell>
          <cell r="H27" t="str">
            <v>*</v>
          </cell>
          <cell r="I27">
            <v>12916975.83</v>
          </cell>
          <cell r="J27">
            <v>45929338.55</v>
          </cell>
          <cell r="K27">
            <v>49532587.09</v>
          </cell>
        </row>
        <row r="28">
          <cell r="B28" t="str">
            <v>14050101</v>
          </cell>
          <cell r="C28" t="str">
            <v>库存商品-标准成本</v>
          </cell>
          <cell r="D28" t="str">
            <v>*</v>
          </cell>
          <cell r="E28" t="str">
            <v>否</v>
          </cell>
          <cell r="F28" t="str">
            <v>*</v>
          </cell>
          <cell r="G28" t="str">
            <v>*</v>
          </cell>
          <cell r="H28" t="str">
            <v>*</v>
          </cell>
          <cell r="I28">
            <v>17328792.1</v>
          </cell>
          <cell r="J28">
            <v>47964512.92</v>
          </cell>
          <cell r="K28">
            <v>50626436.45</v>
          </cell>
        </row>
        <row r="29">
          <cell r="B29" t="str">
            <v>14060101</v>
          </cell>
          <cell r="C29" t="str">
            <v>发出商品-标准成本</v>
          </cell>
          <cell r="D29" t="str">
            <v>*</v>
          </cell>
          <cell r="E29" t="str">
            <v>否</v>
          </cell>
          <cell r="F29" t="str">
            <v>*</v>
          </cell>
          <cell r="G29" t="str">
            <v>*</v>
          </cell>
          <cell r="H29" t="str">
            <v>*</v>
          </cell>
          <cell r="I29">
            <v>27848936.62</v>
          </cell>
          <cell r="J29">
            <v>24742831.69</v>
          </cell>
          <cell r="K29">
            <v>16976725.42</v>
          </cell>
        </row>
        <row r="30">
          <cell r="B30" t="str">
            <v>14070101</v>
          </cell>
          <cell r="C30" t="str">
            <v>采购价格差异PPV</v>
          </cell>
          <cell r="D30" t="str">
            <v>*</v>
          </cell>
          <cell r="E30" t="str">
            <v>否</v>
          </cell>
          <cell r="F30" t="str">
            <v>*</v>
          </cell>
          <cell r="G30" t="str">
            <v>*</v>
          </cell>
          <cell r="H30" t="str">
            <v>*</v>
          </cell>
          <cell r="I30">
            <v>0</v>
          </cell>
          <cell r="J30">
            <v>-199432.4</v>
          </cell>
          <cell r="K30">
            <v>-199432.4</v>
          </cell>
        </row>
        <row r="31">
          <cell r="B31" t="str">
            <v>14070102</v>
          </cell>
          <cell r="C31" t="str">
            <v>委外加工-转包费率差异</v>
          </cell>
          <cell r="D31" t="str">
            <v>*</v>
          </cell>
          <cell r="E31" t="str">
            <v>否</v>
          </cell>
          <cell r="F31" t="str">
            <v>*</v>
          </cell>
          <cell r="G31" t="str">
            <v>*</v>
          </cell>
          <cell r="H31" t="str">
            <v>*</v>
          </cell>
          <cell r="I31">
            <v>0</v>
          </cell>
          <cell r="J31">
            <v>0</v>
          </cell>
          <cell r="K31">
            <v>0</v>
          </cell>
        </row>
        <row r="32">
          <cell r="B32" t="str">
            <v>14070103</v>
          </cell>
          <cell r="C32" t="str">
            <v>应付账款数量差异</v>
          </cell>
          <cell r="D32" t="str">
            <v>*</v>
          </cell>
          <cell r="E32" t="str">
            <v>否</v>
          </cell>
          <cell r="F32" t="str">
            <v>*</v>
          </cell>
          <cell r="G32" t="str">
            <v>*</v>
          </cell>
          <cell r="H32" t="str">
            <v>*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14070104</v>
          </cell>
          <cell r="C33" t="str">
            <v>应付账款费率差异</v>
          </cell>
          <cell r="D33" t="str">
            <v>*</v>
          </cell>
          <cell r="E33" t="str">
            <v>否</v>
          </cell>
          <cell r="F33" t="str">
            <v>*</v>
          </cell>
          <cell r="G33" t="str">
            <v>*</v>
          </cell>
          <cell r="H33" t="str">
            <v>*</v>
          </cell>
          <cell r="I33">
            <v>0</v>
          </cell>
          <cell r="J33">
            <v>16018310.51</v>
          </cell>
          <cell r="K33">
            <v>16018310.51</v>
          </cell>
        </row>
        <row r="34">
          <cell r="B34" t="str">
            <v>14070105</v>
          </cell>
          <cell r="C34" t="str">
            <v>采购价格差异PPV-事业部间</v>
          </cell>
          <cell r="D34" t="str">
            <v>*</v>
          </cell>
          <cell r="E34" t="str">
            <v>是</v>
          </cell>
          <cell r="F34" t="str">
            <v>*</v>
          </cell>
          <cell r="G34" t="str">
            <v>*</v>
          </cell>
          <cell r="H34" t="str">
            <v>*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14070201</v>
          </cell>
          <cell r="C35" t="str">
            <v>物料费率差异</v>
          </cell>
          <cell r="D35" t="str">
            <v>*</v>
          </cell>
          <cell r="E35" t="str">
            <v>否</v>
          </cell>
          <cell r="F35" t="str">
            <v>*</v>
          </cell>
          <cell r="G35" t="str">
            <v>*</v>
          </cell>
          <cell r="H35" t="str">
            <v>*</v>
          </cell>
          <cell r="I35">
            <v>0</v>
          </cell>
          <cell r="J35">
            <v>68397.61</v>
          </cell>
          <cell r="K35">
            <v>68397.61</v>
          </cell>
        </row>
        <row r="36">
          <cell r="B36" t="str">
            <v>14070202</v>
          </cell>
          <cell r="C36" t="str">
            <v>物料使用差异</v>
          </cell>
          <cell r="D36" t="str">
            <v>*</v>
          </cell>
          <cell r="E36" t="str">
            <v>否</v>
          </cell>
          <cell r="F36" t="str">
            <v>*</v>
          </cell>
          <cell r="G36" t="str">
            <v>*</v>
          </cell>
          <cell r="H36" t="str">
            <v>*</v>
          </cell>
          <cell r="I36">
            <v>0</v>
          </cell>
          <cell r="J36">
            <v>-480929.92</v>
          </cell>
          <cell r="K36">
            <v>-480929.92</v>
          </cell>
        </row>
        <row r="37">
          <cell r="B37" t="str">
            <v>14070208</v>
          </cell>
          <cell r="C37" t="str">
            <v>方法差异</v>
          </cell>
          <cell r="D37" t="str">
            <v>*</v>
          </cell>
          <cell r="E37" t="str">
            <v>否</v>
          </cell>
          <cell r="F37" t="str">
            <v>*</v>
          </cell>
          <cell r="G37" t="str">
            <v>*</v>
          </cell>
          <cell r="H37" t="str">
            <v>*</v>
          </cell>
          <cell r="I37">
            <v>0</v>
          </cell>
          <cell r="J37">
            <v>73771.61</v>
          </cell>
          <cell r="K37">
            <v>73771.61</v>
          </cell>
        </row>
        <row r="38">
          <cell r="B38" t="str">
            <v>14070301</v>
          </cell>
          <cell r="C38" t="str">
            <v>库存转移差异</v>
          </cell>
          <cell r="D38" t="str">
            <v>*</v>
          </cell>
          <cell r="E38" t="str">
            <v>否</v>
          </cell>
          <cell r="F38" t="str">
            <v>*</v>
          </cell>
          <cell r="G38" t="str">
            <v>*</v>
          </cell>
          <cell r="H38" t="str">
            <v>*</v>
          </cell>
          <cell r="I38">
            <v>0</v>
          </cell>
          <cell r="J38">
            <v>43226.68</v>
          </cell>
          <cell r="K38">
            <v>43226.68</v>
          </cell>
        </row>
        <row r="39">
          <cell r="B39" t="str">
            <v>14070501</v>
          </cell>
          <cell r="C39" t="str">
            <v>成本重估差异</v>
          </cell>
          <cell r="D39" t="str">
            <v>*</v>
          </cell>
          <cell r="E39" t="str">
            <v>否</v>
          </cell>
          <cell r="F39" t="str">
            <v>*</v>
          </cell>
          <cell r="G39" t="str">
            <v>*</v>
          </cell>
          <cell r="H39" t="str">
            <v>*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14110101</v>
          </cell>
          <cell r="C40" t="str">
            <v>周转材料</v>
          </cell>
          <cell r="D40" t="str">
            <v>*</v>
          </cell>
          <cell r="E40" t="str">
            <v>否</v>
          </cell>
          <cell r="F40" t="str">
            <v>*</v>
          </cell>
          <cell r="G40" t="str">
            <v>*</v>
          </cell>
          <cell r="H40" t="str">
            <v>*</v>
          </cell>
          <cell r="I40">
            <v>386282.39</v>
          </cell>
          <cell r="J40">
            <v>0</v>
          </cell>
          <cell r="K40">
            <v>0</v>
          </cell>
        </row>
        <row r="41">
          <cell r="B41" t="str">
            <v>15240101</v>
          </cell>
          <cell r="C41" t="str">
            <v>长期股权投资-北京光华荣昌汽车部件有限公司</v>
          </cell>
          <cell r="D41" t="str">
            <v>*</v>
          </cell>
          <cell r="E41" t="str">
            <v>否</v>
          </cell>
          <cell r="F41" t="str">
            <v>*</v>
          </cell>
          <cell r="G41" t="str">
            <v>*</v>
          </cell>
          <cell r="H41" t="str">
            <v>*</v>
          </cell>
          <cell r="I41">
            <v>80000000</v>
          </cell>
          <cell r="J41">
            <v>0</v>
          </cell>
          <cell r="K41">
            <v>0</v>
          </cell>
        </row>
        <row r="42">
          <cell r="B42" t="str">
            <v>15240102</v>
          </cell>
          <cell r="C42" t="str">
            <v>长期股权投资-安路普（北京）汽车技术有限公司</v>
          </cell>
          <cell r="D42" t="str">
            <v>*</v>
          </cell>
          <cell r="E42" t="str">
            <v>否</v>
          </cell>
          <cell r="F42" t="str">
            <v>*</v>
          </cell>
          <cell r="G42" t="str">
            <v>*</v>
          </cell>
          <cell r="H42" t="str">
            <v>*</v>
          </cell>
          <cell r="I42">
            <v>49536600</v>
          </cell>
          <cell r="J42">
            <v>0</v>
          </cell>
          <cell r="K42">
            <v>0</v>
          </cell>
        </row>
        <row r="43">
          <cell r="B43" t="str">
            <v>16010101</v>
          </cell>
          <cell r="C43" t="str">
            <v>固定资产-房屋建筑物</v>
          </cell>
          <cell r="D43" t="str">
            <v>*</v>
          </cell>
          <cell r="E43" t="str">
            <v>否</v>
          </cell>
          <cell r="F43" t="str">
            <v>*</v>
          </cell>
          <cell r="G43" t="str">
            <v>*</v>
          </cell>
          <cell r="H43" t="str">
            <v>*</v>
          </cell>
          <cell r="I43">
            <v>55372720.78</v>
          </cell>
          <cell r="J43">
            <v>0</v>
          </cell>
          <cell r="K43">
            <v>0</v>
          </cell>
        </row>
        <row r="44">
          <cell r="B44" t="str">
            <v>16010201</v>
          </cell>
          <cell r="C44" t="str">
            <v>固定资产-机器设备</v>
          </cell>
          <cell r="D44" t="str">
            <v>*</v>
          </cell>
          <cell r="E44" t="str">
            <v>否</v>
          </cell>
          <cell r="F44" t="str">
            <v>*</v>
          </cell>
          <cell r="G44" t="str">
            <v>*</v>
          </cell>
          <cell r="H44" t="str">
            <v>*</v>
          </cell>
          <cell r="I44">
            <v>114297585.85</v>
          </cell>
          <cell r="J44">
            <v>37046.19</v>
          </cell>
          <cell r="K44">
            <v>27817.6</v>
          </cell>
        </row>
        <row r="45">
          <cell r="B45" t="str">
            <v>16010301</v>
          </cell>
          <cell r="C45" t="str">
            <v>固定资产-电子设备</v>
          </cell>
          <cell r="D45" t="str">
            <v>*</v>
          </cell>
          <cell r="E45" t="str">
            <v>否</v>
          </cell>
          <cell r="F45" t="str">
            <v>*</v>
          </cell>
          <cell r="G45" t="str">
            <v>*</v>
          </cell>
          <cell r="H45" t="str">
            <v>*</v>
          </cell>
          <cell r="I45">
            <v>2640359.93</v>
          </cell>
          <cell r="J45">
            <v>0</v>
          </cell>
          <cell r="K45">
            <v>0</v>
          </cell>
        </row>
        <row r="46">
          <cell r="B46" t="str">
            <v>16010401</v>
          </cell>
          <cell r="C46" t="str">
            <v>固定资产-运输设备</v>
          </cell>
          <cell r="D46" t="str">
            <v>*</v>
          </cell>
          <cell r="E46" t="str">
            <v>否</v>
          </cell>
          <cell r="F46" t="str">
            <v>*</v>
          </cell>
          <cell r="G46" t="str">
            <v>*</v>
          </cell>
          <cell r="H46" t="str">
            <v>*</v>
          </cell>
          <cell r="I46">
            <v>469494.27</v>
          </cell>
          <cell r="J46">
            <v>0</v>
          </cell>
          <cell r="K46">
            <v>0</v>
          </cell>
        </row>
        <row r="47">
          <cell r="B47" t="str">
            <v>16010501</v>
          </cell>
          <cell r="C47" t="str">
            <v>固定资产-模具、检具、工装</v>
          </cell>
          <cell r="D47" t="str">
            <v>*</v>
          </cell>
          <cell r="E47" t="str">
            <v>否</v>
          </cell>
          <cell r="F47" t="str">
            <v>*</v>
          </cell>
          <cell r="G47" t="str">
            <v>*</v>
          </cell>
          <cell r="H47" t="str">
            <v>*</v>
          </cell>
          <cell r="I47">
            <v>140967548.09</v>
          </cell>
          <cell r="J47">
            <v>1557879.56</v>
          </cell>
          <cell r="K47">
            <v>49106.04</v>
          </cell>
        </row>
        <row r="48">
          <cell r="B48" t="str">
            <v>16010901</v>
          </cell>
          <cell r="C48" t="str">
            <v>固定资产-其他</v>
          </cell>
          <cell r="D48" t="str">
            <v>*</v>
          </cell>
          <cell r="E48" t="str">
            <v>否</v>
          </cell>
          <cell r="F48" t="str">
            <v>*</v>
          </cell>
          <cell r="G48" t="str">
            <v>*</v>
          </cell>
          <cell r="H48" t="str">
            <v>*</v>
          </cell>
          <cell r="I48">
            <v>15912700.1</v>
          </cell>
          <cell r="J48">
            <v>0</v>
          </cell>
          <cell r="K48">
            <v>0</v>
          </cell>
        </row>
        <row r="49">
          <cell r="B49" t="str">
            <v>16020101</v>
          </cell>
          <cell r="C49" t="str">
            <v>累计折旧-房屋建筑物</v>
          </cell>
          <cell r="D49" t="str">
            <v>*</v>
          </cell>
          <cell r="E49" t="str">
            <v>否</v>
          </cell>
          <cell r="F49" t="str">
            <v>*</v>
          </cell>
          <cell r="G49" t="str">
            <v>*</v>
          </cell>
          <cell r="H49" t="str">
            <v>*</v>
          </cell>
          <cell r="I49">
            <v>-27950781.49</v>
          </cell>
          <cell r="J49">
            <v>0</v>
          </cell>
          <cell r="K49">
            <v>229864.89</v>
          </cell>
        </row>
        <row r="50">
          <cell r="B50" t="str">
            <v>16020201</v>
          </cell>
          <cell r="C50" t="str">
            <v>累计折旧-机器设备</v>
          </cell>
          <cell r="D50" t="str">
            <v>*</v>
          </cell>
          <cell r="E50" t="str">
            <v>否</v>
          </cell>
          <cell r="F50" t="str">
            <v>*</v>
          </cell>
          <cell r="G50" t="str">
            <v>*</v>
          </cell>
          <cell r="H50" t="str">
            <v>*</v>
          </cell>
          <cell r="I50">
            <v>-62649555.61</v>
          </cell>
          <cell r="J50">
            <v>0</v>
          </cell>
          <cell r="K50">
            <v>777027.4</v>
          </cell>
        </row>
        <row r="51">
          <cell r="B51" t="str">
            <v>16020301</v>
          </cell>
          <cell r="C51" t="str">
            <v>累计折旧-电子设备</v>
          </cell>
          <cell r="D51" t="str">
            <v>*</v>
          </cell>
          <cell r="E51" t="str">
            <v>否</v>
          </cell>
          <cell r="F51" t="str">
            <v>*</v>
          </cell>
          <cell r="G51" t="str">
            <v>*</v>
          </cell>
          <cell r="H51" t="str">
            <v>*</v>
          </cell>
          <cell r="I51">
            <v>-1986661.24</v>
          </cell>
          <cell r="J51">
            <v>0</v>
          </cell>
          <cell r="K51">
            <v>12224.14</v>
          </cell>
        </row>
        <row r="52">
          <cell r="B52" t="str">
            <v>16020401</v>
          </cell>
          <cell r="C52" t="str">
            <v>累计折旧-运输设备</v>
          </cell>
          <cell r="D52" t="str">
            <v>*</v>
          </cell>
          <cell r="E52" t="str">
            <v>否</v>
          </cell>
          <cell r="F52" t="str">
            <v>*</v>
          </cell>
          <cell r="G52" t="str">
            <v>*</v>
          </cell>
          <cell r="H52" t="str">
            <v>*</v>
          </cell>
          <cell r="I52">
            <v>-435299.44</v>
          </cell>
          <cell r="J52">
            <v>0</v>
          </cell>
          <cell r="K52">
            <v>177.82</v>
          </cell>
        </row>
        <row r="53">
          <cell r="B53" t="str">
            <v>16020501</v>
          </cell>
          <cell r="C53" t="str">
            <v>累计折旧-模具、检具、工装</v>
          </cell>
          <cell r="D53" t="str">
            <v>*</v>
          </cell>
          <cell r="E53" t="str">
            <v>否</v>
          </cell>
          <cell r="F53" t="str">
            <v>*</v>
          </cell>
          <cell r="G53" t="str">
            <v>*</v>
          </cell>
          <cell r="H53" t="str">
            <v>*</v>
          </cell>
          <cell r="I53">
            <v>-82222519.95</v>
          </cell>
          <cell r="J53">
            <v>712.5</v>
          </cell>
          <cell r="K53">
            <v>2006809.19</v>
          </cell>
        </row>
        <row r="54">
          <cell r="B54" t="str">
            <v>16020901</v>
          </cell>
          <cell r="C54" t="str">
            <v>累计折旧-其他</v>
          </cell>
          <cell r="D54" t="str">
            <v>*</v>
          </cell>
          <cell r="E54" t="str">
            <v>否</v>
          </cell>
          <cell r="F54" t="str">
            <v>*</v>
          </cell>
          <cell r="G54" t="str">
            <v>*</v>
          </cell>
          <cell r="H54" t="str">
            <v>*</v>
          </cell>
          <cell r="I54">
            <v>-8812003.44</v>
          </cell>
          <cell r="J54">
            <v>0</v>
          </cell>
          <cell r="K54">
            <v>57986.84</v>
          </cell>
        </row>
        <row r="55">
          <cell r="B55" t="str">
            <v>16030101</v>
          </cell>
          <cell r="C55" t="str">
            <v>固定资产减值准备</v>
          </cell>
          <cell r="D55" t="str">
            <v>*</v>
          </cell>
          <cell r="E55" t="str">
            <v>否</v>
          </cell>
          <cell r="F55" t="str">
            <v>*</v>
          </cell>
          <cell r="G55" t="str">
            <v>*</v>
          </cell>
          <cell r="H55" t="str">
            <v>*</v>
          </cell>
          <cell r="I55">
            <v>0</v>
          </cell>
          <cell r="J55">
            <v>0</v>
          </cell>
          <cell r="K55">
            <v>0</v>
          </cell>
        </row>
        <row r="56">
          <cell r="B56" t="str">
            <v>16040101</v>
          </cell>
          <cell r="C56" t="str">
            <v>在建工程-建筑工程</v>
          </cell>
          <cell r="D56" t="str">
            <v>*</v>
          </cell>
          <cell r="E56" t="str">
            <v>否</v>
          </cell>
          <cell r="F56" t="str">
            <v>*</v>
          </cell>
          <cell r="G56" t="str">
            <v>*</v>
          </cell>
          <cell r="H56" t="str">
            <v>*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16040301</v>
          </cell>
          <cell r="C57" t="str">
            <v>在建工程-机器设备</v>
          </cell>
          <cell r="D57" t="str">
            <v>*</v>
          </cell>
          <cell r="E57" t="str">
            <v>否</v>
          </cell>
          <cell r="F57" t="str">
            <v>*</v>
          </cell>
          <cell r="G57" t="str">
            <v>*</v>
          </cell>
          <cell r="H57" t="str">
            <v>*</v>
          </cell>
          <cell r="I57">
            <v>17796109.22</v>
          </cell>
          <cell r="J57">
            <v>1247542.45</v>
          </cell>
          <cell r="K57">
            <v>2506782.11</v>
          </cell>
        </row>
        <row r="58">
          <cell r="B58" t="str">
            <v>16040501</v>
          </cell>
          <cell r="C58" t="str">
            <v>在建工程-中转（固定资产）</v>
          </cell>
          <cell r="D58" t="str">
            <v>*</v>
          </cell>
          <cell r="E58" t="str">
            <v>否</v>
          </cell>
          <cell r="F58" t="str">
            <v>*</v>
          </cell>
          <cell r="G58" t="str">
            <v>*</v>
          </cell>
          <cell r="H58" t="str">
            <v>*</v>
          </cell>
          <cell r="I58">
            <v>0</v>
          </cell>
          <cell r="J58">
            <v>1758.11</v>
          </cell>
          <cell r="K58">
            <v>1758.11</v>
          </cell>
        </row>
        <row r="59">
          <cell r="B59" t="str">
            <v>16060101</v>
          </cell>
          <cell r="C59" t="str">
            <v>固定资产清理</v>
          </cell>
          <cell r="D59" t="str">
            <v>*</v>
          </cell>
          <cell r="E59" t="str">
            <v>否</v>
          </cell>
          <cell r="F59" t="str">
            <v>*</v>
          </cell>
          <cell r="G59" t="str">
            <v>*</v>
          </cell>
          <cell r="H59" t="str">
            <v>*</v>
          </cell>
          <cell r="I59">
            <v>0</v>
          </cell>
          <cell r="J59">
            <v>74920.98</v>
          </cell>
          <cell r="K59">
            <v>74920.98</v>
          </cell>
        </row>
        <row r="60">
          <cell r="B60" t="str">
            <v>17010101</v>
          </cell>
          <cell r="C60" t="str">
            <v>无形资产-土地使用权</v>
          </cell>
          <cell r="D60" t="str">
            <v>*</v>
          </cell>
          <cell r="E60" t="str">
            <v>否</v>
          </cell>
          <cell r="F60" t="str">
            <v>*</v>
          </cell>
          <cell r="G60" t="str">
            <v>*</v>
          </cell>
          <cell r="H60" t="str">
            <v>*</v>
          </cell>
          <cell r="I60">
            <v>15174595.32</v>
          </cell>
          <cell r="J60">
            <v>0</v>
          </cell>
          <cell r="K60">
            <v>0</v>
          </cell>
        </row>
        <row r="61">
          <cell r="B61" t="str">
            <v>17010601</v>
          </cell>
          <cell r="C61" t="str">
            <v>无形资产-著作权（软件）</v>
          </cell>
          <cell r="D61" t="str">
            <v>*</v>
          </cell>
          <cell r="E61" t="str">
            <v>否</v>
          </cell>
          <cell r="F61" t="str">
            <v>*</v>
          </cell>
          <cell r="G61" t="str">
            <v>*</v>
          </cell>
          <cell r="H61" t="str">
            <v>*</v>
          </cell>
          <cell r="I61">
            <v>2830466.43</v>
          </cell>
          <cell r="J61">
            <v>0</v>
          </cell>
          <cell r="K61">
            <v>0</v>
          </cell>
        </row>
        <row r="62">
          <cell r="B62" t="str">
            <v>17020101</v>
          </cell>
          <cell r="C62" t="str">
            <v>累计摊销-土地使用权</v>
          </cell>
          <cell r="D62" t="str">
            <v>*</v>
          </cell>
          <cell r="E62" t="str">
            <v>否</v>
          </cell>
          <cell r="F62" t="str">
            <v>*</v>
          </cell>
          <cell r="G62" t="str">
            <v>*</v>
          </cell>
          <cell r="H62" t="str">
            <v>*</v>
          </cell>
          <cell r="I62">
            <v>-3213137</v>
          </cell>
          <cell r="J62">
            <v>0</v>
          </cell>
          <cell r="K62">
            <v>27049.19</v>
          </cell>
        </row>
        <row r="63">
          <cell r="B63" t="str">
            <v>17020201</v>
          </cell>
          <cell r="C63" t="str">
            <v>累计摊销-特许权</v>
          </cell>
          <cell r="D63" t="str">
            <v>*</v>
          </cell>
          <cell r="E63" t="str">
            <v>否</v>
          </cell>
          <cell r="F63" t="str">
            <v>*</v>
          </cell>
          <cell r="G63" t="str">
            <v>*</v>
          </cell>
          <cell r="H63" t="str">
            <v>*</v>
          </cell>
          <cell r="I63">
            <v>-355403.68</v>
          </cell>
          <cell r="J63">
            <v>0</v>
          </cell>
          <cell r="K63">
            <v>6834.69</v>
          </cell>
        </row>
        <row r="64">
          <cell r="B64" t="str">
            <v>18010201</v>
          </cell>
          <cell r="C64" t="str">
            <v>长期待摊费用-房屋装修改造费</v>
          </cell>
          <cell r="D64" t="str">
            <v>*</v>
          </cell>
          <cell r="E64" t="str">
            <v>否</v>
          </cell>
          <cell r="F64" t="str">
            <v>*</v>
          </cell>
          <cell r="G64" t="str">
            <v>*</v>
          </cell>
          <cell r="H64" t="str">
            <v>*</v>
          </cell>
          <cell r="I64">
            <v>118485.19</v>
          </cell>
          <cell r="J64">
            <v>0</v>
          </cell>
          <cell r="K64">
            <v>6246.14</v>
          </cell>
        </row>
        <row r="65">
          <cell r="B65" t="str">
            <v>18010301</v>
          </cell>
          <cell r="C65" t="str">
            <v>长期待摊费用-其他</v>
          </cell>
          <cell r="D65" t="str">
            <v>*</v>
          </cell>
          <cell r="E65" t="str">
            <v>否</v>
          </cell>
          <cell r="F65" t="str">
            <v>*</v>
          </cell>
          <cell r="G65" t="str">
            <v>*</v>
          </cell>
          <cell r="H65" t="str">
            <v>*</v>
          </cell>
          <cell r="I65">
            <v>0</v>
          </cell>
          <cell r="J65">
            <v>615000</v>
          </cell>
          <cell r="K65">
            <v>17083.34</v>
          </cell>
        </row>
        <row r="66">
          <cell r="B66" t="str">
            <v>19010101</v>
          </cell>
          <cell r="C66" t="str">
            <v>待处理非流动资产损益</v>
          </cell>
          <cell r="D66" t="str">
            <v>*</v>
          </cell>
          <cell r="E66" t="str">
            <v>否</v>
          </cell>
          <cell r="F66" t="str">
            <v>*</v>
          </cell>
          <cell r="G66" t="str">
            <v>*</v>
          </cell>
          <cell r="H66" t="str">
            <v>*</v>
          </cell>
          <cell r="I66">
            <v>0</v>
          </cell>
          <cell r="J66">
            <v>0</v>
          </cell>
          <cell r="K66">
            <v>0</v>
          </cell>
        </row>
        <row r="67">
          <cell r="B67" t="str">
            <v>19010201</v>
          </cell>
          <cell r="C67" t="str">
            <v>待处理流动资产损益</v>
          </cell>
          <cell r="D67" t="str">
            <v>*</v>
          </cell>
          <cell r="E67" t="str">
            <v>是</v>
          </cell>
          <cell r="F67" t="str">
            <v>*</v>
          </cell>
          <cell r="G67" t="str">
            <v>*</v>
          </cell>
          <cell r="H67" t="str">
            <v>*</v>
          </cell>
          <cell r="I67">
            <v>396379.48</v>
          </cell>
          <cell r="J67">
            <v>2391.11</v>
          </cell>
          <cell r="K67">
            <v>5841.18</v>
          </cell>
        </row>
        <row r="68">
          <cell r="B68" t="str">
            <v>20010101</v>
          </cell>
          <cell r="C68" t="str">
            <v>短期借款</v>
          </cell>
          <cell r="D68" t="str">
            <v>*</v>
          </cell>
          <cell r="E68" t="str">
            <v>否</v>
          </cell>
          <cell r="F68" t="str">
            <v>*</v>
          </cell>
          <cell r="G68" t="str">
            <v>*</v>
          </cell>
          <cell r="H68" t="str">
            <v>*</v>
          </cell>
          <cell r="I68">
            <v>-102000000</v>
          </cell>
          <cell r="J68">
            <v>69400000</v>
          </cell>
          <cell r="K68">
            <v>0</v>
          </cell>
        </row>
        <row r="69">
          <cell r="B69" t="str">
            <v>22020101</v>
          </cell>
          <cell r="C69" t="str">
            <v>应付账款-集团内</v>
          </cell>
          <cell r="D69" t="str">
            <v>*</v>
          </cell>
          <cell r="E69" t="str">
            <v>否</v>
          </cell>
          <cell r="F69" t="str">
            <v>*</v>
          </cell>
          <cell r="G69" t="str">
            <v>*</v>
          </cell>
          <cell r="H69" t="str">
            <v>*</v>
          </cell>
          <cell r="I69">
            <v>-2008309.64</v>
          </cell>
          <cell r="J69">
            <v>333179.59</v>
          </cell>
          <cell r="K69">
            <v>4919024.92</v>
          </cell>
        </row>
        <row r="70">
          <cell r="B70" t="str">
            <v>22020201</v>
          </cell>
          <cell r="C70" t="str">
            <v>应付账款-暂估</v>
          </cell>
          <cell r="D70" t="str">
            <v>*</v>
          </cell>
          <cell r="E70" t="str">
            <v>否</v>
          </cell>
          <cell r="F70" t="str">
            <v>*</v>
          </cell>
          <cell r="G70" t="str">
            <v>*</v>
          </cell>
          <cell r="H70" t="str">
            <v>*</v>
          </cell>
          <cell r="I70">
            <v>-21441805.52</v>
          </cell>
          <cell r="J70">
            <v>4251279.15</v>
          </cell>
          <cell r="K70">
            <v>5058664.33</v>
          </cell>
        </row>
        <row r="71">
          <cell r="B71" t="str">
            <v>22020301</v>
          </cell>
          <cell r="C71" t="str">
            <v>应付账款-集团外</v>
          </cell>
          <cell r="D71" t="str">
            <v>*</v>
          </cell>
          <cell r="E71" t="str">
            <v>否</v>
          </cell>
          <cell r="F71" t="str">
            <v>*</v>
          </cell>
          <cell r="G71" t="str">
            <v>*</v>
          </cell>
          <cell r="H71" t="str">
            <v>*</v>
          </cell>
          <cell r="I71">
            <v>-228039522.43</v>
          </cell>
          <cell r="J71">
            <v>56456500.83</v>
          </cell>
          <cell r="K71">
            <v>42907241</v>
          </cell>
        </row>
        <row r="72">
          <cell r="B72" t="str">
            <v>22020401</v>
          </cell>
          <cell r="C72" t="str">
            <v>应付账款-集团外暂估</v>
          </cell>
          <cell r="D72" t="str">
            <v>*</v>
          </cell>
          <cell r="E72" t="str">
            <v>否</v>
          </cell>
          <cell r="F72" t="str">
            <v>*</v>
          </cell>
          <cell r="G72" t="str">
            <v>*</v>
          </cell>
          <cell r="H72" t="str">
            <v>*</v>
          </cell>
          <cell r="I72">
            <v>-15765009.86</v>
          </cell>
          <cell r="J72">
            <v>24728357.75</v>
          </cell>
          <cell r="K72">
            <v>33244420.56</v>
          </cell>
        </row>
        <row r="73">
          <cell r="B73" t="str">
            <v>22020501</v>
          </cell>
          <cell r="C73" t="str">
            <v>应付账款-关联方</v>
          </cell>
          <cell r="D73" t="str">
            <v>*</v>
          </cell>
          <cell r="E73" t="str">
            <v>否</v>
          </cell>
          <cell r="F73" t="str">
            <v>*</v>
          </cell>
          <cell r="G73" t="str">
            <v>*</v>
          </cell>
          <cell r="H73" t="str">
            <v>*</v>
          </cell>
          <cell r="I73">
            <v>-1410033.12</v>
          </cell>
          <cell r="J73">
            <v>1490000</v>
          </cell>
          <cell r="K73">
            <v>83911.47</v>
          </cell>
        </row>
        <row r="74">
          <cell r="B74" t="str">
            <v>22020601</v>
          </cell>
          <cell r="C74" t="str">
            <v>应付账款-关联方-暂估</v>
          </cell>
          <cell r="D74" t="str">
            <v>*</v>
          </cell>
          <cell r="E74" t="str">
            <v>否</v>
          </cell>
          <cell r="F74" t="str">
            <v>*</v>
          </cell>
          <cell r="G74" t="str">
            <v>*</v>
          </cell>
          <cell r="H74" t="str">
            <v>*</v>
          </cell>
          <cell r="I74">
            <v>0</v>
          </cell>
          <cell r="J74">
            <v>4960</v>
          </cell>
          <cell r="K74">
            <v>4960</v>
          </cell>
        </row>
        <row r="75">
          <cell r="B75" t="str">
            <v>22030101</v>
          </cell>
          <cell r="C75" t="str">
            <v>预收账款-集团内</v>
          </cell>
          <cell r="D75" t="str">
            <v>*</v>
          </cell>
          <cell r="E75" t="str">
            <v>否</v>
          </cell>
          <cell r="F75" t="str">
            <v>*</v>
          </cell>
          <cell r="G75" t="str">
            <v>*</v>
          </cell>
          <cell r="H75" t="str">
            <v>*</v>
          </cell>
          <cell r="I75">
            <v>0</v>
          </cell>
          <cell r="J75">
            <v>0</v>
          </cell>
          <cell r="K75">
            <v>0</v>
          </cell>
        </row>
        <row r="76">
          <cell r="B76" t="str">
            <v>22030201</v>
          </cell>
          <cell r="C76" t="str">
            <v>预收账款-集团外</v>
          </cell>
          <cell r="D76" t="str">
            <v>*</v>
          </cell>
          <cell r="E76" t="str">
            <v>否</v>
          </cell>
          <cell r="F76" t="str">
            <v>*</v>
          </cell>
          <cell r="G76" t="str">
            <v>*</v>
          </cell>
          <cell r="H76" t="str">
            <v>*</v>
          </cell>
          <cell r="I76">
            <v>-24860.95</v>
          </cell>
          <cell r="J76">
            <v>0</v>
          </cell>
          <cell r="K76">
            <v>0</v>
          </cell>
        </row>
        <row r="77">
          <cell r="B77" t="str">
            <v>22110101</v>
          </cell>
          <cell r="C77" t="str">
            <v>应付职工薪酬-工资</v>
          </cell>
          <cell r="D77" t="str">
            <v>*</v>
          </cell>
          <cell r="E77" t="str">
            <v>否</v>
          </cell>
          <cell r="F77" t="str">
            <v>*</v>
          </cell>
          <cell r="G77" t="str">
            <v>*</v>
          </cell>
          <cell r="H77" t="str">
            <v>*</v>
          </cell>
          <cell r="I77">
            <v>-1521051.23</v>
          </cell>
          <cell r="J77">
            <v>2454879.7</v>
          </cell>
          <cell r="K77">
            <v>1987377.55</v>
          </cell>
        </row>
        <row r="78">
          <cell r="B78" t="str">
            <v>22110102</v>
          </cell>
          <cell r="C78" t="str">
            <v>应付职工薪酬-奖金</v>
          </cell>
          <cell r="D78" t="str">
            <v>*</v>
          </cell>
          <cell r="E78" t="str">
            <v>否</v>
          </cell>
          <cell r="F78" t="str">
            <v>*</v>
          </cell>
          <cell r="G78" t="str">
            <v>*</v>
          </cell>
          <cell r="H78" t="str">
            <v>*</v>
          </cell>
          <cell r="I78">
            <v>-2053779.93</v>
          </cell>
          <cell r="J78">
            <v>0</v>
          </cell>
          <cell r="K78">
            <v>892033.56</v>
          </cell>
        </row>
        <row r="79">
          <cell r="B79" t="str">
            <v>22110103</v>
          </cell>
          <cell r="C79" t="str">
            <v>应付职工薪酬-福利费</v>
          </cell>
          <cell r="D79" t="str">
            <v>*</v>
          </cell>
          <cell r="E79" t="str">
            <v>否</v>
          </cell>
          <cell r="F79" t="str">
            <v>*</v>
          </cell>
          <cell r="G79" t="str">
            <v>*</v>
          </cell>
          <cell r="H79" t="str">
            <v>*</v>
          </cell>
          <cell r="I79">
            <v>159818.31</v>
          </cell>
          <cell r="J79">
            <v>269286.62</v>
          </cell>
          <cell r="K79">
            <v>269286.62</v>
          </cell>
        </row>
        <row r="80">
          <cell r="B80" t="str">
            <v>22110201</v>
          </cell>
          <cell r="C80" t="str">
            <v>应付职工薪酬-养老保险</v>
          </cell>
          <cell r="D80" t="str">
            <v>*</v>
          </cell>
          <cell r="E80" t="str">
            <v>否</v>
          </cell>
          <cell r="F80" t="str">
            <v>*</v>
          </cell>
          <cell r="G80" t="str">
            <v>*</v>
          </cell>
          <cell r="H80" t="str">
            <v>*</v>
          </cell>
          <cell r="I80">
            <v>0</v>
          </cell>
          <cell r="J80">
            <v>183516.04</v>
          </cell>
          <cell r="K80">
            <v>183516.04</v>
          </cell>
        </row>
        <row r="81">
          <cell r="B81" t="str">
            <v>22110202</v>
          </cell>
          <cell r="C81" t="str">
            <v>应付职工薪酬-医疗保险</v>
          </cell>
          <cell r="D81" t="str">
            <v>*</v>
          </cell>
          <cell r="E81" t="str">
            <v>否</v>
          </cell>
          <cell r="F81" t="str">
            <v>*</v>
          </cell>
          <cell r="G81" t="str">
            <v>*</v>
          </cell>
          <cell r="H81" t="str">
            <v>*</v>
          </cell>
          <cell r="I81">
            <v>0</v>
          </cell>
          <cell r="J81">
            <v>145307.94</v>
          </cell>
          <cell r="K81">
            <v>145307.94</v>
          </cell>
        </row>
        <row r="82">
          <cell r="B82" t="str">
            <v>22110203</v>
          </cell>
          <cell r="C82" t="str">
            <v>应付职工薪酬-工伤保险</v>
          </cell>
          <cell r="D82" t="str">
            <v>*</v>
          </cell>
          <cell r="E82" t="str">
            <v>否</v>
          </cell>
          <cell r="F82" t="str">
            <v>*</v>
          </cell>
          <cell r="G82" t="str">
            <v>*</v>
          </cell>
          <cell r="H82" t="str">
            <v>*</v>
          </cell>
          <cell r="I82">
            <v>0</v>
          </cell>
          <cell r="J82">
            <v>13764.6</v>
          </cell>
          <cell r="K82">
            <v>13764.6</v>
          </cell>
        </row>
        <row r="83">
          <cell r="B83" t="str">
            <v>22110204</v>
          </cell>
          <cell r="C83" t="str">
            <v>应付职工薪酬-失业保险</v>
          </cell>
          <cell r="D83" t="str">
            <v>*</v>
          </cell>
          <cell r="E83" t="str">
            <v>否</v>
          </cell>
          <cell r="F83" t="str">
            <v>*</v>
          </cell>
          <cell r="G83" t="str">
            <v>*</v>
          </cell>
          <cell r="H83" t="str">
            <v>*</v>
          </cell>
          <cell r="I83">
            <v>0</v>
          </cell>
          <cell r="J83">
            <v>8055.18</v>
          </cell>
          <cell r="K83">
            <v>8055.18</v>
          </cell>
        </row>
        <row r="84">
          <cell r="B84" t="str">
            <v>22110301</v>
          </cell>
          <cell r="C84" t="str">
            <v>应付职工薪酬-住房公积金</v>
          </cell>
          <cell r="D84" t="str">
            <v>*</v>
          </cell>
          <cell r="E84" t="str">
            <v>否</v>
          </cell>
          <cell r="F84" t="str">
            <v>*</v>
          </cell>
          <cell r="G84" t="str">
            <v>*</v>
          </cell>
          <cell r="H84" t="str">
            <v>*</v>
          </cell>
          <cell r="I84">
            <v>0</v>
          </cell>
          <cell r="J84">
            <v>39010.2</v>
          </cell>
          <cell r="K84">
            <v>39010.2</v>
          </cell>
        </row>
        <row r="85">
          <cell r="B85" t="str">
            <v>22110501</v>
          </cell>
          <cell r="C85" t="str">
            <v>应付职工薪酬-离职补偿金、辞退福利</v>
          </cell>
          <cell r="D85" t="str">
            <v>*</v>
          </cell>
          <cell r="E85" t="str">
            <v>否</v>
          </cell>
          <cell r="F85" t="str">
            <v>*</v>
          </cell>
          <cell r="G85" t="str">
            <v>*</v>
          </cell>
          <cell r="H85" t="str">
            <v>*</v>
          </cell>
          <cell r="I85">
            <v>0</v>
          </cell>
          <cell r="J85">
            <v>15000</v>
          </cell>
          <cell r="K85">
            <v>15000</v>
          </cell>
        </row>
        <row r="86">
          <cell r="B86" t="str">
            <v>22110601</v>
          </cell>
          <cell r="C86" t="str">
            <v>应付职工薪酬-工会经费</v>
          </cell>
          <cell r="D86" t="str">
            <v>*</v>
          </cell>
          <cell r="E86" t="str">
            <v>否</v>
          </cell>
          <cell r="F86" t="str">
            <v>*</v>
          </cell>
          <cell r="G86" t="str">
            <v>*</v>
          </cell>
          <cell r="H86" t="str">
            <v>*</v>
          </cell>
          <cell r="I86">
            <v>-1658.33</v>
          </cell>
          <cell r="J86">
            <v>1658.33</v>
          </cell>
          <cell r="K86">
            <v>1658.33</v>
          </cell>
        </row>
        <row r="87">
          <cell r="B87" t="str">
            <v>22210101</v>
          </cell>
          <cell r="C87" t="str">
            <v>应交税费-应交增值税-进项税额-系统</v>
          </cell>
          <cell r="D87" t="str">
            <v>*</v>
          </cell>
          <cell r="E87" t="str">
            <v>否</v>
          </cell>
          <cell r="F87" t="str">
            <v>*</v>
          </cell>
          <cell r="G87" t="str">
            <v>*</v>
          </cell>
          <cell r="H87" t="str">
            <v>*</v>
          </cell>
          <cell r="I87">
            <v>76443999.29</v>
          </cell>
          <cell r="J87">
            <v>2032496.04</v>
          </cell>
          <cell r="K87">
            <v>0</v>
          </cell>
        </row>
        <row r="88">
          <cell r="B88" t="str">
            <v>22210103</v>
          </cell>
          <cell r="C88" t="str">
            <v>应交税费-应交增值税-减免税款</v>
          </cell>
          <cell r="D88" t="str">
            <v>*</v>
          </cell>
          <cell r="E88" t="str">
            <v>否</v>
          </cell>
          <cell r="F88" t="str">
            <v>*</v>
          </cell>
          <cell r="G88" t="str">
            <v>*</v>
          </cell>
          <cell r="H88" t="str">
            <v>*</v>
          </cell>
          <cell r="I88">
            <v>14459</v>
          </cell>
          <cell r="J88">
            <v>6000</v>
          </cell>
          <cell r="K88">
            <v>0</v>
          </cell>
        </row>
        <row r="89">
          <cell r="B89" t="str">
            <v>22210105</v>
          </cell>
          <cell r="C89" t="str">
            <v>应交税费-应交增值税-转出未交增值税</v>
          </cell>
          <cell r="D89" t="str">
            <v>*</v>
          </cell>
          <cell r="E89" t="str">
            <v>否</v>
          </cell>
          <cell r="F89" t="str">
            <v>*</v>
          </cell>
          <cell r="G89" t="str">
            <v>*</v>
          </cell>
          <cell r="H89" t="str">
            <v>*</v>
          </cell>
          <cell r="I89">
            <v>66673044.1</v>
          </cell>
          <cell r="J89">
            <v>37838.82</v>
          </cell>
          <cell r="K89">
            <v>0</v>
          </cell>
        </row>
        <row r="90">
          <cell r="B90" t="str">
            <v>22210106</v>
          </cell>
          <cell r="C90" t="str">
            <v>应交税费-应交增值税-销项税额</v>
          </cell>
          <cell r="D90" t="str">
            <v>*</v>
          </cell>
          <cell r="E90" t="str">
            <v>否</v>
          </cell>
          <cell r="F90" t="str">
            <v>*</v>
          </cell>
          <cell r="G90" t="str">
            <v>*</v>
          </cell>
          <cell r="H90" t="str">
            <v>*</v>
          </cell>
          <cell r="I90">
            <v>-99586100.44</v>
          </cell>
          <cell r="J90">
            <v>57.71</v>
          </cell>
          <cell r="K90">
            <v>2594889.58</v>
          </cell>
        </row>
        <row r="91">
          <cell r="B91" t="str">
            <v>22210108</v>
          </cell>
          <cell r="C91" t="str">
            <v>应交税费-应交增值税-进项税额转出</v>
          </cell>
          <cell r="D91" t="str">
            <v>*</v>
          </cell>
          <cell r="E91" t="str">
            <v>否</v>
          </cell>
          <cell r="F91" t="str">
            <v>*</v>
          </cell>
          <cell r="G91" t="str">
            <v>*</v>
          </cell>
          <cell r="H91" t="str">
            <v>*</v>
          </cell>
          <cell r="I91">
            <v>-655337.62</v>
          </cell>
          <cell r="J91">
            <v>-16266.55</v>
          </cell>
          <cell r="K91">
            <v>2391.8</v>
          </cell>
        </row>
        <row r="92">
          <cell r="B92" t="str">
            <v>22210110</v>
          </cell>
          <cell r="C92" t="str">
            <v>应交税费-应交增值税-待抵扣进项税额</v>
          </cell>
          <cell r="D92" t="str">
            <v>*</v>
          </cell>
          <cell r="E92" t="str">
            <v>否</v>
          </cell>
          <cell r="F92" t="str">
            <v>*</v>
          </cell>
          <cell r="G92" t="str">
            <v>*</v>
          </cell>
          <cell r="H92" t="str">
            <v>*</v>
          </cell>
          <cell r="I92">
            <v>0</v>
          </cell>
          <cell r="J92">
            <v>0</v>
          </cell>
          <cell r="K92">
            <v>0</v>
          </cell>
        </row>
        <row r="93">
          <cell r="B93" t="str">
            <v>22210111</v>
          </cell>
          <cell r="C93" t="str">
            <v>应交税费-应交增值税-进项税额-手工</v>
          </cell>
          <cell r="D93" t="str">
            <v>*</v>
          </cell>
          <cell r="E93" t="str">
            <v>否</v>
          </cell>
          <cell r="F93" t="str">
            <v>*</v>
          </cell>
          <cell r="G93" t="str">
            <v>*</v>
          </cell>
          <cell r="H93" t="str">
            <v>*</v>
          </cell>
          <cell r="I93">
            <v>369099305.66</v>
          </cell>
          <cell r="J93">
            <v>581470.18</v>
          </cell>
          <cell r="K93">
            <v>-14285.42</v>
          </cell>
        </row>
        <row r="94">
          <cell r="B94" t="str">
            <v>22210116</v>
          </cell>
          <cell r="C94" t="str">
            <v>应交税费-应交增值税-销项税额-手工</v>
          </cell>
          <cell r="D94" t="str">
            <v>*</v>
          </cell>
          <cell r="E94" t="str">
            <v>否</v>
          </cell>
          <cell r="F94" t="str">
            <v>*</v>
          </cell>
          <cell r="G94" t="str">
            <v>*</v>
          </cell>
          <cell r="H94" t="str">
            <v>*</v>
          </cell>
          <cell r="I94">
            <v>-411989808.55</v>
          </cell>
          <cell r="J94">
            <v>0</v>
          </cell>
          <cell r="K94">
            <v>58600.24</v>
          </cell>
        </row>
        <row r="95">
          <cell r="B95" t="str">
            <v>22210201</v>
          </cell>
          <cell r="C95" t="str">
            <v>应交税费-应交增值税-未交增值税</v>
          </cell>
          <cell r="D95" t="str">
            <v>*</v>
          </cell>
          <cell r="E95" t="str">
            <v>否</v>
          </cell>
          <cell r="F95" t="str">
            <v>*</v>
          </cell>
          <cell r="G95" t="str">
            <v>*</v>
          </cell>
          <cell r="H95" t="str">
            <v>*</v>
          </cell>
          <cell r="I95">
            <v>-17288.68</v>
          </cell>
          <cell r="J95">
            <v>17288.68</v>
          </cell>
          <cell r="K95">
            <v>37838.82</v>
          </cell>
        </row>
        <row r="96">
          <cell r="B96" t="str">
            <v>22210301</v>
          </cell>
          <cell r="C96" t="str">
            <v>应交税费-环保税</v>
          </cell>
          <cell r="D96" t="str">
            <v>*</v>
          </cell>
          <cell r="E96" t="str">
            <v>否</v>
          </cell>
          <cell r="F96" t="str">
            <v>*</v>
          </cell>
          <cell r="G96" t="str">
            <v>*</v>
          </cell>
          <cell r="H96" t="str">
            <v>*</v>
          </cell>
          <cell r="I96">
            <v>0</v>
          </cell>
          <cell r="J96">
            <v>1453.84</v>
          </cell>
          <cell r="K96">
            <v>6555.74</v>
          </cell>
        </row>
        <row r="97">
          <cell r="B97" t="str">
            <v>22210801</v>
          </cell>
          <cell r="C97" t="str">
            <v>应交税费-城市建设维护税</v>
          </cell>
          <cell r="D97" t="str">
            <v>*</v>
          </cell>
          <cell r="E97" t="str">
            <v>否</v>
          </cell>
          <cell r="F97" t="str">
            <v>*</v>
          </cell>
          <cell r="G97" t="str">
            <v>*</v>
          </cell>
          <cell r="H97" t="str">
            <v>*</v>
          </cell>
          <cell r="I97">
            <v>-1210.21</v>
          </cell>
          <cell r="J97">
            <v>1210.21</v>
          </cell>
          <cell r="K97">
            <v>3068.72</v>
          </cell>
        </row>
        <row r="98">
          <cell r="B98" t="str">
            <v>22210901</v>
          </cell>
          <cell r="C98" t="str">
            <v>应交税费-教育附加费</v>
          </cell>
          <cell r="D98" t="str">
            <v>*</v>
          </cell>
          <cell r="E98" t="str">
            <v>否</v>
          </cell>
          <cell r="F98" t="str">
            <v>*</v>
          </cell>
          <cell r="G98" t="str">
            <v>*</v>
          </cell>
          <cell r="H98" t="str">
            <v>*</v>
          </cell>
          <cell r="I98">
            <v>-518.66</v>
          </cell>
          <cell r="J98">
            <v>518.66</v>
          </cell>
          <cell r="K98">
            <v>1315.16</v>
          </cell>
        </row>
        <row r="99">
          <cell r="B99" t="str">
            <v>22211001</v>
          </cell>
          <cell r="C99" t="str">
            <v>应交税费-房产税</v>
          </cell>
          <cell r="D99" t="str">
            <v>*</v>
          </cell>
          <cell r="E99" t="str">
            <v>否</v>
          </cell>
          <cell r="F99" t="str">
            <v>*</v>
          </cell>
          <cell r="G99" t="str">
            <v>*</v>
          </cell>
          <cell r="H99" t="str">
            <v>*</v>
          </cell>
          <cell r="I99">
            <v>-120998.18</v>
          </cell>
          <cell r="J99">
            <v>181497.27</v>
          </cell>
          <cell r="K99">
            <v>60499.09</v>
          </cell>
        </row>
        <row r="100">
          <cell r="B100" t="str">
            <v>22211101</v>
          </cell>
          <cell r="C100" t="str">
            <v>应交税费-土地使用税</v>
          </cell>
          <cell r="D100" t="str">
            <v>*</v>
          </cell>
          <cell r="E100" t="str">
            <v>否</v>
          </cell>
          <cell r="F100" t="str">
            <v>*</v>
          </cell>
          <cell r="G100" t="str">
            <v>*</v>
          </cell>
          <cell r="H100" t="str">
            <v>*</v>
          </cell>
          <cell r="I100">
            <v>-35042</v>
          </cell>
          <cell r="J100">
            <v>52563</v>
          </cell>
          <cell r="K100">
            <v>17521</v>
          </cell>
        </row>
        <row r="101">
          <cell r="B101" t="str">
            <v>22211301</v>
          </cell>
          <cell r="C101" t="str">
            <v>应交税费-个人所得税</v>
          </cell>
          <cell r="D101" t="str">
            <v>*</v>
          </cell>
          <cell r="E101" t="str">
            <v>否</v>
          </cell>
          <cell r="F101" t="str">
            <v>*</v>
          </cell>
          <cell r="G101" t="str">
            <v>*</v>
          </cell>
          <cell r="H101" t="str">
            <v>*</v>
          </cell>
          <cell r="I101">
            <v>39344</v>
          </cell>
          <cell r="J101">
            <v>12076.7</v>
          </cell>
          <cell r="K101">
            <v>23458.77</v>
          </cell>
        </row>
        <row r="102">
          <cell r="B102" t="str">
            <v>22211401</v>
          </cell>
          <cell r="C102" t="str">
            <v>应交税费-地方教育附加</v>
          </cell>
          <cell r="D102" t="str">
            <v>*</v>
          </cell>
          <cell r="E102" t="str">
            <v>否</v>
          </cell>
          <cell r="F102" t="str">
            <v>*</v>
          </cell>
          <cell r="G102" t="str">
            <v>*</v>
          </cell>
          <cell r="H102" t="str">
            <v>*</v>
          </cell>
          <cell r="I102">
            <v>-345.77</v>
          </cell>
          <cell r="J102">
            <v>345.77</v>
          </cell>
          <cell r="K102">
            <v>876.78</v>
          </cell>
        </row>
        <row r="103">
          <cell r="B103" t="str">
            <v>22211601</v>
          </cell>
          <cell r="C103" t="str">
            <v>应交税费-印花税</v>
          </cell>
          <cell r="D103" t="str">
            <v>*</v>
          </cell>
          <cell r="E103" t="str">
            <v>否</v>
          </cell>
          <cell r="F103" t="str">
            <v>*</v>
          </cell>
          <cell r="G103" t="str">
            <v>*</v>
          </cell>
          <cell r="H103" t="str">
            <v>*</v>
          </cell>
          <cell r="I103">
            <v>-20084.12</v>
          </cell>
          <cell r="J103">
            <v>0</v>
          </cell>
          <cell r="K103">
            <v>12922.36</v>
          </cell>
        </row>
        <row r="104">
          <cell r="B104" t="str">
            <v>22211701</v>
          </cell>
          <cell r="C104" t="str">
            <v>应交税费-代扣代缴税费</v>
          </cell>
          <cell r="D104" t="str">
            <v>*</v>
          </cell>
          <cell r="E104" t="str">
            <v>否</v>
          </cell>
          <cell r="F104" t="str">
            <v>*</v>
          </cell>
          <cell r="G104" t="str">
            <v>*</v>
          </cell>
          <cell r="H104" t="str">
            <v>*</v>
          </cell>
          <cell r="I104">
            <v>-12675.29</v>
          </cell>
          <cell r="J104">
            <v>0</v>
          </cell>
          <cell r="K104">
            <v>0</v>
          </cell>
        </row>
        <row r="105">
          <cell r="B105" t="str">
            <v>22410101</v>
          </cell>
          <cell r="C105" t="str">
            <v>其他应付款-集团内</v>
          </cell>
          <cell r="D105" t="str">
            <v>*</v>
          </cell>
          <cell r="E105" t="str">
            <v>否</v>
          </cell>
          <cell r="F105" t="str">
            <v>*</v>
          </cell>
          <cell r="G105" t="str">
            <v>*</v>
          </cell>
          <cell r="H105" t="str">
            <v>*</v>
          </cell>
          <cell r="I105">
            <v>0</v>
          </cell>
          <cell r="J105">
            <v>0</v>
          </cell>
          <cell r="K105">
            <v>2010</v>
          </cell>
        </row>
        <row r="106">
          <cell r="B106" t="str">
            <v>22410201</v>
          </cell>
          <cell r="C106" t="str">
            <v>其他应付款-集团外</v>
          </cell>
          <cell r="D106" t="str">
            <v>*</v>
          </cell>
          <cell r="E106" t="str">
            <v>否</v>
          </cell>
          <cell r="F106" t="str">
            <v>*</v>
          </cell>
          <cell r="G106" t="str">
            <v>*</v>
          </cell>
          <cell r="H106" t="str">
            <v>*</v>
          </cell>
          <cell r="I106">
            <v>-110431366.35</v>
          </cell>
          <cell r="J106">
            <v>329134.29</v>
          </cell>
          <cell r="K106">
            <v>27327767.94</v>
          </cell>
        </row>
        <row r="107">
          <cell r="B107" t="str">
            <v>22410501</v>
          </cell>
          <cell r="C107" t="str">
            <v>其他应付款-预提费用</v>
          </cell>
          <cell r="D107" t="str">
            <v>*</v>
          </cell>
          <cell r="E107" t="str">
            <v>否</v>
          </cell>
          <cell r="F107" t="str">
            <v>*</v>
          </cell>
          <cell r="G107" t="str">
            <v>*</v>
          </cell>
          <cell r="H107" t="str">
            <v>*</v>
          </cell>
          <cell r="I107">
            <v>-7692851.9</v>
          </cell>
          <cell r="J107">
            <v>0</v>
          </cell>
          <cell r="K107">
            <v>840516.24</v>
          </cell>
        </row>
        <row r="108">
          <cell r="B108" t="str">
            <v>22410801</v>
          </cell>
          <cell r="C108" t="str">
            <v>其他应付款-个人</v>
          </cell>
          <cell r="D108" t="str">
            <v>*</v>
          </cell>
          <cell r="E108" t="str">
            <v>否</v>
          </cell>
          <cell r="F108" t="str">
            <v>*</v>
          </cell>
          <cell r="G108" t="str">
            <v>*</v>
          </cell>
          <cell r="H108" t="str">
            <v>*</v>
          </cell>
          <cell r="I108">
            <v>-4107125.87</v>
          </cell>
          <cell r="J108">
            <v>594139.14</v>
          </cell>
          <cell r="K108">
            <v>555687.71</v>
          </cell>
        </row>
        <row r="109">
          <cell r="B109" t="str">
            <v>22410901</v>
          </cell>
          <cell r="C109" t="str">
            <v>其他应付款-代扣代缴个人保险</v>
          </cell>
          <cell r="D109" t="str">
            <v>*</v>
          </cell>
          <cell r="E109" t="str">
            <v>否</v>
          </cell>
          <cell r="F109" t="str">
            <v>*</v>
          </cell>
          <cell r="G109" t="str">
            <v>*</v>
          </cell>
          <cell r="H109" t="str">
            <v>*</v>
          </cell>
          <cell r="I109">
            <v>-103260.5</v>
          </cell>
          <cell r="J109">
            <v>170547.5</v>
          </cell>
          <cell r="K109">
            <v>230305.12</v>
          </cell>
        </row>
        <row r="110">
          <cell r="B110" t="str">
            <v>26010101</v>
          </cell>
          <cell r="C110" t="str">
            <v>长期借款-本金</v>
          </cell>
          <cell r="D110" t="str">
            <v>*</v>
          </cell>
          <cell r="E110" t="str">
            <v>否</v>
          </cell>
          <cell r="F110" t="str">
            <v>*</v>
          </cell>
          <cell r="G110" t="str">
            <v>*</v>
          </cell>
          <cell r="H110" t="str">
            <v>*</v>
          </cell>
          <cell r="I110">
            <v>-14950000</v>
          </cell>
          <cell r="J110">
            <v>0</v>
          </cell>
          <cell r="K110">
            <v>69400000</v>
          </cell>
        </row>
        <row r="111">
          <cell r="B111" t="str">
            <v>27010101</v>
          </cell>
          <cell r="C111" t="str">
            <v>长期应付款</v>
          </cell>
          <cell r="D111" t="str">
            <v>*</v>
          </cell>
          <cell r="E111" t="str">
            <v>否</v>
          </cell>
          <cell r="F111" t="str">
            <v>*</v>
          </cell>
          <cell r="G111" t="str">
            <v>*</v>
          </cell>
          <cell r="H111" t="str">
            <v>*</v>
          </cell>
          <cell r="I111">
            <v>0</v>
          </cell>
          <cell r="J111">
            <v>0</v>
          </cell>
          <cell r="K111">
            <v>0</v>
          </cell>
        </row>
        <row r="112">
          <cell r="B112" t="str">
            <v>40010101</v>
          </cell>
          <cell r="C112" t="str">
            <v>实收资本-天津陆捌玖股权投资中心(有限合伙)</v>
          </cell>
          <cell r="D112" t="str">
            <v>*</v>
          </cell>
          <cell r="E112" t="str">
            <v>否</v>
          </cell>
          <cell r="F112" t="str">
            <v>*</v>
          </cell>
          <cell r="G112" t="str">
            <v>*</v>
          </cell>
          <cell r="H112" t="str">
            <v>*</v>
          </cell>
          <cell r="I112">
            <v>-39000000</v>
          </cell>
          <cell r="J112">
            <v>0</v>
          </cell>
          <cell r="K112">
            <v>0</v>
          </cell>
        </row>
        <row r="113">
          <cell r="B113" t="str">
            <v>40010102</v>
          </cell>
          <cell r="C113" t="str">
            <v>实收资本-北京祥瑞满昌投资管理中心(有限合伙)</v>
          </cell>
          <cell r="D113" t="str">
            <v>*</v>
          </cell>
          <cell r="E113" t="str">
            <v>否</v>
          </cell>
          <cell r="F113" t="str">
            <v>*</v>
          </cell>
          <cell r="G113" t="str">
            <v>*</v>
          </cell>
          <cell r="H113" t="str">
            <v>*</v>
          </cell>
          <cell r="I113">
            <v>-16000000</v>
          </cell>
          <cell r="J113">
            <v>0</v>
          </cell>
          <cell r="K113">
            <v>0</v>
          </cell>
        </row>
        <row r="114">
          <cell r="B114" t="str">
            <v>40010105</v>
          </cell>
          <cell r="C114" t="str">
            <v>实收资本-宁波朗盛千汇投资合伙企业（有限合伙）</v>
          </cell>
          <cell r="D114" t="str">
            <v>*</v>
          </cell>
          <cell r="E114" t="str">
            <v>否</v>
          </cell>
          <cell r="F114" t="str">
            <v>*</v>
          </cell>
          <cell r="G114" t="str">
            <v>*</v>
          </cell>
          <cell r="H114" t="str">
            <v>*</v>
          </cell>
          <cell r="I114">
            <v>-4227500</v>
          </cell>
          <cell r="J114">
            <v>0</v>
          </cell>
          <cell r="K114">
            <v>0</v>
          </cell>
        </row>
        <row r="115">
          <cell r="B115" t="str">
            <v>40010107</v>
          </cell>
          <cell r="C115" t="str">
            <v>实收资本-黄骅市益友恒远投资管理中心(普通合伙)</v>
          </cell>
          <cell r="D115" t="str">
            <v>*</v>
          </cell>
          <cell r="E115" t="str">
            <v>否</v>
          </cell>
          <cell r="F115" t="str">
            <v>*</v>
          </cell>
          <cell r="G115" t="str">
            <v>*</v>
          </cell>
          <cell r="H115" t="str">
            <v>*</v>
          </cell>
          <cell r="I115">
            <v>-3820000</v>
          </cell>
          <cell r="J115">
            <v>0</v>
          </cell>
          <cell r="K115">
            <v>0</v>
          </cell>
        </row>
        <row r="116">
          <cell r="B116" t="str">
            <v>40010201</v>
          </cell>
          <cell r="C116" t="str">
            <v>实收资本-赵月强</v>
          </cell>
          <cell r="D116" t="str">
            <v>*</v>
          </cell>
          <cell r="E116" t="str">
            <v>否</v>
          </cell>
          <cell r="F116" t="str">
            <v>*</v>
          </cell>
          <cell r="G116" t="str">
            <v>*</v>
          </cell>
          <cell r="H116" t="str">
            <v>*</v>
          </cell>
          <cell r="I116">
            <v>-12522500</v>
          </cell>
          <cell r="J116">
            <v>0</v>
          </cell>
          <cell r="K116">
            <v>0</v>
          </cell>
        </row>
        <row r="117">
          <cell r="B117" t="str">
            <v>40010202</v>
          </cell>
          <cell r="C117" t="str">
            <v>实收资本-赵继增</v>
          </cell>
          <cell r="D117" t="str">
            <v>*</v>
          </cell>
          <cell r="E117" t="str">
            <v>否</v>
          </cell>
          <cell r="F117" t="str">
            <v>*</v>
          </cell>
          <cell r="G117" t="str">
            <v>*</v>
          </cell>
          <cell r="H117" t="str">
            <v>*</v>
          </cell>
          <cell r="I117">
            <v>-3530000</v>
          </cell>
          <cell r="J117">
            <v>0</v>
          </cell>
          <cell r="K117">
            <v>0</v>
          </cell>
        </row>
        <row r="118">
          <cell r="B118" t="str">
            <v>40010203</v>
          </cell>
          <cell r="C118" t="str">
            <v>实收资本-王雪梅</v>
          </cell>
          <cell r="D118" t="str">
            <v>*</v>
          </cell>
          <cell r="E118" t="str">
            <v>否</v>
          </cell>
          <cell r="F118" t="str">
            <v>*</v>
          </cell>
          <cell r="G118" t="str">
            <v>*</v>
          </cell>
          <cell r="H118" t="str">
            <v>*</v>
          </cell>
          <cell r="I118">
            <v>-1760000</v>
          </cell>
          <cell r="J118">
            <v>0</v>
          </cell>
          <cell r="K118">
            <v>0</v>
          </cell>
        </row>
        <row r="119">
          <cell r="B119" t="str">
            <v>40010204</v>
          </cell>
          <cell r="C119" t="str">
            <v>实收资本-李翰林</v>
          </cell>
          <cell r="D119" t="str">
            <v>*</v>
          </cell>
          <cell r="E119" t="str">
            <v>否</v>
          </cell>
          <cell r="F119" t="str">
            <v>*</v>
          </cell>
          <cell r="G119" t="str">
            <v>*</v>
          </cell>
          <cell r="H119" t="str">
            <v>*</v>
          </cell>
          <cell r="I119">
            <v>-1100000</v>
          </cell>
          <cell r="J119">
            <v>0</v>
          </cell>
          <cell r="K119">
            <v>0</v>
          </cell>
        </row>
        <row r="120">
          <cell r="B120" t="str">
            <v>40010205</v>
          </cell>
          <cell r="C120" t="str">
            <v>实收资本-陈卫红</v>
          </cell>
          <cell r="D120" t="str">
            <v>*</v>
          </cell>
          <cell r="E120" t="str">
            <v>否</v>
          </cell>
          <cell r="F120" t="str">
            <v>*</v>
          </cell>
          <cell r="G120" t="str">
            <v>*</v>
          </cell>
          <cell r="H120" t="str">
            <v>*</v>
          </cell>
          <cell r="I120">
            <v>-880000</v>
          </cell>
          <cell r="J120">
            <v>0</v>
          </cell>
          <cell r="K120">
            <v>0</v>
          </cell>
        </row>
        <row r="121">
          <cell r="B121" t="str">
            <v>40010206</v>
          </cell>
          <cell r="C121" t="str">
            <v>实收资本-曹惠媛</v>
          </cell>
          <cell r="D121" t="str">
            <v>*</v>
          </cell>
          <cell r="E121" t="str">
            <v>否</v>
          </cell>
          <cell r="F121" t="str">
            <v>*</v>
          </cell>
          <cell r="G121" t="str">
            <v>*</v>
          </cell>
          <cell r="H121" t="str">
            <v>*</v>
          </cell>
          <cell r="I121">
            <v>-880000</v>
          </cell>
          <cell r="J121">
            <v>0</v>
          </cell>
          <cell r="K121">
            <v>0</v>
          </cell>
        </row>
        <row r="122">
          <cell r="B122" t="str">
            <v>40010207</v>
          </cell>
          <cell r="C122" t="str">
            <v>实收资本-王云水</v>
          </cell>
          <cell r="D122" t="str">
            <v>*</v>
          </cell>
          <cell r="E122" t="str">
            <v>否</v>
          </cell>
          <cell r="F122" t="str">
            <v>*</v>
          </cell>
          <cell r="G122" t="str">
            <v>*</v>
          </cell>
          <cell r="H122" t="str">
            <v>*</v>
          </cell>
          <cell r="I122">
            <v>-880000</v>
          </cell>
          <cell r="J122">
            <v>0</v>
          </cell>
          <cell r="K122">
            <v>0</v>
          </cell>
        </row>
        <row r="123">
          <cell r="B123" t="str">
            <v>40010208</v>
          </cell>
          <cell r="C123" t="str">
            <v>实收资本-冯永江</v>
          </cell>
          <cell r="D123" t="str">
            <v>*</v>
          </cell>
          <cell r="E123" t="str">
            <v>否</v>
          </cell>
          <cell r="F123" t="str">
            <v>*</v>
          </cell>
          <cell r="G123" t="str">
            <v>*</v>
          </cell>
          <cell r="H123" t="str">
            <v>*</v>
          </cell>
          <cell r="I123">
            <v>-1980000</v>
          </cell>
          <cell r="J123">
            <v>0</v>
          </cell>
          <cell r="K123">
            <v>0</v>
          </cell>
        </row>
        <row r="124">
          <cell r="B124" t="str">
            <v>40010209</v>
          </cell>
          <cell r="C124" t="str">
            <v>实收资本-张晓锋</v>
          </cell>
          <cell r="D124" t="str">
            <v>*</v>
          </cell>
          <cell r="E124" t="str">
            <v>否</v>
          </cell>
          <cell r="F124" t="str">
            <v>*</v>
          </cell>
          <cell r="G124" t="str">
            <v>*</v>
          </cell>
          <cell r="H124" t="str">
            <v>*</v>
          </cell>
          <cell r="I124">
            <v>-490000</v>
          </cell>
          <cell r="J124">
            <v>0</v>
          </cell>
          <cell r="K124">
            <v>0</v>
          </cell>
        </row>
        <row r="125">
          <cell r="B125" t="str">
            <v>40020103</v>
          </cell>
          <cell r="C125" t="str">
            <v>资本公积-资本溢价-宁波朗盛千汇投资合伙企业</v>
          </cell>
          <cell r="D125" t="str">
            <v>*</v>
          </cell>
          <cell r="E125" t="str">
            <v>否</v>
          </cell>
          <cell r="F125" t="str">
            <v>*</v>
          </cell>
          <cell r="G125" t="str">
            <v>*</v>
          </cell>
          <cell r="H125" t="str">
            <v>*</v>
          </cell>
          <cell r="I125">
            <v>-22472500</v>
          </cell>
          <cell r="J125">
            <v>0</v>
          </cell>
          <cell r="K125">
            <v>0</v>
          </cell>
        </row>
        <row r="126">
          <cell r="B126" t="str">
            <v>40020105</v>
          </cell>
          <cell r="C126" t="str">
            <v>资本公积-资本溢价-黄骅市益友恒远投资管理中心</v>
          </cell>
          <cell r="D126" t="str">
            <v>*</v>
          </cell>
          <cell r="E126" t="str">
            <v>否</v>
          </cell>
          <cell r="F126" t="str">
            <v>*</v>
          </cell>
          <cell r="G126" t="str">
            <v>*</v>
          </cell>
          <cell r="H126" t="str">
            <v>*</v>
          </cell>
          <cell r="I126">
            <v>-19180000</v>
          </cell>
          <cell r="J126">
            <v>0</v>
          </cell>
          <cell r="K126">
            <v>0</v>
          </cell>
        </row>
        <row r="127">
          <cell r="B127" t="str">
            <v>40020201</v>
          </cell>
          <cell r="C127" t="str">
            <v>资本公积-资本溢价-赵继增</v>
          </cell>
          <cell r="D127" t="str">
            <v>*</v>
          </cell>
          <cell r="E127" t="str">
            <v>否</v>
          </cell>
          <cell r="F127" t="str">
            <v>*</v>
          </cell>
          <cell r="G127" t="str">
            <v>*</v>
          </cell>
          <cell r="H127" t="str">
            <v>*</v>
          </cell>
          <cell r="I127">
            <v>-16470000</v>
          </cell>
          <cell r="J127">
            <v>0</v>
          </cell>
          <cell r="K127">
            <v>0</v>
          </cell>
        </row>
        <row r="128">
          <cell r="B128" t="str">
            <v>40020202</v>
          </cell>
          <cell r="C128" t="str">
            <v>资本公积-资本溢价-王雪梅</v>
          </cell>
          <cell r="D128" t="str">
            <v>*</v>
          </cell>
          <cell r="E128" t="str">
            <v>否</v>
          </cell>
          <cell r="F128" t="str">
            <v>*</v>
          </cell>
          <cell r="G128" t="str">
            <v>*</v>
          </cell>
          <cell r="H128" t="str">
            <v>*</v>
          </cell>
          <cell r="I128">
            <v>-8240000</v>
          </cell>
          <cell r="J128">
            <v>0</v>
          </cell>
          <cell r="K128">
            <v>0</v>
          </cell>
        </row>
        <row r="129">
          <cell r="B129" t="str">
            <v>40020203</v>
          </cell>
          <cell r="C129" t="str">
            <v>资本公积-资本溢价-李翰林</v>
          </cell>
          <cell r="D129" t="str">
            <v>*</v>
          </cell>
          <cell r="E129" t="str">
            <v>否</v>
          </cell>
          <cell r="F129" t="str">
            <v>*</v>
          </cell>
          <cell r="G129" t="str">
            <v>*</v>
          </cell>
          <cell r="H129" t="str">
            <v>*</v>
          </cell>
          <cell r="I129">
            <v>-5150000</v>
          </cell>
          <cell r="J129">
            <v>0</v>
          </cell>
          <cell r="K129">
            <v>0</v>
          </cell>
        </row>
        <row r="130">
          <cell r="B130" t="str">
            <v>40020204</v>
          </cell>
          <cell r="C130" t="str">
            <v>资本公积-资本溢价-陈卫红</v>
          </cell>
          <cell r="D130" t="str">
            <v>*</v>
          </cell>
          <cell r="E130" t="str">
            <v>否</v>
          </cell>
          <cell r="F130" t="str">
            <v>*</v>
          </cell>
          <cell r="G130" t="str">
            <v>*</v>
          </cell>
          <cell r="H130" t="str">
            <v>*</v>
          </cell>
          <cell r="I130">
            <v>-4120000</v>
          </cell>
          <cell r="J130">
            <v>0</v>
          </cell>
          <cell r="K130">
            <v>0</v>
          </cell>
        </row>
        <row r="131">
          <cell r="B131" t="str">
            <v>40020205</v>
          </cell>
          <cell r="C131" t="str">
            <v>资本公积-资本溢价-曹惠媛</v>
          </cell>
          <cell r="D131" t="str">
            <v>*</v>
          </cell>
          <cell r="E131" t="str">
            <v>否</v>
          </cell>
          <cell r="F131" t="str">
            <v>*</v>
          </cell>
          <cell r="G131" t="str">
            <v>*</v>
          </cell>
          <cell r="H131" t="str">
            <v>*</v>
          </cell>
          <cell r="I131">
            <v>-4120000</v>
          </cell>
          <cell r="J131">
            <v>0</v>
          </cell>
          <cell r="K131">
            <v>0</v>
          </cell>
        </row>
        <row r="132">
          <cell r="B132" t="str">
            <v>40020206</v>
          </cell>
          <cell r="C132" t="str">
            <v>资本公积-资本溢价-王云水</v>
          </cell>
          <cell r="D132" t="str">
            <v>*</v>
          </cell>
          <cell r="E132" t="str">
            <v>否</v>
          </cell>
          <cell r="F132" t="str">
            <v>*</v>
          </cell>
          <cell r="G132" t="str">
            <v>*</v>
          </cell>
          <cell r="H132" t="str">
            <v>*</v>
          </cell>
          <cell r="I132">
            <v>-4120000</v>
          </cell>
          <cell r="J132">
            <v>0</v>
          </cell>
          <cell r="K132">
            <v>0</v>
          </cell>
        </row>
        <row r="133">
          <cell r="B133" t="str">
            <v>40020207</v>
          </cell>
          <cell r="C133" t="str">
            <v>资本公积-资本溢价-冯永江</v>
          </cell>
          <cell r="D133" t="str">
            <v>*</v>
          </cell>
          <cell r="E133" t="str">
            <v>否</v>
          </cell>
          <cell r="F133" t="str">
            <v>*</v>
          </cell>
          <cell r="G133" t="str">
            <v>*</v>
          </cell>
          <cell r="H133" t="str">
            <v>*</v>
          </cell>
          <cell r="I133">
            <v>-9220000</v>
          </cell>
          <cell r="J133">
            <v>0</v>
          </cell>
          <cell r="K133">
            <v>0</v>
          </cell>
        </row>
        <row r="134">
          <cell r="B134" t="str">
            <v>40020208</v>
          </cell>
          <cell r="C134" t="str">
            <v>资本公积-资本溢价-张晓锋</v>
          </cell>
          <cell r="D134" t="str">
            <v>*</v>
          </cell>
          <cell r="E134" t="str">
            <v>否</v>
          </cell>
          <cell r="F134" t="str">
            <v>*</v>
          </cell>
          <cell r="G134" t="str">
            <v>*</v>
          </cell>
          <cell r="H134" t="str">
            <v>*</v>
          </cell>
          <cell r="I134">
            <v>-2310000</v>
          </cell>
          <cell r="J134">
            <v>0</v>
          </cell>
          <cell r="K134">
            <v>0</v>
          </cell>
        </row>
        <row r="135">
          <cell r="B135" t="str">
            <v>40020209</v>
          </cell>
          <cell r="C135" t="str">
            <v>资本公积-资本溢价-赵月强</v>
          </cell>
          <cell r="D135" t="str">
            <v>*</v>
          </cell>
          <cell r="E135" t="str">
            <v>否</v>
          </cell>
          <cell r="F135" t="str">
            <v>*</v>
          </cell>
          <cell r="G135" t="str">
            <v>*</v>
          </cell>
          <cell r="H135" t="str">
            <v>*</v>
          </cell>
          <cell r="I135">
            <v>-2777500</v>
          </cell>
          <cell r="J135">
            <v>0</v>
          </cell>
          <cell r="K135">
            <v>0</v>
          </cell>
        </row>
        <row r="136">
          <cell r="B136" t="str">
            <v>40020301</v>
          </cell>
          <cell r="C136" t="str">
            <v>资本公积-资本溢价-土地使用权</v>
          </cell>
          <cell r="D136" t="str">
            <v>*</v>
          </cell>
          <cell r="E136" t="str">
            <v>否</v>
          </cell>
          <cell r="F136" t="str">
            <v>*</v>
          </cell>
          <cell r="G136" t="str">
            <v>*</v>
          </cell>
          <cell r="H136" t="str">
            <v>*</v>
          </cell>
          <cell r="I136">
            <v>-14002784</v>
          </cell>
          <cell r="J136">
            <v>0</v>
          </cell>
          <cell r="K136">
            <v>0</v>
          </cell>
        </row>
        <row r="137">
          <cell r="B137" t="str">
            <v>40020401</v>
          </cell>
          <cell r="C137" t="str">
            <v>资本公积-资本溢价-房产建筑物</v>
          </cell>
          <cell r="D137" t="str">
            <v>*</v>
          </cell>
          <cell r="E137" t="str">
            <v>否</v>
          </cell>
          <cell r="F137" t="str">
            <v>*</v>
          </cell>
          <cell r="G137" t="str">
            <v>*</v>
          </cell>
          <cell r="H137" t="str">
            <v>*</v>
          </cell>
          <cell r="I137">
            <v>-54962447.32</v>
          </cell>
          <cell r="J137">
            <v>0</v>
          </cell>
          <cell r="K137">
            <v>0</v>
          </cell>
        </row>
        <row r="138">
          <cell r="B138" t="str">
            <v>41010101</v>
          </cell>
          <cell r="C138" t="str">
            <v>盈余公积-法定盈余公积</v>
          </cell>
          <cell r="D138" t="str">
            <v>*</v>
          </cell>
          <cell r="E138" t="str">
            <v>否</v>
          </cell>
          <cell r="F138" t="str">
            <v>*</v>
          </cell>
          <cell r="G138" t="str">
            <v>*</v>
          </cell>
          <cell r="H138" t="str">
            <v>*</v>
          </cell>
          <cell r="I138">
            <v>-2860477.56</v>
          </cell>
          <cell r="J138">
            <v>0</v>
          </cell>
          <cell r="K138">
            <v>0</v>
          </cell>
        </row>
        <row r="139">
          <cell r="B139" t="str">
            <v>41040101</v>
          </cell>
          <cell r="C139" t="str">
            <v>利润分配-提取法定盈余公积金</v>
          </cell>
          <cell r="D139" t="str">
            <v>*</v>
          </cell>
          <cell r="E139" t="str">
            <v>否</v>
          </cell>
          <cell r="F139" t="str">
            <v>*</v>
          </cell>
          <cell r="G139" t="str">
            <v>*</v>
          </cell>
          <cell r="H139" t="str">
            <v>*</v>
          </cell>
          <cell r="I139">
            <v>-3762554.08</v>
          </cell>
          <cell r="J139">
            <v>0</v>
          </cell>
          <cell r="K139">
            <v>0</v>
          </cell>
        </row>
        <row r="140">
          <cell r="B140" t="str">
            <v>41040901</v>
          </cell>
          <cell r="C140" t="str">
            <v>利润分配-未分配利润</v>
          </cell>
          <cell r="D140" t="str">
            <v>*</v>
          </cell>
          <cell r="E140" t="str">
            <v>否</v>
          </cell>
          <cell r="F140" t="str">
            <v>*</v>
          </cell>
          <cell r="G140" t="str">
            <v>*</v>
          </cell>
          <cell r="H140" t="str">
            <v>*</v>
          </cell>
          <cell r="I140">
            <v>1420137.76</v>
          </cell>
          <cell r="J140">
            <v>0</v>
          </cell>
          <cell r="K140">
            <v>0</v>
          </cell>
        </row>
        <row r="141">
          <cell r="B141" t="str">
            <v>50010101</v>
          </cell>
          <cell r="C141" t="str">
            <v>生产成本-标准成本</v>
          </cell>
          <cell r="D141" t="str">
            <v>*</v>
          </cell>
          <cell r="E141" t="str">
            <v>否</v>
          </cell>
          <cell r="F141" t="str">
            <v>*</v>
          </cell>
          <cell r="G141" t="str">
            <v>*</v>
          </cell>
          <cell r="H141" t="str">
            <v>*</v>
          </cell>
          <cell r="I141">
            <v>-53896.34</v>
          </cell>
          <cell r="J141">
            <v>39845447.57</v>
          </cell>
          <cell r="K141">
            <v>39815348.07</v>
          </cell>
        </row>
        <row r="142">
          <cell r="B142" t="str">
            <v>50010102</v>
          </cell>
          <cell r="C142" t="str">
            <v>生产成本-材料差异</v>
          </cell>
          <cell r="D142" t="str">
            <v>*</v>
          </cell>
          <cell r="E142" t="str">
            <v>是</v>
          </cell>
          <cell r="F142" t="str">
            <v>*</v>
          </cell>
          <cell r="G142" t="str">
            <v>*</v>
          </cell>
          <cell r="H142" t="str">
            <v>*</v>
          </cell>
          <cell r="I142">
            <v>-8366950.43</v>
          </cell>
          <cell r="J142">
            <v>9859566.53</v>
          </cell>
          <cell r="K142">
            <v>445994.87</v>
          </cell>
        </row>
        <row r="143">
          <cell r="B143" t="str">
            <v>50010103</v>
          </cell>
          <cell r="C143" t="str">
            <v>生产成本-人工差异</v>
          </cell>
          <cell r="D143" t="str">
            <v>*</v>
          </cell>
          <cell r="E143" t="str">
            <v>是</v>
          </cell>
          <cell r="F143" t="str">
            <v>*</v>
          </cell>
          <cell r="G143" t="str">
            <v>*</v>
          </cell>
          <cell r="H143" t="str">
            <v>*</v>
          </cell>
          <cell r="I143">
            <v>5589388.08</v>
          </cell>
          <cell r="J143">
            <v>1980496.68</v>
          </cell>
          <cell r="K143">
            <v>1994010.64</v>
          </cell>
        </row>
        <row r="144">
          <cell r="B144" t="str">
            <v>50010104</v>
          </cell>
          <cell r="C144" t="str">
            <v>生产成本-制造费用差异</v>
          </cell>
          <cell r="D144" t="str">
            <v>*</v>
          </cell>
          <cell r="E144" t="str">
            <v>是</v>
          </cell>
          <cell r="F144" t="str">
            <v>*</v>
          </cell>
          <cell r="G144" t="str">
            <v>*</v>
          </cell>
          <cell r="H144" t="str">
            <v>*</v>
          </cell>
          <cell r="I144">
            <v>11881228.51</v>
          </cell>
          <cell r="J144">
            <v>5167565.25</v>
          </cell>
          <cell r="K144">
            <v>4986245.44</v>
          </cell>
        </row>
        <row r="145">
          <cell r="B145" t="str">
            <v>50010105</v>
          </cell>
          <cell r="C145" t="str">
            <v>生产成本-转包差异</v>
          </cell>
          <cell r="D145" t="str">
            <v>*</v>
          </cell>
          <cell r="E145" t="str">
            <v>是</v>
          </cell>
          <cell r="F145" t="str">
            <v>*</v>
          </cell>
          <cell r="G145" t="str">
            <v>*</v>
          </cell>
          <cell r="H145" t="str">
            <v>*</v>
          </cell>
          <cell r="I145">
            <v>-67927.36</v>
          </cell>
          <cell r="J145">
            <v>0</v>
          </cell>
          <cell r="K145">
            <v>-1458.4</v>
          </cell>
        </row>
        <row r="146">
          <cell r="B146" t="str">
            <v>51010001</v>
          </cell>
          <cell r="C146" t="str">
            <v>制造费用-劳务费</v>
          </cell>
          <cell r="D146" t="str">
            <v>*</v>
          </cell>
          <cell r="E146" t="str">
            <v>是</v>
          </cell>
          <cell r="F146" t="str">
            <v>*</v>
          </cell>
          <cell r="G146" t="str">
            <v>*</v>
          </cell>
          <cell r="H146" t="str">
            <v>*</v>
          </cell>
          <cell r="I146">
            <v>0</v>
          </cell>
          <cell r="J146">
            <v>4056</v>
          </cell>
          <cell r="K146">
            <v>4056</v>
          </cell>
        </row>
        <row r="147">
          <cell r="B147" t="str">
            <v>51010002</v>
          </cell>
          <cell r="C147" t="str">
            <v>制造费用-工资</v>
          </cell>
          <cell r="D147" t="str">
            <v>*</v>
          </cell>
          <cell r="E147" t="str">
            <v>是</v>
          </cell>
          <cell r="F147" t="str">
            <v>*</v>
          </cell>
          <cell r="G147" t="str">
            <v>*</v>
          </cell>
          <cell r="H147" t="str">
            <v>*</v>
          </cell>
          <cell r="I147">
            <v>0</v>
          </cell>
          <cell r="J147">
            <v>251672.31</v>
          </cell>
          <cell r="K147">
            <v>251672.31</v>
          </cell>
        </row>
        <row r="148">
          <cell r="B148" t="str">
            <v>51010004</v>
          </cell>
          <cell r="C148" t="str">
            <v>制造费用-福利费</v>
          </cell>
          <cell r="D148" t="str">
            <v>*</v>
          </cell>
          <cell r="E148" t="str">
            <v>是</v>
          </cell>
          <cell r="F148" t="str">
            <v>*</v>
          </cell>
          <cell r="G148" t="str">
            <v>*</v>
          </cell>
          <cell r="H148" t="str">
            <v>*</v>
          </cell>
          <cell r="I148">
            <v>0</v>
          </cell>
          <cell r="J148">
            <v>500</v>
          </cell>
          <cell r="K148">
            <v>500</v>
          </cell>
        </row>
        <row r="149">
          <cell r="B149" t="str">
            <v>51010005</v>
          </cell>
          <cell r="C149" t="str">
            <v>制造费用-养老保险</v>
          </cell>
          <cell r="D149" t="str">
            <v>*</v>
          </cell>
          <cell r="E149" t="str">
            <v>是</v>
          </cell>
          <cell r="F149" t="str">
            <v>*</v>
          </cell>
          <cell r="G149" t="str">
            <v>*</v>
          </cell>
          <cell r="H149" t="str">
            <v>*</v>
          </cell>
          <cell r="I149">
            <v>0</v>
          </cell>
          <cell r="J149">
            <v>28944.76</v>
          </cell>
          <cell r="K149">
            <v>28944.76</v>
          </cell>
        </row>
        <row r="150">
          <cell r="B150" t="str">
            <v>51010006</v>
          </cell>
          <cell r="C150" t="str">
            <v>制造费用-医疗保险</v>
          </cell>
          <cell r="D150" t="str">
            <v>*</v>
          </cell>
          <cell r="E150" t="str">
            <v>是</v>
          </cell>
          <cell r="F150" t="str">
            <v>*</v>
          </cell>
          <cell r="G150" t="str">
            <v>*</v>
          </cell>
          <cell r="H150" t="str">
            <v>*</v>
          </cell>
          <cell r="I150">
            <v>0</v>
          </cell>
          <cell r="J150">
            <v>22969.64</v>
          </cell>
          <cell r="K150">
            <v>22969.64</v>
          </cell>
        </row>
        <row r="151">
          <cell r="B151" t="str">
            <v>51010007</v>
          </cell>
          <cell r="C151" t="str">
            <v>制造费用-工伤保险</v>
          </cell>
          <cell r="D151" t="str">
            <v>*</v>
          </cell>
          <cell r="E151" t="str">
            <v>是</v>
          </cell>
          <cell r="F151" t="str">
            <v>*</v>
          </cell>
          <cell r="G151" t="str">
            <v>*</v>
          </cell>
          <cell r="H151" t="str">
            <v>*</v>
          </cell>
          <cell r="I151">
            <v>0</v>
          </cell>
          <cell r="J151">
            <v>2171</v>
          </cell>
          <cell r="K151">
            <v>2171</v>
          </cell>
        </row>
        <row r="152">
          <cell r="B152" t="str">
            <v>51010008</v>
          </cell>
          <cell r="C152" t="str">
            <v>制造费用-失业保险</v>
          </cell>
          <cell r="D152" t="str">
            <v>*</v>
          </cell>
          <cell r="E152" t="str">
            <v>是</v>
          </cell>
          <cell r="F152" t="str">
            <v>*</v>
          </cell>
          <cell r="G152" t="str">
            <v>*</v>
          </cell>
          <cell r="H152" t="str">
            <v>*</v>
          </cell>
          <cell r="I152">
            <v>0</v>
          </cell>
          <cell r="J152">
            <v>1266.16</v>
          </cell>
          <cell r="K152">
            <v>1266.16</v>
          </cell>
        </row>
        <row r="153">
          <cell r="B153" t="str">
            <v>51010009</v>
          </cell>
          <cell r="C153" t="str">
            <v>制造费用-住房公积金</v>
          </cell>
          <cell r="D153" t="str">
            <v>*</v>
          </cell>
          <cell r="E153" t="str">
            <v>是</v>
          </cell>
          <cell r="F153" t="str">
            <v>*</v>
          </cell>
          <cell r="G153" t="str">
            <v>*</v>
          </cell>
          <cell r="H153" t="str">
            <v>*</v>
          </cell>
          <cell r="I153">
            <v>0</v>
          </cell>
          <cell r="J153">
            <v>7112</v>
          </cell>
          <cell r="K153">
            <v>7112</v>
          </cell>
        </row>
        <row r="154">
          <cell r="B154" t="str">
            <v>51010101</v>
          </cell>
          <cell r="C154" t="str">
            <v>制造费用-折旧费</v>
          </cell>
          <cell r="D154" t="str">
            <v>*</v>
          </cell>
          <cell r="E154" t="str">
            <v>是</v>
          </cell>
          <cell r="F154" t="str">
            <v>*</v>
          </cell>
          <cell r="G154" t="str">
            <v>*</v>
          </cell>
          <cell r="H154" t="str">
            <v>*</v>
          </cell>
          <cell r="I154">
            <v>0</v>
          </cell>
          <cell r="J154">
            <v>2984106.06</v>
          </cell>
          <cell r="K154">
            <v>2984106.06</v>
          </cell>
        </row>
        <row r="155">
          <cell r="B155" t="str">
            <v>51010104</v>
          </cell>
          <cell r="C155" t="str">
            <v>制造费用-邮寄费</v>
          </cell>
          <cell r="D155" t="str">
            <v>*</v>
          </cell>
          <cell r="E155" t="str">
            <v>是</v>
          </cell>
          <cell r="F155" t="str">
            <v>*</v>
          </cell>
          <cell r="G155" t="str">
            <v>*</v>
          </cell>
          <cell r="H155" t="str">
            <v>*</v>
          </cell>
          <cell r="I155">
            <v>0</v>
          </cell>
          <cell r="J155">
            <v>477.99</v>
          </cell>
          <cell r="K155">
            <v>477.99</v>
          </cell>
        </row>
        <row r="156">
          <cell r="B156" t="str">
            <v>51010106</v>
          </cell>
          <cell r="C156" t="str">
            <v>制造费用-文化活动费</v>
          </cell>
          <cell r="D156" t="str">
            <v>*</v>
          </cell>
          <cell r="E156" t="str">
            <v>是</v>
          </cell>
          <cell r="F156" t="str">
            <v>*</v>
          </cell>
          <cell r="G156" t="str">
            <v>*</v>
          </cell>
          <cell r="H156" t="str">
            <v>*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51010107</v>
          </cell>
          <cell r="C157" t="str">
            <v>制造费用-业务招待费</v>
          </cell>
          <cell r="D157" t="str">
            <v>*</v>
          </cell>
          <cell r="E157" t="str">
            <v>是</v>
          </cell>
          <cell r="F157" t="str">
            <v>*</v>
          </cell>
          <cell r="G157" t="str">
            <v>*</v>
          </cell>
          <cell r="H157" t="str">
            <v>*</v>
          </cell>
          <cell r="I157">
            <v>0</v>
          </cell>
          <cell r="J157">
            <v>3245.49</v>
          </cell>
          <cell r="K157">
            <v>3245.49</v>
          </cell>
        </row>
        <row r="158">
          <cell r="B158" t="str">
            <v>51010109</v>
          </cell>
          <cell r="C158" t="str">
            <v>制造费用-租赁费</v>
          </cell>
          <cell r="D158" t="str">
            <v>*</v>
          </cell>
          <cell r="E158" t="str">
            <v>是</v>
          </cell>
          <cell r="F158" t="str">
            <v>*</v>
          </cell>
          <cell r="G158" t="str">
            <v>*</v>
          </cell>
          <cell r="H158" t="str">
            <v>*</v>
          </cell>
          <cell r="I158">
            <v>0</v>
          </cell>
          <cell r="J158">
            <v>3716.81</v>
          </cell>
          <cell r="K158">
            <v>3716.81</v>
          </cell>
        </row>
        <row r="159">
          <cell r="B159" t="str">
            <v>51010112</v>
          </cell>
          <cell r="C159" t="str">
            <v>制造费用-电费</v>
          </cell>
          <cell r="D159" t="str">
            <v>*</v>
          </cell>
          <cell r="E159" t="str">
            <v>是</v>
          </cell>
          <cell r="F159" t="str">
            <v>*</v>
          </cell>
          <cell r="G159" t="str">
            <v>*</v>
          </cell>
          <cell r="H159" t="str">
            <v>*</v>
          </cell>
          <cell r="I159">
            <v>0</v>
          </cell>
          <cell r="J159">
            <v>461261.78</v>
          </cell>
          <cell r="K159">
            <v>461261.78</v>
          </cell>
        </row>
        <row r="160">
          <cell r="B160" t="str">
            <v>51010113</v>
          </cell>
          <cell r="C160" t="str">
            <v>制造费用-水费</v>
          </cell>
          <cell r="D160" t="str">
            <v>*</v>
          </cell>
          <cell r="E160" t="str">
            <v>是</v>
          </cell>
          <cell r="F160" t="str">
            <v>*</v>
          </cell>
          <cell r="G160" t="str">
            <v>*</v>
          </cell>
          <cell r="H160" t="str">
            <v>*</v>
          </cell>
          <cell r="I160">
            <v>0</v>
          </cell>
          <cell r="J160">
            <v>24551.23</v>
          </cell>
          <cell r="K160">
            <v>24551.23</v>
          </cell>
        </row>
        <row r="161">
          <cell r="B161" t="str">
            <v>51010114</v>
          </cell>
          <cell r="C161" t="str">
            <v>制造费用-劳动保护费</v>
          </cell>
          <cell r="D161" t="str">
            <v>*</v>
          </cell>
          <cell r="E161" t="str">
            <v>是</v>
          </cell>
          <cell r="F161" t="str">
            <v>*</v>
          </cell>
          <cell r="G161" t="str">
            <v>*</v>
          </cell>
          <cell r="H161" t="str">
            <v>*</v>
          </cell>
          <cell r="I161">
            <v>0</v>
          </cell>
          <cell r="J161">
            <v>0</v>
          </cell>
          <cell r="K161">
            <v>0</v>
          </cell>
        </row>
        <row r="162">
          <cell r="B162" t="str">
            <v>51010115</v>
          </cell>
          <cell r="C162" t="str">
            <v>制造费用-运费</v>
          </cell>
          <cell r="D162" t="str">
            <v>*</v>
          </cell>
          <cell r="E162" t="str">
            <v>是</v>
          </cell>
          <cell r="F162" t="str">
            <v>*</v>
          </cell>
          <cell r="G162" t="str">
            <v>*</v>
          </cell>
          <cell r="H162" t="str">
            <v>*</v>
          </cell>
          <cell r="I162">
            <v>0</v>
          </cell>
          <cell r="J162">
            <v>70318.65</v>
          </cell>
          <cell r="K162">
            <v>70318.65</v>
          </cell>
        </row>
        <row r="163">
          <cell r="B163" t="str">
            <v>51010116</v>
          </cell>
          <cell r="C163" t="str">
            <v>制造费用-产品返修费</v>
          </cell>
          <cell r="D163" t="str">
            <v>*</v>
          </cell>
          <cell r="E163" t="str">
            <v>是</v>
          </cell>
          <cell r="F163" t="str">
            <v>*</v>
          </cell>
          <cell r="G163" t="str">
            <v>*</v>
          </cell>
          <cell r="H163" t="str">
            <v>*</v>
          </cell>
          <cell r="I163">
            <v>0</v>
          </cell>
          <cell r="J163">
            <v>578885.75</v>
          </cell>
          <cell r="K163">
            <v>578885.75</v>
          </cell>
        </row>
        <row r="164">
          <cell r="B164" t="str">
            <v>51010117</v>
          </cell>
          <cell r="C164" t="str">
            <v>制造费用-天然汽</v>
          </cell>
          <cell r="D164" t="str">
            <v>*</v>
          </cell>
          <cell r="E164" t="str">
            <v>是</v>
          </cell>
          <cell r="F164" t="str">
            <v>*</v>
          </cell>
          <cell r="G164" t="str">
            <v>*</v>
          </cell>
          <cell r="H164" t="str">
            <v>*</v>
          </cell>
          <cell r="I164">
            <v>0</v>
          </cell>
          <cell r="J164">
            <v>52202.57</v>
          </cell>
          <cell r="K164">
            <v>52202.57</v>
          </cell>
        </row>
        <row r="165">
          <cell r="B165" t="str">
            <v>51010118</v>
          </cell>
          <cell r="C165" t="str">
            <v>制造费用-检测费</v>
          </cell>
          <cell r="D165" t="str">
            <v>*</v>
          </cell>
          <cell r="E165" t="str">
            <v>是</v>
          </cell>
          <cell r="F165" t="str">
            <v>*</v>
          </cell>
          <cell r="G165" t="str">
            <v>*</v>
          </cell>
          <cell r="H165" t="str">
            <v>*</v>
          </cell>
          <cell r="I165">
            <v>0</v>
          </cell>
          <cell r="J165">
            <v>3628.71</v>
          </cell>
          <cell r="K165">
            <v>3628.71</v>
          </cell>
        </row>
        <row r="166">
          <cell r="B166" t="str">
            <v>51010119</v>
          </cell>
          <cell r="C166" t="str">
            <v>制造费用-加工费</v>
          </cell>
          <cell r="D166" t="str">
            <v>*</v>
          </cell>
          <cell r="E166" t="str">
            <v>是</v>
          </cell>
          <cell r="F166" t="str">
            <v>*</v>
          </cell>
          <cell r="G166" t="str">
            <v>*</v>
          </cell>
          <cell r="H166" t="str">
            <v>*</v>
          </cell>
          <cell r="I166">
            <v>0</v>
          </cell>
          <cell r="J166">
            <v>12940</v>
          </cell>
          <cell r="K166">
            <v>12940</v>
          </cell>
        </row>
        <row r="167">
          <cell r="B167" t="str">
            <v>51010199</v>
          </cell>
          <cell r="C167" t="str">
            <v>制造费用-其他</v>
          </cell>
          <cell r="D167" t="str">
            <v>*</v>
          </cell>
          <cell r="E167" t="str">
            <v>是</v>
          </cell>
          <cell r="F167" t="str">
            <v>*</v>
          </cell>
          <cell r="G167" t="str">
            <v>*</v>
          </cell>
          <cell r="H167" t="str">
            <v>*</v>
          </cell>
          <cell r="I167">
            <v>0</v>
          </cell>
          <cell r="J167">
            <v>0</v>
          </cell>
          <cell r="K167">
            <v>0</v>
          </cell>
        </row>
        <row r="168">
          <cell r="B168" t="str">
            <v>51010201</v>
          </cell>
          <cell r="C168" t="str">
            <v>制造费用-差旅费-住宿费</v>
          </cell>
          <cell r="D168" t="str">
            <v>*</v>
          </cell>
          <cell r="E168" t="str">
            <v>是</v>
          </cell>
          <cell r="F168" t="str">
            <v>*</v>
          </cell>
          <cell r="G168" t="str">
            <v>*</v>
          </cell>
          <cell r="H168" t="str">
            <v>*</v>
          </cell>
          <cell r="I168">
            <v>0</v>
          </cell>
          <cell r="J168">
            <v>3302.27</v>
          </cell>
          <cell r="K168">
            <v>3302.27</v>
          </cell>
        </row>
        <row r="169">
          <cell r="B169" t="str">
            <v>51010202</v>
          </cell>
          <cell r="C169" t="str">
            <v>制造费用-差旅费-交通费用</v>
          </cell>
          <cell r="D169" t="str">
            <v>*</v>
          </cell>
          <cell r="E169" t="str">
            <v>是</v>
          </cell>
          <cell r="F169" t="str">
            <v>*</v>
          </cell>
          <cell r="G169" t="str">
            <v>*</v>
          </cell>
          <cell r="H169" t="str">
            <v>*</v>
          </cell>
          <cell r="I169">
            <v>0</v>
          </cell>
          <cell r="J169">
            <v>22163.84</v>
          </cell>
          <cell r="K169">
            <v>22163.84</v>
          </cell>
        </row>
        <row r="170">
          <cell r="B170" t="str">
            <v>51010203</v>
          </cell>
          <cell r="C170" t="str">
            <v>制造费用-差旅费-伙食补助</v>
          </cell>
          <cell r="D170" t="str">
            <v>*</v>
          </cell>
          <cell r="E170" t="str">
            <v>是</v>
          </cell>
          <cell r="F170" t="str">
            <v>*</v>
          </cell>
          <cell r="G170" t="str">
            <v>*</v>
          </cell>
          <cell r="H170" t="str">
            <v>*</v>
          </cell>
          <cell r="I170">
            <v>0</v>
          </cell>
          <cell r="J170">
            <v>2580</v>
          </cell>
          <cell r="K170">
            <v>2580</v>
          </cell>
        </row>
        <row r="171">
          <cell r="B171" t="str">
            <v>51010204</v>
          </cell>
          <cell r="C171" t="str">
            <v>制造费用-差旅费-其他</v>
          </cell>
          <cell r="D171" t="str">
            <v>*</v>
          </cell>
          <cell r="E171" t="str">
            <v>是</v>
          </cell>
          <cell r="F171" t="str">
            <v>*</v>
          </cell>
          <cell r="G171" t="str">
            <v>*</v>
          </cell>
          <cell r="H171" t="str">
            <v>*</v>
          </cell>
          <cell r="I171">
            <v>0</v>
          </cell>
          <cell r="J171">
            <v>0</v>
          </cell>
          <cell r="K171">
            <v>0</v>
          </cell>
        </row>
        <row r="172">
          <cell r="B172" t="str">
            <v>51010401</v>
          </cell>
          <cell r="C172" t="str">
            <v>制造费用-办公费-日常费用</v>
          </cell>
          <cell r="D172" t="str">
            <v>*</v>
          </cell>
          <cell r="E172" t="str">
            <v>是</v>
          </cell>
          <cell r="F172" t="str">
            <v>*</v>
          </cell>
          <cell r="G172" t="str">
            <v>*</v>
          </cell>
          <cell r="H172" t="str">
            <v>*</v>
          </cell>
          <cell r="I172">
            <v>0</v>
          </cell>
          <cell r="J172">
            <v>1100</v>
          </cell>
          <cell r="K172">
            <v>1100</v>
          </cell>
        </row>
        <row r="173">
          <cell r="B173" t="str">
            <v>51010501</v>
          </cell>
          <cell r="C173" t="str">
            <v>制造费用-车辆-燃油费</v>
          </cell>
          <cell r="D173" t="str">
            <v>*</v>
          </cell>
          <cell r="E173" t="str">
            <v>是</v>
          </cell>
          <cell r="F173" t="str">
            <v>*</v>
          </cell>
          <cell r="G173" t="str">
            <v>*</v>
          </cell>
          <cell r="H173" t="str">
            <v>*</v>
          </cell>
          <cell r="I173">
            <v>0</v>
          </cell>
          <cell r="J173">
            <v>14095.33</v>
          </cell>
          <cell r="K173">
            <v>14095.33</v>
          </cell>
        </row>
        <row r="174">
          <cell r="B174" t="str">
            <v>51010502</v>
          </cell>
          <cell r="C174" t="str">
            <v>制造费用-车辆-修理费</v>
          </cell>
          <cell r="D174" t="str">
            <v>*</v>
          </cell>
          <cell r="E174" t="str">
            <v>是</v>
          </cell>
          <cell r="F174" t="str">
            <v>*</v>
          </cell>
          <cell r="G174" t="str">
            <v>*</v>
          </cell>
          <cell r="H174" t="str">
            <v>*</v>
          </cell>
          <cell r="I174">
            <v>0</v>
          </cell>
          <cell r="J174">
            <v>0</v>
          </cell>
          <cell r="K174">
            <v>0</v>
          </cell>
        </row>
        <row r="175">
          <cell r="B175" t="str">
            <v>51010504</v>
          </cell>
          <cell r="C175" t="str">
            <v>制造费用-车辆-租赁费</v>
          </cell>
          <cell r="D175" t="str">
            <v>*</v>
          </cell>
          <cell r="E175" t="str">
            <v>是</v>
          </cell>
          <cell r="F175" t="str">
            <v>*</v>
          </cell>
          <cell r="G175" t="str">
            <v>*</v>
          </cell>
          <cell r="H175" t="str">
            <v>*</v>
          </cell>
          <cell r="I175">
            <v>0</v>
          </cell>
          <cell r="J175">
            <v>0</v>
          </cell>
          <cell r="K175">
            <v>0</v>
          </cell>
        </row>
        <row r="176">
          <cell r="B176" t="str">
            <v>51010601</v>
          </cell>
          <cell r="C176" t="str">
            <v>制造费用-修理费-电子设备</v>
          </cell>
          <cell r="D176" t="str">
            <v>*</v>
          </cell>
          <cell r="E176" t="str">
            <v>是</v>
          </cell>
          <cell r="F176" t="str">
            <v>*</v>
          </cell>
          <cell r="G176" t="str">
            <v>*</v>
          </cell>
          <cell r="H176" t="str">
            <v>*</v>
          </cell>
          <cell r="I176">
            <v>0</v>
          </cell>
          <cell r="J176">
            <v>222.2</v>
          </cell>
          <cell r="K176">
            <v>222.2</v>
          </cell>
        </row>
        <row r="177">
          <cell r="B177" t="str">
            <v>51010602</v>
          </cell>
          <cell r="C177" t="str">
            <v>制造费用-修理费-房屋建筑</v>
          </cell>
          <cell r="D177" t="str">
            <v>*</v>
          </cell>
          <cell r="E177" t="str">
            <v>是</v>
          </cell>
          <cell r="F177" t="str">
            <v>*</v>
          </cell>
          <cell r="G177" t="str">
            <v>*</v>
          </cell>
          <cell r="H177" t="str">
            <v>*</v>
          </cell>
          <cell r="I177">
            <v>0</v>
          </cell>
          <cell r="J177">
            <v>25530.89</v>
          </cell>
          <cell r="K177">
            <v>25530.89</v>
          </cell>
        </row>
        <row r="178">
          <cell r="B178" t="str">
            <v>51010603</v>
          </cell>
          <cell r="C178" t="str">
            <v>制造费用-修理费-机器设备</v>
          </cell>
          <cell r="D178" t="str">
            <v>*</v>
          </cell>
          <cell r="E178" t="str">
            <v>是</v>
          </cell>
          <cell r="F178" t="str">
            <v>*</v>
          </cell>
          <cell r="G178" t="str">
            <v>*</v>
          </cell>
          <cell r="H178" t="str">
            <v>*</v>
          </cell>
          <cell r="I178">
            <v>0</v>
          </cell>
          <cell r="J178">
            <v>323743.12</v>
          </cell>
          <cell r="K178">
            <v>323743.12</v>
          </cell>
        </row>
        <row r="179">
          <cell r="B179" t="str">
            <v>51010701</v>
          </cell>
          <cell r="C179" t="str">
            <v>制造费用-材料-低值易耗品</v>
          </cell>
          <cell r="D179" t="str">
            <v>*</v>
          </cell>
          <cell r="E179" t="str">
            <v>是</v>
          </cell>
          <cell r="F179" t="str">
            <v>*</v>
          </cell>
          <cell r="G179" t="str">
            <v>*</v>
          </cell>
          <cell r="H179" t="str">
            <v>*</v>
          </cell>
          <cell r="I179">
            <v>0</v>
          </cell>
          <cell r="J179">
            <v>62564.29</v>
          </cell>
          <cell r="K179">
            <v>62564.29</v>
          </cell>
        </row>
        <row r="180">
          <cell r="B180" t="str">
            <v>51010702</v>
          </cell>
          <cell r="C180" t="str">
            <v>制造费用-材料-辅料-油料</v>
          </cell>
          <cell r="D180" t="str">
            <v>*</v>
          </cell>
          <cell r="E180" t="str">
            <v>是</v>
          </cell>
          <cell r="F180" t="str">
            <v>*</v>
          </cell>
          <cell r="G180" t="str">
            <v>*</v>
          </cell>
          <cell r="H180" t="str">
            <v>*</v>
          </cell>
          <cell r="I180">
            <v>0</v>
          </cell>
          <cell r="J180">
            <v>0</v>
          </cell>
          <cell r="K180">
            <v>0</v>
          </cell>
        </row>
        <row r="181">
          <cell r="B181" t="str">
            <v>51010703</v>
          </cell>
          <cell r="C181" t="str">
            <v>制造费用-材料-废品损失</v>
          </cell>
          <cell r="D181" t="str">
            <v>*</v>
          </cell>
          <cell r="E181" t="str">
            <v>是</v>
          </cell>
          <cell r="F181" t="str">
            <v>*</v>
          </cell>
          <cell r="G181" t="str">
            <v>*</v>
          </cell>
          <cell r="H181" t="str">
            <v>*</v>
          </cell>
          <cell r="I181">
            <v>0</v>
          </cell>
          <cell r="J181">
            <v>78946.01</v>
          </cell>
          <cell r="K181">
            <v>78946.01</v>
          </cell>
        </row>
        <row r="182">
          <cell r="B182" t="str">
            <v>51010705</v>
          </cell>
          <cell r="C182" t="str">
            <v>制造费用-材料-机物料消耗</v>
          </cell>
          <cell r="D182" t="str">
            <v>*</v>
          </cell>
          <cell r="E182" t="str">
            <v>是</v>
          </cell>
          <cell r="F182" t="str">
            <v>*</v>
          </cell>
          <cell r="G182" t="str">
            <v>*</v>
          </cell>
          <cell r="H182" t="str">
            <v>*</v>
          </cell>
          <cell r="I182">
            <v>0</v>
          </cell>
          <cell r="J182">
            <v>178923.26</v>
          </cell>
          <cell r="K182">
            <v>178923.26</v>
          </cell>
        </row>
        <row r="183">
          <cell r="B183" t="str">
            <v>51010706</v>
          </cell>
          <cell r="C183" t="str">
            <v>制造费用-材料-辅助材料</v>
          </cell>
          <cell r="D183" t="str">
            <v>*</v>
          </cell>
          <cell r="E183" t="str">
            <v>是</v>
          </cell>
          <cell r="F183" t="str">
            <v>*</v>
          </cell>
          <cell r="G183" t="str">
            <v>*</v>
          </cell>
          <cell r="H183" t="str">
            <v>*</v>
          </cell>
          <cell r="I183">
            <v>0</v>
          </cell>
          <cell r="J183">
            <v>86640.45</v>
          </cell>
          <cell r="K183">
            <v>86640.45</v>
          </cell>
        </row>
        <row r="184">
          <cell r="B184" t="str">
            <v>51010707</v>
          </cell>
          <cell r="C184" t="str">
            <v>制造费用-材料-工具</v>
          </cell>
          <cell r="D184" t="str">
            <v>*</v>
          </cell>
          <cell r="E184" t="str">
            <v>是</v>
          </cell>
          <cell r="F184" t="str">
            <v>*</v>
          </cell>
          <cell r="G184" t="str">
            <v>*</v>
          </cell>
          <cell r="H184" t="str">
            <v>*</v>
          </cell>
          <cell r="I184">
            <v>0</v>
          </cell>
          <cell r="J184">
            <v>25624.22</v>
          </cell>
          <cell r="K184">
            <v>25624.22</v>
          </cell>
        </row>
        <row r="185">
          <cell r="B185" t="str">
            <v>51010710</v>
          </cell>
          <cell r="C185" t="str">
            <v>制造费用-材料-超BOM</v>
          </cell>
          <cell r="D185" t="str">
            <v>*</v>
          </cell>
          <cell r="E185" t="str">
            <v>是</v>
          </cell>
          <cell r="F185" t="str">
            <v>*</v>
          </cell>
          <cell r="G185" t="str">
            <v>*</v>
          </cell>
          <cell r="H185" t="str">
            <v>*</v>
          </cell>
          <cell r="I185">
            <v>0</v>
          </cell>
          <cell r="J185">
            <v>98491.63</v>
          </cell>
          <cell r="K185">
            <v>98491.63</v>
          </cell>
        </row>
        <row r="186">
          <cell r="B186" t="str">
            <v>52010101</v>
          </cell>
          <cell r="C186" t="str">
            <v>生产成本-劳务费</v>
          </cell>
          <cell r="D186" t="str">
            <v>*</v>
          </cell>
          <cell r="E186" t="str">
            <v>是</v>
          </cell>
          <cell r="F186" t="str">
            <v>*</v>
          </cell>
          <cell r="G186" t="str">
            <v>*</v>
          </cell>
          <cell r="H186" t="str">
            <v>*</v>
          </cell>
          <cell r="I186">
            <v>0</v>
          </cell>
          <cell r="J186">
            <v>807383.64</v>
          </cell>
          <cell r="K186">
            <v>807383.64</v>
          </cell>
        </row>
        <row r="187">
          <cell r="B187" t="str">
            <v>52010102</v>
          </cell>
          <cell r="C187" t="str">
            <v>生产成本-工资</v>
          </cell>
          <cell r="D187" t="str">
            <v>*</v>
          </cell>
          <cell r="E187" t="str">
            <v>是</v>
          </cell>
          <cell r="F187" t="str">
            <v>*</v>
          </cell>
          <cell r="G187" t="str">
            <v>*</v>
          </cell>
          <cell r="H187" t="str">
            <v>*</v>
          </cell>
          <cell r="I187">
            <v>0</v>
          </cell>
          <cell r="J187">
            <v>973646.76</v>
          </cell>
          <cell r="K187">
            <v>973646.76</v>
          </cell>
        </row>
        <row r="188">
          <cell r="B188" t="str">
            <v>52010103</v>
          </cell>
          <cell r="C188" t="str">
            <v>生产成本-奖金</v>
          </cell>
          <cell r="D188" t="str">
            <v>*</v>
          </cell>
          <cell r="E188" t="str">
            <v>是</v>
          </cell>
          <cell r="F188" t="str">
            <v>*</v>
          </cell>
          <cell r="G188" t="str">
            <v>*</v>
          </cell>
          <cell r="H188" t="str">
            <v>*</v>
          </cell>
          <cell r="I188">
            <v>0</v>
          </cell>
          <cell r="J188">
            <v>0</v>
          </cell>
          <cell r="K188">
            <v>0</v>
          </cell>
        </row>
        <row r="189">
          <cell r="B189" t="str">
            <v>52010104</v>
          </cell>
          <cell r="C189" t="str">
            <v>生产成本-福利费</v>
          </cell>
          <cell r="D189" t="str">
            <v>*</v>
          </cell>
          <cell r="E189" t="str">
            <v>是</v>
          </cell>
          <cell r="F189" t="str">
            <v>*</v>
          </cell>
          <cell r="G189" t="str">
            <v>*</v>
          </cell>
          <cell r="H189" t="str">
            <v>*</v>
          </cell>
          <cell r="I189">
            <v>0</v>
          </cell>
          <cell r="J189">
            <v>0</v>
          </cell>
          <cell r="K189">
            <v>0</v>
          </cell>
        </row>
        <row r="190">
          <cell r="B190" t="str">
            <v>52010105</v>
          </cell>
          <cell r="C190" t="str">
            <v>生产成本-养老保险</v>
          </cell>
          <cell r="D190" t="str">
            <v>*</v>
          </cell>
          <cell r="E190" t="str">
            <v>是</v>
          </cell>
          <cell r="F190" t="str">
            <v>*</v>
          </cell>
          <cell r="G190" t="str">
            <v>*</v>
          </cell>
          <cell r="H190" t="str">
            <v>*</v>
          </cell>
          <cell r="I190">
            <v>0</v>
          </cell>
          <cell r="J190">
            <v>97229.95</v>
          </cell>
          <cell r="K190">
            <v>97229.95</v>
          </cell>
        </row>
        <row r="191">
          <cell r="B191" t="str">
            <v>52010106</v>
          </cell>
          <cell r="C191" t="str">
            <v>生产成本-医疗保险</v>
          </cell>
          <cell r="D191" t="str">
            <v>*</v>
          </cell>
          <cell r="E191" t="str">
            <v>是</v>
          </cell>
          <cell r="F191" t="str">
            <v>*</v>
          </cell>
          <cell r="G191" t="str">
            <v>*</v>
          </cell>
          <cell r="H191" t="str">
            <v>*</v>
          </cell>
          <cell r="I191">
            <v>0</v>
          </cell>
          <cell r="J191">
            <v>77397.7</v>
          </cell>
          <cell r="K191">
            <v>77397.7</v>
          </cell>
        </row>
        <row r="192">
          <cell r="B192" t="str">
            <v>52010107</v>
          </cell>
          <cell r="C192" t="str">
            <v>生产成本-工伤保险</v>
          </cell>
          <cell r="D192" t="str">
            <v>*</v>
          </cell>
          <cell r="E192" t="str">
            <v>是</v>
          </cell>
          <cell r="F192" t="str">
            <v>*</v>
          </cell>
          <cell r="G192" t="str">
            <v>*</v>
          </cell>
          <cell r="H192" t="str">
            <v>*</v>
          </cell>
          <cell r="I192">
            <v>0</v>
          </cell>
          <cell r="J192">
            <v>7292.75</v>
          </cell>
          <cell r="K192">
            <v>7292.75</v>
          </cell>
        </row>
        <row r="193">
          <cell r="B193" t="str">
            <v>52010108</v>
          </cell>
          <cell r="C193" t="str">
            <v>生产成本-失业保险</v>
          </cell>
          <cell r="D193" t="str">
            <v>*</v>
          </cell>
          <cell r="E193" t="str">
            <v>是</v>
          </cell>
          <cell r="F193" t="str">
            <v>*</v>
          </cell>
          <cell r="G193" t="str">
            <v>*</v>
          </cell>
          <cell r="H193" t="str">
            <v>*</v>
          </cell>
          <cell r="I193">
            <v>0</v>
          </cell>
          <cell r="J193">
            <v>4280.64</v>
          </cell>
          <cell r="K193">
            <v>4280.64</v>
          </cell>
        </row>
        <row r="194">
          <cell r="B194" t="str">
            <v>52010109</v>
          </cell>
          <cell r="C194" t="str">
            <v>生产成本-住房公积金</v>
          </cell>
          <cell r="D194" t="str">
            <v>*</v>
          </cell>
          <cell r="E194" t="str">
            <v>是</v>
          </cell>
          <cell r="F194" t="str">
            <v>*</v>
          </cell>
          <cell r="G194" t="str">
            <v>*</v>
          </cell>
          <cell r="H194" t="str">
            <v>*</v>
          </cell>
          <cell r="I194">
            <v>0</v>
          </cell>
          <cell r="J194">
            <v>16884</v>
          </cell>
          <cell r="K194">
            <v>16884</v>
          </cell>
        </row>
        <row r="195">
          <cell r="B195" t="str">
            <v>53010202</v>
          </cell>
          <cell r="C195" t="str">
            <v>研发支出- 资本化支出</v>
          </cell>
          <cell r="D195" t="str">
            <v>*</v>
          </cell>
          <cell r="E195" t="str">
            <v>否</v>
          </cell>
          <cell r="F195" t="str">
            <v>*</v>
          </cell>
          <cell r="G195" t="str">
            <v>*</v>
          </cell>
          <cell r="H195" t="str">
            <v>*</v>
          </cell>
          <cell r="I195">
            <v>26923407.79</v>
          </cell>
          <cell r="J195">
            <v>0</v>
          </cell>
          <cell r="K195">
            <v>0</v>
          </cell>
        </row>
        <row r="196">
          <cell r="B196" t="str">
            <v>60010101</v>
          </cell>
          <cell r="C196" t="str">
            <v>主营业务收入-集团内</v>
          </cell>
          <cell r="D196" t="str">
            <v>*</v>
          </cell>
          <cell r="E196" t="str">
            <v>是</v>
          </cell>
          <cell r="F196" t="str">
            <v>*</v>
          </cell>
          <cell r="G196" t="str">
            <v>*</v>
          </cell>
          <cell r="H196" t="str">
            <v>*</v>
          </cell>
          <cell r="I196">
            <v>-73116324.25</v>
          </cell>
          <cell r="J196">
            <v>1356.21</v>
          </cell>
          <cell r="K196">
            <v>6181118.68</v>
          </cell>
        </row>
        <row r="197">
          <cell r="B197" t="str">
            <v>60010201</v>
          </cell>
          <cell r="C197" t="str">
            <v>主营业务收入-集团外</v>
          </cell>
          <cell r="D197" t="str">
            <v>*</v>
          </cell>
          <cell r="E197" t="str">
            <v>是</v>
          </cell>
          <cell r="F197" t="str">
            <v>*</v>
          </cell>
          <cell r="G197" t="str">
            <v>*</v>
          </cell>
          <cell r="H197" t="str">
            <v>*</v>
          </cell>
          <cell r="I197">
            <v>-170715557.32</v>
          </cell>
          <cell r="J197">
            <v>1638984.75</v>
          </cell>
          <cell r="K197">
            <v>14147429.19</v>
          </cell>
        </row>
        <row r="198">
          <cell r="B198" t="str">
            <v>60010301</v>
          </cell>
          <cell r="C198" t="str">
            <v>主营业务收入-关联方</v>
          </cell>
          <cell r="D198" t="str">
            <v>*</v>
          </cell>
          <cell r="E198" t="str">
            <v>是</v>
          </cell>
          <cell r="F198" t="str">
            <v>*</v>
          </cell>
          <cell r="G198" t="str">
            <v>*</v>
          </cell>
          <cell r="H198" t="str">
            <v>*</v>
          </cell>
          <cell r="I198">
            <v>-12984140.14</v>
          </cell>
          <cell r="J198">
            <v>119.5</v>
          </cell>
          <cell r="K198">
            <v>1273045.29</v>
          </cell>
        </row>
        <row r="199">
          <cell r="B199" t="str">
            <v>60510102</v>
          </cell>
          <cell r="C199" t="str">
            <v>其他业务收入-集团内-三包考核</v>
          </cell>
          <cell r="D199" t="str">
            <v>*</v>
          </cell>
          <cell r="E199" t="str">
            <v>是</v>
          </cell>
          <cell r="F199" t="str">
            <v>*</v>
          </cell>
          <cell r="G199" t="str">
            <v>*</v>
          </cell>
          <cell r="H199" t="str">
            <v>*</v>
          </cell>
          <cell r="I199">
            <v>-635827.03</v>
          </cell>
          <cell r="J199">
            <v>0</v>
          </cell>
          <cell r="K199">
            <v>290866.89</v>
          </cell>
        </row>
        <row r="200">
          <cell r="B200" t="str">
            <v>60510201</v>
          </cell>
          <cell r="C200" t="str">
            <v>其他业务收入-集团外</v>
          </cell>
          <cell r="D200" t="str">
            <v>*</v>
          </cell>
          <cell r="E200" t="str">
            <v>是</v>
          </cell>
          <cell r="F200" t="str">
            <v>*</v>
          </cell>
          <cell r="G200" t="str">
            <v>*</v>
          </cell>
          <cell r="H200" t="str">
            <v>*</v>
          </cell>
          <cell r="I200">
            <v>-663428.21</v>
          </cell>
          <cell r="J200">
            <v>0</v>
          </cell>
          <cell r="K200">
            <v>14015.92</v>
          </cell>
        </row>
        <row r="201">
          <cell r="B201" t="str">
            <v>61030101</v>
          </cell>
          <cell r="C201" t="str">
            <v>资产处置损益-处置非流动资产</v>
          </cell>
          <cell r="D201" t="str">
            <v>*</v>
          </cell>
          <cell r="E201" t="str">
            <v>是</v>
          </cell>
          <cell r="F201" t="str">
            <v>*</v>
          </cell>
          <cell r="G201" t="str">
            <v>*</v>
          </cell>
          <cell r="H201" t="str">
            <v>*</v>
          </cell>
          <cell r="I201">
            <v>-659634.02</v>
          </cell>
          <cell r="J201">
            <v>0</v>
          </cell>
          <cell r="K201">
            <v>712.5</v>
          </cell>
        </row>
        <row r="202">
          <cell r="B202" t="str">
            <v>61040101</v>
          </cell>
          <cell r="C202" t="str">
            <v>其他收益</v>
          </cell>
          <cell r="D202" t="str">
            <v>*</v>
          </cell>
          <cell r="E202" t="str">
            <v>是</v>
          </cell>
          <cell r="F202" t="str">
            <v>*</v>
          </cell>
          <cell r="G202" t="str">
            <v>*</v>
          </cell>
          <cell r="H202" t="str">
            <v>*</v>
          </cell>
          <cell r="I202">
            <v>-3873.91</v>
          </cell>
          <cell r="J202">
            <v>0</v>
          </cell>
          <cell r="K202">
            <v>0</v>
          </cell>
        </row>
        <row r="203">
          <cell r="B203" t="str">
            <v>63010102</v>
          </cell>
          <cell r="C203" t="str">
            <v>营业外收入-政府补助利得</v>
          </cell>
          <cell r="D203" t="str">
            <v>*</v>
          </cell>
          <cell r="E203" t="str">
            <v>是</v>
          </cell>
          <cell r="F203" t="str">
            <v>*</v>
          </cell>
          <cell r="G203" t="str">
            <v>*</v>
          </cell>
          <cell r="H203" t="str">
            <v>*</v>
          </cell>
          <cell r="I203">
            <v>-116734.22</v>
          </cell>
          <cell r="J203">
            <v>0</v>
          </cell>
          <cell r="K203">
            <v>0</v>
          </cell>
        </row>
        <row r="204">
          <cell r="B204" t="str">
            <v>63010107</v>
          </cell>
          <cell r="C204" t="str">
            <v>营业外收入-其他收入</v>
          </cell>
          <cell r="D204" t="str">
            <v>*</v>
          </cell>
          <cell r="E204" t="str">
            <v>是</v>
          </cell>
          <cell r="F204" t="str">
            <v>*</v>
          </cell>
          <cell r="G204" t="str">
            <v>*</v>
          </cell>
          <cell r="H204" t="str">
            <v>*</v>
          </cell>
          <cell r="I204">
            <v>-1066964.11</v>
          </cell>
          <cell r="J204">
            <v>0</v>
          </cell>
          <cell r="K204">
            <v>9522.73</v>
          </cell>
        </row>
        <row r="205">
          <cell r="B205" t="str">
            <v>64010101</v>
          </cell>
          <cell r="C205" t="str">
            <v>主营业务成本-材料-集团内</v>
          </cell>
          <cell r="D205" t="str">
            <v>*</v>
          </cell>
          <cell r="E205" t="str">
            <v>是</v>
          </cell>
          <cell r="F205" t="str">
            <v>*</v>
          </cell>
          <cell r="G205" t="str">
            <v>*</v>
          </cell>
          <cell r="H205" t="str">
            <v>*</v>
          </cell>
          <cell r="I205">
            <v>59531098.1</v>
          </cell>
          <cell r="J205">
            <v>4942163.41</v>
          </cell>
          <cell r="K205">
            <v>0</v>
          </cell>
        </row>
        <row r="206">
          <cell r="B206" t="str">
            <v>64010102</v>
          </cell>
          <cell r="C206" t="str">
            <v>主营业务成本-人工-集团内</v>
          </cell>
          <cell r="D206" t="str">
            <v>*</v>
          </cell>
          <cell r="E206" t="str">
            <v>是</v>
          </cell>
          <cell r="F206" t="str">
            <v>*</v>
          </cell>
          <cell r="G206" t="str">
            <v>*</v>
          </cell>
          <cell r="H206" t="str">
            <v>*</v>
          </cell>
          <cell r="I206">
            <v>4670802.8</v>
          </cell>
          <cell r="J206">
            <v>425178.98</v>
          </cell>
          <cell r="K206">
            <v>0</v>
          </cell>
        </row>
        <row r="207">
          <cell r="B207" t="str">
            <v>64010103</v>
          </cell>
          <cell r="C207" t="str">
            <v>主营业务成本-制费-集团内</v>
          </cell>
          <cell r="D207" t="str">
            <v>*</v>
          </cell>
          <cell r="E207" t="str">
            <v>是</v>
          </cell>
          <cell r="F207" t="str">
            <v>*</v>
          </cell>
          <cell r="G207" t="str">
            <v>*</v>
          </cell>
          <cell r="H207" t="str">
            <v>*</v>
          </cell>
          <cell r="I207">
            <v>14217314.01</v>
          </cell>
          <cell r="J207">
            <v>797289.51</v>
          </cell>
          <cell r="K207">
            <v>0</v>
          </cell>
        </row>
        <row r="208">
          <cell r="B208" t="str">
            <v>64010104</v>
          </cell>
          <cell r="C208" t="str">
            <v>主营业务成本-转包-集团内</v>
          </cell>
          <cell r="D208" t="str">
            <v>*</v>
          </cell>
          <cell r="E208" t="str">
            <v>是</v>
          </cell>
          <cell r="F208" t="str">
            <v>*</v>
          </cell>
          <cell r="G208" t="str">
            <v>*</v>
          </cell>
          <cell r="H208" t="str">
            <v>*</v>
          </cell>
          <cell r="I208">
            <v>136476.57</v>
          </cell>
          <cell r="J208">
            <v>37455.81</v>
          </cell>
          <cell r="K208">
            <v>0</v>
          </cell>
        </row>
        <row r="209">
          <cell r="B209" t="str">
            <v>64010105</v>
          </cell>
          <cell r="C209" t="str">
            <v>主营业务成本-材料差异-集团内</v>
          </cell>
          <cell r="D209" t="str">
            <v>*</v>
          </cell>
          <cell r="E209" t="str">
            <v>是</v>
          </cell>
          <cell r="F209" t="str">
            <v>*</v>
          </cell>
          <cell r="G209" t="str">
            <v>*</v>
          </cell>
          <cell r="H209" t="str">
            <v>*</v>
          </cell>
          <cell r="I209">
            <v>-3512295.07</v>
          </cell>
          <cell r="J209">
            <v>128820.62</v>
          </cell>
          <cell r="K209">
            <v>0</v>
          </cell>
        </row>
        <row r="210">
          <cell r="B210" t="str">
            <v>64010106</v>
          </cell>
          <cell r="C210" t="str">
            <v>主营业务成本-人工差异-集团内</v>
          </cell>
          <cell r="D210" t="str">
            <v>*</v>
          </cell>
          <cell r="E210" t="str">
            <v>是</v>
          </cell>
          <cell r="F210" t="str">
            <v>*</v>
          </cell>
          <cell r="G210" t="str">
            <v>*</v>
          </cell>
          <cell r="H210" t="str">
            <v>*</v>
          </cell>
          <cell r="I210">
            <v>2684417.7</v>
          </cell>
          <cell r="J210">
            <v>110390.82</v>
          </cell>
          <cell r="K210">
            <v>0</v>
          </cell>
        </row>
        <row r="211">
          <cell r="B211" t="str">
            <v>64010107</v>
          </cell>
          <cell r="C211" t="str">
            <v>主营业务成本-制费差异-集团内</v>
          </cell>
          <cell r="D211" t="str">
            <v>*</v>
          </cell>
          <cell r="E211" t="str">
            <v>是</v>
          </cell>
          <cell r="F211" t="str">
            <v>*</v>
          </cell>
          <cell r="G211" t="str">
            <v>*</v>
          </cell>
          <cell r="H211" t="str">
            <v>*</v>
          </cell>
          <cell r="I211">
            <v>7051637.81</v>
          </cell>
          <cell r="J211">
            <v>353990.6</v>
          </cell>
          <cell r="K211">
            <v>0</v>
          </cell>
        </row>
        <row r="212">
          <cell r="B212" t="str">
            <v>64010108</v>
          </cell>
          <cell r="C212" t="str">
            <v>主营业务成本-转包差异-集团内</v>
          </cell>
          <cell r="D212" t="str">
            <v>*</v>
          </cell>
          <cell r="E212" t="str">
            <v>是</v>
          </cell>
          <cell r="F212" t="str">
            <v>*</v>
          </cell>
          <cell r="G212" t="str">
            <v>*</v>
          </cell>
          <cell r="H212" t="str">
            <v>*</v>
          </cell>
          <cell r="I212">
            <v>-3185.26</v>
          </cell>
          <cell r="J212">
            <v>-1340.6</v>
          </cell>
          <cell r="K212">
            <v>0</v>
          </cell>
        </row>
        <row r="213">
          <cell r="B213" t="str">
            <v>64010201</v>
          </cell>
          <cell r="C213" t="str">
            <v>主营业务成本-材料-集团外</v>
          </cell>
          <cell r="D213" t="str">
            <v>*</v>
          </cell>
          <cell r="E213" t="str">
            <v>是</v>
          </cell>
          <cell r="F213" t="str">
            <v>*</v>
          </cell>
          <cell r="G213" t="str">
            <v>*</v>
          </cell>
          <cell r="H213" t="str">
            <v>*</v>
          </cell>
          <cell r="I213">
            <v>142087375.14</v>
          </cell>
          <cell r="J213">
            <v>11206495.84</v>
          </cell>
          <cell r="K213">
            <v>0</v>
          </cell>
        </row>
        <row r="214">
          <cell r="B214" t="str">
            <v>64010202</v>
          </cell>
          <cell r="C214" t="str">
            <v>主营业务成本-人工-集团外</v>
          </cell>
          <cell r="D214" t="str">
            <v>*</v>
          </cell>
          <cell r="E214" t="str">
            <v>是</v>
          </cell>
          <cell r="F214" t="str">
            <v>*</v>
          </cell>
          <cell r="G214" t="str">
            <v>*</v>
          </cell>
          <cell r="H214" t="str">
            <v>*</v>
          </cell>
          <cell r="I214">
            <v>5303995.92</v>
          </cell>
          <cell r="J214">
            <v>905954.59</v>
          </cell>
          <cell r="K214">
            <v>0</v>
          </cell>
        </row>
        <row r="215">
          <cell r="B215" t="str">
            <v>64010203</v>
          </cell>
          <cell r="C215" t="str">
            <v>主营业务成本-制费-集团外</v>
          </cell>
          <cell r="D215" t="str">
            <v>*</v>
          </cell>
          <cell r="E215" t="str">
            <v>是</v>
          </cell>
          <cell r="F215" t="str">
            <v>*</v>
          </cell>
          <cell r="G215" t="str">
            <v>*</v>
          </cell>
          <cell r="H215" t="str">
            <v>*</v>
          </cell>
          <cell r="I215">
            <v>12702679.18</v>
          </cell>
          <cell r="J215">
            <v>1311860.59</v>
          </cell>
          <cell r="K215">
            <v>0</v>
          </cell>
        </row>
        <row r="216">
          <cell r="B216" t="str">
            <v>64010204</v>
          </cell>
          <cell r="C216" t="str">
            <v>主营业务成本-转包-集团外</v>
          </cell>
          <cell r="D216" t="str">
            <v>*</v>
          </cell>
          <cell r="E216" t="str">
            <v>是</v>
          </cell>
          <cell r="F216" t="str">
            <v>*</v>
          </cell>
          <cell r="G216" t="str">
            <v>*</v>
          </cell>
          <cell r="H216" t="str">
            <v>*</v>
          </cell>
          <cell r="I216">
            <v>419526.1</v>
          </cell>
          <cell r="J216">
            <v>3291.26</v>
          </cell>
          <cell r="K216">
            <v>0</v>
          </cell>
        </row>
        <row r="217">
          <cell r="B217" t="str">
            <v>64010205</v>
          </cell>
          <cell r="C217" t="str">
            <v>主营业务成本-材料差异-集团外</v>
          </cell>
          <cell r="D217" t="str">
            <v>*</v>
          </cell>
          <cell r="E217" t="str">
            <v>是</v>
          </cell>
          <cell r="F217" t="str">
            <v>*</v>
          </cell>
          <cell r="G217" t="str">
            <v>*</v>
          </cell>
          <cell r="H217" t="str">
            <v>*</v>
          </cell>
          <cell r="I217">
            <v>-8168567.46</v>
          </cell>
          <cell r="J217">
            <v>292104.36</v>
          </cell>
          <cell r="K217">
            <v>0</v>
          </cell>
        </row>
        <row r="218">
          <cell r="B218" t="str">
            <v>64010206</v>
          </cell>
          <cell r="C218" t="str">
            <v>主营业务成本-人工差异-集团外</v>
          </cell>
          <cell r="D218" t="str">
            <v>*</v>
          </cell>
          <cell r="E218" t="str">
            <v>是</v>
          </cell>
          <cell r="F218" t="str">
            <v>*</v>
          </cell>
          <cell r="G218" t="str">
            <v>*</v>
          </cell>
          <cell r="H218" t="str">
            <v>*</v>
          </cell>
          <cell r="I218">
            <v>3114019.54</v>
          </cell>
          <cell r="J218">
            <v>235216.47</v>
          </cell>
          <cell r="K218">
            <v>0</v>
          </cell>
        </row>
        <row r="219">
          <cell r="B219" t="str">
            <v>64010207</v>
          </cell>
          <cell r="C219" t="str">
            <v>主营业务成本-制费差异-集团外</v>
          </cell>
          <cell r="D219" t="str">
            <v>*</v>
          </cell>
          <cell r="E219" t="str">
            <v>是</v>
          </cell>
          <cell r="F219" t="str">
            <v>*</v>
          </cell>
          <cell r="G219" t="str">
            <v>*</v>
          </cell>
          <cell r="H219" t="str">
            <v>*</v>
          </cell>
          <cell r="I219">
            <v>6640844.23</v>
          </cell>
          <cell r="J219">
            <v>582456.29</v>
          </cell>
          <cell r="K219">
            <v>0</v>
          </cell>
        </row>
        <row r="220">
          <cell r="B220" t="str">
            <v>64010208</v>
          </cell>
          <cell r="C220" t="str">
            <v>主营业务成本-转包差异-集团外</v>
          </cell>
          <cell r="D220" t="str">
            <v>*</v>
          </cell>
          <cell r="E220" t="str">
            <v>是</v>
          </cell>
          <cell r="F220" t="str">
            <v>*</v>
          </cell>
          <cell r="G220" t="str">
            <v>*</v>
          </cell>
          <cell r="H220" t="str">
            <v>*</v>
          </cell>
          <cell r="I220">
            <v>-7530.08</v>
          </cell>
          <cell r="J220">
            <v>-117.8</v>
          </cell>
          <cell r="K220">
            <v>0</v>
          </cell>
        </row>
        <row r="221">
          <cell r="B221" t="str">
            <v>64010301</v>
          </cell>
          <cell r="C221" t="str">
            <v>主营业务成本-材料-关联方</v>
          </cell>
          <cell r="D221" t="str">
            <v>*</v>
          </cell>
          <cell r="E221" t="str">
            <v>是</v>
          </cell>
          <cell r="F221" t="str">
            <v>*</v>
          </cell>
          <cell r="G221" t="str">
            <v>*</v>
          </cell>
          <cell r="H221" t="str">
            <v>*</v>
          </cell>
          <cell r="I221">
            <v>8632743.28</v>
          </cell>
          <cell r="J221">
            <v>961798.09</v>
          </cell>
          <cell r="K221">
            <v>0</v>
          </cell>
        </row>
        <row r="222">
          <cell r="B222" t="str">
            <v>64010302</v>
          </cell>
          <cell r="C222" t="str">
            <v>主营业务成本-人工-关联方</v>
          </cell>
          <cell r="D222" t="str">
            <v>*</v>
          </cell>
          <cell r="E222" t="str">
            <v>是</v>
          </cell>
          <cell r="F222" t="str">
            <v>*</v>
          </cell>
          <cell r="G222" t="str">
            <v>*</v>
          </cell>
          <cell r="H222" t="str">
            <v>*</v>
          </cell>
          <cell r="I222">
            <v>773408.95</v>
          </cell>
          <cell r="J222">
            <v>86913.35</v>
          </cell>
          <cell r="K222">
            <v>0</v>
          </cell>
        </row>
        <row r="223">
          <cell r="B223" t="str">
            <v>64010303</v>
          </cell>
          <cell r="C223" t="str">
            <v>主营业务成本-制费-关联方</v>
          </cell>
          <cell r="D223" t="str">
            <v>*</v>
          </cell>
          <cell r="E223" t="str">
            <v>是</v>
          </cell>
          <cell r="F223" t="str">
            <v>*</v>
          </cell>
          <cell r="G223" t="str">
            <v>*</v>
          </cell>
          <cell r="H223" t="str">
            <v>*</v>
          </cell>
          <cell r="I223">
            <v>1275943.63</v>
          </cell>
          <cell r="J223">
            <v>129870.55</v>
          </cell>
          <cell r="K223">
            <v>0</v>
          </cell>
        </row>
        <row r="224">
          <cell r="B224" t="str">
            <v>64010304</v>
          </cell>
          <cell r="C224" t="str">
            <v>主营业务成本-转包-关联方</v>
          </cell>
          <cell r="D224" t="str">
            <v>*</v>
          </cell>
          <cell r="E224" t="str">
            <v>是</v>
          </cell>
          <cell r="F224" t="str">
            <v>*</v>
          </cell>
          <cell r="G224" t="str">
            <v>*</v>
          </cell>
          <cell r="H224" t="str">
            <v>*</v>
          </cell>
          <cell r="I224">
            <v>508904</v>
          </cell>
          <cell r="J224">
            <v>0</v>
          </cell>
          <cell r="K224">
            <v>0</v>
          </cell>
        </row>
        <row r="225">
          <cell r="B225" t="str">
            <v>64010305</v>
          </cell>
          <cell r="C225" t="str">
            <v>主营业务成本-材料差异-关联方</v>
          </cell>
          <cell r="D225" t="str">
            <v>*</v>
          </cell>
          <cell r="E225" t="str">
            <v>是</v>
          </cell>
          <cell r="F225" t="str">
            <v>*</v>
          </cell>
          <cell r="G225" t="str">
            <v>*</v>
          </cell>
          <cell r="H225" t="str">
            <v>*</v>
          </cell>
          <cell r="I225">
            <v>-521985.46</v>
          </cell>
          <cell r="J225">
            <v>25069.89</v>
          </cell>
          <cell r="K225">
            <v>0</v>
          </cell>
        </row>
        <row r="226">
          <cell r="B226" t="str">
            <v>64010306</v>
          </cell>
          <cell r="C226" t="str">
            <v>主营业务成本-人工差异-关联方</v>
          </cell>
          <cell r="D226" t="str">
            <v>*</v>
          </cell>
          <cell r="E226" t="str">
            <v>是</v>
          </cell>
          <cell r="F226" t="str">
            <v>*</v>
          </cell>
          <cell r="G226" t="str">
            <v>*</v>
          </cell>
          <cell r="H226" t="str">
            <v>*</v>
          </cell>
          <cell r="I226">
            <v>444634.86</v>
          </cell>
          <cell r="J226">
            <v>22565.64</v>
          </cell>
          <cell r="K226">
            <v>0</v>
          </cell>
        </row>
        <row r="227">
          <cell r="B227" t="str">
            <v>64010307</v>
          </cell>
          <cell r="C227" t="str">
            <v>主营业务成本-制费差异-关联方</v>
          </cell>
          <cell r="D227" t="str">
            <v>*</v>
          </cell>
          <cell r="E227" t="str">
            <v>是</v>
          </cell>
          <cell r="F227" t="str">
            <v>*</v>
          </cell>
          <cell r="G227" t="str">
            <v>*</v>
          </cell>
          <cell r="H227" t="str">
            <v>*</v>
          </cell>
          <cell r="I227">
            <v>669337.71</v>
          </cell>
          <cell r="J227">
            <v>57661.56</v>
          </cell>
          <cell r="K227">
            <v>0</v>
          </cell>
        </row>
        <row r="228">
          <cell r="B228" t="str">
            <v>64010308</v>
          </cell>
          <cell r="C228" t="str">
            <v>主营业务成本-转包差异-关联方</v>
          </cell>
          <cell r="D228" t="str">
            <v>*</v>
          </cell>
          <cell r="E228" t="str">
            <v>是</v>
          </cell>
          <cell r="F228" t="str">
            <v>*</v>
          </cell>
          <cell r="G228" t="str">
            <v>*</v>
          </cell>
          <cell r="H228" t="str">
            <v>*</v>
          </cell>
          <cell r="I228">
            <v>-7517.17</v>
          </cell>
          <cell r="J228">
            <v>0</v>
          </cell>
          <cell r="K228">
            <v>0</v>
          </cell>
        </row>
        <row r="229">
          <cell r="B229" t="str">
            <v>64030101</v>
          </cell>
          <cell r="C229" t="str">
            <v>营业税金及附加</v>
          </cell>
          <cell r="D229" t="str">
            <v>*</v>
          </cell>
          <cell r="E229" t="str">
            <v>是</v>
          </cell>
          <cell r="F229" t="str">
            <v>*</v>
          </cell>
          <cell r="G229" t="str">
            <v>*</v>
          </cell>
          <cell r="H229" t="str">
            <v>*</v>
          </cell>
          <cell r="I229">
            <v>1394770.7</v>
          </cell>
          <cell r="J229">
            <v>102758.85</v>
          </cell>
          <cell r="K229">
            <v>0</v>
          </cell>
        </row>
        <row r="230">
          <cell r="B230" t="str">
            <v>66010001</v>
          </cell>
          <cell r="C230" t="str">
            <v>销售费用-劳务费</v>
          </cell>
          <cell r="D230" t="str">
            <v>*</v>
          </cell>
          <cell r="E230" t="str">
            <v>是</v>
          </cell>
          <cell r="F230" t="str">
            <v>*</v>
          </cell>
          <cell r="G230" t="str">
            <v>*</v>
          </cell>
          <cell r="H230" t="str">
            <v>*</v>
          </cell>
          <cell r="I230">
            <v>36242.83</v>
          </cell>
          <cell r="J230">
            <v>14964.65</v>
          </cell>
          <cell r="K230">
            <v>0</v>
          </cell>
        </row>
        <row r="231">
          <cell r="B231" t="str">
            <v>66010002</v>
          </cell>
          <cell r="C231" t="str">
            <v>销售费用-工资</v>
          </cell>
          <cell r="D231" t="str">
            <v>*</v>
          </cell>
          <cell r="E231" t="str">
            <v>是</v>
          </cell>
          <cell r="F231" t="str">
            <v>*</v>
          </cell>
          <cell r="G231" t="str">
            <v>*</v>
          </cell>
          <cell r="H231" t="str">
            <v>*</v>
          </cell>
          <cell r="I231">
            <v>1560566.41</v>
          </cell>
          <cell r="J231">
            <v>128426.87</v>
          </cell>
          <cell r="K231">
            <v>0</v>
          </cell>
        </row>
        <row r="232">
          <cell r="B232" t="str">
            <v>66010004</v>
          </cell>
          <cell r="C232" t="str">
            <v>销售费用-福利费</v>
          </cell>
          <cell r="D232" t="str">
            <v>*</v>
          </cell>
          <cell r="E232" t="str">
            <v>是</v>
          </cell>
          <cell r="F232" t="str">
            <v>*</v>
          </cell>
          <cell r="G232" t="str">
            <v>*</v>
          </cell>
          <cell r="H232" t="str">
            <v>*</v>
          </cell>
          <cell r="I232">
            <v>6782</v>
          </cell>
          <cell r="J232">
            <v>0</v>
          </cell>
          <cell r="K232">
            <v>0</v>
          </cell>
        </row>
        <row r="233">
          <cell r="B233" t="str">
            <v>66010005</v>
          </cell>
          <cell r="C233" t="str">
            <v>销售费用-养老保险</v>
          </cell>
          <cell r="D233" t="str">
            <v>*</v>
          </cell>
          <cell r="E233" t="str">
            <v>是</v>
          </cell>
          <cell r="F233" t="str">
            <v>*</v>
          </cell>
          <cell r="G233" t="str">
            <v>*</v>
          </cell>
          <cell r="H233" t="str">
            <v>*</v>
          </cell>
          <cell r="I233">
            <v>117930.52</v>
          </cell>
          <cell r="J233">
            <v>8154.77</v>
          </cell>
          <cell r="K233">
            <v>0</v>
          </cell>
        </row>
        <row r="234">
          <cell r="B234" t="str">
            <v>66010006</v>
          </cell>
          <cell r="C234" t="str">
            <v>销售费用-医疗保险</v>
          </cell>
          <cell r="D234" t="str">
            <v>*</v>
          </cell>
          <cell r="E234" t="str">
            <v>是</v>
          </cell>
          <cell r="F234" t="str">
            <v>*</v>
          </cell>
          <cell r="G234" t="str">
            <v>*</v>
          </cell>
          <cell r="H234" t="str">
            <v>*</v>
          </cell>
          <cell r="I234">
            <v>92920.88</v>
          </cell>
          <cell r="J234">
            <v>6491.42</v>
          </cell>
          <cell r="K234">
            <v>0</v>
          </cell>
        </row>
        <row r="235">
          <cell r="B235" t="str">
            <v>66010007</v>
          </cell>
          <cell r="C235" t="str">
            <v>销售费用-工伤保险</v>
          </cell>
          <cell r="D235" t="str">
            <v>*</v>
          </cell>
          <cell r="E235" t="str">
            <v>是</v>
          </cell>
          <cell r="F235" t="str">
            <v>*</v>
          </cell>
          <cell r="G235" t="str">
            <v>*</v>
          </cell>
          <cell r="H235" t="str">
            <v>*</v>
          </cell>
          <cell r="I235">
            <v>8845.4</v>
          </cell>
          <cell r="J235">
            <v>611.65</v>
          </cell>
          <cell r="K235">
            <v>0</v>
          </cell>
        </row>
        <row r="236">
          <cell r="B236" t="str">
            <v>66010008</v>
          </cell>
          <cell r="C236" t="str">
            <v>销售费用-失业保险</v>
          </cell>
          <cell r="D236" t="str">
            <v>*</v>
          </cell>
          <cell r="E236" t="str">
            <v>是</v>
          </cell>
          <cell r="F236" t="str">
            <v>*</v>
          </cell>
          <cell r="G236" t="str">
            <v>*</v>
          </cell>
          <cell r="H236" t="str">
            <v>*</v>
          </cell>
          <cell r="I236">
            <v>5158.72</v>
          </cell>
          <cell r="J236">
            <v>356.72</v>
          </cell>
          <cell r="K236">
            <v>0</v>
          </cell>
        </row>
        <row r="237">
          <cell r="B237" t="str">
            <v>66010009</v>
          </cell>
          <cell r="C237" t="str">
            <v>销售费用-住房公积金</v>
          </cell>
          <cell r="D237" t="str">
            <v>*</v>
          </cell>
          <cell r="E237" t="str">
            <v>是</v>
          </cell>
          <cell r="F237" t="str">
            <v>*</v>
          </cell>
          <cell r="G237" t="str">
            <v>*</v>
          </cell>
          <cell r="H237" t="str">
            <v>*</v>
          </cell>
          <cell r="I237">
            <v>29437</v>
          </cell>
          <cell r="J237">
            <v>2167</v>
          </cell>
          <cell r="K237">
            <v>0</v>
          </cell>
        </row>
        <row r="238">
          <cell r="B238" t="str">
            <v>66010101</v>
          </cell>
          <cell r="C238" t="str">
            <v>销售费用-折旧费</v>
          </cell>
          <cell r="D238" t="str">
            <v>*</v>
          </cell>
          <cell r="E238" t="str">
            <v>是</v>
          </cell>
          <cell r="F238" t="str">
            <v>*</v>
          </cell>
          <cell r="G238" t="str">
            <v>*</v>
          </cell>
          <cell r="H238" t="str">
            <v>*</v>
          </cell>
          <cell r="I238">
            <v>115884.58</v>
          </cell>
          <cell r="J238">
            <v>10285.42</v>
          </cell>
          <cell r="K238">
            <v>0</v>
          </cell>
        </row>
        <row r="239">
          <cell r="B239" t="str">
            <v>66010103</v>
          </cell>
          <cell r="C239" t="str">
            <v>销售费用-电费</v>
          </cell>
          <cell r="D239" t="str">
            <v>*</v>
          </cell>
          <cell r="E239" t="str">
            <v>是</v>
          </cell>
          <cell r="F239" t="str">
            <v>*</v>
          </cell>
          <cell r="G239" t="str">
            <v>*</v>
          </cell>
          <cell r="H239" t="str">
            <v>*</v>
          </cell>
          <cell r="I239">
            <v>800</v>
          </cell>
          <cell r="J239">
            <v>1700</v>
          </cell>
          <cell r="K239">
            <v>0</v>
          </cell>
        </row>
        <row r="240">
          <cell r="B240" t="str">
            <v>66010104</v>
          </cell>
          <cell r="C240" t="str">
            <v>销售费用-水费</v>
          </cell>
          <cell r="D240" t="str">
            <v>*</v>
          </cell>
          <cell r="E240" t="str">
            <v>是</v>
          </cell>
          <cell r="F240" t="str">
            <v>*</v>
          </cell>
          <cell r="G240" t="str">
            <v>*</v>
          </cell>
          <cell r="H240" t="str">
            <v>*</v>
          </cell>
          <cell r="I240">
            <v>400</v>
          </cell>
          <cell r="J240">
            <v>5445</v>
          </cell>
          <cell r="K240">
            <v>0</v>
          </cell>
        </row>
        <row r="241">
          <cell r="B241" t="str">
            <v>66010105</v>
          </cell>
          <cell r="C241" t="str">
            <v>销售费用-取暖费</v>
          </cell>
          <cell r="D241" t="str">
            <v>*</v>
          </cell>
          <cell r="E241" t="str">
            <v>是</v>
          </cell>
          <cell r="F241" t="str">
            <v>*</v>
          </cell>
          <cell r="G241" t="str">
            <v>*</v>
          </cell>
          <cell r="H241" t="str">
            <v>*</v>
          </cell>
          <cell r="I241">
            <v>5870.28</v>
          </cell>
          <cell r="J241">
            <v>1495.6</v>
          </cell>
          <cell r="K241">
            <v>0</v>
          </cell>
        </row>
        <row r="242">
          <cell r="B242" t="str">
            <v>66010106</v>
          </cell>
          <cell r="C242" t="str">
            <v>销售费用-邮寄费</v>
          </cell>
          <cell r="D242" t="str">
            <v>*</v>
          </cell>
          <cell r="E242" t="str">
            <v>是</v>
          </cell>
          <cell r="F242" t="str">
            <v>*</v>
          </cell>
          <cell r="G242" t="str">
            <v>*</v>
          </cell>
          <cell r="H242" t="str">
            <v>*</v>
          </cell>
          <cell r="I242">
            <v>121</v>
          </cell>
          <cell r="J242">
            <v>0</v>
          </cell>
          <cell r="K242">
            <v>0</v>
          </cell>
        </row>
        <row r="243">
          <cell r="B243" t="str">
            <v>66010107</v>
          </cell>
          <cell r="C243" t="str">
            <v>销售费用-会议费</v>
          </cell>
          <cell r="D243" t="str">
            <v>*</v>
          </cell>
          <cell r="E243" t="str">
            <v>是</v>
          </cell>
          <cell r="F243" t="str">
            <v>*</v>
          </cell>
          <cell r="G243" t="str">
            <v>*</v>
          </cell>
          <cell r="H243" t="str">
            <v>*</v>
          </cell>
          <cell r="I243">
            <v>6792.45</v>
          </cell>
          <cell r="J243">
            <v>0</v>
          </cell>
          <cell r="K243">
            <v>0</v>
          </cell>
        </row>
        <row r="244">
          <cell r="B244" t="str">
            <v>66010109</v>
          </cell>
          <cell r="C244" t="str">
            <v>销售费用-业务招待费</v>
          </cell>
          <cell r="D244" t="str">
            <v>*</v>
          </cell>
          <cell r="E244" t="str">
            <v>是</v>
          </cell>
          <cell r="F244" t="str">
            <v>*</v>
          </cell>
          <cell r="G244" t="str">
            <v>*</v>
          </cell>
          <cell r="H244" t="str">
            <v>*</v>
          </cell>
          <cell r="I244">
            <v>17017.5</v>
          </cell>
          <cell r="J244">
            <v>4304.06</v>
          </cell>
          <cell r="K244">
            <v>0</v>
          </cell>
        </row>
        <row r="245">
          <cell r="B245" t="str">
            <v>66010110</v>
          </cell>
          <cell r="C245" t="str">
            <v>销售费用-劳动保护费</v>
          </cell>
          <cell r="D245" t="str">
            <v>*</v>
          </cell>
          <cell r="E245" t="str">
            <v>是</v>
          </cell>
          <cell r="F245" t="str">
            <v>*</v>
          </cell>
          <cell r="G245" t="str">
            <v>*</v>
          </cell>
          <cell r="H245" t="str">
            <v>*</v>
          </cell>
          <cell r="I245">
            <v>1079.13</v>
          </cell>
          <cell r="J245">
            <v>0</v>
          </cell>
          <cell r="K245">
            <v>0</v>
          </cell>
        </row>
        <row r="246">
          <cell r="B246" t="str">
            <v>66010112</v>
          </cell>
          <cell r="C246" t="str">
            <v>销售费用-租赁费</v>
          </cell>
          <cell r="D246" t="str">
            <v>*</v>
          </cell>
          <cell r="E246" t="str">
            <v>是</v>
          </cell>
          <cell r="F246" t="str">
            <v>*</v>
          </cell>
          <cell r="G246" t="str">
            <v>*</v>
          </cell>
          <cell r="H246" t="str">
            <v>*</v>
          </cell>
          <cell r="I246">
            <v>335521.62</v>
          </cell>
          <cell r="J246">
            <v>30003.6</v>
          </cell>
          <cell r="K246">
            <v>0</v>
          </cell>
        </row>
        <row r="247">
          <cell r="B247" t="str">
            <v>66010115</v>
          </cell>
          <cell r="C247" t="str">
            <v>销售费用-运费</v>
          </cell>
          <cell r="D247" t="str">
            <v>*</v>
          </cell>
          <cell r="E247" t="str">
            <v>是</v>
          </cell>
          <cell r="F247" t="str">
            <v>*</v>
          </cell>
          <cell r="G247" t="str">
            <v>*</v>
          </cell>
          <cell r="H247" t="str">
            <v>*</v>
          </cell>
          <cell r="I247">
            <v>8918814.94</v>
          </cell>
          <cell r="J247">
            <v>953193.82</v>
          </cell>
          <cell r="K247">
            <v>0</v>
          </cell>
        </row>
        <row r="248">
          <cell r="B248" t="str">
            <v>66010116</v>
          </cell>
          <cell r="C248" t="str">
            <v>销售费用-三包费</v>
          </cell>
          <cell r="D248" t="str">
            <v>*</v>
          </cell>
          <cell r="E248" t="str">
            <v>是</v>
          </cell>
          <cell r="F248" t="str">
            <v>*</v>
          </cell>
          <cell r="G248" t="str">
            <v>*</v>
          </cell>
          <cell r="H248" t="str">
            <v>*</v>
          </cell>
          <cell r="I248">
            <v>2845714.84</v>
          </cell>
          <cell r="J248">
            <v>1845907.15</v>
          </cell>
          <cell r="K248">
            <v>0</v>
          </cell>
        </row>
        <row r="249">
          <cell r="B249" t="str">
            <v>66010117</v>
          </cell>
          <cell r="C249" t="str">
            <v>销售费用-仓储费</v>
          </cell>
          <cell r="D249" t="str">
            <v>*</v>
          </cell>
          <cell r="E249" t="str">
            <v>是</v>
          </cell>
          <cell r="F249" t="str">
            <v>*</v>
          </cell>
          <cell r="G249" t="str">
            <v>*</v>
          </cell>
          <cell r="H249" t="str">
            <v>*</v>
          </cell>
          <cell r="I249">
            <v>2574243.17</v>
          </cell>
          <cell r="J249">
            <v>231053.53</v>
          </cell>
          <cell r="K249">
            <v>0</v>
          </cell>
        </row>
        <row r="250">
          <cell r="B250" t="str">
            <v>66010120</v>
          </cell>
          <cell r="C250" t="str">
            <v>销售费用-展览费</v>
          </cell>
          <cell r="D250" t="str">
            <v>*</v>
          </cell>
          <cell r="E250" t="str">
            <v>是</v>
          </cell>
          <cell r="F250" t="str">
            <v>*</v>
          </cell>
          <cell r="G250" t="str">
            <v>*</v>
          </cell>
          <cell r="H250" t="str">
            <v>*</v>
          </cell>
          <cell r="I250">
            <v>2095.06</v>
          </cell>
          <cell r="J250">
            <v>0</v>
          </cell>
          <cell r="K250">
            <v>0</v>
          </cell>
        </row>
        <row r="251">
          <cell r="B251" t="str">
            <v>66010199</v>
          </cell>
          <cell r="C251" t="str">
            <v>销售费用-其他</v>
          </cell>
          <cell r="D251" t="str">
            <v>*</v>
          </cell>
          <cell r="E251" t="str">
            <v>是</v>
          </cell>
          <cell r="F251" t="str">
            <v>*</v>
          </cell>
          <cell r="G251" t="str">
            <v>*</v>
          </cell>
          <cell r="H251" t="str">
            <v>*</v>
          </cell>
          <cell r="I251">
            <v>5497.62</v>
          </cell>
          <cell r="J251">
            <v>0</v>
          </cell>
          <cell r="K251">
            <v>0</v>
          </cell>
        </row>
        <row r="252">
          <cell r="B252" t="str">
            <v>66010201</v>
          </cell>
          <cell r="C252" t="str">
            <v>销售费用-车辆-燃油费</v>
          </cell>
          <cell r="D252" t="str">
            <v>*</v>
          </cell>
          <cell r="E252" t="str">
            <v>是</v>
          </cell>
          <cell r="F252" t="str">
            <v>*</v>
          </cell>
          <cell r="G252" t="str">
            <v>*</v>
          </cell>
          <cell r="H252" t="str">
            <v>*</v>
          </cell>
          <cell r="I252">
            <v>24540.7</v>
          </cell>
          <cell r="J252">
            <v>6497.8</v>
          </cell>
          <cell r="K252">
            <v>0</v>
          </cell>
        </row>
        <row r="253">
          <cell r="B253" t="str">
            <v>66010202</v>
          </cell>
          <cell r="C253" t="str">
            <v>销售费用-车辆-过路过桥</v>
          </cell>
          <cell r="D253" t="str">
            <v>*</v>
          </cell>
          <cell r="E253" t="str">
            <v>是</v>
          </cell>
          <cell r="F253" t="str">
            <v>*</v>
          </cell>
          <cell r="G253" t="str">
            <v>*</v>
          </cell>
          <cell r="H253" t="str">
            <v>*</v>
          </cell>
          <cell r="I253">
            <v>929</v>
          </cell>
          <cell r="J253">
            <v>0</v>
          </cell>
          <cell r="K253">
            <v>0</v>
          </cell>
        </row>
        <row r="254">
          <cell r="B254" t="str">
            <v>66010205</v>
          </cell>
          <cell r="C254" t="str">
            <v>销售费用-车辆-租赁费</v>
          </cell>
          <cell r="D254" t="str">
            <v>*</v>
          </cell>
          <cell r="E254" t="str">
            <v>是</v>
          </cell>
          <cell r="F254" t="str">
            <v>*</v>
          </cell>
          <cell r="G254" t="str">
            <v>*</v>
          </cell>
          <cell r="H254" t="str">
            <v>*</v>
          </cell>
          <cell r="I254">
            <v>0</v>
          </cell>
          <cell r="J254">
            <v>1000</v>
          </cell>
          <cell r="K254">
            <v>0</v>
          </cell>
        </row>
        <row r="255">
          <cell r="B255" t="str">
            <v>66010301</v>
          </cell>
          <cell r="C255" t="str">
            <v>销售费用-差旅费-住宿费</v>
          </cell>
          <cell r="D255" t="str">
            <v>*</v>
          </cell>
          <cell r="E255" t="str">
            <v>是</v>
          </cell>
          <cell r="F255" t="str">
            <v>*</v>
          </cell>
          <cell r="G255" t="str">
            <v>*</v>
          </cell>
          <cell r="H255" t="str">
            <v>*</v>
          </cell>
          <cell r="I255">
            <v>6119.32</v>
          </cell>
          <cell r="J255">
            <v>821.24</v>
          </cell>
          <cell r="K255">
            <v>0</v>
          </cell>
        </row>
        <row r="256">
          <cell r="B256" t="str">
            <v>66010302</v>
          </cell>
          <cell r="C256" t="str">
            <v>销售费用-差旅费-交通费用</v>
          </cell>
          <cell r="D256" t="str">
            <v>*</v>
          </cell>
          <cell r="E256" t="str">
            <v>是</v>
          </cell>
          <cell r="F256" t="str">
            <v>*</v>
          </cell>
          <cell r="G256" t="str">
            <v>*</v>
          </cell>
          <cell r="H256" t="str">
            <v>*</v>
          </cell>
          <cell r="I256">
            <v>33915.64</v>
          </cell>
          <cell r="J256">
            <v>2236.48</v>
          </cell>
          <cell r="K256">
            <v>0</v>
          </cell>
        </row>
        <row r="257">
          <cell r="B257" t="str">
            <v>66010303</v>
          </cell>
          <cell r="C257" t="str">
            <v>销售费用-差旅费-伙食补助</v>
          </cell>
          <cell r="D257" t="str">
            <v>*</v>
          </cell>
          <cell r="E257" t="str">
            <v>是</v>
          </cell>
          <cell r="F257" t="str">
            <v>*</v>
          </cell>
          <cell r="G257" t="str">
            <v>*</v>
          </cell>
          <cell r="H257" t="str">
            <v>*</v>
          </cell>
          <cell r="I257">
            <v>8365</v>
          </cell>
          <cell r="J257">
            <v>80</v>
          </cell>
          <cell r="K257">
            <v>0</v>
          </cell>
        </row>
        <row r="258">
          <cell r="B258" t="str">
            <v>66010402</v>
          </cell>
          <cell r="C258" t="str">
            <v>销售费用-通讯费-网络费</v>
          </cell>
          <cell r="D258" t="str">
            <v>*</v>
          </cell>
          <cell r="E258" t="str">
            <v>是</v>
          </cell>
          <cell r="F258" t="str">
            <v>*</v>
          </cell>
          <cell r="G258" t="str">
            <v>*</v>
          </cell>
          <cell r="H258" t="str">
            <v>*</v>
          </cell>
          <cell r="I258">
            <v>2550</v>
          </cell>
          <cell r="J258">
            <v>0</v>
          </cell>
          <cell r="K258">
            <v>0</v>
          </cell>
        </row>
        <row r="259">
          <cell r="B259">
            <v>66010502</v>
          </cell>
          <cell r="C259" t="str">
            <v>销售费用-办公-电子耗材</v>
          </cell>
          <cell r="D259" t="str">
            <v>*</v>
          </cell>
          <cell r="E259" t="str">
            <v>是</v>
          </cell>
          <cell r="F259" t="str">
            <v>*</v>
          </cell>
          <cell r="G259" t="str">
            <v>*</v>
          </cell>
          <cell r="H259" t="str">
            <v>*</v>
          </cell>
          <cell r="I259">
            <v>188.68</v>
          </cell>
          <cell r="J259">
            <v>2286.79</v>
          </cell>
          <cell r="K259">
            <v>0</v>
          </cell>
        </row>
        <row r="260">
          <cell r="B260" t="str">
            <v>66010603</v>
          </cell>
          <cell r="C260" t="str">
            <v>销售费用-修理费-机器设备</v>
          </cell>
          <cell r="D260" t="str">
            <v>*</v>
          </cell>
          <cell r="E260" t="str">
            <v>是</v>
          </cell>
          <cell r="F260" t="str">
            <v>*</v>
          </cell>
          <cell r="G260" t="str">
            <v>*</v>
          </cell>
          <cell r="H260" t="str">
            <v>*</v>
          </cell>
          <cell r="I260">
            <v>14339.38</v>
          </cell>
          <cell r="J260">
            <v>0</v>
          </cell>
          <cell r="K260">
            <v>0</v>
          </cell>
        </row>
        <row r="261">
          <cell r="B261" t="str">
            <v>66020001</v>
          </cell>
          <cell r="C261" t="str">
            <v>管理费用-劳务费</v>
          </cell>
          <cell r="D261" t="str">
            <v>*</v>
          </cell>
          <cell r="E261" t="str">
            <v>是</v>
          </cell>
          <cell r="F261" t="str">
            <v>*</v>
          </cell>
          <cell r="G261" t="str">
            <v>*</v>
          </cell>
          <cell r="H261" t="str">
            <v>*</v>
          </cell>
          <cell r="I261">
            <v>106443.61</v>
          </cell>
          <cell r="J261">
            <v>13946.95</v>
          </cell>
          <cell r="K261">
            <v>0</v>
          </cell>
        </row>
        <row r="262">
          <cell r="B262" t="str">
            <v>66020002</v>
          </cell>
          <cell r="C262" t="str">
            <v>管理费用-工资</v>
          </cell>
          <cell r="D262" t="str">
            <v>*</v>
          </cell>
          <cell r="E262" t="str">
            <v>是</v>
          </cell>
          <cell r="F262" t="str">
            <v>*</v>
          </cell>
          <cell r="G262" t="str">
            <v>*</v>
          </cell>
          <cell r="H262" t="str">
            <v>*</v>
          </cell>
          <cell r="I262">
            <v>1553205.01</v>
          </cell>
          <cell r="J262">
            <v>126180.64</v>
          </cell>
          <cell r="K262">
            <v>0</v>
          </cell>
        </row>
        <row r="263">
          <cell r="B263" t="str">
            <v>66020003</v>
          </cell>
          <cell r="C263" t="str">
            <v>管理费用-奖金</v>
          </cell>
          <cell r="D263" t="str">
            <v>*</v>
          </cell>
          <cell r="E263" t="str">
            <v>是</v>
          </cell>
          <cell r="F263" t="str">
            <v>*</v>
          </cell>
          <cell r="G263" t="str">
            <v>*</v>
          </cell>
          <cell r="H263" t="str">
            <v>*</v>
          </cell>
          <cell r="I263">
            <v>0</v>
          </cell>
          <cell r="J263">
            <v>892033.56</v>
          </cell>
          <cell r="K263">
            <v>0</v>
          </cell>
        </row>
        <row r="264">
          <cell r="B264" t="str">
            <v>66020004</v>
          </cell>
          <cell r="C264" t="str">
            <v>管理费用-福利费</v>
          </cell>
          <cell r="D264" t="str">
            <v>*</v>
          </cell>
          <cell r="E264" t="str">
            <v>是</v>
          </cell>
          <cell r="F264" t="str">
            <v>*</v>
          </cell>
          <cell r="G264" t="str">
            <v>*</v>
          </cell>
          <cell r="H264" t="str">
            <v>*</v>
          </cell>
          <cell r="I264">
            <v>2354252.32</v>
          </cell>
          <cell r="J264">
            <v>258832.58</v>
          </cell>
          <cell r="K264">
            <v>32647.7</v>
          </cell>
        </row>
        <row r="265">
          <cell r="B265" t="str">
            <v>66020005</v>
          </cell>
          <cell r="C265" t="str">
            <v>管理费用-养老保险</v>
          </cell>
          <cell r="D265" t="str">
            <v>*</v>
          </cell>
          <cell r="E265" t="str">
            <v>是</v>
          </cell>
          <cell r="F265" t="str">
            <v>*</v>
          </cell>
          <cell r="G265" t="str">
            <v>*</v>
          </cell>
          <cell r="H265" t="str">
            <v>*</v>
          </cell>
          <cell r="I265">
            <v>143434.8</v>
          </cell>
          <cell r="J265">
            <v>12103.93</v>
          </cell>
          <cell r="K265">
            <v>0</v>
          </cell>
        </row>
        <row r="266">
          <cell r="B266" t="str">
            <v>66020006</v>
          </cell>
          <cell r="C266" t="str">
            <v>管理费用-医疗保险</v>
          </cell>
          <cell r="D266" t="str">
            <v>*</v>
          </cell>
          <cell r="E266" t="str">
            <v>是</v>
          </cell>
          <cell r="F266" t="str">
            <v>*</v>
          </cell>
          <cell r="G266" t="str">
            <v>*</v>
          </cell>
          <cell r="H266" t="str">
            <v>*</v>
          </cell>
          <cell r="I266">
            <v>111766.57</v>
          </cell>
          <cell r="J266">
            <v>9487.46</v>
          </cell>
          <cell r="K266">
            <v>0</v>
          </cell>
        </row>
        <row r="267">
          <cell r="B267" t="str">
            <v>66020007</v>
          </cell>
          <cell r="C267" t="str">
            <v>管理费用-工伤保险</v>
          </cell>
          <cell r="D267" t="str">
            <v>*</v>
          </cell>
          <cell r="E267" t="str">
            <v>是</v>
          </cell>
          <cell r="F267" t="str">
            <v>*</v>
          </cell>
          <cell r="G267" t="str">
            <v>*</v>
          </cell>
          <cell r="H267" t="str">
            <v>*</v>
          </cell>
          <cell r="I267">
            <v>10805.29</v>
          </cell>
          <cell r="J267">
            <v>907.85</v>
          </cell>
          <cell r="K267">
            <v>0</v>
          </cell>
        </row>
        <row r="268">
          <cell r="B268" t="str">
            <v>66020008</v>
          </cell>
          <cell r="C268" t="str">
            <v>管理费用-失业保险</v>
          </cell>
          <cell r="D268" t="str">
            <v>*</v>
          </cell>
          <cell r="E268" t="str">
            <v>是</v>
          </cell>
          <cell r="F268" t="str">
            <v>*</v>
          </cell>
          <cell r="G268" t="str">
            <v>*</v>
          </cell>
          <cell r="H268" t="str">
            <v>*</v>
          </cell>
          <cell r="I268">
            <v>6274.56</v>
          </cell>
          <cell r="J268">
            <v>529.48</v>
          </cell>
          <cell r="K268">
            <v>0</v>
          </cell>
        </row>
        <row r="269">
          <cell r="B269" t="str">
            <v>66020009</v>
          </cell>
          <cell r="C269" t="str">
            <v>管理费用-住房公积金</v>
          </cell>
          <cell r="D269" t="str">
            <v>*</v>
          </cell>
          <cell r="E269" t="str">
            <v>是</v>
          </cell>
          <cell r="F269" t="str">
            <v>*</v>
          </cell>
          <cell r="G269" t="str">
            <v>*</v>
          </cell>
          <cell r="H269" t="str">
            <v>*</v>
          </cell>
          <cell r="I269">
            <v>33918</v>
          </cell>
          <cell r="J269">
            <v>3160</v>
          </cell>
          <cell r="K269">
            <v>0</v>
          </cell>
        </row>
        <row r="270">
          <cell r="B270" t="str">
            <v>66020011</v>
          </cell>
          <cell r="C270" t="str">
            <v>管理费用-离职补偿金</v>
          </cell>
          <cell r="D270" t="str">
            <v>*</v>
          </cell>
          <cell r="E270" t="str">
            <v>是</v>
          </cell>
          <cell r="F270" t="str">
            <v>*</v>
          </cell>
          <cell r="G270" t="str">
            <v>*</v>
          </cell>
          <cell r="H270" t="str">
            <v>*</v>
          </cell>
          <cell r="I270">
            <v>20700</v>
          </cell>
          <cell r="J270">
            <v>15000</v>
          </cell>
          <cell r="K270">
            <v>0</v>
          </cell>
        </row>
        <row r="271">
          <cell r="B271" t="str">
            <v>66020012</v>
          </cell>
          <cell r="C271" t="str">
            <v>管理费用-工会经费</v>
          </cell>
          <cell r="D271" t="str">
            <v>*</v>
          </cell>
          <cell r="E271" t="str">
            <v>是</v>
          </cell>
          <cell r="F271" t="str">
            <v>*</v>
          </cell>
          <cell r="G271" t="str">
            <v>*</v>
          </cell>
          <cell r="H271" t="str">
            <v>*</v>
          </cell>
          <cell r="I271">
            <v>18241.63</v>
          </cell>
          <cell r="J271">
            <v>1658.33</v>
          </cell>
          <cell r="K271">
            <v>0</v>
          </cell>
        </row>
        <row r="272">
          <cell r="B272" t="str">
            <v>66020101</v>
          </cell>
          <cell r="C272" t="str">
            <v>管理费用-折旧费</v>
          </cell>
          <cell r="D272" t="str">
            <v>*</v>
          </cell>
          <cell r="E272" t="str">
            <v>是</v>
          </cell>
          <cell r="F272" t="str">
            <v>*</v>
          </cell>
          <cell r="G272" t="str">
            <v>*</v>
          </cell>
          <cell r="H272" t="str">
            <v>*</v>
          </cell>
          <cell r="I272">
            <v>746478.42</v>
          </cell>
          <cell r="J272">
            <v>63730.26</v>
          </cell>
          <cell r="K272">
            <v>0</v>
          </cell>
        </row>
        <row r="273">
          <cell r="B273" t="str">
            <v>66020102</v>
          </cell>
          <cell r="C273" t="str">
            <v>管理费用-无形资产摊销</v>
          </cell>
          <cell r="D273" t="str">
            <v>*</v>
          </cell>
          <cell r="E273" t="str">
            <v>是</v>
          </cell>
          <cell r="F273" t="str">
            <v>*</v>
          </cell>
          <cell r="G273" t="str">
            <v>*</v>
          </cell>
          <cell r="H273" t="str">
            <v>*</v>
          </cell>
          <cell r="I273">
            <v>372722.68</v>
          </cell>
          <cell r="J273">
            <v>33883.88</v>
          </cell>
          <cell r="K273">
            <v>0</v>
          </cell>
        </row>
        <row r="274">
          <cell r="B274" t="str">
            <v>66020103</v>
          </cell>
          <cell r="C274" t="str">
            <v>管理费用-电费</v>
          </cell>
          <cell r="D274" t="str">
            <v>*</v>
          </cell>
          <cell r="E274" t="str">
            <v>是</v>
          </cell>
          <cell r="F274" t="str">
            <v>*</v>
          </cell>
          <cell r="G274" t="str">
            <v>*</v>
          </cell>
          <cell r="H274" t="str">
            <v>*</v>
          </cell>
          <cell r="I274">
            <v>101912.56</v>
          </cell>
          <cell r="J274">
            <v>8396.36</v>
          </cell>
          <cell r="K274">
            <v>0</v>
          </cell>
        </row>
        <row r="275">
          <cell r="B275" t="str">
            <v>66020104</v>
          </cell>
          <cell r="C275" t="str">
            <v>管理费用-水费</v>
          </cell>
          <cell r="D275" t="str">
            <v>*</v>
          </cell>
          <cell r="E275" t="str">
            <v>是</v>
          </cell>
          <cell r="F275" t="str">
            <v>*</v>
          </cell>
          <cell r="G275" t="str">
            <v>*</v>
          </cell>
          <cell r="H275" t="str">
            <v>*</v>
          </cell>
          <cell r="I275">
            <v>4879.08</v>
          </cell>
          <cell r="J275">
            <v>94.06</v>
          </cell>
          <cell r="K275">
            <v>0</v>
          </cell>
        </row>
        <row r="276">
          <cell r="B276">
            <v>66020105</v>
          </cell>
          <cell r="C276" t="str">
            <v>管理费用-取暖费</v>
          </cell>
          <cell r="D276" t="str">
            <v>*</v>
          </cell>
          <cell r="E276" t="str">
            <v>是</v>
          </cell>
          <cell r="F276" t="str">
            <v>*</v>
          </cell>
          <cell r="G276" t="str">
            <v>*</v>
          </cell>
          <cell r="H276" t="str">
            <v>*</v>
          </cell>
          <cell r="I276">
            <v>0</v>
          </cell>
          <cell r="J276">
            <v>190800</v>
          </cell>
          <cell r="K276">
            <v>0</v>
          </cell>
        </row>
        <row r="277">
          <cell r="B277" t="str">
            <v>66020106</v>
          </cell>
          <cell r="C277" t="str">
            <v>管理费用-邮寄费</v>
          </cell>
          <cell r="D277" t="str">
            <v>*</v>
          </cell>
          <cell r="E277" t="str">
            <v>是</v>
          </cell>
          <cell r="F277" t="str">
            <v>*</v>
          </cell>
          <cell r="G277" t="str">
            <v>*</v>
          </cell>
          <cell r="H277" t="str">
            <v>*</v>
          </cell>
          <cell r="I277">
            <v>20745.57</v>
          </cell>
          <cell r="J277">
            <v>1613.28</v>
          </cell>
          <cell r="K277">
            <v>0</v>
          </cell>
        </row>
        <row r="278">
          <cell r="B278" t="str">
            <v>66020107</v>
          </cell>
          <cell r="C278" t="str">
            <v>管理费用-会议费</v>
          </cell>
          <cell r="D278" t="str">
            <v>*</v>
          </cell>
          <cell r="E278" t="str">
            <v>是</v>
          </cell>
          <cell r="F278" t="str">
            <v>*</v>
          </cell>
          <cell r="G278" t="str">
            <v>*</v>
          </cell>
          <cell r="H278" t="str">
            <v>*</v>
          </cell>
          <cell r="I278">
            <v>4716.98</v>
          </cell>
          <cell r="J278">
            <v>0</v>
          </cell>
          <cell r="K278">
            <v>0</v>
          </cell>
        </row>
        <row r="279">
          <cell r="B279" t="str">
            <v>66020108</v>
          </cell>
          <cell r="C279" t="str">
            <v>管理费用-文化活动费</v>
          </cell>
          <cell r="D279" t="str">
            <v>*</v>
          </cell>
          <cell r="E279" t="str">
            <v>是</v>
          </cell>
          <cell r="F279" t="str">
            <v>*</v>
          </cell>
          <cell r="G279" t="str">
            <v>*</v>
          </cell>
          <cell r="H279" t="str">
            <v>*</v>
          </cell>
          <cell r="I279">
            <v>11703.36</v>
          </cell>
          <cell r="J279">
            <v>20</v>
          </cell>
          <cell r="K279">
            <v>0</v>
          </cell>
        </row>
        <row r="280">
          <cell r="B280" t="str">
            <v>66020109</v>
          </cell>
          <cell r="C280" t="str">
            <v>管理费用-业务招待费</v>
          </cell>
          <cell r="D280" t="str">
            <v>*</v>
          </cell>
          <cell r="E280" t="str">
            <v>是</v>
          </cell>
          <cell r="F280" t="str">
            <v>*</v>
          </cell>
          <cell r="G280" t="str">
            <v>*</v>
          </cell>
          <cell r="H280" t="str">
            <v>*</v>
          </cell>
          <cell r="I280">
            <v>74404.74</v>
          </cell>
          <cell r="J280">
            <v>10054.52</v>
          </cell>
          <cell r="K280">
            <v>0</v>
          </cell>
        </row>
        <row r="281">
          <cell r="B281" t="str">
            <v>66020110</v>
          </cell>
          <cell r="C281" t="str">
            <v>管理费用-劳动保护费</v>
          </cell>
          <cell r="D281" t="str">
            <v>*</v>
          </cell>
          <cell r="E281" t="str">
            <v>是</v>
          </cell>
          <cell r="F281" t="str">
            <v>*</v>
          </cell>
          <cell r="G281" t="str">
            <v>*</v>
          </cell>
          <cell r="H281" t="str">
            <v>*</v>
          </cell>
          <cell r="I281">
            <v>75.19</v>
          </cell>
          <cell r="J281">
            <v>0</v>
          </cell>
          <cell r="K281">
            <v>0</v>
          </cell>
        </row>
        <row r="282">
          <cell r="B282" t="str">
            <v>66020111</v>
          </cell>
          <cell r="C282" t="str">
            <v>管理费用-财产保险费</v>
          </cell>
          <cell r="D282" t="str">
            <v>*</v>
          </cell>
          <cell r="E282" t="str">
            <v>是</v>
          </cell>
          <cell r="F282" t="str">
            <v>*</v>
          </cell>
          <cell r="G282" t="str">
            <v>*</v>
          </cell>
          <cell r="H282" t="str">
            <v>*</v>
          </cell>
          <cell r="I282">
            <v>28159.91</v>
          </cell>
          <cell r="J282">
            <v>0</v>
          </cell>
          <cell r="K282">
            <v>0</v>
          </cell>
        </row>
        <row r="283">
          <cell r="B283" t="str">
            <v>66020112</v>
          </cell>
          <cell r="C283" t="str">
            <v>管理费用-租赁费</v>
          </cell>
          <cell r="D283" t="str">
            <v>*</v>
          </cell>
          <cell r="E283" t="str">
            <v>是</v>
          </cell>
          <cell r="F283" t="str">
            <v>*</v>
          </cell>
          <cell r="G283" t="str">
            <v>*</v>
          </cell>
          <cell r="H283" t="str">
            <v>*</v>
          </cell>
          <cell r="I283">
            <v>18800</v>
          </cell>
          <cell r="J283">
            <v>0</v>
          </cell>
          <cell r="K283">
            <v>0</v>
          </cell>
        </row>
        <row r="284">
          <cell r="B284" t="str">
            <v>66020113</v>
          </cell>
          <cell r="C284" t="str">
            <v>管理费用-培训费</v>
          </cell>
          <cell r="D284" t="str">
            <v>*</v>
          </cell>
          <cell r="E284" t="str">
            <v>是</v>
          </cell>
          <cell r="F284" t="str">
            <v>*</v>
          </cell>
          <cell r="G284" t="str">
            <v>*</v>
          </cell>
          <cell r="H284" t="str">
            <v>*</v>
          </cell>
          <cell r="I284">
            <v>800</v>
          </cell>
          <cell r="J284">
            <v>0</v>
          </cell>
          <cell r="K284">
            <v>0</v>
          </cell>
        </row>
        <row r="285">
          <cell r="B285" t="str">
            <v>66020115</v>
          </cell>
          <cell r="C285" t="str">
            <v>管理费用-运费</v>
          </cell>
          <cell r="D285" t="str">
            <v>*</v>
          </cell>
          <cell r="E285" t="str">
            <v>是</v>
          </cell>
          <cell r="F285" t="str">
            <v>*</v>
          </cell>
          <cell r="G285" t="str">
            <v>*</v>
          </cell>
          <cell r="H285" t="str">
            <v>*</v>
          </cell>
          <cell r="I285">
            <v>387.22</v>
          </cell>
          <cell r="J285">
            <v>0</v>
          </cell>
          <cell r="K285">
            <v>0</v>
          </cell>
        </row>
        <row r="286">
          <cell r="B286" t="str">
            <v>66020116</v>
          </cell>
          <cell r="C286" t="str">
            <v>管理费用-咨询费-中介机构</v>
          </cell>
          <cell r="D286" t="str">
            <v>*</v>
          </cell>
          <cell r="E286" t="str">
            <v>是</v>
          </cell>
          <cell r="F286" t="str">
            <v>*</v>
          </cell>
          <cell r="G286" t="str">
            <v>*</v>
          </cell>
          <cell r="H286" t="str">
            <v>*</v>
          </cell>
          <cell r="I286">
            <v>5933.96</v>
          </cell>
          <cell r="J286">
            <v>0</v>
          </cell>
          <cell r="K286">
            <v>0</v>
          </cell>
        </row>
        <row r="287">
          <cell r="B287" t="str">
            <v>66020117</v>
          </cell>
          <cell r="C287" t="str">
            <v>管理费用-审计费</v>
          </cell>
          <cell r="D287" t="str">
            <v>*</v>
          </cell>
          <cell r="E287" t="str">
            <v>是</v>
          </cell>
          <cell r="F287" t="str">
            <v>*</v>
          </cell>
          <cell r="G287" t="str">
            <v>*</v>
          </cell>
          <cell r="H287" t="str">
            <v>*</v>
          </cell>
          <cell r="I287">
            <v>142209.98</v>
          </cell>
          <cell r="J287">
            <v>0</v>
          </cell>
          <cell r="K287">
            <v>0</v>
          </cell>
        </row>
        <row r="288">
          <cell r="B288" t="str">
            <v>66020118</v>
          </cell>
          <cell r="C288" t="str">
            <v>管理费用-律师费</v>
          </cell>
          <cell r="D288" t="str">
            <v>*</v>
          </cell>
          <cell r="E288" t="str">
            <v>是</v>
          </cell>
          <cell r="F288" t="str">
            <v>*</v>
          </cell>
          <cell r="G288" t="str">
            <v>*</v>
          </cell>
          <cell r="H288" t="str">
            <v>*</v>
          </cell>
          <cell r="I288">
            <v>28301.89</v>
          </cell>
          <cell r="J288">
            <v>21315.15</v>
          </cell>
          <cell r="K288">
            <v>0</v>
          </cell>
        </row>
        <row r="289">
          <cell r="B289" t="str">
            <v>66020119</v>
          </cell>
          <cell r="C289" t="str">
            <v>管理费用-诉讼费</v>
          </cell>
          <cell r="D289" t="str">
            <v>*</v>
          </cell>
          <cell r="E289" t="str">
            <v>是</v>
          </cell>
          <cell r="F289" t="str">
            <v>*</v>
          </cell>
          <cell r="G289" t="str">
            <v>*</v>
          </cell>
          <cell r="H289" t="str">
            <v>*</v>
          </cell>
          <cell r="I289">
            <v>40000</v>
          </cell>
          <cell r="J289">
            <v>0</v>
          </cell>
          <cell r="K289">
            <v>0</v>
          </cell>
        </row>
        <row r="290">
          <cell r="B290" t="str">
            <v>66020120</v>
          </cell>
          <cell r="C290" t="str">
            <v>管理费用-专利费</v>
          </cell>
          <cell r="D290" t="str">
            <v>*</v>
          </cell>
          <cell r="E290" t="str">
            <v>是</v>
          </cell>
          <cell r="F290" t="str">
            <v>*</v>
          </cell>
          <cell r="G290" t="str">
            <v>*</v>
          </cell>
          <cell r="H290" t="str">
            <v>*</v>
          </cell>
          <cell r="I290">
            <v>36218.88</v>
          </cell>
          <cell r="J290">
            <v>3950</v>
          </cell>
          <cell r="K290">
            <v>0</v>
          </cell>
        </row>
        <row r="291">
          <cell r="B291" t="str">
            <v>66020123</v>
          </cell>
          <cell r="C291" t="str">
            <v>管理费用-检测费</v>
          </cell>
          <cell r="D291" t="str">
            <v>*</v>
          </cell>
          <cell r="E291" t="str">
            <v>是</v>
          </cell>
          <cell r="F291" t="str">
            <v>*</v>
          </cell>
          <cell r="G291" t="str">
            <v>*</v>
          </cell>
          <cell r="H291" t="str">
            <v>*</v>
          </cell>
          <cell r="I291">
            <v>391620.23</v>
          </cell>
          <cell r="J291">
            <v>8660.38</v>
          </cell>
          <cell r="K291">
            <v>0</v>
          </cell>
        </row>
        <row r="292">
          <cell r="B292" t="str">
            <v>66020124</v>
          </cell>
          <cell r="C292" t="str">
            <v>管理费用-绿化费</v>
          </cell>
          <cell r="D292" t="str">
            <v>*</v>
          </cell>
          <cell r="E292" t="str">
            <v>是</v>
          </cell>
          <cell r="F292" t="str">
            <v>*</v>
          </cell>
          <cell r="G292" t="str">
            <v>*</v>
          </cell>
          <cell r="H292" t="str">
            <v>*</v>
          </cell>
          <cell r="I292">
            <v>4932.8</v>
          </cell>
          <cell r="J292">
            <v>580</v>
          </cell>
          <cell r="K292">
            <v>0</v>
          </cell>
        </row>
        <row r="293">
          <cell r="B293" t="str">
            <v>66020125</v>
          </cell>
          <cell r="C293" t="str">
            <v>管理费用-保安服务费</v>
          </cell>
          <cell r="D293" t="str">
            <v>*</v>
          </cell>
          <cell r="E293" t="str">
            <v>是</v>
          </cell>
          <cell r="F293" t="str">
            <v>*</v>
          </cell>
          <cell r="G293" t="str">
            <v>*</v>
          </cell>
          <cell r="H293" t="str">
            <v>*</v>
          </cell>
          <cell r="I293">
            <v>137900</v>
          </cell>
          <cell r="J293">
            <v>12500</v>
          </cell>
          <cell r="K293">
            <v>0</v>
          </cell>
        </row>
        <row r="294">
          <cell r="B294" t="str">
            <v>66020127</v>
          </cell>
          <cell r="C294" t="str">
            <v>管理费用-保洁费</v>
          </cell>
          <cell r="D294" t="str">
            <v>*</v>
          </cell>
          <cell r="E294" t="str">
            <v>是</v>
          </cell>
          <cell r="F294" t="str">
            <v>*</v>
          </cell>
          <cell r="G294" t="str">
            <v>*</v>
          </cell>
          <cell r="H294" t="str">
            <v>*</v>
          </cell>
          <cell r="I294">
            <v>105711.34</v>
          </cell>
          <cell r="J294">
            <v>10100.94</v>
          </cell>
          <cell r="K294">
            <v>0</v>
          </cell>
        </row>
        <row r="295">
          <cell r="B295" t="str">
            <v>66020128</v>
          </cell>
          <cell r="C295" t="str">
            <v>管理费用-环保卫生费</v>
          </cell>
          <cell r="D295" t="str">
            <v>*</v>
          </cell>
          <cell r="E295" t="str">
            <v>是</v>
          </cell>
          <cell r="F295" t="str">
            <v>*</v>
          </cell>
          <cell r="G295" t="str">
            <v>*</v>
          </cell>
          <cell r="H295" t="str">
            <v>*</v>
          </cell>
          <cell r="I295">
            <v>49817.89</v>
          </cell>
          <cell r="J295">
            <v>0</v>
          </cell>
          <cell r="K295">
            <v>0</v>
          </cell>
        </row>
        <row r="296">
          <cell r="B296" t="str">
            <v>66020129</v>
          </cell>
          <cell r="C296" t="str">
            <v>管理费用-招聘费</v>
          </cell>
          <cell r="D296" t="str">
            <v>*</v>
          </cell>
          <cell r="E296" t="str">
            <v>是</v>
          </cell>
          <cell r="F296" t="str">
            <v>*</v>
          </cell>
          <cell r="G296" t="str">
            <v>*</v>
          </cell>
          <cell r="H296" t="str">
            <v>*</v>
          </cell>
          <cell r="I296">
            <v>12676.34</v>
          </cell>
          <cell r="J296">
            <v>0</v>
          </cell>
          <cell r="K296">
            <v>0</v>
          </cell>
        </row>
        <row r="297">
          <cell r="B297" t="str">
            <v>66020132</v>
          </cell>
          <cell r="C297" t="str">
            <v>管理费用-软件服务费</v>
          </cell>
          <cell r="D297" t="str">
            <v>*</v>
          </cell>
          <cell r="E297" t="str">
            <v>是</v>
          </cell>
          <cell r="F297" t="str">
            <v>*</v>
          </cell>
          <cell r="G297" t="str">
            <v>*</v>
          </cell>
          <cell r="H297" t="str">
            <v>*</v>
          </cell>
          <cell r="I297">
            <v>20932.36</v>
          </cell>
          <cell r="J297">
            <v>924.53</v>
          </cell>
          <cell r="K297">
            <v>0</v>
          </cell>
        </row>
        <row r="298">
          <cell r="B298" t="str">
            <v>66020199</v>
          </cell>
          <cell r="C298" t="str">
            <v>管理费用-其他</v>
          </cell>
          <cell r="D298" t="str">
            <v>*</v>
          </cell>
          <cell r="E298" t="str">
            <v>是</v>
          </cell>
          <cell r="F298" t="str">
            <v>*</v>
          </cell>
          <cell r="G298" t="str">
            <v>*</v>
          </cell>
          <cell r="H298" t="str">
            <v>*</v>
          </cell>
          <cell r="I298">
            <v>-15943.5</v>
          </cell>
          <cell r="J298">
            <v>0</v>
          </cell>
          <cell r="K298">
            <v>0</v>
          </cell>
        </row>
        <row r="299">
          <cell r="B299" t="str">
            <v>66020201</v>
          </cell>
          <cell r="C299" t="str">
            <v>管理费用-车辆-燃油费</v>
          </cell>
          <cell r="D299" t="str">
            <v>*</v>
          </cell>
          <cell r="E299" t="str">
            <v>是</v>
          </cell>
          <cell r="F299" t="str">
            <v>*</v>
          </cell>
          <cell r="G299" t="str">
            <v>*</v>
          </cell>
          <cell r="H299" t="str">
            <v>*</v>
          </cell>
          <cell r="I299">
            <v>136386.25</v>
          </cell>
          <cell r="J299">
            <v>21413.28</v>
          </cell>
          <cell r="K299">
            <v>0</v>
          </cell>
        </row>
        <row r="300">
          <cell r="B300" t="str">
            <v>66020202</v>
          </cell>
          <cell r="C300" t="str">
            <v>管理费用-车辆-过路过桥</v>
          </cell>
          <cell r="D300" t="str">
            <v>*</v>
          </cell>
          <cell r="E300" t="str">
            <v>是</v>
          </cell>
          <cell r="F300" t="str">
            <v>*</v>
          </cell>
          <cell r="G300" t="str">
            <v>*</v>
          </cell>
          <cell r="H300" t="str">
            <v>*</v>
          </cell>
          <cell r="I300">
            <v>15693.05</v>
          </cell>
          <cell r="J300">
            <v>4161.07</v>
          </cell>
          <cell r="K300">
            <v>0</v>
          </cell>
        </row>
        <row r="301">
          <cell r="B301" t="str">
            <v>66020203</v>
          </cell>
          <cell r="C301" t="str">
            <v>管理费用-车辆-修理费</v>
          </cell>
          <cell r="D301" t="str">
            <v>*</v>
          </cell>
          <cell r="E301" t="str">
            <v>是</v>
          </cell>
          <cell r="F301" t="str">
            <v>*</v>
          </cell>
          <cell r="G301" t="str">
            <v>*</v>
          </cell>
          <cell r="H301" t="str">
            <v>*</v>
          </cell>
          <cell r="I301">
            <v>20975</v>
          </cell>
          <cell r="J301">
            <v>200</v>
          </cell>
          <cell r="K301">
            <v>0</v>
          </cell>
        </row>
        <row r="302">
          <cell r="B302" t="str">
            <v>66020204</v>
          </cell>
          <cell r="C302" t="str">
            <v>管理费用-车辆-保险费</v>
          </cell>
          <cell r="D302" t="str">
            <v>*</v>
          </cell>
          <cell r="E302" t="str">
            <v>是</v>
          </cell>
          <cell r="F302" t="str">
            <v>*</v>
          </cell>
          <cell r="G302" t="str">
            <v>*</v>
          </cell>
          <cell r="H302" t="str">
            <v>*</v>
          </cell>
          <cell r="I302">
            <v>11639.01</v>
          </cell>
          <cell r="J302">
            <v>0</v>
          </cell>
          <cell r="K302">
            <v>0</v>
          </cell>
        </row>
        <row r="303">
          <cell r="B303" t="str">
            <v>66020205</v>
          </cell>
          <cell r="C303" t="str">
            <v>管理费用-车辆-租赁费</v>
          </cell>
          <cell r="D303" t="str">
            <v>*</v>
          </cell>
          <cell r="E303" t="str">
            <v>是</v>
          </cell>
          <cell r="F303" t="str">
            <v>*</v>
          </cell>
          <cell r="G303" t="str">
            <v>*</v>
          </cell>
          <cell r="H303" t="str">
            <v>*</v>
          </cell>
          <cell r="I303">
            <v>2000</v>
          </cell>
          <cell r="J303">
            <v>1000</v>
          </cell>
          <cell r="K303">
            <v>0</v>
          </cell>
        </row>
        <row r="304">
          <cell r="B304" t="str">
            <v>66020301</v>
          </cell>
          <cell r="C304" t="str">
            <v>管理费用-差旅费-住宿费</v>
          </cell>
          <cell r="D304" t="str">
            <v>*</v>
          </cell>
          <cell r="E304" t="str">
            <v>是</v>
          </cell>
          <cell r="F304" t="str">
            <v>*</v>
          </cell>
          <cell r="G304" t="str">
            <v>*</v>
          </cell>
          <cell r="H304" t="str">
            <v>*</v>
          </cell>
          <cell r="I304">
            <v>15111.79</v>
          </cell>
          <cell r="J304">
            <v>168</v>
          </cell>
          <cell r="K304">
            <v>0</v>
          </cell>
        </row>
        <row r="305">
          <cell r="B305" t="str">
            <v>66020302</v>
          </cell>
          <cell r="C305" t="str">
            <v>管理费用-差旅费-交通费</v>
          </cell>
          <cell r="D305" t="str">
            <v>*</v>
          </cell>
          <cell r="E305" t="str">
            <v>是</v>
          </cell>
          <cell r="F305" t="str">
            <v>*</v>
          </cell>
          <cell r="G305" t="str">
            <v>*</v>
          </cell>
          <cell r="H305" t="str">
            <v>*</v>
          </cell>
          <cell r="I305">
            <v>43135.12</v>
          </cell>
          <cell r="J305">
            <v>4629.93</v>
          </cell>
          <cell r="K305">
            <v>0</v>
          </cell>
        </row>
        <row r="306">
          <cell r="B306" t="str">
            <v>66020303</v>
          </cell>
          <cell r="C306" t="str">
            <v>管理费用-差旅费-伙食补助</v>
          </cell>
          <cell r="D306" t="str">
            <v>*</v>
          </cell>
          <cell r="E306" t="str">
            <v>是</v>
          </cell>
          <cell r="F306" t="str">
            <v>*</v>
          </cell>
          <cell r="G306" t="str">
            <v>*</v>
          </cell>
          <cell r="H306" t="str">
            <v>*</v>
          </cell>
          <cell r="I306">
            <v>9522</v>
          </cell>
          <cell r="J306">
            <v>585</v>
          </cell>
          <cell r="K306">
            <v>0</v>
          </cell>
        </row>
        <row r="307">
          <cell r="B307" t="str">
            <v>66020304</v>
          </cell>
          <cell r="C307" t="str">
            <v>管理费用-差旅费-其他</v>
          </cell>
          <cell r="D307" t="str">
            <v>*</v>
          </cell>
          <cell r="E307" t="str">
            <v>是</v>
          </cell>
          <cell r="F307" t="str">
            <v>*</v>
          </cell>
          <cell r="G307" t="str">
            <v>*</v>
          </cell>
          <cell r="H307" t="str">
            <v>*</v>
          </cell>
          <cell r="I307">
            <v>-1163</v>
          </cell>
          <cell r="J307">
            <v>0</v>
          </cell>
          <cell r="K307">
            <v>0</v>
          </cell>
        </row>
        <row r="308">
          <cell r="B308" t="str">
            <v>66020401</v>
          </cell>
          <cell r="C308" t="str">
            <v>管理费用-通讯费-电话费</v>
          </cell>
          <cell r="D308" t="str">
            <v>*</v>
          </cell>
          <cell r="E308" t="str">
            <v>是</v>
          </cell>
          <cell r="F308" t="str">
            <v>*</v>
          </cell>
          <cell r="G308" t="str">
            <v>*</v>
          </cell>
          <cell r="H308" t="str">
            <v>*</v>
          </cell>
          <cell r="I308">
            <v>34074</v>
          </cell>
          <cell r="J308">
            <v>0</v>
          </cell>
          <cell r="K308">
            <v>0</v>
          </cell>
        </row>
        <row r="309">
          <cell r="B309" t="str">
            <v>66020501</v>
          </cell>
          <cell r="C309" t="str">
            <v>管理费用-办公-日常费用类</v>
          </cell>
          <cell r="D309" t="str">
            <v>*</v>
          </cell>
          <cell r="E309" t="str">
            <v>是</v>
          </cell>
          <cell r="F309" t="str">
            <v>*</v>
          </cell>
          <cell r="G309" t="str">
            <v>*</v>
          </cell>
          <cell r="H309" t="str">
            <v>*</v>
          </cell>
          <cell r="I309">
            <v>104921.95</v>
          </cell>
          <cell r="J309">
            <v>262.6</v>
          </cell>
          <cell r="K309">
            <v>0</v>
          </cell>
        </row>
        <row r="310">
          <cell r="B310" t="str">
            <v>66020502</v>
          </cell>
          <cell r="C310" t="str">
            <v>管理费用-办公-电子耗材类</v>
          </cell>
          <cell r="D310" t="str">
            <v>*</v>
          </cell>
          <cell r="E310" t="str">
            <v>是</v>
          </cell>
          <cell r="F310" t="str">
            <v>*</v>
          </cell>
          <cell r="G310" t="str">
            <v>*</v>
          </cell>
          <cell r="H310" t="str">
            <v>*</v>
          </cell>
          <cell r="I310">
            <v>15701.75</v>
          </cell>
          <cell r="J310">
            <v>0</v>
          </cell>
          <cell r="K310">
            <v>0</v>
          </cell>
        </row>
        <row r="311">
          <cell r="B311" t="str">
            <v>66020601</v>
          </cell>
          <cell r="C311" t="str">
            <v>管理费用-修理费-电子设备</v>
          </cell>
          <cell r="D311" t="str">
            <v>*</v>
          </cell>
          <cell r="E311" t="str">
            <v>是</v>
          </cell>
          <cell r="F311" t="str">
            <v>*</v>
          </cell>
          <cell r="G311" t="str">
            <v>*</v>
          </cell>
          <cell r="H311" t="str">
            <v>*</v>
          </cell>
          <cell r="I311">
            <v>38925.81</v>
          </cell>
          <cell r="J311">
            <v>88260.44</v>
          </cell>
          <cell r="K311">
            <v>0</v>
          </cell>
        </row>
        <row r="312">
          <cell r="B312" t="str">
            <v>66020602</v>
          </cell>
          <cell r="C312" t="str">
            <v>管理费用-修理费-房屋建筑</v>
          </cell>
          <cell r="D312" t="str">
            <v>*</v>
          </cell>
          <cell r="E312" t="str">
            <v>是</v>
          </cell>
          <cell r="F312" t="str">
            <v>*</v>
          </cell>
          <cell r="G312" t="str">
            <v>*</v>
          </cell>
          <cell r="H312" t="str">
            <v>*</v>
          </cell>
          <cell r="I312">
            <v>111115.6</v>
          </cell>
          <cell r="J312">
            <v>20258.17</v>
          </cell>
          <cell r="K312">
            <v>0</v>
          </cell>
        </row>
        <row r="313">
          <cell r="B313" t="str">
            <v>66020603</v>
          </cell>
          <cell r="C313" t="str">
            <v>管理费用-修理费-机器设备</v>
          </cell>
          <cell r="D313" t="str">
            <v>*</v>
          </cell>
          <cell r="E313" t="str">
            <v>是</v>
          </cell>
          <cell r="F313" t="str">
            <v>*</v>
          </cell>
          <cell r="G313" t="str">
            <v>*</v>
          </cell>
          <cell r="H313" t="str">
            <v>*</v>
          </cell>
          <cell r="I313">
            <v>3892.5</v>
          </cell>
          <cell r="J313">
            <v>580</v>
          </cell>
          <cell r="K313">
            <v>0</v>
          </cell>
        </row>
        <row r="314">
          <cell r="B314" t="str">
            <v>66030101</v>
          </cell>
          <cell r="C314" t="str">
            <v>财务费用-利息支出</v>
          </cell>
          <cell r="D314" t="str">
            <v>*</v>
          </cell>
          <cell r="E314" t="str">
            <v>是</v>
          </cell>
          <cell r="F314" t="str">
            <v>*</v>
          </cell>
          <cell r="G314" t="str">
            <v>*</v>
          </cell>
          <cell r="H314" t="str">
            <v>*</v>
          </cell>
          <cell r="I314">
            <v>10943711.53</v>
          </cell>
          <cell r="J314">
            <v>1099409.16</v>
          </cell>
          <cell r="K314">
            <v>0</v>
          </cell>
        </row>
        <row r="315">
          <cell r="B315" t="str">
            <v>66030102</v>
          </cell>
          <cell r="C315" t="str">
            <v>财务费用-贴息费用</v>
          </cell>
          <cell r="D315" t="str">
            <v>*</v>
          </cell>
          <cell r="E315" t="str">
            <v>是</v>
          </cell>
          <cell r="F315" t="str">
            <v>*</v>
          </cell>
          <cell r="G315" t="str">
            <v>*</v>
          </cell>
          <cell r="H315" t="str">
            <v>*</v>
          </cell>
          <cell r="I315">
            <v>896980.86</v>
          </cell>
          <cell r="J315">
            <v>0</v>
          </cell>
          <cell r="K315">
            <v>0</v>
          </cell>
        </row>
        <row r="316">
          <cell r="B316" t="str">
            <v>66030103</v>
          </cell>
          <cell r="C316" t="str">
            <v>财务费用-利息收入</v>
          </cell>
          <cell r="D316" t="str">
            <v>*</v>
          </cell>
          <cell r="E316" t="str">
            <v>是</v>
          </cell>
          <cell r="F316" t="str">
            <v>*</v>
          </cell>
          <cell r="G316" t="str">
            <v>*</v>
          </cell>
          <cell r="H316" t="str">
            <v>*</v>
          </cell>
          <cell r="I316">
            <v>-6051.7</v>
          </cell>
          <cell r="J316">
            <v>0</v>
          </cell>
          <cell r="K316">
            <v>291.82</v>
          </cell>
        </row>
        <row r="317">
          <cell r="B317" t="str">
            <v>66030106</v>
          </cell>
          <cell r="C317" t="str">
            <v>财务费用-折价收入</v>
          </cell>
          <cell r="D317" t="str">
            <v>*</v>
          </cell>
          <cell r="E317" t="str">
            <v>是</v>
          </cell>
          <cell r="F317" t="str">
            <v>*</v>
          </cell>
          <cell r="G317" t="str">
            <v>*</v>
          </cell>
          <cell r="H317" t="str">
            <v>*</v>
          </cell>
          <cell r="I317">
            <v>-1591471.35</v>
          </cell>
          <cell r="J317">
            <v>16000</v>
          </cell>
          <cell r="K317">
            <v>301650</v>
          </cell>
        </row>
        <row r="318">
          <cell r="B318" t="str">
            <v>66030107</v>
          </cell>
          <cell r="C318" t="str">
            <v>财务费用-折价支出</v>
          </cell>
          <cell r="D318" t="str">
            <v>*</v>
          </cell>
          <cell r="E318" t="str">
            <v>是</v>
          </cell>
          <cell r="F318" t="str">
            <v>*</v>
          </cell>
          <cell r="G318" t="str">
            <v>*</v>
          </cell>
          <cell r="H318" t="str">
            <v>*</v>
          </cell>
          <cell r="I318">
            <v>126000</v>
          </cell>
          <cell r="J318">
            <v>0</v>
          </cell>
          <cell r="K318">
            <v>0</v>
          </cell>
        </row>
        <row r="319">
          <cell r="B319" t="str">
            <v>66030110</v>
          </cell>
          <cell r="C319" t="str">
            <v>财务费用-银行手续费</v>
          </cell>
          <cell r="D319" t="str">
            <v>*</v>
          </cell>
          <cell r="E319" t="str">
            <v>是</v>
          </cell>
          <cell r="F319" t="str">
            <v>*</v>
          </cell>
          <cell r="G319" t="str">
            <v>*</v>
          </cell>
          <cell r="H319" t="str">
            <v>*</v>
          </cell>
          <cell r="I319">
            <v>120588.78</v>
          </cell>
          <cell r="J319">
            <v>165</v>
          </cell>
          <cell r="K319">
            <v>0</v>
          </cell>
        </row>
        <row r="320">
          <cell r="B320" t="str">
            <v>66030111</v>
          </cell>
          <cell r="C320" t="str">
            <v>财务费用-融资费用</v>
          </cell>
          <cell r="D320" t="str">
            <v>*</v>
          </cell>
          <cell r="E320" t="str">
            <v>是</v>
          </cell>
          <cell r="F320" t="str">
            <v>*</v>
          </cell>
          <cell r="G320" t="str">
            <v>*</v>
          </cell>
          <cell r="H320" t="str">
            <v>*</v>
          </cell>
          <cell r="I320">
            <v>120374.72</v>
          </cell>
          <cell r="J320">
            <v>29245.28</v>
          </cell>
          <cell r="K320">
            <v>0</v>
          </cell>
        </row>
        <row r="321">
          <cell r="B321" t="str">
            <v>66040002</v>
          </cell>
          <cell r="C321" t="str">
            <v>研发费用-工资</v>
          </cell>
          <cell r="D321" t="str">
            <v>*</v>
          </cell>
          <cell r="E321" t="str">
            <v>是</v>
          </cell>
          <cell r="F321" t="str">
            <v>*</v>
          </cell>
          <cell r="G321" t="str">
            <v>*</v>
          </cell>
          <cell r="H321" t="str">
            <v>*</v>
          </cell>
          <cell r="I321">
            <v>5082182</v>
          </cell>
          <cell r="J321">
            <v>503517.09</v>
          </cell>
          <cell r="K321">
            <v>0</v>
          </cell>
        </row>
        <row r="322">
          <cell r="B322" t="str">
            <v>66040004</v>
          </cell>
          <cell r="C322" t="str">
            <v>研发费用-养老保险</v>
          </cell>
          <cell r="D322" t="str">
            <v>*</v>
          </cell>
          <cell r="E322" t="str">
            <v>是</v>
          </cell>
          <cell r="F322" t="str">
            <v>*</v>
          </cell>
          <cell r="G322" t="str">
            <v>*</v>
          </cell>
          <cell r="H322" t="str">
            <v>*</v>
          </cell>
          <cell r="I322">
            <v>401185.67</v>
          </cell>
          <cell r="J322">
            <v>36455.34</v>
          </cell>
          <cell r="K322">
            <v>0</v>
          </cell>
        </row>
        <row r="323">
          <cell r="B323" t="str">
            <v>66040005</v>
          </cell>
          <cell r="C323" t="str">
            <v>研发费用-医疗保险</v>
          </cell>
          <cell r="D323" t="str">
            <v>*</v>
          </cell>
          <cell r="E323" t="str">
            <v>是</v>
          </cell>
          <cell r="F323" t="str">
            <v>*</v>
          </cell>
          <cell r="G323" t="str">
            <v>*</v>
          </cell>
          <cell r="H323" t="str">
            <v>*</v>
          </cell>
          <cell r="I323">
            <v>317690.44</v>
          </cell>
          <cell r="J323">
            <v>28462.38</v>
          </cell>
          <cell r="K323">
            <v>0</v>
          </cell>
        </row>
        <row r="324">
          <cell r="B324" t="str">
            <v>66040006</v>
          </cell>
          <cell r="C324" t="str">
            <v>研发费用-工伤保险</v>
          </cell>
          <cell r="D324" t="str">
            <v>*</v>
          </cell>
          <cell r="E324" t="str">
            <v>是</v>
          </cell>
          <cell r="F324" t="str">
            <v>*</v>
          </cell>
          <cell r="G324" t="str">
            <v>*</v>
          </cell>
          <cell r="H324" t="str">
            <v>*</v>
          </cell>
          <cell r="I324">
            <v>30758.06</v>
          </cell>
          <cell r="J324">
            <v>2734.3</v>
          </cell>
          <cell r="K324">
            <v>0</v>
          </cell>
        </row>
        <row r="325">
          <cell r="B325" t="str">
            <v>66040007</v>
          </cell>
          <cell r="C325" t="str">
            <v>研发费用-失业保险</v>
          </cell>
          <cell r="D325" t="str">
            <v>*</v>
          </cell>
          <cell r="E325" t="str">
            <v>是</v>
          </cell>
          <cell r="F325" t="str">
            <v>*</v>
          </cell>
          <cell r="G325" t="str">
            <v>*</v>
          </cell>
          <cell r="H325" t="str">
            <v>*</v>
          </cell>
          <cell r="I325">
            <v>17911.77</v>
          </cell>
          <cell r="J325">
            <v>1594.74</v>
          </cell>
          <cell r="K325">
            <v>0</v>
          </cell>
        </row>
        <row r="326">
          <cell r="B326" t="str">
            <v>66040008</v>
          </cell>
          <cell r="C326" t="str">
            <v>研发费用-住房公积金</v>
          </cell>
          <cell r="D326" t="str">
            <v>*</v>
          </cell>
          <cell r="E326" t="str">
            <v>是</v>
          </cell>
          <cell r="F326" t="str">
            <v>*</v>
          </cell>
          <cell r="G326" t="str">
            <v>*</v>
          </cell>
          <cell r="H326" t="str">
            <v>*</v>
          </cell>
          <cell r="I326">
            <v>105964.2</v>
          </cell>
          <cell r="J326">
            <v>9528.2</v>
          </cell>
          <cell r="K326">
            <v>0</v>
          </cell>
        </row>
        <row r="327">
          <cell r="B327" t="str">
            <v>66040101</v>
          </cell>
          <cell r="C327" t="str">
            <v>研发费用-折旧费</v>
          </cell>
          <cell r="D327" t="str">
            <v>*</v>
          </cell>
          <cell r="E327" t="str">
            <v>是</v>
          </cell>
          <cell r="F327" t="str">
            <v>*</v>
          </cell>
          <cell r="G327" t="str">
            <v>*</v>
          </cell>
          <cell r="H327" t="str">
            <v>*</v>
          </cell>
          <cell r="I327">
            <v>37458.1</v>
          </cell>
          <cell r="J327">
            <v>3274.88</v>
          </cell>
          <cell r="K327">
            <v>0</v>
          </cell>
        </row>
        <row r="328">
          <cell r="B328" t="str">
            <v>66040116</v>
          </cell>
          <cell r="C328" t="str">
            <v>研发费用-样品费</v>
          </cell>
          <cell r="D328" t="str">
            <v>*</v>
          </cell>
          <cell r="E328" t="str">
            <v>是</v>
          </cell>
          <cell r="F328" t="str">
            <v>*</v>
          </cell>
          <cell r="G328" t="str">
            <v>*</v>
          </cell>
          <cell r="H328" t="str">
            <v>*</v>
          </cell>
          <cell r="I328">
            <v>169950.66</v>
          </cell>
          <cell r="J328">
            <v>0</v>
          </cell>
          <cell r="K328">
            <v>0</v>
          </cell>
        </row>
        <row r="329">
          <cell r="B329" t="str">
            <v>66040120</v>
          </cell>
          <cell r="C329" t="str">
            <v>研发费用-试验费</v>
          </cell>
          <cell r="D329" t="str">
            <v>*</v>
          </cell>
          <cell r="E329" t="str">
            <v>是</v>
          </cell>
          <cell r="F329" t="str">
            <v>*</v>
          </cell>
          <cell r="G329" t="str">
            <v>*</v>
          </cell>
          <cell r="H329" t="str">
            <v>*</v>
          </cell>
          <cell r="I329">
            <v>34468.79</v>
          </cell>
          <cell r="J329">
            <v>18.21</v>
          </cell>
          <cell r="K329">
            <v>0</v>
          </cell>
        </row>
        <row r="330">
          <cell r="B330" t="str">
            <v>66040122</v>
          </cell>
          <cell r="C330" t="str">
            <v>研发费用-材料耗用</v>
          </cell>
          <cell r="D330" t="str">
            <v>*</v>
          </cell>
          <cell r="E330" t="str">
            <v>是</v>
          </cell>
          <cell r="F330" t="str">
            <v>*</v>
          </cell>
          <cell r="G330" t="str">
            <v>*</v>
          </cell>
          <cell r="H330" t="str">
            <v>*</v>
          </cell>
          <cell r="I330">
            <v>701586.82</v>
          </cell>
          <cell r="J330">
            <v>76591.24</v>
          </cell>
          <cell r="K330">
            <v>0</v>
          </cell>
        </row>
        <row r="331">
          <cell r="B331" t="str">
            <v>66040201</v>
          </cell>
          <cell r="C331" t="str">
            <v>研发费用-车辆-燃油费</v>
          </cell>
          <cell r="D331" t="str">
            <v>*</v>
          </cell>
          <cell r="E331" t="str">
            <v>是</v>
          </cell>
          <cell r="F331" t="str">
            <v>*</v>
          </cell>
          <cell r="G331" t="str">
            <v>*</v>
          </cell>
          <cell r="H331" t="str">
            <v>*</v>
          </cell>
          <cell r="I331">
            <v>1290</v>
          </cell>
          <cell r="J331">
            <v>392.11</v>
          </cell>
          <cell r="K331">
            <v>0</v>
          </cell>
        </row>
        <row r="332">
          <cell r="B332" t="str">
            <v>66040202</v>
          </cell>
          <cell r="C332" t="str">
            <v>研发费用-车辆-过路过桥</v>
          </cell>
          <cell r="D332" t="str">
            <v>*</v>
          </cell>
          <cell r="E332" t="str">
            <v>是</v>
          </cell>
          <cell r="F332" t="str">
            <v>*</v>
          </cell>
          <cell r="G332" t="str">
            <v>*</v>
          </cell>
          <cell r="H332" t="str">
            <v>*</v>
          </cell>
          <cell r="I332">
            <v>273.4</v>
          </cell>
          <cell r="J332">
            <v>0</v>
          </cell>
          <cell r="K332">
            <v>0</v>
          </cell>
        </row>
        <row r="333">
          <cell r="B333" t="str">
            <v>66040301</v>
          </cell>
          <cell r="C333" t="str">
            <v>研发费用-差旅费-住宿费</v>
          </cell>
          <cell r="D333" t="str">
            <v>*</v>
          </cell>
          <cell r="E333" t="str">
            <v>是</v>
          </cell>
          <cell r="F333" t="str">
            <v>*</v>
          </cell>
          <cell r="G333" t="str">
            <v>*</v>
          </cell>
          <cell r="H333" t="str">
            <v>*</v>
          </cell>
          <cell r="I333">
            <v>985.13</v>
          </cell>
          <cell r="J333">
            <v>615.39</v>
          </cell>
          <cell r="K333">
            <v>0</v>
          </cell>
        </row>
        <row r="334">
          <cell r="B334" t="str">
            <v>66040302</v>
          </cell>
          <cell r="C334" t="str">
            <v>研发费用-差旅费-交通费</v>
          </cell>
          <cell r="D334" t="str">
            <v>*</v>
          </cell>
          <cell r="E334" t="str">
            <v>是</v>
          </cell>
          <cell r="F334" t="str">
            <v>*</v>
          </cell>
          <cell r="G334" t="str">
            <v>*</v>
          </cell>
          <cell r="H334" t="str">
            <v>*</v>
          </cell>
          <cell r="I334">
            <v>4319.08</v>
          </cell>
          <cell r="J334">
            <v>2485.34</v>
          </cell>
          <cell r="K334">
            <v>0</v>
          </cell>
        </row>
        <row r="335">
          <cell r="B335" t="str">
            <v>66040303</v>
          </cell>
          <cell r="C335" t="str">
            <v>研发费用-差旅费-其他</v>
          </cell>
          <cell r="D335" t="str">
            <v>*</v>
          </cell>
          <cell r="E335" t="str">
            <v>是</v>
          </cell>
          <cell r="F335" t="str">
            <v>*</v>
          </cell>
          <cell r="G335" t="str">
            <v>*</v>
          </cell>
          <cell r="H335" t="str">
            <v>*</v>
          </cell>
          <cell r="I335">
            <v>760</v>
          </cell>
          <cell r="J335">
            <v>0</v>
          </cell>
          <cell r="K335">
            <v>0</v>
          </cell>
        </row>
        <row r="336">
          <cell r="B336" t="str">
            <v>66040604</v>
          </cell>
          <cell r="C336" t="str">
            <v>研发费用-修理费-模具</v>
          </cell>
          <cell r="D336" t="str">
            <v>*</v>
          </cell>
          <cell r="E336" t="str">
            <v>是</v>
          </cell>
          <cell r="F336" t="str">
            <v>*</v>
          </cell>
          <cell r="G336" t="str">
            <v>*</v>
          </cell>
          <cell r="H336" t="str">
            <v>*</v>
          </cell>
          <cell r="I336">
            <v>11400</v>
          </cell>
          <cell r="J336">
            <v>225998.24</v>
          </cell>
          <cell r="K336">
            <v>0</v>
          </cell>
        </row>
        <row r="337">
          <cell r="B337" t="str">
            <v>67110101</v>
          </cell>
          <cell r="C337" t="str">
            <v>营业外支出</v>
          </cell>
          <cell r="D337" t="str">
            <v>*</v>
          </cell>
          <cell r="E337" t="str">
            <v>是</v>
          </cell>
          <cell r="F337" t="str">
            <v>*</v>
          </cell>
          <cell r="G337" t="str">
            <v>*</v>
          </cell>
          <cell r="H337" t="str">
            <v>*</v>
          </cell>
          <cell r="I337">
            <v>16789.42</v>
          </cell>
          <cell r="J337">
            <v>0</v>
          </cell>
          <cell r="K337">
            <v>0</v>
          </cell>
        </row>
        <row r="338">
          <cell r="B338" t="str">
            <v>67110106</v>
          </cell>
          <cell r="C338" t="str">
            <v>营业外支出-非流动资产报废、毁损损失</v>
          </cell>
          <cell r="D338" t="str">
            <v>*</v>
          </cell>
          <cell r="E338" t="str">
            <v>是</v>
          </cell>
          <cell r="F338" t="str">
            <v>*</v>
          </cell>
          <cell r="G338" t="str">
            <v>*</v>
          </cell>
          <cell r="H338" t="str">
            <v>*</v>
          </cell>
          <cell r="I338">
            <v>133303.68</v>
          </cell>
          <cell r="J338">
            <v>1390.88</v>
          </cell>
          <cell r="K338">
            <v>0</v>
          </cell>
        </row>
        <row r="339">
          <cell r="B339" t="str">
            <v>67110107</v>
          </cell>
          <cell r="C339" t="str">
            <v>营业外支出-其他支出</v>
          </cell>
          <cell r="D339" t="str">
            <v>*</v>
          </cell>
          <cell r="E339" t="str">
            <v>是</v>
          </cell>
          <cell r="F339" t="str">
            <v>*</v>
          </cell>
          <cell r="G339" t="str">
            <v>*</v>
          </cell>
          <cell r="H339" t="str">
            <v>*</v>
          </cell>
          <cell r="I339">
            <v>175643.11</v>
          </cell>
          <cell r="J339">
            <v>151.44</v>
          </cell>
          <cell r="K339">
            <v>0</v>
          </cell>
        </row>
        <row r="340">
          <cell r="B340" t="str">
            <v>88888882</v>
          </cell>
          <cell r="C340" t="str">
            <v>在途付款</v>
          </cell>
          <cell r="D340" t="str">
            <v>*</v>
          </cell>
          <cell r="E340" t="str">
            <v>否</v>
          </cell>
          <cell r="F340" t="str">
            <v>*</v>
          </cell>
          <cell r="G340" t="str">
            <v>*</v>
          </cell>
          <cell r="H340" t="str">
            <v>*</v>
          </cell>
          <cell r="I340">
            <v>0</v>
          </cell>
          <cell r="J340">
            <v>4011.87</v>
          </cell>
          <cell r="K340">
            <v>4011.87</v>
          </cell>
        </row>
        <row r="341">
          <cell r="B341" t="str">
            <v>88888885</v>
          </cell>
          <cell r="C341" t="str">
            <v>未发票匹配</v>
          </cell>
          <cell r="D341" t="str">
            <v>*</v>
          </cell>
          <cell r="E341" t="str">
            <v>否</v>
          </cell>
          <cell r="F341" t="str">
            <v>*</v>
          </cell>
          <cell r="G341" t="str">
            <v>*</v>
          </cell>
          <cell r="H341" t="str">
            <v>*</v>
          </cell>
          <cell r="I341">
            <v>0</v>
          </cell>
          <cell r="J341">
            <v>74860814.31</v>
          </cell>
          <cell r="K341">
            <v>74860814.31</v>
          </cell>
        </row>
        <row r="342">
          <cell r="B342" t="str">
            <v>88888889</v>
          </cell>
          <cell r="C342" t="str">
            <v>过渡账户</v>
          </cell>
          <cell r="D342" t="str">
            <v>*</v>
          </cell>
          <cell r="E342" t="str">
            <v>否</v>
          </cell>
          <cell r="F342" t="str">
            <v>*</v>
          </cell>
          <cell r="G342" t="str">
            <v>*</v>
          </cell>
          <cell r="H342" t="str">
            <v>*</v>
          </cell>
          <cell r="I342">
            <v>0</v>
          </cell>
          <cell r="J342">
            <v>128354937.45</v>
          </cell>
          <cell r="K342">
            <v>128354937.45</v>
          </cell>
        </row>
        <row r="343">
          <cell r="B343" t="str">
            <v>90000000</v>
          </cell>
          <cell r="C343" t="str">
            <v>供应商寄售库存</v>
          </cell>
          <cell r="D343" t="str">
            <v>*</v>
          </cell>
          <cell r="E343" t="str">
            <v>否</v>
          </cell>
          <cell r="F343" t="str">
            <v>*</v>
          </cell>
          <cell r="G343" t="str">
            <v>*</v>
          </cell>
          <cell r="H343" t="str">
            <v>*</v>
          </cell>
          <cell r="I343">
            <v>0</v>
          </cell>
          <cell r="J343">
            <v>2072.27</v>
          </cell>
          <cell r="K343">
            <v>2072.27</v>
          </cell>
        </row>
        <row r="344">
          <cell r="B344" t="str">
            <v>90000001</v>
          </cell>
          <cell r="C344" t="str">
            <v>COP(委外采购转WIP过渡科目)</v>
          </cell>
          <cell r="D344" t="str">
            <v>*</v>
          </cell>
          <cell r="E344" t="str">
            <v>否</v>
          </cell>
          <cell r="F344" t="str">
            <v>*</v>
          </cell>
          <cell r="G344" t="str">
            <v>*</v>
          </cell>
          <cell r="H344" t="str">
            <v>*</v>
          </cell>
          <cell r="I344">
            <v>258862.12</v>
          </cell>
          <cell r="J344">
            <v>78177.53</v>
          </cell>
          <cell r="K344">
            <v>78177.53</v>
          </cell>
        </row>
        <row r="346">
          <cell r="J346" t="str">
            <v>合计 = 881,105,558.59</v>
          </cell>
          <cell r="K346" t="str">
            <v>合计 = 881,105,558.59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搜索条件"/>
      <sheetName val="信息"/>
      <sheetName val="#REF!"/>
    </sheetNames>
    <sheetDataSet>
      <sheetData sheetId="0" refreshError="1">
        <row r="1">
          <cell r="B1" t="str">
            <v>总账账户</v>
          </cell>
          <cell r="C1" t="str">
            <v>总账说明</v>
          </cell>
          <cell r="D1" t="str">
            <v>分账户</v>
          </cell>
          <cell r="E1" t="str">
            <v>成本中心</v>
          </cell>
          <cell r="F1" t="str">
            <v>项目</v>
          </cell>
          <cell r="G1" t="str">
            <v>成本中心代码</v>
          </cell>
          <cell r="H1" t="str">
            <v>日记账代码</v>
          </cell>
          <cell r="I1" t="str">
            <v>BC 未结余额</v>
          </cell>
          <cell r="J1" t="str">
            <v>BC 期间借方</v>
          </cell>
          <cell r="K1" t="str">
            <v>BC 期间信贷</v>
          </cell>
          <cell r="L1" t="str">
            <v>BC 期间活动</v>
          </cell>
          <cell r="M1" t="str">
            <v>BC 余额</v>
          </cell>
        </row>
        <row r="2">
          <cell r="B2" t="str">
            <v>10020000</v>
          </cell>
          <cell r="C2" t="str">
            <v>银行存款-过渡账户</v>
          </cell>
          <cell r="D2" t="str">
            <v>*</v>
          </cell>
          <cell r="E2" t="str">
            <v>否</v>
          </cell>
          <cell r="F2" t="str">
            <v>*</v>
          </cell>
          <cell r="G2" t="str">
            <v>*</v>
          </cell>
          <cell r="H2" t="str">
            <v>*</v>
          </cell>
          <cell r="I2">
            <v>0</v>
          </cell>
          <cell r="J2">
            <v>521093081.1</v>
          </cell>
          <cell r="K2">
            <v>521093081.1</v>
          </cell>
          <cell r="L2">
            <v>0</v>
          </cell>
          <cell r="M2">
            <v>0</v>
          </cell>
        </row>
        <row r="3">
          <cell r="B3" t="str">
            <v>10020201</v>
          </cell>
          <cell r="C3" t="str">
            <v>银行存款-河北黄骅农村商业银行股份有限公司</v>
          </cell>
          <cell r="D3" t="str">
            <v>*</v>
          </cell>
          <cell r="E3" t="str">
            <v>否</v>
          </cell>
          <cell r="F3" t="str">
            <v>*</v>
          </cell>
          <cell r="G3" t="str">
            <v>*</v>
          </cell>
          <cell r="H3" t="str">
            <v>*</v>
          </cell>
          <cell r="I3">
            <v>24788.7</v>
          </cell>
          <cell r="J3">
            <v>9373558.12</v>
          </cell>
          <cell r="K3">
            <v>9389922.39</v>
          </cell>
          <cell r="L3">
            <v>-16364.27</v>
          </cell>
          <cell r="M3">
            <v>8424.43</v>
          </cell>
        </row>
        <row r="4">
          <cell r="B4" t="str">
            <v>10020202</v>
          </cell>
          <cell r="C4" t="str">
            <v>银行存款-中国建设银行黄骅支行</v>
          </cell>
          <cell r="D4" t="str">
            <v>*</v>
          </cell>
          <cell r="E4" t="str">
            <v>否</v>
          </cell>
          <cell r="F4" t="str">
            <v>*</v>
          </cell>
          <cell r="G4" t="str">
            <v>*</v>
          </cell>
          <cell r="H4" t="str">
            <v>*</v>
          </cell>
          <cell r="I4">
            <v>81479.27</v>
          </cell>
          <cell r="J4">
            <v>26994951.64</v>
          </cell>
          <cell r="K4">
            <v>27026149.68</v>
          </cell>
          <cell r="L4">
            <v>-31198.04</v>
          </cell>
          <cell r="M4">
            <v>50281.23</v>
          </cell>
        </row>
        <row r="5">
          <cell r="B5" t="str">
            <v>10020203</v>
          </cell>
          <cell r="C5" t="str">
            <v>银行存款-沧州银行解放路支行</v>
          </cell>
          <cell r="D5" t="str">
            <v>*</v>
          </cell>
          <cell r="E5" t="str">
            <v>否</v>
          </cell>
          <cell r="F5" t="str">
            <v>*</v>
          </cell>
          <cell r="G5" t="str">
            <v>*</v>
          </cell>
          <cell r="H5" t="str">
            <v>*</v>
          </cell>
          <cell r="I5">
            <v>3820.7</v>
          </cell>
          <cell r="J5">
            <v>11386002.66</v>
          </cell>
          <cell r="K5">
            <v>11388742.94</v>
          </cell>
          <cell r="L5">
            <v>-2740.28</v>
          </cell>
          <cell r="M5">
            <v>1080.42</v>
          </cell>
        </row>
        <row r="6">
          <cell r="B6" t="str">
            <v>10020204</v>
          </cell>
          <cell r="C6" t="str">
            <v>银行存款-沧州银行黄骅支行</v>
          </cell>
          <cell r="D6" t="str">
            <v>*</v>
          </cell>
          <cell r="E6" t="str">
            <v>否</v>
          </cell>
          <cell r="F6" t="str">
            <v>*</v>
          </cell>
          <cell r="G6" t="str">
            <v>*</v>
          </cell>
          <cell r="H6" t="str">
            <v>*</v>
          </cell>
          <cell r="I6">
            <v>343680.65</v>
          </cell>
          <cell r="J6">
            <v>301712908.19</v>
          </cell>
          <cell r="K6">
            <v>301728001.12</v>
          </cell>
          <cell r="L6">
            <v>-15092.93</v>
          </cell>
          <cell r="M6">
            <v>328587.72</v>
          </cell>
        </row>
        <row r="7">
          <cell r="B7" t="str">
            <v>10020205</v>
          </cell>
          <cell r="C7" t="str">
            <v>银行存款-重庆富民银行股份有限公司</v>
          </cell>
          <cell r="D7" t="str">
            <v>*</v>
          </cell>
          <cell r="E7" t="str">
            <v>否</v>
          </cell>
          <cell r="F7" t="str">
            <v>*</v>
          </cell>
          <cell r="G7" t="str">
            <v>*</v>
          </cell>
          <cell r="H7" t="str">
            <v>*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10020206</v>
          </cell>
          <cell r="C8" t="str">
            <v>银行存款-北京交通银行东三环支行</v>
          </cell>
          <cell r="D8" t="str">
            <v>*</v>
          </cell>
          <cell r="E8" t="str">
            <v>否</v>
          </cell>
          <cell r="F8" t="str">
            <v>*</v>
          </cell>
          <cell r="G8" t="str">
            <v>*</v>
          </cell>
          <cell r="H8" t="str">
            <v>*</v>
          </cell>
          <cell r="I8">
            <v>3099.39</v>
          </cell>
          <cell r="J8">
            <v>15974152.42</v>
          </cell>
          <cell r="K8">
            <v>15971251.29</v>
          </cell>
          <cell r="L8">
            <v>2901.13</v>
          </cell>
          <cell r="M8">
            <v>6000.52</v>
          </cell>
        </row>
        <row r="9">
          <cell r="B9" t="str">
            <v>10020207</v>
          </cell>
          <cell r="C9" t="str">
            <v>银行存款-中国银行北京北七家支行</v>
          </cell>
          <cell r="D9" t="str">
            <v>*</v>
          </cell>
          <cell r="E9" t="str">
            <v>否</v>
          </cell>
          <cell r="F9" t="str">
            <v>*</v>
          </cell>
          <cell r="G9" t="str">
            <v>*</v>
          </cell>
          <cell r="H9" t="str">
            <v>*</v>
          </cell>
          <cell r="I9">
            <v>2471.39</v>
          </cell>
          <cell r="J9">
            <v>59.11</v>
          </cell>
          <cell r="K9">
            <v>2530.5</v>
          </cell>
          <cell r="L9">
            <v>-2471.39</v>
          </cell>
          <cell r="M9">
            <v>0</v>
          </cell>
        </row>
        <row r="10">
          <cell r="B10" t="str">
            <v>10020208</v>
          </cell>
          <cell r="C10" t="str">
            <v>银行存款-中国民生银行黄骅支行</v>
          </cell>
          <cell r="D10" t="str">
            <v>*</v>
          </cell>
          <cell r="E10" t="str">
            <v>否</v>
          </cell>
          <cell r="F10" t="str">
            <v>*</v>
          </cell>
          <cell r="G10" t="str">
            <v>*</v>
          </cell>
          <cell r="H10" t="str">
            <v>*</v>
          </cell>
          <cell r="I10">
            <v>4408.12</v>
          </cell>
          <cell r="J10">
            <v>7.55</v>
          </cell>
          <cell r="K10">
            <v>200</v>
          </cell>
          <cell r="L10">
            <v>-192.45</v>
          </cell>
          <cell r="M10">
            <v>4215.67</v>
          </cell>
        </row>
        <row r="11">
          <cell r="B11" t="str">
            <v>10020209</v>
          </cell>
          <cell r="C11" t="str">
            <v>银行存款-宁波银行北京昌平支行</v>
          </cell>
          <cell r="D11" t="str">
            <v>*</v>
          </cell>
          <cell r="E11" t="str">
            <v>否</v>
          </cell>
          <cell r="F11" t="str">
            <v>*</v>
          </cell>
          <cell r="G11" t="str">
            <v>*</v>
          </cell>
          <cell r="H11" t="str">
            <v>*</v>
          </cell>
          <cell r="I11">
            <v>10377.78</v>
          </cell>
          <cell r="J11">
            <v>286568563.19</v>
          </cell>
          <cell r="K11">
            <v>285045126.62</v>
          </cell>
          <cell r="L11">
            <v>1523436.57</v>
          </cell>
          <cell r="M11">
            <v>1533814.35</v>
          </cell>
        </row>
        <row r="12">
          <cell r="B12" t="str">
            <v>10020210</v>
          </cell>
          <cell r="C12" t="str">
            <v>银行存款-光大银行沧州千童支行</v>
          </cell>
          <cell r="D12" t="str">
            <v>*</v>
          </cell>
          <cell r="E12" t="str">
            <v>否</v>
          </cell>
          <cell r="F12" t="str">
            <v>*</v>
          </cell>
          <cell r="G12" t="str">
            <v>*</v>
          </cell>
          <cell r="H12" t="str">
            <v>*</v>
          </cell>
          <cell r="I12">
            <v>32489.12</v>
          </cell>
          <cell r="J12">
            <v>128601252.76</v>
          </cell>
          <cell r="K12">
            <v>128600277.27</v>
          </cell>
          <cell r="L12">
            <v>975.49</v>
          </cell>
          <cell r="M12">
            <v>33464.61</v>
          </cell>
        </row>
        <row r="13">
          <cell r="B13" t="str">
            <v>10020211</v>
          </cell>
          <cell r="C13" t="str">
            <v>银行存款-招商北京建国路支行</v>
          </cell>
          <cell r="D13" t="str">
            <v>*</v>
          </cell>
          <cell r="E13" t="str">
            <v>否</v>
          </cell>
          <cell r="F13" t="str">
            <v>*</v>
          </cell>
          <cell r="G13" t="str">
            <v>*</v>
          </cell>
          <cell r="H13" t="str">
            <v>*</v>
          </cell>
          <cell r="I13">
            <v>0</v>
          </cell>
          <cell r="J13">
            <v>19818555.7</v>
          </cell>
          <cell r="K13">
            <v>19818185.43</v>
          </cell>
          <cell r="L13">
            <v>370.27</v>
          </cell>
          <cell r="M13">
            <v>370.27</v>
          </cell>
        </row>
        <row r="14">
          <cell r="B14" t="str">
            <v>11210202</v>
          </cell>
          <cell r="C14" t="str">
            <v>应收票据-银行承兑汇票</v>
          </cell>
          <cell r="D14" t="str">
            <v>*</v>
          </cell>
          <cell r="E14" t="str">
            <v>否</v>
          </cell>
          <cell r="F14" t="str">
            <v>*</v>
          </cell>
          <cell r="G14" t="str">
            <v>*</v>
          </cell>
          <cell r="H14" t="str">
            <v>*</v>
          </cell>
          <cell r="I14">
            <v>5751600</v>
          </cell>
          <cell r="J14">
            <v>154658697.08</v>
          </cell>
          <cell r="K14">
            <v>156758367.12</v>
          </cell>
          <cell r="L14">
            <v>-2099670.04</v>
          </cell>
          <cell r="M14">
            <v>3651929.96</v>
          </cell>
        </row>
        <row r="15">
          <cell r="B15" t="str">
            <v>11220101</v>
          </cell>
          <cell r="C15" t="str">
            <v>应收账款-集团内</v>
          </cell>
          <cell r="D15" t="str">
            <v>*</v>
          </cell>
          <cell r="E15" t="str">
            <v>否</v>
          </cell>
          <cell r="F15" t="str">
            <v>*</v>
          </cell>
          <cell r="G15" t="str">
            <v>*</v>
          </cell>
          <cell r="H15" t="str">
            <v>*</v>
          </cell>
          <cell r="I15">
            <v>38721585.18</v>
          </cell>
          <cell r="J15">
            <v>374314850.88</v>
          </cell>
          <cell r="K15">
            <v>365640254.7</v>
          </cell>
          <cell r="L15">
            <v>8674596.18</v>
          </cell>
          <cell r="M15">
            <v>47396181.36</v>
          </cell>
        </row>
        <row r="16">
          <cell r="B16" t="str">
            <v>11220201</v>
          </cell>
          <cell r="C16" t="str">
            <v>应收账款-集团外</v>
          </cell>
          <cell r="D16" t="str">
            <v>*</v>
          </cell>
          <cell r="E16" t="str">
            <v>否</v>
          </cell>
          <cell r="F16" t="str">
            <v>*</v>
          </cell>
          <cell r="G16" t="str">
            <v>*</v>
          </cell>
          <cell r="H16" t="str">
            <v>*</v>
          </cell>
          <cell r="I16">
            <v>44073673.6</v>
          </cell>
          <cell r="J16">
            <v>127504177.34</v>
          </cell>
          <cell r="K16">
            <v>131566836.99</v>
          </cell>
          <cell r="L16">
            <v>-4062659.65</v>
          </cell>
          <cell r="M16">
            <v>40011013.95</v>
          </cell>
        </row>
        <row r="17">
          <cell r="B17" t="str">
            <v>11220301</v>
          </cell>
          <cell r="C17" t="str">
            <v>应收账款-关联方</v>
          </cell>
          <cell r="D17" t="str">
            <v>*</v>
          </cell>
          <cell r="E17" t="str">
            <v>否</v>
          </cell>
          <cell r="F17" t="str">
            <v>*</v>
          </cell>
          <cell r="G17" t="str">
            <v>*</v>
          </cell>
          <cell r="H17" t="str">
            <v>*</v>
          </cell>
          <cell r="I17">
            <v>20912920.99</v>
          </cell>
          <cell r="J17">
            <v>19922262.53</v>
          </cell>
          <cell r="K17">
            <v>15424064.75</v>
          </cell>
          <cell r="L17">
            <v>4498197.78</v>
          </cell>
          <cell r="M17">
            <v>25411118.77</v>
          </cell>
        </row>
        <row r="18">
          <cell r="B18" t="str">
            <v>11230101</v>
          </cell>
          <cell r="C18" t="str">
            <v>预付账款-集团内</v>
          </cell>
          <cell r="D18" t="str">
            <v>*</v>
          </cell>
          <cell r="E18" t="str">
            <v>否</v>
          </cell>
          <cell r="F18" t="str">
            <v>*</v>
          </cell>
          <cell r="G18" t="str">
            <v>*</v>
          </cell>
          <cell r="H18" t="str">
            <v>*</v>
          </cell>
          <cell r="I18">
            <v>17376989.04</v>
          </cell>
          <cell r="J18">
            <v>12500000</v>
          </cell>
          <cell r="K18">
            <v>27478353.46</v>
          </cell>
          <cell r="L18">
            <v>-14978353.46</v>
          </cell>
          <cell r="M18">
            <v>2398635.58</v>
          </cell>
        </row>
        <row r="19">
          <cell r="B19" t="str">
            <v>11230201</v>
          </cell>
          <cell r="C19" t="str">
            <v>预付账款-集团外</v>
          </cell>
          <cell r="D19" t="str">
            <v>*</v>
          </cell>
          <cell r="E19" t="str">
            <v>否</v>
          </cell>
          <cell r="F19" t="str">
            <v>*</v>
          </cell>
          <cell r="G19" t="str">
            <v>*</v>
          </cell>
          <cell r="H19" t="str">
            <v>*</v>
          </cell>
          <cell r="I19">
            <v>6013548.41</v>
          </cell>
          <cell r="J19">
            <v>23159556.85</v>
          </cell>
          <cell r="K19">
            <v>24393133.28</v>
          </cell>
          <cell r="L19">
            <v>-1233576.43</v>
          </cell>
          <cell r="M19">
            <v>4779971.98</v>
          </cell>
        </row>
        <row r="20">
          <cell r="B20" t="str">
            <v>11230501</v>
          </cell>
          <cell r="C20" t="str">
            <v>预付账款-个人借款</v>
          </cell>
          <cell r="D20" t="str">
            <v>*</v>
          </cell>
          <cell r="E20" t="str">
            <v>否</v>
          </cell>
          <cell r="F20" t="str">
            <v>*</v>
          </cell>
          <cell r="G20" t="str">
            <v>*</v>
          </cell>
          <cell r="H20" t="str">
            <v>*</v>
          </cell>
          <cell r="I20">
            <v>2000</v>
          </cell>
          <cell r="J20">
            <v>22110</v>
          </cell>
          <cell r="K20">
            <v>14110</v>
          </cell>
          <cell r="L20">
            <v>8000</v>
          </cell>
          <cell r="M20">
            <v>10000</v>
          </cell>
        </row>
        <row r="21">
          <cell r="B21" t="str">
            <v>12210101</v>
          </cell>
          <cell r="C21" t="str">
            <v>其他应收款-集团内</v>
          </cell>
          <cell r="D21" t="str">
            <v>*</v>
          </cell>
          <cell r="E21" t="str">
            <v>否</v>
          </cell>
          <cell r="F21" t="str">
            <v>*</v>
          </cell>
          <cell r="G21" t="str">
            <v>*</v>
          </cell>
          <cell r="H21" t="str">
            <v>*</v>
          </cell>
          <cell r="I21">
            <v>107712075.22</v>
          </cell>
          <cell r="J21">
            <v>337591940.38</v>
          </cell>
          <cell r="K21">
            <v>362296962.91</v>
          </cell>
          <cell r="L21">
            <v>-24705022.53</v>
          </cell>
          <cell r="M21">
            <v>83007052.69</v>
          </cell>
        </row>
        <row r="22">
          <cell r="B22" t="str">
            <v>12210201</v>
          </cell>
          <cell r="C22" t="str">
            <v>其他应收款-集团外</v>
          </cell>
          <cell r="D22" t="str">
            <v>*</v>
          </cell>
          <cell r="E22" t="str">
            <v>否</v>
          </cell>
          <cell r="F22" t="str">
            <v>*</v>
          </cell>
          <cell r="G22" t="str">
            <v>*</v>
          </cell>
          <cell r="H22" t="str">
            <v>*</v>
          </cell>
          <cell r="I22">
            <v>13902.15</v>
          </cell>
          <cell r="J22">
            <v>603000</v>
          </cell>
          <cell r="K22">
            <v>4087.28</v>
          </cell>
          <cell r="L22">
            <v>598912.72</v>
          </cell>
          <cell r="M22">
            <v>612814.87</v>
          </cell>
        </row>
        <row r="23">
          <cell r="B23" t="str">
            <v>12210301</v>
          </cell>
          <cell r="C23" t="str">
            <v>其他应收款-关联方</v>
          </cell>
          <cell r="D23" t="str">
            <v>*</v>
          </cell>
          <cell r="E23" t="str">
            <v>否</v>
          </cell>
          <cell r="F23" t="str">
            <v>*</v>
          </cell>
          <cell r="G23" t="str">
            <v>*</v>
          </cell>
          <cell r="H23" t="str">
            <v>*</v>
          </cell>
          <cell r="I23">
            <v>15000</v>
          </cell>
          <cell r="J23">
            <v>0</v>
          </cell>
          <cell r="K23">
            <v>0</v>
          </cell>
          <cell r="L23">
            <v>0</v>
          </cell>
          <cell r="M23">
            <v>15000</v>
          </cell>
        </row>
        <row r="24">
          <cell r="B24" t="str">
            <v>12210501</v>
          </cell>
          <cell r="C24" t="str">
            <v>其他应收款-押金</v>
          </cell>
          <cell r="D24" t="str">
            <v>*</v>
          </cell>
          <cell r="E24" t="str">
            <v>否</v>
          </cell>
          <cell r="F24" t="str">
            <v>*</v>
          </cell>
          <cell r="G24" t="str">
            <v>*</v>
          </cell>
          <cell r="H24" t="str">
            <v>*</v>
          </cell>
          <cell r="I24">
            <v>50</v>
          </cell>
          <cell r="J24">
            <v>0</v>
          </cell>
          <cell r="K24">
            <v>0</v>
          </cell>
          <cell r="L24">
            <v>0</v>
          </cell>
          <cell r="M24">
            <v>50</v>
          </cell>
        </row>
        <row r="25">
          <cell r="B25" t="str">
            <v>14000000</v>
          </cell>
          <cell r="C25" t="str">
            <v>存货-期初差异</v>
          </cell>
          <cell r="D25" t="str">
            <v>*</v>
          </cell>
          <cell r="E25" t="str">
            <v>否</v>
          </cell>
          <cell r="F25" t="str">
            <v>*</v>
          </cell>
          <cell r="G25" t="str">
            <v>*</v>
          </cell>
          <cell r="H25" t="str">
            <v>*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 t="str">
            <v>14030101</v>
          </cell>
          <cell r="C26" t="str">
            <v>原材料</v>
          </cell>
          <cell r="D26" t="str">
            <v>*</v>
          </cell>
          <cell r="E26" t="str">
            <v>否</v>
          </cell>
          <cell r="F26" t="str">
            <v>*</v>
          </cell>
          <cell r="G26" t="str">
            <v>*</v>
          </cell>
          <cell r="H26" t="str">
            <v>*</v>
          </cell>
          <cell r="I26">
            <v>24354177.36</v>
          </cell>
          <cell r="J26">
            <v>650541059.48</v>
          </cell>
          <cell r="K26">
            <v>653300580.3</v>
          </cell>
          <cell r="L26">
            <v>-2759520.82</v>
          </cell>
          <cell r="M26">
            <v>21594656.54</v>
          </cell>
        </row>
        <row r="27">
          <cell r="B27" t="str">
            <v>14040101</v>
          </cell>
          <cell r="C27" t="str">
            <v>半成品-标准材料成本</v>
          </cell>
          <cell r="D27" t="str">
            <v>*</v>
          </cell>
          <cell r="E27" t="str">
            <v>否</v>
          </cell>
          <cell r="F27" t="str">
            <v>*</v>
          </cell>
          <cell r="G27" t="str">
            <v>*</v>
          </cell>
          <cell r="H27" t="str">
            <v>*</v>
          </cell>
          <cell r="I27">
            <v>6813475.34</v>
          </cell>
          <cell r="J27">
            <v>495924692.52</v>
          </cell>
          <cell r="K27">
            <v>493424440.57</v>
          </cell>
          <cell r="L27">
            <v>2500251.95</v>
          </cell>
          <cell r="M27">
            <v>9313727.29</v>
          </cell>
        </row>
        <row r="28">
          <cell r="B28" t="str">
            <v>14050101</v>
          </cell>
          <cell r="C28" t="str">
            <v>库存商品-标准成本</v>
          </cell>
          <cell r="D28" t="str">
            <v>*</v>
          </cell>
          <cell r="E28" t="str">
            <v>否</v>
          </cell>
          <cell r="F28" t="str">
            <v>*</v>
          </cell>
          <cell r="G28" t="str">
            <v>*</v>
          </cell>
          <cell r="H28" t="str">
            <v>*</v>
          </cell>
          <cell r="I28">
            <v>10609623.9</v>
          </cell>
          <cell r="J28">
            <v>552687127.09</v>
          </cell>
          <cell r="K28">
            <v>548629882.42</v>
          </cell>
          <cell r="L28">
            <v>4057244.67</v>
          </cell>
          <cell r="M28">
            <v>14666868.57</v>
          </cell>
        </row>
        <row r="29">
          <cell r="B29" t="str">
            <v>14060101</v>
          </cell>
          <cell r="C29" t="str">
            <v>发出商品-标准成本</v>
          </cell>
          <cell r="D29" t="str">
            <v>*</v>
          </cell>
          <cell r="E29" t="str">
            <v>否</v>
          </cell>
          <cell r="F29" t="str">
            <v>*</v>
          </cell>
          <cell r="G29" t="str">
            <v>*</v>
          </cell>
          <cell r="H29" t="str">
            <v>*</v>
          </cell>
          <cell r="I29">
            <v>18306077.79</v>
          </cell>
          <cell r="J29">
            <v>255428417.19</v>
          </cell>
          <cell r="K29">
            <v>238119452.09</v>
          </cell>
          <cell r="L29">
            <v>17308965.1</v>
          </cell>
          <cell r="M29">
            <v>35615042.89</v>
          </cell>
        </row>
        <row r="30">
          <cell r="B30" t="str">
            <v>14070101</v>
          </cell>
          <cell r="C30" t="str">
            <v>采购价格差异PPV</v>
          </cell>
          <cell r="D30" t="str">
            <v>*</v>
          </cell>
          <cell r="E30" t="str">
            <v>否</v>
          </cell>
          <cell r="F30" t="str">
            <v>*</v>
          </cell>
          <cell r="G30" t="str">
            <v>*</v>
          </cell>
          <cell r="H30" t="str">
            <v>*</v>
          </cell>
          <cell r="I30">
            <v>0</v>
          </cell>
          <cell r="J30">
            <v>-3110501.86</v>
          </cell>
          <cell r="K30">
            <v>-3110501.86</v>
          </cell>
          <cell r="L30">
            <v>0</v>
          </cell>
          <cell r="M30">
            <v>0</v>
          </cell>
        </row>
        <row r="31">
          <cell r="B31" t="str">
            <v>14070102</v>
          </cell>
          <cell r="C31" t="str">
            <v>委外加工-转包费率差异</v>
          </cell>
          <cell r="D31" t="str">
            <v>*</v>
          </cell>
          <cell r="E31" t="str">
            <v>否</v>
          </cell>
          <cell r="F31" t="str">
            <v>*</v>
          </cell>
          <cell r="G31" t="str">
            <v>*</v>
          </cell>
          <cell r="H31" t="str">
            <v>*</v>
          </cell>
          <cell r="I31">
            <v>0</v>
          </cell>
          <cell r="J31">
            <v>15025.39</v>
          </cell>
          <cell r="K31">
            <v>15025.39</v>
          </cell>
          <cell r="L31">
            <v>0</v>
          </cell>
          <cell r="M31">
            <v>0</v>
          </cell>
        </row>
        <row r="32">
          <cell r="B32" t="str">
            <v>14070103</v>
          </cell>
          <cell r="C32" t="str">
            <v>应付账款数量差异</v>
          </cell>
          <cell r="D32" t="str">
            <v>*</v>
          </cell>
          <cell r="E32" t="str">
            <v>否</v>
          </cell>
          <cell r="F32" t="str">
            <v>*</v>
          </cell>
          <cell r="G32" t="str">
            <v>*</v>
          </cell>
          <cell r="H32" t="str">
            <v>*</v>
          </cell>
          <cell r="I32">
            <v>0</v>
          </cell>
          <cell r="J32">
            <v>629.8</v>
          </cell>
          <cell r="K32">
            <v>629.8</v>
          </cell>
          <cell r="L32">
            <v>0</v>
          </cell>
          <cell r="M32">
            <v>0</v>
          </cell>
        </row>
        <row r="33">
          <cell r="B33" t="str">
            <v>14070104</v>
          </cell>
          <cell r="C33" t="str">
            <v>应付账款费率差异</v>
          </cell>
          <cell r="D33" t="str">
            <v>*</v>
          </cell>
          <cell r="E33" t="str">
            <v>否</v>
          </cell>
          <cell r="F33" t="str">
            <v>*</v>
          </cell>
          <cell r="G33" t="str">
            <v>*</v>
          </cell>
          <cell r="H33" t="str">
            <v>*</v>
          </cell>
          <cell r="I33">
            <v>0</v>
          </cell>
          <cell r="J33">
            <v>22666050.42</v>
          </cell>
          <cell r="K33">
            <v>22666050.42</v>
          </cell>
          <cell r="L33">
            <v>0</v>
          </cell>
          <cell r="M33">
            <v>0</v>
          </cell>
        </row>
        <row r="34">
          <cell r="B34" t="str">
            <v>14070105</v>
          </cell>
          <cell r="C34" t="str">
            <v>采购价格差异PPV-事业部间</v>
          </cell>
          <cell r="D34" t="str">
            <v>*</v>
          </cell>
          <cell r="E34" t="str">
            <v>是</v>
          </cell>
          <cell r="F34" t="str">
            <v>*</v>
          </cell>
          <cell r="G34" t="str">
            <v>*</v>
          </cell>
          <cell r="H34" t="str">
            <v>*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 t="str">
            <v>14070201</v>
          </cell>
          <cell r="C35" t="str">
            <v>物料费率差异</v>
          </cell>
          <cell r="D35" t="str">
            <v>*</v>
          </cell>
          <cell r="E35" t="str">
            <v>否</v>
          </cell>
          <cell r="F35" t="str">
            <v>*</v>
          </cell>
          <cell r="G35" t="str">
            <v>*</v>
          </cell>
          <cell r="H35" t="str">
            <v>*</v>
          </cell>
          <cell r="I35">
            <v>0</v>
          </cell>
          <cell r="J35">
            <v>-27202.59</v>
          </cell>
          <cell r="K35">
            <v>-27202.59</v>
          </cell>
          <cell r="L35">
            <v>0</v>
          </cell>
          <cell r="M35">
            <v>0</v>
          </cell>
        </row>
        <row r="36">
          <cell r="B36" t="str">
            <v>14070202</v>
          </cell>
          <cell r="C36" t="str">
            <v>物料使用差异</v>
          </cell>
          <cell r="D36" t="str">
            <v>*</v>
          </cell>
          <cell r="E36" t="str">
            <v>否</v>
          </cell>
          <cell r="F36" t="str">
            <v>*</v>
          </cell>
          <cell r="G36" t="str">
            <v>*</v>
          </cell>
          <cell r="H36" t="str">
            <v>*</v>
          </cell>
          <cell r="I36">
            <v>0</v>
          </cell>
          <cell r="J36">
            <v>-7792277.8</v>
          </cell>
          <cell r="K36">
            <v>-7792277.8</v>
          </cell>
          <cell r="L36">
            <v>0</v>
          </cell>
          <cell r="M36">
            <v>0</v>
          </cell>
        </row>
        <row r="37">
          <cell r="B37" t="str">
            <v>14070208</v>
          </cell>
          <cell r="C37" t="str">
            <v>方法差异</v>
          </cell>
          <cell r="D37" t="str">
            <v>*</v>
          </cell>
          <cell r="E37" t="str">
            <v>否</v>
          </cell>
          <cell r="F37" t="str">
            <v>*</v>
          </cell>
          <cell r="G37" t="str">
            <v>*</v>
          </cell>
          <cell r="H37" t="str">
            <v>*</v>
          </cell>
          <cell r="I37">
            <v>0</v>
          </cell>
          <cell r="J37">
            <v>-429539.24</v>
          </cell>
          <cell r="K37">
            <v>-429539.24</v>
          </cell>
          <cell r="L37">
            <v>0</v>
          </cell>
          <cell r="M37">
            <v>0</v>
          </cell>
        </row>
        <row r="38">
          <cell r="B38" t="str">
            <v>14070301</v>
          </cell>
          <cell r="C38" t="str">
            <v>库存转移差异</v>
          </cell>
          <cell r="D38" t="str">
            <v>*</v>
          </cell>
          <cell r="E38" t="str">
            <v>否</v>
          </cell>
          <cell r="F38" t="str">
            <v>*</v>
          </cell>
          <cell r="G38" t="str">
            <v>*</v>
          </cell>
          <cell r="H38" t="str">
            <v>*</v>
          </cell>
          <cell r="I38">
            <v>0</v>
          </cell>
          <cell r="J38">
            <v>106214.18</v>
          </cell>
          <cell r="K38">
            <v>106214.18</v>
          </cell>
          <cell r="L38">
            <v>0</v>
          </cell>
          <cell r="M38">
            <v>0</v>
          </cell>
        </row>
        <row r="39">
          <cell r="B39" t="str">
            <v>14070501</v>
          </cell>
          <cell r="C39" t="str">
            <v>成本重估差异</v>
          </cell>
          <cell r="D39" t="str">
            <v>*</v>
          </cell>
          <cell r="E39" t="str">
            <v>否</v>
          </cell>
          <cell r="F39" t="str">
            <v>*</v>
          </cell>
          <cell r="G39" t="str">
            <v>*</v>
          </cell>
          <cell r="H39" t="str">
            <v>*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14110101</v>
          </cell>
          <cell r="C40" t="str">
            <v>周转材料</v>
          </cell>
          <cell r="D40" t="str">
            <v>*</v>
          </cell>
          <cell r="E40" t="str">
            <v>否</v>
          </cell>
          <cell r="F40" t="str">
            <v>*</v>
          </cell>
          <cell r="G40" t="str">
            <v>*</v>
          </cell>
          <cell r="H40" t="str">
            <v>*</v>
          </cell>
          <cell r="I40">
            <v>121929.2</v>
          </cell>
          <cell r="J40">
            <v>264353.19</v>
          </cell>
          <cell r="K40">
            <v>0</v>
          </cell>
          <cell r="L40">
            <v>264353.19</v>
          </cell>
          <cell r="M40">
            <v>386282.39</v>
          </cell>
        </row>
        <row r="41">
          <cell r="B41" t="str">
            <v>15240101</v>
          </cell>
          <cell r="C41" t="str">
            <v>长期股权投资-北京光华荣昌汽车部件有限公司</v>
          </cell>
          <cell r="D41" t="str">
            <v>*</v>
          </cell>
          <cell r="E41" t="str">
            <v>否</v>
          </cell>
          <cell r="F41" t="str">
            <v>*</v>
          </cell>
          <cell r="G41" t="str">
            <v>*</v>
          </cell>
          <cell r="H41" t="str">
            <v>*</v>
          </cell>
          <cell r="I41">
            <v>80000000</v>
          </cell>
          <cell r="J41">
            <v>0</v>
          </cell>
          <cell r="K41">
            <v>0</v>
          </cell>
          <cell r="L41">
            <v>0</v>
          </cell>
          <cell r="M41">
            <v>80000000</v>
          </cell>
        </row>
        <row r="42">
          <cell r="B42" t="str">
            <v>15240102</v>
          </cell>
          <cell r="C42" t="str">
            <v>长期股权投资-安路普（北京）汽车技术有限公司</v>
          </cell>
          <cell r="D42" t="str">
            <v>*</v>
          </cell>
          <cell r="E42" t="str">
            <v>否</v>
          </cell>
          <cell r="F42" t="str">
            <v>*</v>
          </cell>
          <cell r="G42" t="str">
            <v>*</v>
          </cell>
          <cell r="H42" t="str">
            <v>*</v>
          </cell>
          <cell r="I42">
            <v>49536600</v>
          </cell>
          <cell r="J42">
            <v>0</v>
          </cell>
          <cell r="K42">
            <v>0</v>
          </cell>
          <cell r="L42">
            <v>0</v>
          </cell>
          <cell r="M42">
            <v>49536600</v>
          </cell>
        </row>
        <row r="43">
          <cell r="B43" t="str">
            <v>16010101</v>
          </cell>
          <cell r="C43" t="str">
            <v>固定资产-房屋建筑物</v>
          </cell>
          <cell r="D43" t="str">
            <v>*</v>
          </cell>
          <cell r="E43" t="str">
            <v>否</v>
          </cell>
          <cell r="F43" t="str">
            <v>*</v>
          </cell>
          <cell r="G43" t="str">
            <v>*</v>
          </cell>
          <cell r="H43" t="str">
            <v>*</v>
          </cell>
          <cell r="I43">
            <v>55372720.78</v>
          </cell>
          <cell r="J43">
            <v>0</v>
          </cell>
          <cell r="K43">
            <v>0</v>
          </cell>
          <cell r="L43">
            <v>0</v>
          </cell>
          <cell r="M43">
            <v>55372720.78</v>
          </cell>
        </row>
        <row r="44">
          <cell r="B44" t="str">
            <v>16010201</v>
          </cell>
          <cell r="C44" t="str">
            <v>固定资产-机器设备</v>
          </cell>
          <cell r="D44" t="str">
            <v>*</v>
          </cell>
          <cell r="E44" t="str">
            <v>否</v>
          </cell>
          <cell r="F44" t="str">
            <v>*</v>
          </cell>
          <cell r="G44" t="str">
            <v>*</v>
          </cell>
          <cell r="H44" t="str">
            <v>*</v>
          </cell>
          <cell r="I44">
            <v>113076402.79</v>
          </cell>
          <cell r="J44">
            <v>3335588.66</v>
          </cell>
          <cell r="K44">
            <v>2105177.01</v>
          </cell>
          <cell r="L44">
            <v>1230411.65</v>
          </cell>
          <cell r="M44">
            <v>114306814.44</v>
          </cell>
        </row>
        <row r="45">
          <cell r="B45" t="str">
            <v>16010301</v>
          </cell>
          <cell r="C45" t="str">
            <v>固定资产-电子设备</v>
          </cell>
          <cell r="D45" t="str">
            <v>*</v>
          </cell>
          <cell r="E45" t="str">
            <v>否</v>
          </cell>
          <cell r="F45" t="str">
            <v>*</v>
          </cell>
          <cell r="G45" t="str">
            <v>*</v>
          </cell>
          <cell r="H45" t="str">
            <v>*</v>
          </cell>
          <cell r="I45">
            <v>2609007.94</v>
          </cell>
          <cell r="J45">
            <v>32261.52</v>
          </cell>
          <cell r="K45">
            <v>909.53</v>
          </cell>
          <cell r="L45">
            <v>31351.99</v>
          </cell>
          <cell r="M45">
            <v>2640359.93</v>
          </cell>
        </row>
        <row r="46">
          <cell r="B46" t="str">
            <v>16010401</v>
          </cell>
          <cell r="C46" t="str">
            <v>固定资产-运输设备</v>
          </cell>
          <cell r="D46" t="str">
            <v>*</v>
          </cell>
          <cell r="E46" t="str">
            <v>否</v>
          </cell>
          <cell r="F46" t="str">
            <v>*</v>
          </cell>
          <cell r="G46" t="str">
            <v>*</v>
          </cell>
          <cell r="H46" t="str">
            <v>*</v>
          </cell>
          <cell r="I46">
            <v>792113.65</v>
          </cell>
          <cell r="J46">
            <v>4396.47</v>
          </cell>
          <cell r="K46">
            <v>327015.85</v>
          </cell>
          <cell r="L46">
            <v>-322619.38</v>
          </cell>
          <cell r="M46">
            <v>469494.27</v>
          </cell>
        </row>
        <row r="47">
          <cell r="B47" t="str">
            <v>16010501</v>
          </cell>
          <cell r="C47" t="str">
            <v>固定资产-模具、检具、工装</v>
          </cell>
          <cell r="D47" t="str">
            <v>*</v>
          </cell>
          <cell r="E47" t="str">
            <v>否</v>
          </cell>
          <cell r="F47" t="str">
            <v>*</v>
          </cell>
          <cell r="G47" t="str">
            <v>*</v>
          </cell>
          <cell r="H47" t="str">
            <v>*</v>
          </cell>
          <cell r="I47">
            <v>127145320.41</v>
          </cell>
          <cell r="J47">
            <v>25843724.44</v>
          </cell>
          <cell r="K47">
            <v>10512723.24</v>
          </cell>
          <cell r="L47">
            <v>15331001.2</v>
          </cell>
          <cell r="M47">
            <v>142476321.61</v>
          </cell>
        </row>
        <row r="48">
          <cell r="B48" t="str">
            <v>16010901</v>
          </cell>
          <cell r="C48" t="str">
            <v>固定资产-其他</v>
          </cell>
          <cell r="D48" t="str">
            <v>*</v>
          </cell>
          <cell r="E48" t="str">
            <v>否</v>
          </cell>
          <cell r="F48" t="str">
            <v>*</v>
          </cell>
          <cell r="G48" t="str">
            <v>*</v>
          </cell>
          <cell r="H48" t="str">
            <v>*</v>
          </cell>
          <cell r="I48">
            <v>16557761.92</v>
          </cell>
          <cell r="J48">
            <v>102565.14</v>
          </cell>
          <cell r="K48">
            <v>747626.96</v>
          </cell>
          <cell r="L48">
            <v>-645061.82</v>
          </cell>
          <cell r="M48">
            <v>15912700.1</v>
          </cell>
        </row>
        <row r="49">
          <cell r="B49" t="str">
            <v>16020101</v>
          </cell>
          <cell r="C49" t="str">
            <v>累计折旧-房屋建筑物</v>
          </cell>
          <cell r="D49" t="str">
            <v>*</v>
          </cell>
          <cell r="E49" t="str">
            <v>否</v>
          </cell>
          <cell r="F49" t="str">
            <v>*</v>
          </cell>
          <cell r="G49" t="str">
            <v>*</v>
          </cell>
          <cell r="H49" t="str">
            <v>*</v>
          </cell>
          <cell r="I49">
            <v>-25421224.42</v>
          </cell>
          <cell r="J49">
            <v>0</v>
          </cell>
          <cell r="K49">
            <v>2759421.96</v>
          </cell>
          <cell r="L49">
            <v>-2759421.96</v>
          </cell>
          <cell r="M49">
            <v>-28180646.38</v>
          </cell>
        </row>
        <row r="50">
          <cell r="B50" t="str">
            <v>16020201</v>
          </cell>
          <cell r="C50" t="str">
            <v>累计折旧-机器设备</v>
          </cell>
          <cell r="D50" t="str">
            <v>*</v>
          </cell>
          <cell r="E50" t="str">
            <v>否</v>
          </cell>
          <cell r="F50" t="str">
            <v>*</v>
          </cell>
          <cell r="G50" t="str">
            <v>*</v>
          </cell>
          <cell r="H50" t="str">
            <v>*</v>
          </cell>
          <cell r="I50">
            <v>-55352391.34</v>
          </cell>
          <cell r="J50">
            <v>1167138.01</v>
          </cell>
          <cell r="K50">
            <v>9241329.68</v>
          </cell>
          <cell r="L50">
            <v>-8074191.67</v>
          </cell>
          <cell r="M50">
            <v>-63426583.01</v>
          </cell>
        </row>
        <row r="51">
          <cell r="B51" t="str">
            <v>16020301</v>
          </cell>
          <cell r="C51" t="str">
            <v>累计折旧-电子设备</v>
          </cell>
          <cell r="D51" t="str">
            <v>*</v>
          </cell>
          <cell r="E51" t="str">
            <v>否</v>
          </cell>
          <cell r="F51" t="str">
            <v>*</v>
          </cell>
          <cell r="G51" t="str">
            <v>*</v>
          </cell>
          <cell r="H51" t="str">
            <v>*</v>
          </cell>
          <cell r="I51">
            <v>-1816397.73</v>
          </cell>
          <cell r="J51">
            <v>484.33</v>
          </cell>
          <cell r="K51">
            <v>182971.98</v>
          </cell>
          <cell r="L51">
            <v>-182487.65</v>
          </cell>
          <cell r="M51">
            <v>-1998885.38</v>
          </cell>
        </row>
        <row r="52">
          <cell r="B52" t="str">
            <v>16020401</v>
          </cell>
          <cell r="C52" t="str">
            <v>累计折旧-运输设备</v>
          </cell>
          <cell r="D52" t="str">
            <v>*</v>
          </cell>
          <cell r="E52" t="str">
            <v>否</v>
          </cell>
          <cell r="F52" t="str">
            <v>*</v>
          </cell>
          <cell r="G52" t="str">
            <v>*</v>
          </cell>
          <cell r="H52" t="str">
            <v>*</v>
          </cell>
          <cell r="I52">
            <v>-688359.3</v>
          </cell>
          <cell r="J52">
            <v>261735.19</v>
          </cell>
          <cell r="K52">
            <v>8853.15</v>
          </cell>
          <cell r="L52">
            <v>252882.04</v>
          </cell>
          <cell r="M52">
            <v>-435477.26</v>
          </cell>
        </row>
        <row r="53">
          <cell r="B53" t="str">
            <v>16020501</v>
          </cell>
          <cell r="C53" t="str">
            <v>累计折旧-模具、检具、工装</v>
          </cell>
          <cell r="D53" t="str">
            <v>*</v>
          </cell>
          <cell r="E53" t="str">
            <v>否</v>
          </cell>
          <cell r="F53" t="str">
            <v>*</v>
          </cell>
          <cell r="G53" t="str">
            <v>*</v>
          </cell>
          <cell r="H53" t="str">
            <v>*</v>
          </cell>
          <cell r="I53">
            <v>-66183816.67</v>
          </cell>
          <cell r="J53">
            <v>5419778.78</v>
          </cell>
          <cell r="K53">
            <v>23464578.75</v>
          </cell>
          <cell r="L53">
            <v>-18044799.97</v>
          </cell>
          <cell r="M53">
            <v>-84228616.64</v>
          </cell>
        </row>
        <row r="54">
          <cell r="B54" t="str">
            <v>16020901</v>
          </cell>
          <cell r="C54" t="str">
            <v>累计折旧-其他</v>
          </cell>
          <cell r="D54" t="str">
            <v>*</v>
          </cell>
          <cell r="E54" t="str">
            <v>否</v>
          </cell>
          <cell r="F54" t="str">
            <v>*</v>
          </cell>
          <cell r="G54" t="str">
            <v>*</v>
          </cell>
          <cell r="H54" t="str">
            <v>*</v>
          </cell>
          <cell r="I54">
            <v>-8867884.88</v>
          </cell>
          <cell r="J54">
            <v>700914.49</v>
          </cell>
          <cell r="K54">
            <v>703019.89</v>
          </cell>
          <cell r="L54">
            <v>-2105.4</v>
          </cell>
          <cell r="M54">
            <v>-8869990.28</v>
          </cell>
        </row>
        <row r="55">
          <cell r="B55" t="str">
            <v>16030101</v>
          </cell>
          <cell r="C55" t="str">
            <v>固定资产减值准备</v>
          </cell>
          <cell r="D55" t="str">
            <v>*</v>
          </cell>
          <cell r="E55" t="str">
            <v>否</v>
          </cell>
          <cell r="F55" t="str">
            <v>*</v>
          </cell>
          <cell r="G55" t="str">
            <v>*</v>
          </cell>
          <cell r="H55" t="str">
            <v>*</v>
          </cell>
          <cell r="I55">
            <v>0</v>
          </cell>
          <cell r="J55">
            <v>5023564.74</v>
          </cell>
          <cell r="K55">
            <v>5023564.74</v>
          </cell>
          <cell r="L55">
            <v>0</v>
          </cell>
          <cell r="M55">
            <v>0</v>
          </cell>
        </row>
        <row r="56">
          <cell r="B56" t="str">
            <v>16040101</v>
          </cell>
          <cell r="C56" t="str">
            <v>在建工程-建筑工程</v>
          </cell>
          <cell r="D56" t="str">
            <v>*</v>
          </cell>
          <cell r="E56" t="str">
            <v>否</v>
          </cell>
          <cell r="F56" t="str">
            <v>*</v>
          </cell>
          <cell r="G56" t="str">
            <v>*</v>
          </cell>
          <cell r="H56" t="str">
            <v>*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16040301</v>
          </cell>
          <cell r="C57" t="str">
            <v>在建工程-机器设备</v>
          </cell>
          <cell r="D57" t="str">
            <v>*</v>
          </cell>
          <cell r="E57" t="str">
            <v>否</v>
          </cell>
          <cell r="F57" t="str">
            <v>*</v>
          </cell>
          <cell r="G57" t="str">
            <v>*</v>
          </cell>
          <cell r="H57" t="str">
            <v>*</v>
          </cell>
          <cell r="I57">
            <v>29413045.61</v>
          </cell>
          <cell r="J57">
            <v>8890834.66</v>
          </cell>
          <cell r="K57">
            <v>21767010.71</v>
          </cell>
          <cell r="L57">
            <v>-12876176.05</v>
          </cell>
          <cell r="M57">
            <v>16536869.56</v>
          </cell>
        </row>
        <row r="58">
          <cell r="B58" t="str">
            <v>16040501</v>
          </cell>
          <cell r="C58" t="str">
            <v>在建工程-中转（固定资产）</v>
          </cell>
          <cell r="D58" t="str">
            <v>*</v>
          </cell>
          <cell r="E58" t="str">
            <v>否</v>
          </cell>
          <cell r="F58" t="str">
            <v>*</v>
          </cell>
          <cell r="G58" t="str">
            <v>*</v>
          </cell>
          <cell r="H58" t="str">
            <v>*</v>
          </cell>
          <cell r="I58">
            <v>0</v>
          </cell>
          <cell r="J58">
            <v>8518450.05</v>
          </cell>
          <cell r="K58">
            <v>8518450.05</v>
          </cell>
          <cell r="L58">
            <v>0</v>
          </cell>
          <cell r="M58">
            <v>0</v>
          </cell>
        </row>
        <row r="59">
          <cell r="B59" t="str">
            <v>16060101</v>
          </cell>
          <cell r="C59" t="str">
            <v>固定资产清理</v>
          </cell>
          <cell r="D59" t="str">
            <v>*</v>
          </cell>
          <cell r="E59" t="str">
            <v>否</v>
          </cell>
          <cell r="F59" t="str">
            <v>*</v>
          </cell>
          <cell r="G59" t="str">
            <v>*</v>
          </cell>
          <cell r="H59" t="str">
            <v>*</v>
          </cell>
          <cell r="I59">
            <v>0</v>
          </cell>
          <cell r="J59">
            <v>6943381.23</v>
          </cell>
          <cell r="K59">
            <v>6943381.23</v>
          </cell>
          <cell r="L59">
            <v>0</v>
          </cell>
          <cell r="M59">
            <v>0</v>
          </cell>
        </row>
        <row r="60">
          <cell r="B60" t="str">
            <v>17010101</v>
          </cell>
          <cell r="C60" t="str">
            <v>无形资产-土地使用权</v>
          </cell>
          <cell r="D60" t="str">
            <v>*</v>
          </cell>
          <cell r="E60" t="str">
            <v>否</v>
          </cell>
          <cell r="F60" t="str">
            <v>*</v>
          </cell>
          <cell r="G60" t="str">
            <v>*</v>
          </cell>
          <cell r="H60" t="str">
            <v>*</v>
          </cell>
          <cell r="I60">
            <v>15174595.32</v>
          </cell>
          <cell r="J60">
            <v>0</v>
          </cell>
          <cell r="K60">
            <v>0</v>
          </cell>
          <cell r="L60">
            <v>0</v>
          </cell>
          <cell r="M60">
            <v>15174595.32</v>
          </cell>
        </row>
        <row r="61">
          <cell r="B61" t="str">
            <v>17010601</v>
          </cell>
          <cell r="C61" t="str">
            <v>无形资产-著作权（软件）</v>
          </cell>
          <cell r="D61" t="str">
            <v>*</v>
          </cell>
          <cell r="E61" t="str">
            <v>否</v>
          </cell>
          <cell r="F61" t="str">
            <v>*</v>
          </cell>
          <cell r="G61" t="str">
            <v>*</v>
          </cell>
          <cell r="H61" t="str">
            <v>*</v>
          </cell>
          <cell r="I61">
            <v>2830466.43</v>
          </cell>
          <cell r="J61">
            <v>0</v>
          </cell>
          <cell r="K61">
            <v>0</v>
          </cell>
          <cell r="L61">
            <v>0</v>
          </cell>
          <cell r="M61">
            <v>2830466.43</v>
          </cell>
        </row>
        <row r="62">
          <cell r="B62" t="str">
            <v>17020101</v>
          </cell>
          <cell r="C62" t="str">
            <v>累计摊销-土地使用权</v>
          </cell>
          <cell r="D62" t="str">
            <v>*</v>
          </cell>
          <cell r="E62" t="str">
            <v>否</v>
          </cell>
          <cell r="F62" t="str">
            <v>*</v>
          </cell>
          <cell r="G62" t="str">
            <v>*</v>
          </cell>
          <cell r="H62" t="str">
            <v>*</v>
          </cell>
          <cell r="I62">
            <v>-2915595.91</v>
          </cell>
          <cell r="J62">
            <v>0</v>
          </cell>
          <cell r="K62">
            <v>324590.28</v>
          </cell>
          <cell r="L62">
            <v>-324590.28</v>
          </cell>
          <cell r="M62">
            <v>-3240186.19</v>
          </cell>
        </row>
        <row r="63">
          <cell r="B63" t="str">
            <v>17020201</v>
          </cell>
          <cell r="C63" t="str">
            <v>累计摊销-特许权</v>
          </cell>
          <cell r="D63" t="str">
            <v>*</v>
          </cell>
          <cell r="E63" t="str">
            <v>否</v>
          </cell>
          <cell r="F63" t="str">
            <v>*</v>
          </cell>
          <cell r="G63" t="str">
            <v>*</v>
          </cell>
          <cell r="H63" t="str">
            <v>*</v>
          </cell>
          <cell r="I63">
            <v>-280222.09</v>
          </cell>
          <cell r="J63">
            <v>0</v>
          </cell>
          <cell r="K63">
            <v>82016.28</v>
          </cell>
          <cell r="L63">
            <v>-82016.28</v>
          </cell>
          <cell r="M63">
            <v>-362238.37</v>
          </cell>
        </row>
        <row r="64">
          <cell r="B64" t="str">
            <v>18010201</v>
          </cell>
          <cell r="C64" t="str">
            <v>长期待摊费用-房屋装修改造费</v>
          </cell>
          <cell r="D64" t="str">
            <v>*</v>
          </cell>
          <cell r="E64" t="str">
            <v>否</v>
          </cell>
          <cell r="F64" t="str">
            <v>*</v>
          </cell>
          <cell r="G64" t="str">
            <v>*</v>
          </cell>
          <cell r="H64" t="str">
            <v>*</v>
          </cell>
          <cell r="I64">
            <v>187192.73</v>
          </cell>
          <cell r="J64">
            <v>0</v>
          </cell>
          <cell r="K64">
            <v>74953.68</v>
          </cell>
          <cell r="L64">
            <v>-74953.68</v>
          </cell>
          <cell r="M64">
            <v>112239.05</v>
          </cell>
        </row>
        <row r="65">
          <cell r="B65" t="str">
            <v>18010301</v>
          </cell>
          <cell r="C65" t="str">
            <v>长期待摊费用-其他</v>
          </cell>
          <cell r="D65" t="str">
            <v>*</v>
          </cell>
          <cell r="E65" t="str">
            <v>否</v>
          </cell>
          <cell r="F65" t="str">
            <v>*</v>
          </cell>
          <cell r="G65" t="str">
            <v>*</v>
          </cell>
          <cell r="H65" t="str">
            <v>*</v>
          </cell>
          <cell r="I65">
            <v>0</v>
          </cell>
          <cell r="J65">
            <v>615000</v>
          </cell>
          <cell r="K65">
            <v>17083.34</v>
          </cell>
          <cell r="L65">
            <v>597916.66</v>
          </cell>
          <cell r="M65">
            <v>597916.66</v>
          </cell>
        </row>
        <row r="66">
          <cell r="B66" t="str">
            <v>19010101</v>
          </cell>
          <cell r="C66" t="str">
            <v>待处理非流动资产损益</v>
          </cell>
          <cell r="D66" t="str">
            <v>*</v>
          </cell>
          <cell r="E66" t="str">
            <v>否</v>
          </cell>
          <cell r="F66" t="str">
            <v>*</v>
          </cell>
          <cell r="G66" t="str">
            <v>*</v>
          </cell>
          <cell r="H66" t="str">
            <v>*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 t="str">
            <v>19010201</v>
          </cell>
          <cell r="C67" t="str">
            <v>待处理流动资产损益</v>
          </cell>
          <cell r="D67" t="str">
            <v>*</v>
          </cell>
          <cell r="E67" t="str">
            <v>是</v>
          </cell>
          <cell r="F67" t="str">
            <v>*</v>
          </cell>
          <cell r="G67" t="str">
            <v>*</v>
          </cell>
          <cell r="H67" t="str">
            <v>*</v>
          </cell>
          <cell r="I67">
            <v>505534.67</v>
          </cell>
          <cell r="J67">
            <v>1372821.94</v>
          </cell>
          <cell r="K67">
            <v>1485427.2</v>
          </cell>
          <cell r="L67">
            <v>-112605.26</v>
          </cell>
          <cell r="M67">
            <v>392929.41</v>
          </cell>
        </row>
        <row r="68">
          <cell r="B68" t="str">
            <v>20010101</v>
          </cell>
          <cell r="C68" t="str">
            <v>短期借款</v>
          </cell>
          <cell r="D68" t="str">
            <v>*</v>
          </cell>
          <cell r="E68" t="str">
            <v>否</v>
          </cell>
          <cell r="F68" t="str">
            <v>*</v>
          </cell>
          <cell r="G68" t="str">
            <v>*</v>
          </cell>
          <cell r="H68" t="str">
            <v>*</v>
          </cell>
          <cell r="I68">
            <v>-124530000</v>
          </cell>
          <cell r="J68">
            <v>124530000</v>
          </cell>
          <cell r="K68">
            <v>32600000</v>
          </cell>
          <cell r="L68">
            <v>91930000</v>
          </cell>
          <cell r="M68">
            <v>-32600000</v>
          </cell>
        </row>
        <row r="69">
          <cell r="B69" t="str">
            <v>22010201</v>
          </cell>
          <cell r="C69" t="str">
            <v>应付票据-银行承兑汇票</v>
          </cell>
          <cell r="D69" t="str">
            <v>*</v>
          </cell>
          <cell r="E69" t="str">
            <v>否</v>
          </cell>
          <cell r="F69" t="str">
            <v>*</v>
          </cell>
          <cell r="G69" t="str">
            <v>*</v>
          </cell>
          <cell r="H69" t="str">
            <v>*</v>
          </cell>
          <cell r="I69">
            <v>0</v>
          </cell>
          <cell r="J69">
            <v>142500</v>
          </cell>
          <cell r="K69">
            <v>142500</v>
          </cell>
          <cell r="L69">
            <v>0</v>
          </cell>
          <cell r="M69">
            <v>0</v>
          </cell>
        </row>
        <row r="70">
          <cell r="B70" t="str">
            <v>22020101</v>
          </cell>
          <cell r="C70" t="str">
            <v>应付账款-集团内</v>
          </cell>
          <cell r="D70" t="str">
            <v>*</v>
          </cell>
          <cell r="E70" t="str">
            <v>否</v>
          </cell>
          <cell r="F70" t="str">
            <v>*</v>
          </cell>
          <cell r="G70" t="str">
            <v>*</v>
          </cell>
          <cell r="H70" t="str">
            <v>*</v>
          </cell>
          <cell r="I70">
            <v>-10167265.51</v>
          </cell>
          <cell r="J70">
            <v>161980183.54</v>
          </cell>
          <cell r="K70">
            <v>158407073</v>
          </cell>
          <cell r="L70">
            <v>3573110.54</v>
          </cell>
          <cell r="M70">
            <v>-6594154.97</v>
          </cell>
        </row>
        <row r="71">
          <cell r="B71" t="str">
            <v>22020201</v>
          </cell>
          <cell r="C71" t="str">
            <v>应付账款-暂估</v>
          </cell>
          <cell r="D71" t="str">
            <v>*</v>
          </cell>
          <cell r="E71" t="str">
            <v>否</v>
          </cell>
          <cell r="F71" t="str">
            <v>*</v>
          </cell>
          <cell r="G71" t="str">
            <v>*</v>
          </cell>
          <cell r="H71" t="str">
            <v>*</v>
          </cell>
          <cell r="I71">
            <v>-19550815.87</v>
          </cell>
          <cell r="J71">
            <v>33101429.82</v>
          </cell>
          <cell r="K71">
            <v>35799804.65</v>
          </cell>
          <cell r="L71">
            <v>-2698374.83</v>
          </cell>
          <cell r="M71">
            <v>-22249190.7</v>
          </cell>
        </row>
        <row r="72">
          <cell r="B72" t="str">
            <v>22020301</v>
          </cell>
          <cell r="C72" t="str">
            <v>应付账款-集团外</v>
          </cell>
          <cell r="D72" t="str">
            <v>*</v>
          </cell>
          <cell r="E72" t="str">
            <v>否</v>
          </cell>
          <cell r="F72" t="str">
            <v>*</v>
          </cell>
          <cell r="G72" t="str">
            <v>*</v>
          </cell>
          <cell r="H72" t="str">
            <v>*</v>
          </cell>
          <cell r="I72">
            <v>-212345668.26</v>
          </cell>
          <cell r="J72">
            <v>484410680.57</v>
          </cell>
          <cell r="K72">
            <v>486555274.91</v>
          </cell>
          <cell r="L72">
            <v>-2144594.34</v>
          </cell>
          <cell r="M72">
            <v>-214490262.6</v>
          </cell>
        </row>
        <row r="73">
          <cell r="B73" t="str">
            <v>22020401</v>
          </cell>
          <cell r="C73" t="str">
            <v>应付账款-集团外暂估</v>
          </cell>
          <cell r="D73" t="str">
            <v>*</v>
          </cell>
          <cell r="E73" t="str">
            <v>否</v>
          </cell>
          <cell r="F73" t="str">
            <v>*</v>
          </cell>
          <cell r="G73" t="str">
            <v>*</v>
          </cell>
          <cell r="H73" t="str">
            <v>*</v>
          </cell>
          <cell r="I73">
            <v>-10133341.86</v>
          </cell>
          <cell r="J73">
            <v>423323732.69</v>
          </cell>
          <cell r="K73">
            <v>437471463.5</v>
          </cell>
          <cell r="L73">
            <v>-14147730.81</v>
          </cell>
          <cell r="M73">
            <v>-24281072.67</v>
          </cell>
        </row>
        <row r="74">
          <cell r="B74" t="str">
            <v>22020501</v>
          </cell>
          <cell r="C74" t="str">
            <v>应付账款-关联方</v>
          </cell>
          <cell r="D74" t="str">
            <v>*</v>
          </cell>
          <cell r="E74" t="str">
            <v>否</v>
          </cell>
          <cell r="F74" t="str">
            <v>*</v>
          </cell>
          <cell r="G74" t="str">
            <v>*</v>
          </cell>
          <cell r="H74" t="str">
            <v>*</v>
          </cell>
          <cell r="I74">
            <v>-7320032.86</v>
          </cell>
          <cell r="J74">
            <v>23334064.75</v>
          </cell>
          <cell r="K74">
            <v>16017976.48</v>
          </cell>
          <cell r="L74">
            <v>7316088.27</v>
          </cell>
          <cell r="M74">
            <v>-3944.59</v>
          </cell>
        </row>
        <row r="75">
          <cell r="B75" t="str">
            <v>22020601</v>
          </cell>
          <cell r="C75" t="str">
            <v>应付账款-关联方-暂估</v>
          </cell>
          <cell r="D75" t="str">
            <v>*</v>
          </cell>
          <cell r="E75" t="str">
            <v>否</v>
          </cell>
          <cell r="F75" t="str">
            <v>*</v>
          </cell>
          <cell r="G75" t="str">
            <v>*</v>
          </cell>
          <cell r="H75" t="str">
            <v>*</v>
          </cell>
          <cell r="I75">
            <v>0</v>
          </cell>
          <cell r="J75">
            <v>4960</v>
          </cell>
          <cell r="K75">
            <v>4960</v>
          </cell>
          <cell r="L75">
            <v>0</v>
          </cell>
          <cell r="M75">
            <v>0</v>
          </cell>
        </row>
        <row r="76">
          <cell r="B76" t="str">
            <v>22030101</v>
          </cell>
          <cell r="C76" t="str">
            <v>预收账款-集团内</v>
          </cell>
          <cell r="D76" t="str">
            <v>*</v>
          </cell>
          <cell r="E76" t="str">
            <v>否</v>
          </cell>
          <cell r="F76" t="str">
            <v>*</v>
          </cell>
          <cell r="G76" t="str">
            <v>*</v>
          </cell>
          <cell r="H76" t="str">
            <v>*</v>
          </cell>
          <cell r="I76">
            <v>-40312751.25</v>
          </cell>
          <cell r="J76">
            <v>67777781.78</v>
          </cell>
          <cell r="K76">
            <v>27465030.53</v>
          </cell>
          <cell r="L76">
            <v>40312751.25</v>
          </cell>
          <cell r="M76">
            <v>0</v>
          </cell>
        </row>
        <row r="77">
          <cell r="B77" t="str">
            <v>22030201</v>
          </cell>
          <cell r="C77" t="str">
            <v>预收账款-集团外</v>
          </cell>
          <cell r="D77" t="str">
            <v>*</v>
          </cell>
          <cell r="E77" t="str">
            <v>否</v>
          </cell>
          <cell r="F77" t="str">
            <v>*</v>
          </cell>
          <cell r="G77" t="str">
            <v>*</v>
          </cell>
          <cell r="H77" t="str">
            <v>*</v>
          </cell>
          <cell r="I77">
            <v>-24860.95</v>
          </cell>
          <cell r="J77">
            <v>15101160</v>
          </cell>
          <cell r="K77">
            <v>15101160</v>
          </cell>
          <cell r="L77">
            <v>0</v>
          </cell>
          <cell r="M77">
            <v>-24860.95</v>
          </cell>
        </row>
        <row r="78">
          <cell r="B78" t="str">
            <v>22110101</v>
          </cell>
          <cell r="C78" t="str">
            <v>应付职工薪酬-工资</v>
          </cell>
          <cell r="D78" t="str">
            <v>*</v>
          </cell>
          <cell r="E78" t="str">
            <v>否</v>
          </cell>
          <cell r="F78" t="str">
            <v>*</v>
          </cell>
          <cell r="G78" t="str">
            <v>*</v>
          </cell>
          <cell r="H78" t="str">
            <v>*</v>
          </cell>
          <cell r="I78">
            <v>-1754406.67</v>
          </cell>
          <cell r="J78">
            <v>28318749.99</v>
          </cell>
          <cell r="K78">
            <v>27617892.4</v>
          </cell>
          <cell r="L78">
            <v>700857.59</v>
          </cell>
          <cell r="M78">
            <v>-1053549.08</v>
          </cell>
        </row>
        <row r="79">
          <cell r="B79" t="str">
            <v>22110102</v>
          </cell>
          <cell r="C79" t="str">
            <v>应付职工薪酬-奖金</v>
          </cell>
          <cell r="D79" t="str">
            <v>*</v>
          </cell>
          <cell r="E79" t="str">
            <v>否</v>
          </cell>
          <cell r="F79" t="str">
            <v>*</v>
          </cell>
          <cell r="G79" t="str">
            <v>*</v>
          </cell>
          <cell r="H79" t="str">
            <v>*</v>
          </cell>
          <cell r="I79">
            <v>-2053779.93</v>
          </cell>
          <cell r="J79">
            <v>0</v>
          </cell>
          <cell r="K79">
            <v>892033.56</v>
          </cell>
          <cell r="L79">
            <v>-892033.56</v>
          </cell>
          <cell r="M79">
            <v>-2945813.49</v>
          </cell>
        </row>
        <row r="80">
          <cell r="B80" t="str">
            <v>22110103</v>
          </cell>
          <cell r="C80" t="str">
            <v>应付职工薪酬-福利费</v>
          </cell>
          <cell r="D80" t="str">
            <v>*</v>
          </cell>
          <cell r="E80" t="str">
            <v>否</v>
          </cell>
          <cell r="F80" t="str">
            <v>*</v>
          </cell>
          <cell r="G80" t="str">
            <v>*</v>
          </cell>
          <cell r="H80" t="str">
            <v>*</v>
          </cell>
          <cell r="I80">
            <v>155961.51</v>
          </cell>
          <cell r="J80">
            <v>2737320.16</v>
          </cell>
          <cell r="K80">
            <v>2733463.36</v>
          </cell>
          <cell r="L80">
            <v>3856.8</v>
          </cell>
          <cell r="M80">
            <v>159818.31</v>
          </cell>
        </row>
        <row r="81">
          <cell r="B81" t="str">
            <v>22110201</v>
          </cell>
          <cell r="C81" t="str">
            <v>应付职工薪酬-养老保险</v>
          </cell>
          <cell r="D81" t="str">
            <v>*</v>
          </cell>
          <cell r="E81" t="str">
            <v>否</v>
          </cell>
          <cell r="F81" t="str">
            <v>*</v>
          </cell>
          <cell r="G81" t="str">
            <v>*</v>
          </cell>
          <cell r="H81" t="str">
            <v>*</v>
          </cell>
          <cell r="I81">
            <v>0</v>
          </cell>
          <cell r="J81">
            <v>3017703.47</v>
          </cell>
          <cell r="K81">
            <v>3017703.47</v>
          </cell>
          <cell r="L81">
            <v>0</v>
          </cell>
          <cell r="M81">
            <v>0</v>
          </cell>
        </row>
        <row r="82">
          <cell r="B82" t="str">
            <v>22110202</v>
          </cell>
          <cell r="C82" t="str">
            <v>应付职工薪酬-医疗保险</v>
          </cell>
          <cell r="D82" t="str">
            <v>*</v>
          </cell>
          <cell r="E82" t="str">
            <v>否</v>
          </cell>
          <cell r="F82" t="str">
            <v>*</v>
          </cell>
          <cell r="G82" t="str">
            <v>*</v>
          </cell>
          <cell r="H82" t="str">
            <v>*</v>
          </cell>
          <cell r="I82">
            <v>0</v>
          </cell>
          <cell r="J82">
            <v>2385907.62</v>
          </cell>
          <cell r="K82">
            <v>2385907.62</v>
          </cell>
          <cell r="L82">
            <v>0</v>
          </cell>
          <cell r="M82">
            <v>0</v>
          </cell>
        </row>
        <row r="83">
          <cell r="B83" t="str">
            <v>22110203</v>
          </cell>
          <cell r="C83" t="str">
            <v>应付职工薪酬-工伤保险</v>
          </cell>
          <cell r="D83" t="str">
            <v>*</v>
          </cell>
          <cell r="E83" t="str">
            <v>否</v>
          </cell>
          <cell r="F83" t="str">
            <v>*</v>
          </cell>
          <cell r="G83" t="str">
            <v>*</v>
          </cell>
          <cell r="H83" t="str">
            <v>*</v>
          </cell>
          <cell r="I83">
            <v>0</v>
          </cell>
          <cell r="J83">
            <v>229748.54</v>
          </cell>
          <cell r="K83">
            <v>229748.54</v>
          </cell>
          <cell r="L83">
            <v>0</v>
          </cell>
          <cell r="M83">
            <v>0</v>
          </cell>
        </row>
        <row r="84">
          <cell r="B84" t="str">
            <v>22110204</v>
          </cell>
          <cell r="C84" t="str">
            <v>应付职工薪酬-失业保险</v>
          </cell>
          <cell r="D84" t="str">
            <v>*</v>
          </cell>
          <cell r="E84" t="str">
            <v>否</v>
          </cell>
          <cell r="F84" t="str">
            <v>*</v>
          </cell>
          <cell r="G84" t="str">
            <v>*</v>
          </cell>
          <cell r="H84" t="str">
            <v>*</v>
          </cell>
          <cell r="I84">
            <v>0</v>
          </cell>
          <cell r="J84">
            <v>132397.95</v>
          </cell>
          <cell r="K84">
            <v>132397.95</v>
          </cell>
          <cell r="L84">
            <v>0</v>
          </cell>
          <cell r="M84">
            <v>0</v>
          </cell>
        </row>
        <row r="85">
          <cell r="B85" t="str">
            <v>22110301</v>
          </cell>
          <cell r="C85" t="str">
            <v>应付职工薪酬-住房公积金</v>
          </cell>
          <cell r="D85" t="str">
            <v>*</v>
          </cell>
          <cell r="E85" t="str">
            <v>否</v>
          </cell>
          <cell r="F85" t="str">
            <v>*</v>
          </cell>
          <cell r="G85" t="str">
            <v>*</v>
          </cell>
          <cell r="H85" t="str">
            <v>*</v>
          </cell>
          <cell r="I85">
            <v>0</v>
          </cell>
          <cell r="J85">
            <v>584053.2</v>
          </cell>
          <cell r="K85">
            <v>584053.2</v>
          </cell>
          <cell r="L85">
            <v>0</v>
          </cell>
          <cell r="M85">
            <v>0</v>
          </cell>
        </row>
        <row r="86">
          <cell r="B86" t="str">
            <v>22110501</v>
          </cell>
          <cell r="C86" t="str">
            <v>应付职工薪酬-离职补偿金、辞退福利</v>
          </cell>
          <cell r="D86" t="str">
            <v>*</v>
          </cell>
          <cell r="E86" t="str">
            <v>否</v>
          </cell>
          <cell r="F86" t="str">
            <v>*</v>
          </cell>
          <cell r="G86" t="str">
            <v>*</v>
          </cell>
          <cell r="H86" t="str">
            <v>*</v>
          </cell>
          <cell r="I86">
            <v>0</v>
          </cell>
          <cell r="J86">
            <v>35700</v>
          </cell>
          <cell r="K86">
            <v>35700</v>
          </cell>
          <cell r="L86">
            <v>0</v>
          </cell>
          <cell r="M86">
            <v>0</v>
          </cell>
        </row>
        <row r="87">
          <cell r="B87" t="str">
            <v>22110601</v>
          </cell>
          <cell r="C87" t="str">
            <v>应付职工薪酬-工会经费</v>
          </cell>
          <cell r="D87" t="str">
            <v>*</v>
          </cell>
          <cell r="E87" t="str">
            <v>否</v>
          </cell>
          <cell r="F87" t="str">
            <v>*</v>
          </cell>
          <cell r="G87" t="str">
            <v>*</v>
          </cell>
          <cell r="H87" t="str">
            <v>*</v>
          </cell>
          <cell r="I87">
            <v>-1658.33</v>
          </cell>
          <cell r="J87">
            <v>19899.96</v>
          </cell>
          <cell r="K87">
            <v>19899.96</v>
          </cell>
          <cell r="L87">
            <v>0</v>
          </cell>
          <cell r="M87">
            <v>-1658.33</v>
          </cell>
        </row>
        <row r="88">
          <cell r="B88" t="str">
            <v>22210101</v>
          </cell>
          <cell r="C88" t="str">
            <v>应交税费-应交增值税-进项税额-系统</v>
          </cell>
          <cell r="D88" t="str">
            <v>*</v>
          </cell>
          <cell r="E88" t="str">
            <v>否</v>
          </cell>
          <cell r="F88" t="str">
            <v>*</v>
          </cell>
          <cell r="G88" t="str">
            <v>*</v>
          </cell>
          <cell r="H88" t="str">
            <v>*</v>
          </cell>
          <cell r="I88">
            <v>49939629.17</v>
          </cell>
          <cell r="J88">
            <v>28536866.16</v>
          </cell>
          <cell r="K88">
            <v>0</v>
          </cell>
          <cell r="L88">
            <v>28536866.16</v>
          </cell>
          <cell r="M88">
            <v>78476495.33</v>
          </cell>
        </row>
        <row r="89">
          <cell r="B89" t="str">
            <v>22210103</v>
          </cell>
          <cell r="C89" t="str">
            <v>应交税费-应交增值税-减免税款</v>
          </cell>
          <cell r="D89" t="str">
            <v>*</v>
          </cell>
          <cell r="E89" t="str">
            <v>否</v>
          </cell>
          <cell r="F89" t="str">
            <v>*</v>
          </cell>
          <cell r="G89" t="str">
            <v>*</v>
          </cell>
          <cell r="H89" t="str">
            <v>*</v>
          </cell>
          <cell r="I89">
            <v>2459</v>
          </cell>
          <cell r="J89">
            <v>18000</v>
          </cell>
          <cell r="K89">
            <v>0</v>
          </cell>
          <cell r="L89">
            <v>18000</v>
          </cell>
          <cell r="M89">
            <v>20459</v>
          </cell>
        </row>
        <row r="90">
          <cell r="B90" t="str">
            <v>22210105</v>
          </cell>
          <cell r="C90" t="str">
            <v>应交税费-应交增值税-转出未交增值税</v>
          </cell>
          <cell r="D90" t="str">
            <v>*</v>
          </cell>
          <cell r="E90" t="str">
            <v>否</v>
          </cell>
          <cell r="F90" t="str">
            <v>*</v>
          </cell>
          <cell r="G90" t="str">
            <v>*</v>
          </cell>
          <cell r="H90" t="str">
            <v>*</v>
          </cell>
          <cell r="I90">
            <v>63662058.42</v>
          </cell>
          <cell r="J90">
            <v>4208275.82</v>
          </cell>
          <cell r="K90">
            <v>1159451.32</v>
          </cell>
          <cell r="L90">
            <v>3048824.5</v>
          </cell>
          <cell r="M90">
            <v>66710882.92</v>
          </cell>
        </row>
        <row r="91">
          <cell r="B91" t="str">
            <v>22210106</v>
          </cell>
          <cell r="C91" t="str">
            <v>应交税费-应交增值税-销项税额</v>
          </cell>
          <cell r="D91" t="str">
            <v>*</v>
          </cell>
          <cell r="E91" t="str">
            <v>否</v>
          </cell>
          <cell r="F91" t="str">
            <v>*</v>
          </cell>
          <cell r="G91" t="str">
            <v>*</v>
          </cell>
          <cell r="H91" t="str">
            <v>*</v>
          </cell>
          <cell r="I91">
            <v>-65586368.53</v>
          </cell>
          <cell r="J91">
            <v>363858.42</v>
          </cell>
          <cell r="K91">
            <v>36958422.2</v>
          </cell>
          <cell r="L91">
            <v>-36594563.78</v>
          </cell>
          <cell r="M91">
            <v>-102180932.31</v>
          </cell>
        </row>
        <row r="92">
          <cell r="B92" t="str">
            <v>22210108</v>
          </cell>
          <cell r="C92" t="str">
            <v>应交税费-应交增值税-进项税额转出</v>
          </cell>
          <cell r="D92" t="str">
            <v>*</v>
          </cell>
          <cell r="E92" t="str">
            <v>否</v>
          </cell>
          <cell r="F92" t="str">
            <v>*</v>
          </cell>
          <cell r="G92" t="str">
            <v>*</v>
          </cell>
          <cell r="H92" t="str">
            <v>*</v>
          </cell>
          <cell r="I92">
            <v>-616021.99</v>
          </cell>
          <cell r="J92">
            <v>-17053.35</v>
          </cell>
          <cell r="K92">
            <v>40920.63</v>
          </cell>
          <cell r="L92">
            <v>-57973.98</v>
          </cell>
          <cell r="M92">
            <v>-673995.97</v>
          </cell>
        </row>
        <row r="93">
          <cell r="B93" t="str">
            <v>22210110</v>
          </cell>
          <cell r="C93" t="str">
            <v>应交税费-应交增值税-待抵扣进项税额</v>
          </cell>
          <cell r="D93" t="str">
            <v>*</v>
          </cell>
          <cell r="E93" t="str">
            <v>否</v>
          </cell>
          <cell r="F93" t="str">
            <v>*</v>
          </cell>
          <cell r="G93" t="str">
            <v>*</v>
          </cell>
          <cell r="H93" t="str">
            <v>*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 t="str">
            <v>22210111</v>
          </cell>
          <cell r="C94" t="str">
            <v>应交税费-应交增值税-进项税额-手工</v>
          </cell>
          <cell r="D94" t="str">
            <v>*</v>
          </cell>
          <cell r="E94" t="str">
            <v>否</v>
          </cell>
          <cell r="F94" t="str">
            <v>*</v>
          </cell>
          <cell r="G94" t="str">
            <v>*</v>
          </cell>
          <cell r="H94" t="str">
            <v>*</v>
          </cell>
          <cell r="I94">
            <v>365075680.62</v>
          </cell>
          <cell r="J94">
            <v>4605106.42</v>
          </cell>
          <cell r="K94">
            <v>-14274.22</v>
          </cell>
          <cell r="L94">
            <v>4619380.64</v>
          </cell>
          <cell r="M94">
            <v>369695061.26</v>
          </cell>
        </row>
        <row r="95">
          <cell r="B95" t="str">
            <v>22210116</v>
          </cell>
          <cell r="C95" t="str">
            <v>应交税费-应交增值税-销项税额-手工</v>
          </cell>
          <cell r="D95" t="str">
            <v>*</v>
          </cell>
          <cell r="E95" t="str">
            <v>否</v>
          </cell>
          <cell r="F95" t="str">
            <v>*</v>
          </cell>
          <cell r="G95" t="str">
            <v>*</v>
          </cell>
          <cell r="H95" t="str">
            <v>*</v>
          </cell>
          <cell r="I95">
            <v>-412477875.25</v>
          </cell>
          <cell r="J95">
            <v>-70164.72</v>
          </cell>
          <cell r="K95">
            <v>-499631.18</v>
          </cell>
          <cell r="L95">
            <v>429466.46</v>
          </cell>
          <cell r="M95">
            <v>-412048408.79</v>
          </cell>
        </row>
        <row r="96">
          <cell r="B96" t="str">
            <v>22210201</v>
          </cell>
          <cell r="C96" t="str">
            <v>应交税费-应交增值税-未交增值税</v>
          </cell>
          <cell r="D96" t="str">
            <v>*</v>
          </cell>
          <cell r="E96" t="str">
            <v>否</v>
          </cell>
          <cell r="F96" t="str">
            <v>*</v>
          </cell>
          <cell r="G96" t="str">
            <v>*</v>
          </cell>
          <cell r="H96" t="str">
            <v>*</v>
          </cell>
          <cell r="I96">
            <v>-217608.84</v>
          </cell>
          <cell r="J96">
            <v>4388045.84</v>
          </cell>
          <cell r="K96">
            <v>4208275.82</v>
          </cell>
          <cell r="L96">
            <v>179770.02</v>
          </cell>
          <cell r="M96">
            <v>-37838.82</v>
          </cell>
        </row>
        <row r="97">
          <cell r="B97" t="str">
            <v>22210301</v>
          </cell>
          <cell r="C97" t="str">
            <v>应交税费-环保税</v>
          </cell>
          <cell r="D97" t="str">
            <v>*</v>
          </cell>
          <cell r="E97" t="str">
            <v>否</v>
          </cell>
          <cell r="F97" t="str">
            <v>*</v>
          </cell>
          <cell r="G97" t="str">
            <v>*</v>
          </cell>
          <cell r="H97" t="str">
            <v>*</v>
          </cell>
          <cell r="I97">
            <v>-3054.18</v>
          </cell>
          <cell r="J97">
            <v>19123.8</v>
          </cell>
          <cell r="K97">
            <v>21171.52</v>
          </cell>
          <cell r="L97">
            <v>-2047.72</v>
          </cell>
          <cell r="M97">
            <v>-5101.9</v>
          </cell>
        </row>
        <row r="98">
          <cell r="B98" t="str">
            <v>22210801</v>
          </cell>
          <cell r="C98" t="str">
            <v>应交税费-城市建设维护税</v>
          </cell>
          <cell r="D98" t="str">
            <v>*</v>
          </cell>
          <cell r="E98" t="str">
            <v>否</v>
          </cell>
          <cell r="F98" t="str">
            <v>*</v>
          </cell>
          <cell r="G98" t="str">
            <v>*</v>
          </cell>
          <cell r="H98" t="str">
            <v>*</v>
          </cell>
          <cell r="I98">
            <v>-15232.62</v>
          </cell>
          <cell r="J98">
            <v>311724.15</v>
          </cell>
          <cell r="K98">
            <v>299560.25</v>
          </cell>
          <cell r="L98">
            <v>12163.9</v>
          </cell>
          <cell r="M98">
            <v>-3068.72</v>
          </cell>
        </row>
        <row r="99">
          <cell r="B99" t="str">
            <v>22210901</v>
          </cell>
          <cell r="C99" t="str">
            <v>应交税费-教育附加费</v>
          </cell>
          <cell r="D99" t="str">
            <v>*</v>
          </cell>
          <cell r="E99" t="str">
            <v>否</v>
          </cell>
          <cell r="F99" t="str">
            <v>*</v>
          </cell>
          <cell r="G99" t="str">
            <v>*</v>
          </cell>
          <cell r="H99" t="str">
            <v>*</v>
          </cell>
          <cell r="I99">
            <v>-6528.27</v>
          </cell>
          <cell r="J99">
            <v>132001.37</v>
          </cell>
          <cell r="K99">
            <v>126788.26</v>
          </cell>
          <cell r="L99">
            <v>5213.11</v>
          </cell>
          <cell r="M99">
            <v>-1315.16</v>
          </cell>
        </row>
        <row r="100">
          <cell r="B100" t="str">
            <v>22211001</v>
          </cell>
          <cell r="C100" t="str">
            <v>应交税费-房产税</v>
          </cell>
          <cell r="D100" t="str">
            <v>*</v>
          </cell>
          <cell r="E100" t="str">
            <v>否</v>
          </cell>
          <cell r="F100" t="str">
            <v>*</v>
          </cell>
          <cell r="G100" t="str">
            <v>*</v>
          </cell>
          <cell r="H100" t="str">
            <v>*</v>
          </cell>
          <cell r="I100">
            <v>0</v>
          </cell>
          <cell r="J100">
            <v>725989.08</v>
          </cell>
          <cell r="K100">
            <v>725989.08</v>
          </cell>
          <cell r="L100">
            <v>0</v>
          </cell>
          <cell r="M100">
            <v>0</v>
          </cell>
        </row>
        <row r="101">
          <cell r="B101" t="str">
            <v>22211101</v>
          </cell>
          <cell r="C101" t="str">
            <v>应交税费-土地使用税</v>
          </cell>
          <cell r="D101" t="str">
            <v>*</v>
          </cell>
          <cell r="E101" t="str">
            <v>否</v>
          </cell>
          <cell r="F101" t="str">
            <v>*</v>
          </cell>
          <cell r="G101" t="str">
            <v>*</v>
          </cell>
          <cell r="H101" t="str">
            <v>*</v>
          </cell>
          <cell r="I101">
            <v>0</v>
          </cell>
          <cell r="J101">
            <v>210252</v>
          </cell>
          <cell r="K101">
            <v>210252</v>
          </cell>
          <cell r="L101">
            <v>0</v>
          </cell>
          <cell r="M101">
            <v>0</v>
          </cell>
        </row>
        <row r="102">
          <cell r="B102" t="str">
            <v>22211301</v>
          </cell>
          <cell r="C102" t="str">
            <v>应交税费-个人所得税</v>
          </cell>
          <cell r="D102" t="str">
            <v>*</v>
          </cell>
          <cell r="E102" t="str">
            <v>否</v>
          </cell>
          <cell r="F102" t="str">
            <v>*</v>
          </cell>
          <cell r="G102" t="str">
            <v>*</v>
          </cell>
          <cell r="H102" t="str">
            <v>*</v>
          </cell>
          <cell r="I102">
            <v>29597.77</v>
          </cell>
          <cell r="J102">
            <v>118663.8</v>
          </cell>
          <cell r="K102">
            <v>120299.64</v>
          </cell>
          <cell r="L102">
            <v>-1635.84</v>
          </cell>
          <cell r="M102">
            <v>27961.93</v>
          </cell>
        </row>
        <row r="103">
          <cell r="B103" t="str">
            <v>22211401</v>
          </cell>
          <cell r="C103" t="str">
            <v>应交税费-地方教育附加</v>
          </cell>
          <cell r="D103" t="str">
            <v>*</v>
          </cell>
          <cell r="E103" t="str">
            <v>否</v>
          </cell>
          <cell r="F103" t="str">
            <v>*</v>
          </cell>
          <cell r="G103" t="str">
            <v>*</v>
          </cell>
          <cell r="H103" t="str">
            <v>*</v>
          </cell>
          <cell r="I103">
            <v>-4352.18</v>
          </cell>
          <cell r="J103">
            <v>88000.91</v>
          </cell>
          <cell r="K103">
            <v>84525.51</v>
          </cell>
          <cell r="L103">
            <v>3475.4</v>
          </cell>
          <cell r="M103">
            <v>-876.78</v>
          </cell>
        </row>
        <row r="104">
          <cell r="B104" t="str">
            <v>22211601</v>
          </cell>
          <cell r="C104" t="str">
            <v>应交税费-印花税</v>
          </cell>
          <cell r="D104" t="str">
            <v>*</v>
          </cell>
          <cell r="E104" t="str">
            <v>否</v>
          </cell>
          <cell r="F104" t="str">
            <v>*</v>
          </cell>
          <cell r="G104" t="str">
            <v>*</v>
          </cell>
          <cell r="H104" t="str">
            <v>*</v>
          </cell>
          <cell r="I104">
            <v>-59978.69</v>
          </cell>
          <cell r="J104">
            <v>223078.93</v>
          </cell>
          <cell r="K104">
            <v>196106.72</v>
          </cell>
          <cell r="L104">
            <v>26972.21</v>
          </cell>
          <cell r="M104">
            <v>-33006.48</v>
          </cell>
        </row>
        <row r="105">
          <cell r="B105" t="str">
            <v>22211701</v>
          </cell>
          <cell r="C105" t="str">
            <v>应交税费-代扣代缴税费</v>
          </cell>
          <cell r="D105" t="str">
            <v>*</v>
          </cell>
          <cell r="E105" t="str">
            <v>否</v>
          </cell>
          <cell r="F105" t="str">
            <v>*</v>
          </cell>
          <cell r="G105" t="str">
            <v>*</v>
          </cell>
          <cell r="H105" t="str">
            <v>*</v>
          </cell>
          <cell r="I105">
            <v>-12675.29</v>
          </cell>
          <cell r="J105">
            <v>0</v>
          </cell>
          <cell r="K105">
            <v>0</v>
          </cell>
          <cell r="L105">
            <v>0</v>
          </cell>
          <cell r="M105">
            <v>-12675.29</v>
          </cell>
        </row>
        <row r="106">
          <cell r="B106" t="str">
            <v>22410101</v>
          </cell>
          <cell r="C106" t="str">
            <v>其他应付款-集团内</v>
          </cell>
          <cell r="D106" t="str">
            <v>*</v>
          </cell>
          <cell r="E106" t="str">
            <v>否</v>
          </cell>
          <cell r="F106" t="str">
            <v>*</v>
          </cell>
          <cell r="G106" t="str">
            <v>*</v>
          </cell>
          <cell r="H106" t="str">
            <v>*</v>
          </cell>
          <cell r="I106">
            <v>33420536.06</v>
          </cell>
          <cell r="J106">
            <v>44000000</v>
          </cell>
          <cell r="K106">
            <v>77422546.06</v>
          </cell>
          <cell r="L106">
            <v>-33422546.06</v>
          </cell>
          <cell r="M106">
            <v>-2010</v>
          </cell>
        </row>
        <row r="107">
          <cell r="B107" t="str">
            <v>22410201</v>
          </cell>
          <cell r="C107" t="str">
            <v>其他应付款-集团外</v>
          </cell>
          <cell r="D107" t="str">
            <v>*</v>
          </cell>
          <cell r="E107" t="str">
            <v>否</v>
          </cell>
          <cell r="F107" t="str">
            <v>*</v>
          </cell>
          <cell r="G107" t="str">
            <v>*</v>
          </cell>
          <cell r="H107" t="str">
            <v>*</v>
          </cell>
          <cell r="I107">
            <v>-110437812</v>
          </cell>
          <cell r="J107">
            <v>5076901.65</v>
          </cell>
          <cell r="K107">
            <v>32069089.65</v>
          </cell>
          <cell r="L107">
            <v>-26992188</v>
          </cell>
          <cell r="M107">
            <v>-137430000</v>
          </cell>
        </row>
        <row r="108">
          <cell r="B108" t="str">
            <v>22410501</v>
          </cell>
          <cell r="C108" t="str">
            <v>其他应付款-预提费用</v>
          </cell>
          <cell r="D108" t="str">
            <v>*</v>
          </cell>
          <cell r="E108" t="str">
            <v>否</v>
          </cell>
          <cell r="F108" t="str">
            <v>*</v>
          </cell>
          <cell r="G108" t="str">
            <v>*</v>
          </cell>
          <cell r="H108" t="str">
            <v>*</v>
          </cell>
          <cell r="I108">
            <v>-6614178.61</v>
          </cell>
          <cell r="J108">
            <v>0</v>
          </cell>
          <cell r="K108">
            <v>1919189.53</v>
          </cell>
          <cell r="L108">
            <v>-1919189.53</v>
          </cell>
          <cell r="M108">
            <v>-8533368.14</v>
          </cell>
        </row>
        <row r="109">
          <cell r="B109" t="str">
            <v>22410801</v>
          </cell>
          <cell r="C109" t="str">
            <v>其他应付款-个人</v>
          </cell>
          <cell r="D109" t="str">
            <v>*</v>
          </cell>
          <cell r="E109" t="str">
            <v>否</v>
          </cell>
          <cell r="F109" t="str">
            <v>*</v>
          </cell>
          <cell r="G109" t="str">
            <v>*</v>
          </cell>
          <cell r="H109" t="str">
            <v>*</v>
          </cell>
          <cell r="I109">
            <v>-4280372</v>
          </cell>
          <cell r="J109">
            <v>2675341.35</v>
          </cell>
          <cell r="K109">
            <v>2463643.79</v>
          </cell>
          <cell r="L109">
            <v>211697.56</v>
          </cell>
          <cell r="M109">
            <v>-4068674.44</v>
          </cell>
        </row>
        <row r="110">
          <cell r="B110" t="str">
            <v>22410901</v>
          </cell>
          <cell r="C110" t="str">
            <v>其他应付款-代扣代缴个人保险</v>
          </cell>
          <cell r="D110" t="str">
            <v>*</v>
          </cell>
          <cell r="E110" t="str">
            <v>否</v>
          </cell>
          <cell r="F110" t="str">
            <v>*</v>
          </cell>
          <cell r="G110" t="str">
            <v>*</v>
          </cell>
          <cell r="H110" t="str">
            <v>*</v>
          </cell>
          <cell r="I110">
            <v>71837.13</v>
          </cell>
          <cell r="J110">
            <v>2768299.21</v>
          </cell>
          <cell r="K110">
            <v>3003154.46</v>
          </cell>
          <cell r="L110">
            <v>-234855.25</v>
          </cell>
          <cell r="M110">
            <v>-163018.12</v>
          </cell>
        </row>
        <row r="111">
          <cell r="B111" t="str">
            <v>26010101</v>
          </cell>
          <cell r="C111" t="str">
            <v>长期借款-本金</v>
          </cell>
          <cell r="D111" t="str">
            <v>*</v>
          </cell>
          <cell r="E111" t="str">
            <v>否</v>
          </cell>
          <cell r="F111" t="str">
            <v>*</v>
          </cell>
          <cell r="G111" t="str">
            <v>*</v>
          </cell>
          <cell r="H111" t="str">
            <v>*</v>
          </cell>
          <cell r="I111">
            <v>0</v>
          </cell>
          <cell r="J111">
            <v>50000</v>
          </cell>
          <cell r="K111">
            <v>84400000</v>
          </cell>
          <cell r="L111">
            <v>-84350000</v>
          </cell>
          <cell r="M111">
            <v>-84350000</v>
          </cell>
        </row>
        <row r="112">
          <cell r="B112" t="str">
            <v>27010101</v>
          </cell>
          <cell r="C112" t="str">
            <v>长期应付款</v>
          </cell>
          <cell r="D112" t="str">
            <v>*</v>
          </cell>
          <cell r="E112" t="str">
            <v>否</v>
          </cell>
          <cell r="F112" t="str">
            <v>*</v>
          </cell>
          <cell r="G112" t="str">
            <v>*</v>
          </cell>
          <cell r="H112" t="str">
            <v>*</v>
          </cell>
          <cell r="I112">
            <v>-733804.42</v>
          </cell>
          <cell r="J112">
            <v>733804.42</v>
          </cell>
          <cell r="K112">
            <v>0</v>
          </cell>
          <cell r="L112">
            <v>733804.42</v>
          </cell>
          <cell r="M112">
            <v>0</v>
          </cell>
        </row>
        <row r="113">
          <cell r="B113" t="str">
            <v>40010101</v>
          </cell>
          <cell r="C113" t="str">
            <v>实收资本-天津陆捌玖股权投资中心(有限合伙)</v>
          </cell>
          <cell r="D113" t="str">
            <v>*</v>
          </cell>
          <cell r="E113" t="str">
            <v>否</v>
          </cell>
          <cell r="F113" t="str">
            <v>*</v>
          </cell>
          <cell r="G113" t="str">
            <v>*</v>
          </cell>
          <cell r="H113" t="str">
            <v>*</v>
          </cell>
          <cell r="I113">
            <v>-39000000</v>
          </cell>
          <cell r="J113">
            <v>0</v>
          </cell>
          <cell r="K113">
            <v>0</v>
          </cell>
          <cell r="L113">
            <v>0</v>
          </cell>
          <cell r="M113">
            <v>-39000000</v>
          </cell>
        </row>
        <row r="114">
          <cell r="B114" t="str">
            <v>40010102</v>
          </cell>
          <cell r="C114" t="str">
            <v>实收资本-北京祥瑞满昌投资管理中心(有限合伙)</v>
          </cell>
          <cell r="D114" t="str">
            <v>*</v>
          </cell>
          <cell r="E114" t="str">
            <v>否</v>
          </cell>
          <cell r="F114" t="str">
            <v>*</v>
          </cell>
          <cell r="G114" t="str">
            <v>*</v>
          </cell>
          <cell r="H114" t="str">
            <v>*</v>
          </cell>
          <cell r="I114">
            <v>-16000000</v>
          </cell>
          <cell r="J114">
            <v>0</v>
          </cell>
          <cell r="K114">
            <v>0</v>
          </cell>
          <cell r="L114">
            <v>0</v>
          </cell>
          <cell r="M114">
            <v>-16000000</v>
          </cell>
        </row>
        <row r="115">
          <cell r="B115" t="str">
            <v>40010105</v>
          </cell>
          <cell r="C115" t="str">
            <v>实收资本-宁波朗盛千汇投资合伙企业（有限合伙）</v>
          </cell>
          <cell r="D115" t="str">
            <v>*</v>
          </cell>
          <cell r="E115" t="str">
            <v>否</v>
          </cell>
          <cell r="F115" t="str">
            <v>*</v>
          </cell>
          <cell r="G115" t="str">
            <v>*</v>
          </cell>
          <cell r="H115" t="str">
            <v>*</v>
          </cell>
          <cell r="I115">
            <v>-4227500</v>
          </cell>
          <cell r="J115">
            <v>0</v>
          </cell>
          <cell r="K115">
            <v>0</v>
          </cell>
          <cell r="L115">
            <v>0</v>
          </cell>
          <cell r="M115">
            <v>-4227500</v>
          </cell>
        </row>
        <row r="116">
          <cell r="B116" t="str">
            <v>40010107</v>
          </cell>
          <cell r="C116" t="str">
            <v>实收资本-黄骅市益友恒远投资管理中心(普通合伙)</v>
          </cell>
          <cell r="D116" t="str">
            <v>*</v>
          </cell>
          <cell r="E116" t="str">
            <v>否</v>
          </cell>
          <cell r="F116" t="str">
            <v>*</v>
          </cell>
          <cell r="G116" t="str">
            <v>*</v>
          </cell>
          <cell r="H116" t="str">
            <v>*</v>
          </cell>
          <cell r="I116">
            <v>-3820000</v>
          </cell>
          <cell r="J116">
            <v>0</v>
          </cell>
          <cell r="K116">
            <v>0</v>
          </cell>
          <cell r="L116">
            <v>0</v>
          </cell>
          <cell r="M116">
            <v>-3820000</v>
          </cell>
        </row>
        <row r="117">
          <cell r="B117" t="str">
            <v>40010201</v>
          </cell>
          <cell r="C117" t="str">
            <v>实收资本-赵月强</v>
          </cell>
          <cell r="D117" t="str">
            <v>*</v>
          </cell>
          <cell r="E117" t="str">
            <v>否</v>
          </cell>
          <cell r="F117" t="str">
            <v>*</v>
          </cell>
          <cell r="G117" t="str">
            <v>*</v>
          </cell>
          <cell r="H117" t="str">
            <v>*</v>
          </cell>
          <cell r="I117">
            <v>-12522500</v>
          </cell>
          <cell r="J117">
            <v>0</v>
          </cell>
          <cell r="K117">
            <v>0</v>
          </cell>
          <cell r="L117">
            <v>0</v>
          </cell>
          <cell r="M117">
            <v>-12522500</v>
          </cell>
        </row>
        <row r="118">
          <cell r="B118" t="str">
            <v>40010202</v>
          </cell>
          <cell r="C118" t="str">
            <v>实收资本-赵继增</v>
          </cell>
          <cell r="D118" t="str">
            <v>*</v>
          </cell>
          <cell r="E118" t="str">
            <v>否</v>
          </cell>
          <cell r="F118" t="str">
            <v>*</v>
          </cell>
          <cell r="G118" t="str">
            <v>*</v>
          </cell>
          <cell r="H118" t="str">
            <v>*</v>
          </cell>
          <cell r="I118">
            <v>-3530000</v>
          </cell>
          <cell r="J118">
            <v>0</v>
          </cell>
          <cell r="K118">
            <v>0</v>
          </cell>
          <cell r="L118">
            <v>0</v>
          </cell>
          <cell r="M118">
            <v>-3530000</v>
          </cell>
        </row>
        <row r="119">
          <cell r="B119" t="str">
            <v>40010203</v>
          </cell>
          <cell r="C119" t="str">
            <v>实收资本-王雪梅</v>
          </cell>
          <cell r="D119" t="str">
            <v>*</v>
          </cell>
          <cell r="E119" t="str">
            <v>否</v>
          </cell>
          <cell r="F119" t="str">
            <v>*</v>
          </cell>
          <cell r="G119" t="str">
            <v>*</v>
          </cell>
          <cell r="H119" t="str">
            <v>*</v>
          </cell>
          <cell r="I119">
            <v>-1760000</v>
          </cell>
          <cell r="J119">
            <v>0</v>
          </cell>
          <cell r="K119">
            <v>0</v>
          </cell>
          <cell r="L119">
            <v>0</v>
          </cell>
          <cell r="M119">
            <v>-1760000</v>
          </cell>
        </row>
        <row r="120">
          <cell r="B120" t="str">
            <v>40010204</v>
          </cell>
          <cell r="C120" t="str">
            <v>实收资本-李翰林</v>
          </cell>
          <cell r="D120" t="str">
            <v>*</v>
          </cell>
          <cell r="E120" t="str">
            <v>否</v>
          </cell>
          <cell r="F120" t="str">
            <v>*</v>
          </cell>
          <cell r="G120" t="str">
            <v>*</v>
          </cell>
          <cell r="H120" t="str">
            <v>*</v>
          </cell>
          <cell r="I120">
            <v>-1100000</v>
          </cell>
          <cell r="J120">
            <v>0</v>
          </cell>
          <cell r="K120">
            <v>0</v>
          </cell>
          <cell r="L120">
            <v>0</v>
          </cell>
          <cell r="M120">
            <v>-1100000</v>
          </cell>
        </row>
        <row r="121">
          <cell r="B121" t="str">
            <v>40010205</v>
          </cell>
          <cell r="C121" t="str">
            <v>实收资本-陈卫红</v>
          </cell>
          <cell r="D121" t="str">
            <v>*</v>
          </cell>
          <cell r="E121" t="str">
            <v>否</v>
          </cell>
          <cell r="F121" t="str">
            <v>*</v>
          </cell>
          <cell r="G121" t="str">
            <v>*</v>
          </cell>
          <cell r="H121" t="str">
            <v>*</v>
          </cell>
          <cell r="I121">
            <v>-880000</v>
          </cell>
          <cell r="J121">
            <v>0</v>
          </cell>
          <cell r="K121">
            <v>0</v>
          </cell>
          <cell r="L121">
            <v>0</v>
          </cell>
          <cell r="M121">
            <v>-880000</v>
          </cell>
        </row>
        <row r="122">
          <cell r="B122" t="str">
            <v>40010206</v>
          </cell>
          <cell r="C122" t="str">
            <v>实收资本-曹惠媛</v>
          </cell>
          <cell r="D122" t="str">
            <v>*</v>
          </cell>
          <cell r="E122" t="str">
            <v>否</v>
          </cell>
          <cell r="F122" t="str">
            <v>*</v>
          </cell>
          <cell r="G122" t="str">
            <v>*</v>
          </cell>
          <cell r="H122" t="str">
            <v>*</v>
          </cell>
          <cell r="I122">
            <v>-880000</v>
          </cell>
          <cell r="J122">
            <v>0</v>
          </cell>
          <cell r="K122">
            <v>0</v>
          </cell>
          <cell r="L122">
            <v>0</v>
          </cell>
          <cell r="M122">
            <v>-880000</v>
          </cell>
        </row>
        <row r="123">
          <cell r="B123" t="str">
            <v>40010207</v>
          </cell>
          <cell r="C123" t="str">
            <v>实收资本-王云水</v>
          </cell>
          <cell r="D123" t="str">
            <v>*</v>
          </cell>
          <cell r="E123" t="str">
            <v>否</v>
          </cell>
          <cell r="F123" t="str">
            <v>*</v>
          </cell>
          <cell r="G123" t="str">
            <v>*</v>
          </cell>
          <cell r="H123" t="str">
            <v>*</v>
          </cell>
          <cell r="I123">
            <v>-880000</v>
          </cell>
          <cell r="J123">
            <v>0</v>
          </cell>
          <cell r="K123">
            <v>0</v>
          </cell>
          <cell r="L123">
            <v>0</v>
          </cell>
          <cell r="M123">
            <v>-880000</v>
          </cell>
        </row>
        <row r="124">
          <cell r="B124" t="str">
            <v>40010208</v>
          </cell>
          <cell r="C124" t="str">
            <v>实收资本-冯永江</v>
          </cell>
          <cell r="D124" t="str">
            <v>*</v>
          </cell>
          <cell r="E124" t="str">
            <v>否</v>
          </cell>
          <cell r="F124" t="str">
            <v>*</v>
          </cell>
          <cell r="G124" t="str">
            <v>*</v>
          </cell>
          <cell r="H124" t="str">
            <v>*</v>
          </cell>
          <cell r="I124">
            <v>-1980000</v>
          </cell>
          <cell r="J124">
            <v>0</v>
          </cell>
          <cell r="K124">
            <v>0</v>
          </cell>
          <cell r="L124">
            <v>0</v>
          </cell>
          <cell r="M124">
            <v>-1980000</v>
          </cell>
        </row>
        <row r="125">
          <cell r="B125" t="str">
            <v>40010209</v>
          </cell>
          <cell r="C125" t="str">
            <v>实收资本-张晓锋</v>
          </cell>
          <cell r="D125" t="str">
            <v>*</v>
          </cell>
          <cell r="E125" t="str">
            <v>否</v>
          </cell>
          <cell r="F125" t="str">
            <v>*</v>
          </cell>
          <cell r="G125" t="str">
            <v>*</v>
          </cell>
          <cell r="H125" t="str">
            <v>*</v>
          </cell>
          <cell r="I125">
            <v>-490000</v>
          </cell>
          <cell r="J125">
            <v>0</v>
          </cell>
          <cell r="K125">
            <v>0</v>
          </cell>
          <cell r="L125">
            <v>0</v>
          </cell>
          <cell r="M125">
            <v>-490000</v>
          </cell>
        </row>
        <row r="126">
          <cell r="B126" t="str">
            <v>40020103</v>
          </cell>
          <cell r="C126" t="str">
            <v>资本公积-资本溢价-宁波朗盛千汇投资合伙企业</v>
          </cell>
          <cell r="D126" t="str">
            <v>*</v>
          </cell>
          <cell r="E126" t="str">
            <v>否</v>
          </cell>
          <cell r="F126" t="str">
            <v>*</v>
          </cell>
          <cell r="G126" t="str">
            <v>*</v>
          </cell>
          <cell r="H126" t="str">
            <v>*</v>
          </cell>
          <cell r="I126">
            <v>-22472500</v>
          </cell>
          <cell r="J126">
            <v>0</v>
          </cell>
          <cell r="K126">
            <v>0</v>
          </cell>
          <cell r="L126">
            <v>0</v>
          </cell>
          <cell r="M126">
            <v>-22472500</v>
          </cell>
        </row>
        <row r="127">
          <cell r="B127" t="str">
            <v>40020105</v>
          </cell>
          <cell r="C127" t="str">
            <v>资本公积-资本溢价-黄骅市益友恒远投资管理中心</v>
          </cell>
          <cell r="D127" t="str">
            <v>*</v>
          </cell>
          <cell r="E127" t="str">
            <v>否</v>
          </cell>
          <cell r="F127" t="str">
            <v>*</v>
          </cell>
          <cell r="G127" t="str">
            <v>*</v>
          </cell>
          <cell r="H127" t="str">
            <v>*</v>
          </cell>
          <cell r="I127">
            <v>-19180000</v>
          </cell>
          <cell r="J127">
            <v>0</v>
          </cell>
          <cell r="K127">
            <v>0</v>
          </cell>
          <cell r="L127">
            <v>0</v>
          </cell>
          <cell r="M127">
            <v>-19180000</v>
          </cell>
        </row>
        <row r="128">
          <cell r="B128" t="str">
            <v>40020201</v>
          </cell>
          <cell r="C128" t="str">
            <v>资本公积-资本溢价-赵继增</v>
          </cell>
          <cell r="D128" t="str">
            <v>*</v>
          </cell>
          <cell r="E128" t="str">
            <v>否</v>
          </cell>
          <cell r="F128" t="str">
            <v>*</v>
          </cell>
          <cell r="G128" t="str">
            <v>*</v>
          </cell>
          <cell r="H128" t="str">
            <v>*</v>
          </cell>
          <cell r="I128">
            <v>-16470000</v>
          </cell>
          <cell r="J128">
            <v>0</v>
          </cell>
          <cell r="K128">
            <v>0</v>
          </cell>
          <cell r="L128">
            <v>0</v>
          </cell>
          <cell r="M128">
            <v>-16470000</v>
          </cell>
        </row>
        <row r="129">
          <cell r="B129" t="str">
            <v>40020202</v>
          </cell>
          <cell r="C129" t="str">
            <v>资本公积-资本溢价-王雪梅</v>
          </cell>
          <cell r="D129" t="str">
            <v>*</v>
          </cell>
          <cell r="E129" t="str">
            <v>否</v>
          </cell>
          <cell r="F129" t="str">
            <v>*</v>
          </cell>
          <cell r="G129" t="str">
            <v>*</v>
          </cell>
          <cell r="H129" t="str">
            <v>*</v>
          </cell>
          <cell r="I129">
            <v>-8240000</v>
          </cell>
          <cell r="J129">
            <v>0</v>
          </cell>
          <cell r="K129">
            <v>0</v>
          </cell>
          <cell r="L129">
            <v>0</v>
          </cell>
          <cell r="M129">
            <v>-8240000</v>
          </cell>
        </row>
        <row r="130">
          <cell r="B130" t="str">
            <v>40020203</v>
          </cell>
          <cell r="C130" t="str">
            <v>资本公积-资本溢价-李翰林</v>
          </cell>
          <cell r="D130" t="str">
            <v>*</v>
          </cell>
          <cell r="E130" t="str">
            <v>否</v>
          </cell>
          <cell r="F130" t="str">
            <v>*</v>
          </cell>
          <cell r="G130" t="str">
            <v>*</v>
          </cell>
          <cell r="H130" t="str">
            <v>*</v>
          </cell>
          <cell r="I130">
            <v>-5150000</v>
          </cell>
          <cell r="J130">
            <v>0</v>
          </cell>
          <cell r="K130">
            <v>0</v>
          </cell>
          <cell r="L130">
            <v>0</v>
          </cell>
          <cell r="M130">
            <v>-5150000</v>
          </cell>
        </row>
        <row r="131">
          <cell r="B131" t="str">
            <v>40020204</v>
          </cell>
          <cell r="C131" t="str">
            <v>资本公积-资本溢价-陈卫红</v>
          </cell>
          <cell r="D131" t="str">
            <v>*</v>
          </cell>
          <cell r="E131" t="str">
            <v>否</v>
          </cell>
          <cell r="F131" t="str">
            <v>*</v>
          </cell>
          <cell r="G131" t="str">
            <v>*</v>
          </cell>
          <cell r="H131" t="str">
            <v>*</v>
          </cell>
          <cell r="I131">
            <v>-4120000</v>
          </cell>
          <cell r="J131">
            <v>0</v>
          </cell>
          <cell r="K131">
            <v>0</v>
          </cell>
          <cell r="L131">
            <v>0</v>
          </cell>
          <cell r="M131">
            <v>-4120000</v>
          </cell>
        </row>
        <row r="132">
          <cell r="B132" t="str">
            <v>40020205</v>
          </cell>
          <cell r="C132" t="str">
            <v>资本公积-资本溢价-曹惠媛</v>
          </cell>
          <cell r="D132" t="str">
            <v>*</v>
          </cell>
          <cell r="E132" t="str">
            <v>否</v>
          </cell>
          <cell r="F132" t="str">
            <v>*</v>
          </cell>
          <cell r="G132" t="str">
            <v>*</v>
          </cell>
          <cell r="H132" t="str">
            <v>*</v>
          </cell>
          <cell r="I132">
            <v>-4120000</v>
          </cell>
          <cell r="J132">
            <v>0</v>
          </cell>
          <cell r="K132">
            <v>0</v>
          </cell>
          <cell r="L132">
            <v>0</v>
          </cell>
          <cell r="M132">
            <v>-4120000</v>
          </cell>
        </row>
        <row r="133">
          <cell r="B133" t="str">
            <v>40020206</v>
          </cell>
          <cell r="C133" t="str">
            <v>资本公积-资本溢价-王云水</v>
          </cell>
          <cell r="D133" t="str">
            <v>*</v>
          </cell>
          <cell r="E133" t="str">
            <v>否</v>
          </cell>
          <cell r="F133" t="str">
            <v>*</v>
          </cell>
          <cell r="G133" t="str">
            <v>*</v>
          </cell>
          <cell r="H133" t="str">
            <v>*</v>
          </cell>
          <cell r="I133">
            <v>-4120000</v>
          </cell>
          <cell r="J133">
            <v>0</v>
          </cell>
          <cell r="K133">
            <v>0</v>
          </cell>
          <cell r="L133">
            <v>0</v>
          </cell>
          <cell r="M133">
            <v>-4120000</v>
          </cell>
        </row>
        <row r="134">
          <cell r="B134" t="str">
            <v>40020207</v>
          </cell>
          <cell r="C134" t="str">
            <v>资本公积-资本溢价-冯永江</v>
          </cell>
          <cell r="D134" t="str">
            <v>*</v>
          </cell>
          <cell r="E134" t="str">
            <v>否</v>
          </cell>
          <cell r="F134" t="str">
            <v>*</v>
          </cell>
          <cell r="G134" t="str">
            <v>*</v>
          </cell>
          <cell r="H134" t="str">
            <v>*</v>
          </cell>
          <cell r="I134">
            <v>-9220000</v>
          </cell>
          <cell r="J134">
            <v>0</v>
          </cell>
          <cell r="K134">
            <v>0</v>
          </cell>
          <cell r="L134">
            <v>0</v>
          </cell>
          <cell r="M134">
            <v>-9220000</v>
          </cell>
        </row>
        <row r="135">
          <cell r="B135" t="str">
            <v>40020208</v>
          </cell>
          <cell r="C135" t="str">
            <v>资本公积-资本溢价-张晓锋</v>
          </cell>
          <cell r="D135" t="str">
            <v>*</v>
          </cell>
          <cell r="E135" t="str">
            <v>否</v>
          </cell>
          <cell r="F135" t="str">
            <v>*</v>
          </cell>
          <cell r="G135" t="str">
            <v>*</v>
          </cell>
          <cell r="H135" t="str">
            <v>*</v>
          </cell>
          <cell r="I135">
            <v>-2310000</v>
          </cell>
          <cell r="J135">
            <v>0</v>
          </cell>
          <cell r="K135">
            <v>0</v>
          </cell>
          <cell r="L135">
            <v>0</v>
          </cell>
          <cell r="M135">
            <v>-2310000</v>
          </cell>
        </row>
        <row r="136">
          <cell r="B136" t="str">
            <v>40020209</v>
          </cell>
          <cell r="C136" t="str">
            <v>资本公积-资本溢价-赵月强</v>
          </cell>
          <cell r="D136" t="str">
            <v>*</v>
          </cell>
          <cell r="E136" t="str">
            <v>否</v>
          </cell>
          <cell r="F136" t="str">
            <v>*</v>
          </cell>
          <cell r="G136" t="str">
            <v>*</v>
          </cell>
          <cell r="H136" t="str">
            <v>*</v>
          </cell>
          <cell r="I136">
            <v>-2777500</v>
          </cell>
          <cell r="J136">
            <v>0</v>
          </cell>
          <cell r="K136">
            <v>0</v>
          </cell>
          <cell r="L136">
            <v>0</v>
          </cell>
          <cell r="M136">
            <v>-2777500</v>
          </cell>
        </row>
        <row r="137">
          <cell r="B137" t="str">
            <v>40020301</v>
          </cell>
          <cell r="C137" t="str">
            <v>资本公积-资本溢价-土地使用权</v>
          </cell>
          <cell r="D137" t="str">
            <v>*</v>
          </cell>
          <cell r="E137" t="str">
            <v>否</v>
          </cell>
          <cell r="F137" t="str">
            <v>*</v>
          </cell>
          <cell r="G137" t="str">
            <v>*</v>
          </cell>
          <cell r="H137" t="str">
            <v>*</v>
          </cell>
          <cell r="I137">
            <v>-14002784</v>
          </cell>
          <cell r="J137">
            <v>0</v>
          </cell>
          <cell r="K137">
            <v>0</v>
          </cell>
          <cell r="L137">
            <v>0</v>
          </cell>
          <cell r="M137">
            <v>-14002784</v>
          </cell>
        </row>
        <row r="138">
          <cell r="B138" t="str">
            <v>40020401</v>
          </cell>
          <cell r="C138" t="str">
            <v>资本公积-资本溢价-房产建筑物</v>
          </cell>
          <cell r="D138" t="str">
            <v>*</v>
          </cell>
          <cell r="E138" t="str">
            <v>否</v>
          </cell>
          <cell r="F138" t="str">
            <v>*</v>
          </cell>
          <cell r="G138" t="str">
            <v>*</v>
          </cell>
          <cell r="H138" t="str">
            <v>*</v>
          </cell>
          <cell r="I138">
            <v>-54962447.32</v>
          </cell>
          <cell r="J138">
            <v>0</v>
          </cell>
          <cell r="K138">
            <v>0</v>
          </cell>
          <cell r="L138">
            <v>0</v>
          </cell>
          <cell r="M138">
            <v>-54962447.32</v>
          </cell>
        </row>
        <row r="139">
          <cell r="B139" t="str">
            <v>41010101</v>
          </cell>
          <cell r="C139" t="str">
            <v>盈余公积-法定盈余公积</v>
          </cell>
          <cell r="D139" t="str">
            <v>*</v>
          </cell>
          <cell r="E139" t="str">
            <v>否</v>
          </cell>
          <cell r="F139" t="str">
            <v>*</v>
          </cell>
          <cell r="G139" t="str">
            <v>*</v>
          </cell>
          <cell r="H139" t="str">
            <v>*</v>
          </cell>
          <cell r="I139">
            <v>-2860477.56</v>
          </cell>
          <cell r="J139">
            <v>0</v>
          </cell>
          <cell r="K139">
            <v>0</v>
          </cell>
          <cell r="L139">
            <v>0</v>
          </cell>
          <cell r="M139">
            <v>-2860477.56</v>
          </cell>
        </row>
        <row r="140">
          <cell r="B140" t="str">
            <v>41040101</v>
          </cell>
          <cell r="C140" t="str">
            <v>利润分配-提取法定盈余公积金</v>
          </cell>
          <cell r="D140" t="str">
            <v>*</v>
          </cell>
          <cell r="E140" t="str">
            <v>否</v>
          </cell>
          <cell r="F140" t="str">
            <v>*</v>
          </cell>
          <cell r="G140" t="str">
            <v>*</v>
          </cell>
          <cell r="H140" t="str">
            <v>*</v>
          </cell>
          <cell r="I140">
            <v>-3762554.08</v>
          </cell>
          <cell r="J140">
            <v>0</v>
          </cell>
          <cell r="K140">
            <v>0</v>
          </cell>
          <cell r="L140">
            <v>0</v>
          </cell>
          <cell r="M140">
            <v>-3762554.08</v>
          </cell>
        </row>
        <row r="141">
          <cell r="B141" t="str">
            <v>41040901</v>
          </cell>
          <cell r="C141" t="str">
            <v>利润分配-未分配利润</v>
          </cell>
          <cell r="D141" t="str">
            <v>*</v>
          </cell>
          <cell r="E141" t="str">
            <v>否</v>
          </cell>
          <cell r="F141" t="str">
            <v>*</v>
          </cell>
          <cell r="G141" t="str">
            <v>*</v>
          </cell>
          <cell r="H141" t="str">
            <v>*</v>
          </cell>
          <cell r="I141">
            <v>224992.75</v>
          </cell>
          <cell r="J141">
            <v>1364490.01</v>
          </cell>
          <cell r="K141">
            <v>169345</v>
          </cell>
          <cell r="L141">
            <v>1195145.01</v>
          </cell>
          <cell r="M141">
            <v>1420137.76</v>
          </cell>
        </row>
        <row r="142">
          <cell r="B142" t="str">
            <v>50010101</v>
          </cell>
          <cell r="C142" t="str">
            <v>生产成本-标准成本</v>
          </cell>
          <cell r="D142" t="str">
            <v>*</v>
          </cell>
          <cell r="E142" t="str">
            <v>否</v>
          </cell>
          <cell r="F142" t="str">
            <v>*</v>
          </cell>
          <cell r="G142" t="str">
            <v>*</v>
          </cell>
          <cell r="H142" t="str">
            <v>*</v>
          </cell>
          <cell r="I142">
            <v>-17920.89</v>
          </cell>
          <cell r="J142">
            <v>410346380.86</v>
          </cell>
          <cell r="K142">
            <v>410352256.81</v>
          </cell>
          <cell r="L142">
            <v>-5875.95</v>
          </cell>
          <cell r="M142">
            <v>-23796.84</v>
          </cell>
        </row>
        <row r="143">
          <cell r="B143" t="str">
            <v>50010102</v>
          </cell>
          <cell r="C143" t="str">
            <v>生产成本-材料差异</v>
          </cell>
          <cell r="D143" t="str">
            <v>*</v>
          </cell>
          <cell r="E143" t="str">
            <v>是</v>
          </cell>
          <cell r="F143" t="str">
            <v>*</v>
          </cell>
          <cell r="G143" t="str">
            <v>*</v>
          </cell>
          <cell r="H143" t="str">
            <v>*</v>
          </cell>
          <cell r="I143">
            <v>-2113155.55</v>
          </cell>
          <cell r="J143">
            <v>-8597076.34</v>
          </cell>
          <cell r="K143">
            <v>-11756853.12</v>
          </cell>
          <cell r="L143">
            <v>3159776.78</v>
          </cell>
          <cell r="M143">
            <v>1046621.23</v>
          </cell>
        </row>
        <row r="144">
          <cell r="B144" t="str">
            <v>50010103</v>
          </cell>
          <cell r="C144" t="str">
            <v>生产成本-人工差异</v>
          </cell>
          <cell r="D144" t="str">
            <v>*</v>
          </cell>
          <cell r="E144" t="str">
            <v>是</v>
          </cell>
          <cell r="F144" t="str">
            <v>*</v>
          </cell>
          <cell r="G144" t="str">
            <v>*</v>
          </cell>
          <cell r="H144" t="str">
            <v>*</v>
          </cell>
          <cell r="I144">
            <v>4440360.73</v>
          </cell>
          <cell r="J144">
            <v>22742416.45</v>
          </cell>
          <cell r="K144">
            <v>21606903.06</v>
          </cell>
          <cell r="L144">
            <v>1135513.39</v>
          </cell>
          <cell r="M144">
            <v>5575874.12</v>
          </cell>
        </row>
        <row r="145">
          <cell r="B145" t="str">
            <v>50010104</v>
          </cell>
          <cell r="C145" t="str">
            <v>生产成本-制造费用差异</v>
          </cell>
          <cell r="D145" t="str">
            <v>*</v>
          </cell>
          <cell r="E145" t="str">
            <v>是</v>
          </cell>
          <cell r="F145" t="str">
            <v>*</v>
          </cell>
          <cell r="G145" t="str">
            <v>*</v>
          </cell>
          <cell r="H145" t="str">
            <v>*</v>
          </cell>
          <cell r="I145">
            <v>10485266.57</v>
          </cell>
          <cell r="J145">
            <v>55484596.58</v>
          </cell>
          <cell r="K145">
            <v>53907314.83</v>
          </cell>
          <cell r="L145">
            <v>1577281.75</v>
          </cell>
          <cell r="M145">
            <v>12062548.32</v>
          </cell>
        </row>
        <row r="146">
          <cell r="B146" t="str">
            <v>50010105</v>
          </cell>
          <cell r="C146" t="str">
            <v>生产成本-转包差异</v>
          </cell>
          <cell r="D146" t="str">
            <v>*</v>
          </cell>
          <cell r="E146" t="str">
            <v>是</v>
          </cell>
          <cell r="F146" t="str">
            <v>*</v>
          </cell>
          <cell r="G146" t="str">
            <v>*</v>
          </cell>
          <cell r="H146" t="str">
            <v>*</v>
          </cell>
          <cell r="I146">
            <v>-101185.26</v>
          </cell>
          <cell r="J146">
            <v>15025.39</v>
          </cell>
          <cell r="K146">
            <v>-19690.91</v>
          </cell>
          <cell r="L146">
            <v>34716.3</v>
          </cell>
          <cell r="M146">
            <v>-66468.96</v>
          </cell>
        </row>
        <row r="147">
          <cell r="B147" t="str">
            <v>51010001</v>
          </cell>
          <cell r="C147" t="str">
            <v>制造费用-劳务费</v>
          </cell>
          <cell r="D147" t="str">
            <v>*</v>
          </cell>
          <cell r="E147" t="str">
            <v>是</v>
          </cell>
          <cell r="F147" t="str">
            <v>*</v>
          </cell>
          <cell r="G147" t="str">
            <v>*</v>
          </cell>
          <cell r="H147" t="str">
            <v>*</v>
          </cell>
          <cell r="I147">
            <v>0</v>
          </cell>
          <cell r="J147">
            <v>18856</v>
          </cell>
          <cell r="K147">
            <v>18856</v>
          </cell>
          <cell r="L147">
            <v>0</v>
          </cell>
          <cell r="M147">
            <v>0</v>
          </cell>
        </row>
        <row r="148">
          <cell r="B148" t="str">
            <v>51010002</v>
          </cell>
          <cell r="C148" t="str">
            <v>制造费用-工资</v>
          </cell>
          <cell r="D148" t="str">
            <v>*</v>
          </cell>
          <cell r="E148" t="str">
            <v>是</v>
          </cell>
          <cell r="F148" t="str">
            <v>*</v>
          </cell>
          <cell r="G148" t="str">
            <v>*</v>
          </cell>
          <cell r="H148" t="str">
            <v>*</v>
          </cell>
          <cell r="I148">
            <v>0</v>
          </cell>
          <cell r="J148">
            <v>3782587.51</v>
          </cell>
          <cell r="K148">
            <v>3782587.51</v>
          </cell>
          <cell r="L148">
            <v>0</v>
          </cell>
          <cell r="M148">
            <v>0</v>
          </cell>
        </row>
        <row r="149">
          <cell r="B149" t="str">
            <v>51010004</v>
          </cell>
          <cell r="C149" t="str">
            <v>制造费用-福利费</v>
          </cell>
          <cell r="D149" t="str">
            <v>*</v>
          </cell>
          <cell r="E149" t="str">
            <v>是</v>
          </cell>
          <cell r="F149" t="str">
            <v>*</v>
          </cell>
          <cell r="G149" t="str">
            <v>*</v>
          </cell>
          <cell r="H149" t="str">
            <v>*</v>
          </cell>
          <cell r="I149">
            <v>0</v>
          </cell>
          <cell r="J149">
            <v>13373.5</v>
          </cell>
          <cell r="K149">
            <v>13373.5</v>
          </cell>
          <cell r="L149">
            <v>0</v>
          </cell>
          <cell r="M149">
            <v>0</v>
          </cell>
        </row>
        <row r="150">
          <cell r="B150" t="str">
            <v>51010005</v>
          </cell>
          <cell r="C150" t="str">
            <v>制造费用-养老保险</v>
          </cell>
          <cell r="D150" t="str">
            <v>*</v>
          </cell>
          <cell r="E150" t="str">
            <v>是</v>
          </cell>
          <cell r="F150" t="str">
            <v>*</v>
          </cell>
          <cell r="G150" t="str">
            <v>*</v>
          </cell>
          <cell r="H150" t="str">
            <v>*</v>
          </cell>
          <cell r="I150">
            <v>0</v>
          </cell>
          <cell r="J150">
            <v>419959.25</v>
          </cell>
          <cell r="K150">
            <v>419959.25</v>
          </cell>
          <cell r="L150">
            <v>0</v>
          </cell>
          <cell r="M150">
            <v>0</v>
          </cell>
        </row>
        <row r="151">
          <cell r="B151" t="str">
            <v>51010006</v>
          </cell>
          <cell r="C151" t="str">
            <v>制造费用-医疗保险</v>
          </cell>
          <cell r="D151" t="str">
            <v>*</v>
          </cell>
          <cell r="E151" t="str">
            <v>是</v>
          </cell>
          <cell r="F151" t="str">
            <v>*</v>
          </cell>
          <cell r="G151" t="str">
            <v>*</v>
          </cell>
          <cell r="H151" t="str">
            <v>*</v>
          </cell>
          <cell r="I151">
            <v>0</v>
          </cell>
          <cell r="J151">
            <v>330798.43</v>
          </cell>
          <cell r="K151">
            <v>330798.43</v>
          </cell>
          <cell r="L151">
            <v>0</v>
          </cell>
          <cell r="M151">
            <v>0</v>
          </cell>
        </row>
        <row r="152">
          <cell r="B152" t="str">
            <v>51010007</v>
          </cell>
          <cell r="C152" t="str">
            <v>制造费用-工伤保险</v>
          </cell>
          <cell r="D152" t="str">
            <v>*</v>
          </cell>
          <cell r="E152" t="str">
            <v>是</v>
          </cell>
          <cell r="F152" t="str">
            <v>*</v>
          </cell>
          <cell r="G152" t="str">
            <v>*</v>
          </cell>
          <cell r="H152" t="str">
            <v>*</v>
          </cell>
          <cell r="I152">
            <v>0</v>
          </cell>
          <cell r="J152">
            <v>31635.44</v>
          </cell>
          <cell r="K152">
            <v>31635.44</v>
          </cell>
          <cell r="L152">
            <v>0</v>
          </cell>
          <cell r="M152">
            <v>0</v>
          </cell>
        </row>
        <row r="153">
          <cell r="B153" t="str">
            <v>51010008</v>
          </cell>
          <cell r="C153" t="str">
            <v>制造费用-失业保险</v>
          </cell>
          <cell r="D153" t="str">
            <v>*</v>
          </cell>
          <cell r="E153" t="str">
            <v>是</v>
          </cell>
          <cell r="F153" t="str">
            <v>*</v>
          </cell>
          <cell r="G153" t="str">
            <v>*</v>
          </cell>
          <cell r="H153" t="str">
            <v>*</v>
          </cell>
          <cell r="I153">
            <v>0</v>
          </cell>
          <cell r="J153">
            <v>18370.85</v>
          </cell>
          <cell r="K153">
            <v>18370.85</v>
          </cell>
          <cell r="L153">
            <v>0</v>
          </cell>
          <cell r="M153">
            <v>0</v>
          </cell>
        </row>
        <row r="154">
          <cell r="B154" t="str">
            <v>51010009</v>
          </cell>
          <cell r="C154" t="str">
            <v>制造费用-住房公积金</v>
          </cell>
          <cell r="D154" t="str">
            <v>*</v>
          </cell>
          <cell r="E154" t="str">
            <v>是</v>
          </cell>
          <cell r="F154" t="str">
            <v>*</v>
          </cell>
          <cell r="G154" t="str">
            <v>*</v>
          </cell>
          <cell r="H154" t="str">
            <v>*</v>
          </cell>
          <cell r="I154">
            <v>0</v>
          </cell>
          <cell r="J154">
            <v>100290</v>
          </cell>
          <cell r="K154">
            <v>100290</v>
          </cell>
          <cell r="L154">
            <v>0</v>
          </cell>
          <cell r="M154">
            <v>0</v>
          </cell>
        </row>
        <row r="155">
          <cell r="B155" t="str">
            <v>51010101</v>
          </cell>
          <cell r="C155" t="str">
            <v>制造费用-折旧费</v>
          </cell>
          <cell r="D155" t="str">
            <v>*</v>
          </cell>
          <cell r="E155" t="str">
            <v>是</v>
          </cell>
          <cell r="F155" t="str">
            <v>*</v>
          </cell>
          <cell r="G155" t="str">
            <v>*</v>
          </cell>
          <cell r="H155" t="str">
            <v>*</v>
          </cell>
          <cell r="I155">
            <v>0</v>
          </cell>
          <cell r="J155">
            <v>34708399.15</v>
          </cell>
          <cell r="K155">
            <v>34708399.15</v>
          </cell>
          <cell r="L155">
            <v>0</v>
          </cell>
          <cell r="M155">
            <v>0</v>
          </cell>
        </row>
        <row r="156">
          <cell r="B156" t="str">
            <v>51010104</v>
          </cell>
          <cell r="C156" t="str">
            <v>制造费用-邮寄费</v>
          </cell>
          <cell r="D156" t="str">
            <v>*</v>
          </cell>
          <cell r="E156" t="str">
            <v>是</v>
          </cell>
          <cell r="F156" t="str">
            <v>*</v>
          </cell>
          <cell r="G156" t="str">
            <v>*</v>
          </cell>
          <cell r="H156" t="str">
            <v>*</v>
          </cell>
          <cell r="I156">
            <v>0</v>
          </cell>
          <cell r="J156">
            <v>1027.99</v>
          </cell>
          <cell r="K156">
            <v>1027.99</v>
          </cell>
          <cell r="L156">
            <v>0</v>
          </cell>
          <cell r="M156">
            <v>0</v>
          </cell>
        </row>
        <row r="157">
          <cell r="B157" t="str">
            <v>51010106</v>
          </cell>
          <cell r="C157" t="str">
            <v>制造费用-文化活动费</v>
          </cell>
          <cell r="D157" t="str">
            <v>*</v>
          </cell>
          <cell r="E157" t="str">
            <v>是</v>
          </cell>
          <cell r="F157" t="str">
            <v>*</v>
          </cell>
          <cell r="G157" t="str">
            <v>*</v>
          </cell>
          <cell r="H157" t="str">
            <v>*</v>
          </cell>
          <cell r="I157">
            <v>0</v>
          </cell>
          <cell r="J157">
            <v>935</v>
          </cell>
          <cell r="K157">
            <v>935</v>
          </cell>
          <cell r="L157">
            <v>0</v>
          </cell>
          <cell r="M157">
            <v>0</v>
          </cell>
        </row>
        <row r="158">
          <cell r="B158" t="str">
            <v>51010107</v>
          </cell>
          <cell r="C158" t="str">
            <v>制造费用-业务招待费</v>
          </cell>
          <cell r="D158" t="str">
            <v>*</v>
          </cell>
          <cell r="E158" t="str">
            <v>是</v>
          </cell>
          <cell r="F158" t="str">
            <v>*</v>
          </cell>
          <cell r="G158" t="str">
            <v>*</v>
          </cell>
          <cell r="H158" t="str">
            <v>*</v>
          </cell>
          <cell r="I158">
            <v>0</v>
          </cell>
          <cell r="J158">
            <v>14250.2</v>
          </cell>
          <cell r="K158">
            <v>14250.2</v>
          </cell>
          <cell r="L158">
            <v>0</v>
          </cell>
          <cell r="M158">
            <v>0</v>
          </cell>
        </row>
        <row r="159">
          <cell r="B159" t="str">
            <v>51010109</v>
          </cell>
          <cell r="C159" t="str">
            <v>制造费用-租赁费</v>
          </cell>
          <cell r="D159" t="str">
            <v>*</v>
          </cell>
          <cell r="E159" t="str">
            <v>是</v>
          </cell>
          <cell r="F159" t="str">
            <v>*</v>
          </cell>
          <cell r="G159" t="str">
            <v>*</v>
          </cell>
          <cell r="H159" t="str">
            <v>*</v>
          </cell>
          <cell r="I159">
            <v>0</v>
          </cell>
          <cell r="J159">
            <v>23900.86</v>
          </cell>
          <cell r="K159">
            <v>23900.86</v>
          </cell>
          <cell r="L159">
            <v>0</v>
          </cell>
          <cell r="M159">
            <v>0</v>
          </cell>
        </row>
        <row r="160">
          <cell r="B160" t="str">
            <v>51010112</v>
          </cell>
          <cell r="C160" t="str">
            <v>制造费用-电费</v>
          </cell>
          <cell r="D160" t="str">
            <v>*</v>
          </cell>
          <cell r="E160" t="str">
            <v>是</v>
          </cell>
          <cell r="F160" t="str">
            <v>*</v>
          </cell>
          <cell r="G160" t="str">
            <v>*</v>
          </cell>
          <cell r="H160" t="str">
            <v>*</v>
          </cell>
          <cell r="I160">
            <v>0</v>
          </cell>
          <cell r="J160">
            <v>4380929.98</v>
          </cell>
          <cell r="K160">
            <v>4380929.98</v>
          </cell>
          <cell r="L160">
            <v>0</v>
          </cell>
          <cell r="M160">
            <v>0</v>
          </cell>
        </row>
        <row r="161">
          <cell r="B161" t="str">
            <v>51010113</v>
          </cell>
          <cell r="C161" t="str">
            <v>制造费用-水费</v>
          </cell>
          <cell r="D161" t="str">
            <v>*</v>
          </cell>
          <cell r="E161" t="str">
            <v>是</v>
          </cell>
          <cell r="F161" t="str">
            <v>*</v>
          </cell>
          <cell r="G161" t="str">
            <v>*</v>
          </cell>
          <cell r="H161" t="str">
            <v>*</v>
          </cell>
          <cell r="I161">
            <v>0</v>
          </cell>
          <cell r="J161">
            <v>117629.28</v>
          </cell>
          <cell r="K161">
            <v>117629.28</v>
          </cell>
          <cell r="L161">
            <v>0</v>
          </cell>
          <cell r="M161">
            <v>0</v>
          </cell>
        </row>
        <row r="162">
          <cell r="B162" t="str">
            <v>51010114</v>
          </cell>
          <cell r="C162" t="str">
            <v>制造费用-劳动保护费</v>
          </cell>
          <cell r="D162" t="str">
            <v>*</v>
          </cell>
          <cell r="E162" t="str">
            <v>是</v>
          </cell>
          <cell r="F162" t="str">
            <v>*</v>
          </cell>
          <cell r="G162" t="str">
            <v>*</v>
          </cell>
          <cell r="H162" t="str">
            <v>*</v>
          </cell>
          <cell r="I162">
            <v>0</v>
          </cell>
          <cell r="J162">
            <v>15538.5</v>
          </cell>
          <cell r="K162">
            <v>15538.5</v>
          </cell>
          <cell r="L162">
            <v>0</v>
          </cell>
          <cell r="M162">
            <v>0</v>
          </cell>
        </row>
        <row r="163">
          <cell r="B163" t="str">
            <v>51010115</v>
          </cell>
          <cell r="C163" t="str">
            <v>制造费用-运费</v>
          </cell>
          <cell r="D163" t="str">
            <v>*</v>
          </cell>
          <cell r="E163" t="str">
            <v>是</v>
          </cell>
          <cell r="F163" t="str">
            <v>*</v>
          </cell>
          <cell r="G163" t="str">
            <v>*</v>
          </cell>
          <cell r="H163" t="str">
            <v>*</v>
          </cell>
          <cell r="I163">
            <v>0</v>
          </cell>
          <cell r="J163">
            <v>274440.41</v>
          </cell>
          <cell r="K163">
            <v>274440.41</v>
          </cell>
          <cell r="L163">
            <v>0</v>
          </cell>
          <cell r="M163">
            <v>0</v>
          </cell>
        </row>
        <row r="164">
          <cell r="B164" t="str">
            <v>51010116</v>
          </cell>
          <cell r="C164" t="str">
            <v>制造费用-产品返修费</v>
          </cell>
          <cell r="D164" t="str">
            <v>*</v>
          </cell>
          <cell r="E164" t="str">
            <v>是</v>
          </cell>
          <cell r="F164" t="str">
            <v>*</v>
          </cell>
          <cell r="G164" t="str">
            <v>*</v>
          </cell>
          <cell r="H164" t="str">
            <v>*</v>
          </cell>
          <cell r="I164">
            <v>0</v>
          </cell>
          <cell r="J164">
            <v>1208063.73</v>
          </cell>
          <cell r="K164">
            <v>1208063.73</v>
          </cell>
          <cell r="L164">
            <v>0</v>
          </cell>
          <cell r="M164">
            <v>0</v>
          </cell>
        </row>
        <row r="165">
          <cell r="B165" t="str">
            <v>51010117</v>
          </cell>
          <cell r="C165" t="str">
            <v>制造费用-天然汽</v>
          </cell>
          <cell r="D165" t="str">
            <v>*</v>
          </cell>
          <cell r="E165" t="str">
            <v>是</v>
          </cell>
          <cell r="F165" t="str">
            <v>*</v>
          </cell>
          <cell r="G165" t="str">
            <v>*</v>
          </cell>
          <cell r="H165" t="str">
            <v>*</v>
          </cell>
          <cell r="I165">
            <v>0</v>
          </cell>
          <cell r="J165">
            <v>553872.03</v>
          </cell>
          <cell r="K165">
            <v>553872.03</v>
          </cell>
          <cell r="L165">
            <v>0</v>
          </cell>
          <cell r="M165">
            <v>0</v>
          </cell>
        </row>
        <row r="166">
          <cell r="B166" t="str">
            <v>51010118</v>
          </cell>
          <cell r="C166" t="str">
            <v>制造费用-检测费</v>
          </cell>
          <cell r="D166" t="str">
            <v>*</v>
          </cell>
          <cell r="E166" t="str">
            <v>是</v>
          </cell>
          <cell r="F166" t="str">
            <v>*</v>
          </cell>
          <cell r="G166" t="str">
            <v>*</v>
          </cell>
          <cell r="H166" t="str">
            <v>*</v>
          </cell>
          <cell r="I166">
            <v>0</v>
          </cell>
          <cell r="J166">
            <v>421530.78</v>
          </cell>
          <cell r="K166">
            <v>421530.78</v>
          </cell>
          <cell r="L166">
            <v>0</v>
          </cell>
          <cell r="M166">
            <v>0</v>
          </cell>
        </row>
        <row r="167">
          <cell r="B167" t="str">
            <v>51010119</v>
          </cell>
          <cell r="C167" t="str">
            <v>制造费用-加工费</v>
          </cell>
          <cell r="D167" t="str">
            <v>*</v>
          </cell>
          <cell r="E167" t="str">
            <v>是</v>
          </cell>
          <cell r="F167" t="str">
            <v>*</v>
          </cell>
          <cell r="G167" t="str">
            <v>*</v>
          </cell>
          <cell r="H167" t="str">
            <v>*</v>
          </cell>
          <cell r="I167">
            <v>0</v>
          </cell>
          <cell r="J167">
            <v>1291076.74</v>
          </cell>
          <cell r="K167">
            <v>1291076.74</v>
          </cell>
          <cell r="L167">
            <v>0</v>
          </cell>
          <cell r="M167">
            <v>0</v>
          </cell>
        </row>
        <row r="168">
          <cell r="B168" t="str">
            <v>51010199</v>
          </cell>
          <cell r="C168" t="str">
            <v>制造费用-其他</v>
          </cell>
          <cell r="D168" t="str">
            <v>*</v>
          </cell>
          <cell r="E168" t="str">
            <v>是</v>
          </cell>
          <cell r="F168" t="str">
            <v>*</v>
          </cell>
          <cell r="G168" t="str">
            <v>*</v>
          </cell>
          <cell r="H168" t="str">
            <v>*</v>
          </cell>
          <cell r="I168">
            <v>0</v>
          </cell>
          <cell r="J168">
            <v>5419.77</v>
          </cell>
          <cell r="K168">
            <v>5419.77</v>
          </cell>
          <cell r="L168">
            <v>0</v>
          </cell>
          <cell r="M168">
            <v>0</v>
          </cell>
        </row>
        <row r="169">
          <cell r="B169" t="str">
            <v>51010201</v>
          </cell>
          <cell r="C169" t="str">
            <v>制造费用-差旅费-住宿费</v>
          </cell>
          <cell r="D169" t="str">
            <v>*</v>
          </cell>
          <cell r="E169" t="str">
            <v>是</v>
          </cell>
          <cell r="F169" t="str">
            <v>*</v>
          </cell>
          <cell r="G169" t="str">
            <v>*</v>
          </cell>
          <cell r="H169" t="str">
            <v>*</v>
          </cell>
          <cell r="I169">
            <v>0</v>
          </cell>
          <cell r="J169">
            <v>36353.82</v>
          </cell>
          <cell r="K169">
            <v>36353.82</v>
          </cell>
          <cell r="L169">
            <v>0</v>
          </cell>
          <cell r="M169">
            <v>0</v>
          </cell>
        </row>
        <row r="170">
          <cell r="B170" t="str">
            <v>51010202</v>
          </cell>
          <cell r="C170" t="str">
            <v>制造费用-差旅费-交通费用</v>
          </cell>
          <cell r="D170" t="str">
            <v>*</v>
          </cell>
          <cell r="E170" t="str">
            <v>是</v>
          </cell>
          <cell r="F170" t="str">
            <v>*</v>
          </cell>
          <cell r="G170" t="str">
            <v>*</v>
          </cell>
          <cell r="H170" t="str">
            <v>*</v>
          </cell>
          <cell r="I170">
            <v>0</v>
          </cell>
          <cell r="J170">
            <v>113401.57</v>
          </cell>
          <cell r="K170">
            <v>113401.57</v>
          </cell>
          <cell r="L170">
            <v>0</v>
          </cell>
          <cell r="M170">
            <v>0</v>
          </cell>
        </row>
        <row r="171">
          <cell r="B171" t="str">
            <v>51010203</v>
          </cell>
          <cell r="C171" t="str">
            <v>制造费用-差旅费-伙食补助</v>
          </cell>
          <cell r="D171" t="str">
            <v>*</v>
          </cell>
          <cell r="E171" t="str">
            <v>是</v>
          </cell>
          <cell r="F171" t="str">
            <v>*</v>
          </cell>
          <cell r="G171" t="str">
            <v>*</v>
          </cell>
          <cell r="H171" t="str">
            <v>*</v>
          </cell>
          <cell r="I171">
            <v>0</v>
          </cell>
          <cell r="J171">
            <v>20820</v>
          </cell>
          <cell r="K171">
            <v>20820</v>
          </cell>
          <cell r="L171">
            <v>0</v>
          </cell>
          <cell r="M171">
            <v>0</v>
          </cell>
        </row>
        <row r="172">
          <cell r="B172" t="str">
            <v>51010204</v>
          </cell>
          <cell r="C172" t="str">
            <v>制造费用-差旅费-其他</v>
          </cell>
          <cell r="D172" t="str">
            <v>*</v>
          </cell>
          <cell r="E172" t="str">
            <v>是</v>
          </cell>
          <cell r="F172" t="str">
            <v>*</v>
          </cell>
          <cell r="G172" t="str">
            <v>*</v>
          </cell>
          <cell r="H172" t="str">
            <v>*</v>
          </cell>
          <cell r="I172">
            <v>0</v>
          </cell>
          <cell r="J172">
            <v>1041.8</v>
          </cell>
          <cell r="K172">
            <v>1041.8</v>
          </cell>
          <cell r="L172">
            <v>0</v>
          </cell>
          <cell r="M172">
            <v>0</v>
          </cell>
        </row>
        <row r="173">
          <cell r="B173" t="str">
            <v>51010401</v>
          </cell>
          <cell r="C173" t="str">
            <v>制造费用-办公费-日常费用</v>
          </cell>
          <cell r="D173" t="str">
            <v>*</v>
          </cell>
          <cell r="E173" t="str">
            <v>是</v>
          </cell>
          <cell r="F173" t="str">
            <v>*</v>
          </cell>
          <cell r="G173" t="str">
            <v>*</v>
          </cell>
          <cell r="H173" t="str">
            <v>*</v>
          </cell>
          <cell r="I173">
            <v>0</v>
          </cell>
          <cell r="J173">
            <v>4050.21</v>
          </cell>
          <cell r="K173">
            <v>4050.21</v>
          </cell>
          <cell r="L173">
            <v>0</v>
          </cell>
          <cell r="M173">
            <v>0</v>
          </cell>
        </row>
        <row r="174">
          <cell r="B174" t="str">
            <v>51010501</v>
          </cell>
          <cell r="C174" t="str">
            <v>制造费用-车辆-燃油费</v>
          </cell>
          <cell r="D174" t="str">
            <v>*</v>
          </cell>
          <cell r="E174" t="str">
            <v>是</v>
          </cell>
          <cell r="F174" t="str">
            <v>*</v>
          </cell>
          <cell r="G174" t="str">
            <v>*</v>
          </cell>
          <cell r="H174" t="str">
            <v>*</v>
          </cell>
          <cell r="I174">
            <v>0</v>
          </cell>
          <cell r="J174">
            <v>21860.26</v>
          </cell>
          <cell r="K174">
            <v>21860.26</v>
          </cell>
          <cell r="L174">
            <v>0</v>
          </cell>
          <cell r="M174">
            <v>0</v>
          </cell>
        </row>
        <row r="175">
          <cell r="B175" t="str">
            <v>51010502</v>
          </cell>
          <cell r="C175" t="str">
            <v>制造费用-车辆-修理费</v>
          </cell>
          <cell r="D175" t="str">
            <v>*</v>
          </cell>
          <cell r="E175" t="str">
            <v>是</v>
          </cell>
          <cell r="F175" t="str">
            <v>*</v>
          </cell>
          <cell r="G175" t="str">
            <v>*</v>
          </cell>
          <cell r="H175" t="str">
            <v>*</v>
          </cell>
          <cell r="I175">
            <v>0</v>
          </cell>
          <cell r="J175">
            <v>22870</v>
          </cell>
          <cell r="K175">
            <v>22870</v>
          </cell>
          <cell r="L175">
            <v>0</v>
          </cell>
          <cell r="M175">
            <v>0</v>
          </cell>
        </row>
        <row r="176">
          <cell r="B176" t="str">
            <v>51010504</v>
          </cell>
          <cell r="C176" t="str">
            <v>制造费用-车辆-租赁费</v>
          </cell>
          <cell r="D176" t="str">
            <v>*</v>
          </cell>
          <cell r="E176" t="str">
            <v>是</v>
          </cell>
          <cell r="F176" t="str">
            <v>*</v>
          </cell>
          <cell r="G176" t="str">
            <v>*</v>
          </cell>
          <cell r="H176" t="str">
            <v>*</v>
          </cell>
          <cell r="I176">
            <v>0</v>
          </cell>
          <cell r="J176">
            <v>15567.24</v>
          </cell>
          <cell r="K176">
            <v>15567.24</v>
          </cell>
          <cell r="L176">
            <v>0</v>
          </cell>
          <cell r="M176">
            <v>0</v>
          </cell>
        </row>
        <row r="177">
          <cell r="B177" t="str">
            <v>51010601</v>
          </cell>
          <cell r="C177" t="str">
            <v>制造费用-修理费-电子设备</v>
          </cell>
          <cell r="D177" t="str">
            <v>*</v>
          </cell>
          <cell r="E177" t="str">
            <v>是</v>
          </cell>
          <cell r="F177" t="str">
            <v>*</v>
          </cell>
          <cell r="G177" t="str">
            <v>*</v>
          </cell>
          <cell r="H177" t="str">
            <v>*</v>
          </cell>
          <cell r="I177">
            <v>0</v>
          </cell>
          <cell r="J177">
            <v>38154.83</v>
          </cell>
          <cell r="K177">
            <v>38154.83</v>
          </cell>
          <cell r="L177">
            <v>0</v>
          </cell>
          <cell r="M177">
            <v>0</v>
          </cell>
        </row>
        <row r="178">
          <cell r="B178" t="str">
            <v>51010602</v>
          </cell>
          <cell r="C178" t="str">
            <v>制造费用-修理费-房屋建筑</v>
          </cell>
          <cell r="D178" t="str">
            <v>*</v>
          </cell>
          <cell r="E178" t="str">
            <v>是</v>
          </cell>
          <cell r="F178" t="str">
            <v>*</v>
          </cell>
          <cell r="G178" t="str">
            <v>*</v>
          </cell>
          <cell r="H178" t="str">
            <v>*</v>
          </cell>
          <cell r="I178">
            <v>0</v>
          </cell>
          <cell r="J178">
            <v>210136.16</v>
          </cell>
          <cell r="K178">
            <v>210136.16</v>
          </cell>
          <cell r="L178">
            <v>0</v>
          </cell>
          <cell r="M178">
            <v>0</v>
          </cell>
        </row>
        <row r="179">
          <cell r="B179" t="str">
            <v>51010603</v>
          </cell>
          <cell r="C179" t="str">
            <v>制造费用-修理费-机器设备</v>
          </cell>
          <cell r="D179" t="str">
            <v>*</v>
          </cell>
          <cell r="E179" t="str">
            <v>是</v>
          </cell>
          <cell r="F179" t="str">
            <v>*</v>
          </cell>
          <cell r="G179" t="str">
            <v>*</v>
          </cell>
          <cell r="H179" t="str">
            <v>*</v>
          </cell>
          <cell r="I179">
            <v>0</v>
          </cell>
          <cell r="J179">
            <v>566412.12</v>
          </cell>
          <cell r="K179">
            <v>566412.12</v>
          </cell>
          <cell r="L179">
            <v>0</v>
          </cell>
          <cell r="M179">
            <v>0</v>
          </cell>
        </row>
        <row r="180">
          <cell r="B180" t="str">
            <v>51010701</v>
          </cell>
          <cell r="C180" t="str">
            <v>制造费用-材料-低值易耗品</v>
          </cell>
          <cell r="D180" t="str">
            <v>*</v>
          </cell>
          <cell r="E180" t="str">
            <v>是</v>
          </cell>
          <cell r="F180" t="str">
            <v>*</v>
          </cell>
          <cell r="G180" t="str">
            <v>*</v>
          </cell>
          <cell r="H180" t="str">
            <v>*</v>
          </cell>
          <cell r="I180">
            <v>0</v>
          </cell>
          <cell r="J180">
            <v>634104.21</v>
          </cell>
          <cell r="K180">
            <v>634104.21</v>
          </cell>
          <cell r="L180">
            <v>0</v>
          </cell>
          <cell r="M180">
            <v>0</v>
          </cell>
        </row>
        <row r="181">
          <cell r="B181" t="str">
            <v>51010702</v>
          </cell>
          <cell r="C181" t="str">
            <v>制造费用-材料-辅料-油料</v>
          </cell>
          <cell r="D181" t="str">
            <v>*</v>
          </cell>
          <cell r="E181" t="str">
            <v>是</v>
          </cell>
          <cell r="F181" t="str">
            <v>*</v>
          </cell>
          <cell r="G181" t="str">
            <v>*</v>
          </cell>
          <cell r="H181" t="str">
            <v>*</v>
          </cell>
          <cell r="I181">
            <v>0</v>
          </cell>
          <cell r="J181">
            <v>3599.99</v>
          </cell>
          <cell r="K181">
            <v>3599.99</v>
          </cell>
          <cell r="L181">
            <v>0</v>
          </cell>
          <cell r="M181">
            <v>0</v>
          </cell>
        </row>
        <row r="182">
          <cell r="B182" t="str">
            <v>51010703</v>
          </cell>
          <cell r="C182" t="str">
            <v>制造费用-材料-废品损失</v>
          </cell>
          <cell r="D182" t="str">
            <v>*</v>
          </cell>
          <cell r="E182" t="str">
            <v>是</v>
          </cell>
          <cell r="F182" t="str">
            <v>*</v>
          </cell>
          <cell r="G182" t="str">
            <v>*</v>
          </cell>
          <cell r="H182" t="str">
            <v>*</v>
          </cell>
          <cell r="I182">
            <v>0</v>
          </cell>
          <cell r="J182">
            <v>1653308.43</v>
          </cell>
          <cell r="K182">
            <v>1653308.43</v>
          </cell>
          <cell r="L182">
            <v>0</v>
          </cell>
          <cell r="M182">
            <v>0</v>
          </cell>
        </row>
        <row r="183">
          <cell r="B183" t="str">
            <v>51010705</v>
          </cell>
          <cell r="C183" t="str">
            <v>制造费用-材料-机物料消耗</v>
          </cell>
          <cell r="D183" t="str">
            <v>*</v>
          </cell>
          <cell r="E183" t="str">
            <v>是</v>
          </cell>
          <cell r="F183" t="str">
            <v>*</v>
          </cell>
          <cell r="G183" t="str">
            <v>*</v>
          </cell>
          <cell r="H183" t="str">
            <v>*</v>
          </cell>
          <cell r="I183">
            <v>0</v>
          </cell>
          <cell r="J183">
            <v>2079007.43</v>
          </cell>
          <cell r="K183">
            <v>2079007.43</v>
          </cell>
          <cell r="L183">
            <v>0</v>
          </cell>
          <cell r="M183">
            <v>0</v>
          </cell>
        </row>
        <row r="184">
          <cell r="B184" t="str">
            <v>51010706</v>
          </cell>
          <cell r="C184" t="str">
            <v>制造费用-材料-辅助材料</v>
          </cell>
          <cell r="D184" t="str">
            <v>*</v>
          </cell>
          <cell r="E184" t="str">
            <v>是</v>
          </cell>
          <cell r="F184" t="str">
            <v>*</v>
          </cell>
          <cell r="G184" t="str">
            <v>*</v>
          </cell>
          <cell r="H184" t="str">
            <v>*</v>
          </cell>
          <cell r="I184">
            <v>0</v>
          </cell>
          <cell r="J184">
            <v>1056626.04</v>
          </cell>
          <cell r="K184">
            <v>1056626.04</v>
          </cell>
          <cell r="L184">
            <v>0</v>
          </cell>
          <cell r="M184">
            <v>0</v>
          </cell>
        </row>
        <row r="185">
          <cell r="B185" t="str">
            <v>51010707</v>
          </cell>
          <cell r="C185" t="str">
            <v>制造费用-材料-工具</v>
          </cell>
          <cell r="D185" t="str">
            <v>*</v>
          </cell>
          <cell r="E185" t="str">
            <v>是</v>
          </cell>
          <cell r="F185" t="str">
            <v>*</v>
          </cell>
          <cell r="G185" t="str">
            <v>*</v>
          </cell>
          <cell r="H185" t="str">
            <v>*</v>
          </cell>
          <cell r="I185">
            <v>0</v>
          </cell>
          <cell r="J185">
            <v>315310.81</v>
          </cell>
          <cell r="K185">
            <v>315310.81</v>
          </cell>
          <cell r="L185">
            <v>0</v>
          </cell>
          <cell r="M185">
            <v>0</v>
          </cell>
        </row>
        <row r="186">
          <cell r="B186" t="str">
            <v>51010710</v>
          </cell>
          <cell r="C186" t="str">
            <v>制造费用-材料-超BOM</v>
          </cell>
          <cell r="D186" t="str">
            <v>*</v>
          </cell>
          <cell r="E186" t="str">
            <v>是</v>
          </cell>
          <cell r="F186" t="str">
            <v>*</v>
          </cell>
          <cell r="G186" t="str">
            <v>*</v>
          </cell>
          <cell r="H186" t="str">
            <v>*</v>
          </cell>
          <cell r="I186">
            <v>0</v>
          </cell>
          <cell r="J186">
            <v>2710302.47</v>
          </cell>
          <cell r="K186">
            <v>2710302.47</v>
          </cell>
          <cell r="L186">
            <v>0</v>
          </cell>
          <cell r="M186">
            <v>0</v>
          </cell>
        </row>
        <row r="187">
          <cell r="B187" t="str">
            <v>52010101</v>
          </cell>
          <cell r="C187" t="str">
            <v>生产成本-劳务费</v>
          </cell>
          <cell r="D187" t="str">
            <v>*</v>
          </cell>
          <cell r="E187" t="str">
            <v>是</v>
          </cell>
          <cell r="F187" t="str">
            <v>*</v>
          </cell>
          <cell r="G187" t="str">
            <v>*</v>
          </cell>
          <cell r="H187" t="str">
            <v>*</v>
          </cell>
          <cell r="I187">
            <v>0</v>
          </cell>
          <cell r="J187">
            <v>4349215.11</v>
          </cell>
          <cell r="K187">
            <v>4349215.11</v>
          </cell>
          <cell r="L187">
            <v>0</v>
          </cell>
          <cell r="M187">
            <v>0</v>
          </cell>
        </row>
        <row r="188">
          <cell r="B188" t="str">
            <v>52010102</v>
          </cell>
          <cell r="C188" t="str">
            <v>生产成本-工资</v>
          </cell>
          <cell r="D188" t="str">
            <v>*</v>
          </cell>
          <cell r="E188" t="str">
            <v>是</v>
          </cell>
          <cell r="F188" t="str">
            <v>*</v>
          </cell>
          <cell r="G188" t="str">
            <v>*</v>
          </cell>
          <cell r="H188" t="str">
            <v>*</v>
          </cell>
          <cell r="I188">
            <v>0</v>
          </cell>
          <cell r="J188">
            <v>14667659.89</v>
          </cell>
          <cell r="K188">
            <v>14667659.89</v>
          </cell>
          <cell r="L188">
            <v>0</v>
          </cell>
          <cell r="M188">
            <v>0</v>
          </cell>
        </row>
        <row r="189">
          <cell r="B189" t="str">
            <v>52010103</v>
          </cell>
          <cell r="C189" t="str">
            <v>生产成本-奖金</v>
          </cell>
          <cell r="D189" t="str">
            <v>*</v>
          </cell>
          <cell r="E189" t="str">
            <v>是</v>
          </cell>
          <cell r="F189" t="str">
            <v>*</v>
          </cell>
          <cell r="G189" t="str">
            <v>*</v>
          </cell>
          <cell r="H189" t="str">
            <v>*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B190" t="str">
            <v>52010104</v>
          </cell>
          <cell r="C190" t="str">
            <v>生产成本-福利费</v>
          </cell>
          <cell r="D190" t="str">
            <v>*</v>
          </cell>
          <cell r="E190" t="str">
            <v>是</v>
          </cell>
          <cell r="F190" t="str">
            <v>*</v>
          </cell>
          <cell r="G190" t="str">
            <v>*</v>
          </cell>
          <cell r="H190" t="str">
            <v>*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B191" t="str">
            <v>52010105</v>
          </cell>
          <cell r="C191" t="str">
            <v>生产成本-养老保险</v>
          </cell>
          <cell r="D191" t="str">
            <v>*</v>
          </cell>
          <cell r="E191" t="str">
            <v>是</v>
          </cell>
          <cell r="F191" t="str">
            <v>*</v>
          </cell>
          <cell r="G191" t="str">
            <v>*</v>
          </cell>
          <cell r="H191" t="str">
            <v>*</v>
          </cell>
          <cell r="I191">
            <v>0</v>
          </cell>
          <cell r="J191">
            <v>1850878.43</v>
          </cell>
          <cell r="K191">
            <v>1850878.43</v>
          </cell>
          <cell r="L191">
            <v>0</v>
          </cell>
          <cell r="M191">
            <v>0</v>
          </cell>
        </row>
        <row r="192">
          <cell r="B192" t="str">
            <v>52010106</v>
          </cell>
          <cell r="C192" t="str">
            <v>生产成本-医疗保险</v>
          </cell>
          <cell r="D192" t="str">
            <v>*</v>
          </cell>
          <cell r="E192" t="str">
            <v>是</v>
          </cell>
          <cell r="F192" t="str">
            <v>*</v>
          </cell>
          <cell r="G192" t="str">
            <v>*</v>
          </cell>
          <cell r="H192" t="str">
            <v>*</v>
          </cell>
          <cell r="I192">
            <v>0</v>
          </cell>
          <cell r="J192">
            <v>1466594.18</v>
          </cell>
          <cell r="K192">
            <v>1466594.18</v>
          </cell>
          <cell r="L192">
            <v>0</v>
          </cell>
          <cell r="M192">
            <v>0</v>
          </cell>
        </row>
        <row r="193">
          <cell r="B193" t="str">
            <v>52010107</v>
          </cell>
          <cell r="C193" t="str">
            <v>生产成本-工伤保险</v>
          </cell>
          <cell r="D193" t="str">
            <v>*</v>
          </cell>
          <cell r="E193" t="str">
            <v>是</v>
          </cell>
          <cell r="F193" t="str">
            <v>*</v>
          </cell>
          <cell r="G193" t="str">
            <v>*</v>
          </cell>
          <cell r="H193" t="str">
            <v>*</v>
          </cell>
          <cell r="I193">
            <v>0</v>
          </cell>
          <cell r="J193">
            <v>141380.35</v>
          </cell>
          <cell r="K193">
            <v>141380.35</v>
          </cell>
          <cell r="L193">
            <v>0</v>
          </cell>
          <cell r="M193">
            <v>0</v>
          </cell>
        </row>
        <row r="194">
          <cell r="B194" t="str">
            <v>52010108</v>
          </cell>
          <cell r="C194" t="str">
            <v>生产成本-失业保险</v>
          </cell>
          <cell r="D194" t="str">
            <v>*</v>
          </cell>
          <cell r="E194" t="str">
            <v>是</v>
          </cell>
          <cell r="F194" t="str">
            <v>*</v>
          </cell>
          <cell r="G194" t="str">
            <v>*</v>
          </cell>
          <cell r="H194" t="str">
            <v>*</v>
          </cell>
          <cell r="I194">
            <v>0</v>
          </cell>
          <cell r="J194">
            <v>80993.75</v>
          </cell>
          <cell r="K194">
            <v>80993.75</v>
          </cell>
          <cell r="L194">
            <v>0</v>
          </cell>
          <cell r="M194">
            <v>0</v>
          </cell>
        </row>
        <row r="195">
          <cell r="B195" t="str">
            <v>52010109</v>
          </cell>
          <cell r="C195" t="str">
            <v>生产成本-住房公积金</v>
          </cell>
          <cell r="D195" t="str">
            <v>*</v>
          </cell>
          <cell r="E195" t="str">
            <v>是</v>
          </cell>
          <cell r="F195" t="str">
            <v>*</v>
          </cell>
          <cell r="G195" t="str">
            <v>*</v>
          </cell>
          <cell r="H195" t="str">
            <v>*</v>
          </cell>
          <cell r="I195">
            <v>0</v>
          </cell>
          <cell r="J195">
            <v>292592.8</v>
          </cell>
          <cell r="K195">
            <v>292592.8</v>
          </cell>
          <cell r="L195">
            <v>0</v>
          </cell>
          <cell r="M195">
            <v>0</v>
          </cell>
        </row>
        <row r="196">
          <cell r="B196" t="str">
            <v>53010202</v>
          </cell>
          <cell r="C196" t="str">
            <v>研发支出- 资本化支出</v>
          </cell>
          <cell r="D196" t="str">
            <v>*</v>
          </cell>
          <cell r="E196" t="str">
            <v>否</v>
          </cell>
          <cell r="F196" t="str">
            <v>*</v>
          </cell>
          <cell r="G196" t="str">
            <v>*</v>
          </cell>
          <cell r="H196" t="str">
            <v>*</v>
          </cell>
          <cell r="I196">
            <v>26923407.79</v>
          </cell>
          <cell r="J196">
            <v>0</v>
          </cell>
          <cell r="K196">
            <v>0</v>
          </cell>
          <cell r="L196">
            <v>0</v>
          </cell>
          <cell r="M196">
            <v>26923407.79</v>
          </cell>
        </row>
        <row r="197">
          <cell r="B197" t="str">
            <v>60010101</v>
          </cell>
          <cell r="C197" t="str">
            <v>主营业务收入-集团内</v>
          </cell>
          <cell r="D197" t="str">
            <v>*</v>
          </cell>
          <cell r="E197" t="str">
            <v>是</v>
          </cell>
          <cell r="F197" t="str">
            <v>*</v>
          </cell>
          <cell r="G197" t="str">
            <v>*</v>
          </cell>
          <cell r="H197" t="str">
            <v>*</v>
          </cell>
          <cell r="I197">
            <v>0</v>
          </cell>
          <cell r="J197">
            <v>2009017.07</v>
          </cell>
          <cell r="K197">
            <v>81305103.79</v>
          </cell>
          <cell r="L197">
            <v>-79296086.72</v>
          </cell>
          <cell r="M197">
            <v>-79296086.72</v>
          </cell>
        </row>
        <row r="198">
          <cell r="B198" t="str">
            <v>60010201</v>
          </cell>
          <cell r="C198" t="str">
            <v>主营业务收入-集团外</v>
          </cell>
          <cell r="D198" t="str">
            <v>*</v>
          </cell>
          <cell r="E198" t="str">
            <v>是</v>
          </cell>
          <cell r="F198" t="str">
            <v>*</v>
          </cell>
          <cell r="G198" t="str">
            <v>*</v>
          </cell>
          <cell r="H198" t="str">
            <v>*</v>
          </cell>
          <cell r="I198">
            <v>0</v>
          </cell>
          <cell r="J198">
            <v>6996606.84</v>
          </cell>
          <cell r="K198">
            <v>190220608.6</v>
          </cell>
          <cell r="L198">
            <v>-183224001.76</v>
          </cell>
          <cell r="M198">
            <v>-183224001.76</v>
          </cell>
        </row>
        <row r="199">
          <cell r="B199" t="str">
            <v>60010301</v>
          </cell>
          <cell r="C199" t="str">
            <v>主营业务收入-关联方</v>
          </cell>
          <cell r="D199" t="str">
            <v>*</v>
          </cell>
          <cell r="E199" t="str">
            <v>是</v>
          </cell>
          <cell r="F199" t="str">
            <v>*</v>
          </cell>
          <cell r="G199" t="str">
            <v>*</v>
          </cell>
          <cell r="H199" t="str">
            <v>*</v>
          </cell>
          <cell r="I199">
            <v>0</v>
          </cell>
          <cell r="J199">
            <v>119.5</v>
          </cell>
          <cell r="K199">
            <v>14257185.43</v>
          </cell>
          <cell r="L199">
            <v>-14257065.93</v>
          </cell>
          <cell r="M199">
            <v>-14257065.93</v>
          </cell>
        </row>
        <row r="200">
          <cell r="B200" t="str">
            <v>60510102</v>
          </cell>
          <cell r="C200" t="str">
            <v>其他业务收入-集团内-三包考核</v>
          </cell>
          <cell r="D200" t="str">
            <v>*</v>
          </cell>
          <cell r="E200" t="str">
            <v>是</v>
          </cell>
          <cell r="F200" t="str">
            <v>*</v>
          </cell>
          <cell r="G200" t="str">
            <v>*</v>
          </cell>
          <cell r="H200" t="str">
            <v>*</v>
          </cell>
          <cell r="I200">
            <v>0</v>
          </cell>
          <cell r="J200">
            <v>0</v>
          </cell>
          <cell r="K200">
            <v>926693.92</v>
          </cell>
          <cell r="L200">
            <v>-926693.92</v>
          </cell>
          <cell r="M200">
            <v>-926693.92</v>
          </cell>
        </row>
        <row r="201">
          <cell r="B201" t="str">
            <v>60510201</v>
          </cell>
          <cell r="C201" t="str">
            <v>其他业务收入-集团外</v>
          </cell>
          <cell r="D201" t="str">
            <v>*</v>
          </cell>
          <cell r="E201" t="str">
            <v>是</v>
          </cell>
          <cell r="F201" t="str">
            <v>*</v>
          </cell>
          <cell r="G201" t="str">
            <v>*</v>
          </cell>
          <cell r="H201" t="str">
            <v>*</v>
          </cell>
          <cell r="I201">
            <v>0</v>
          </cell>
          <cell r="J201">
            <v>4396.57</v>
          </cell>
          <cell r="K201">
            <v>681840.7</v>
          </cell>
          <cell r="L201">
            <v>-677444.13</v>
          </cell>
          <cell r="M201">
            <v>-677444.13</v>
          </cell>
        </row>
        <row r="202">
          <cell r="B202" t="str">
            <v>61030101</v>
          </cell>
          <cell r="C202" t="str">
            <v>资产处置损益-处置非流动资产</v>
          </cell>
          <cell r="D202" t="str">
            <v>*</v>
          </cell>
          <cell r="E202" t="str">
            <v>是</v>
          </cell>
          <cell r="F202" t="str">
            <v>*</v>
          </cell>
          <cell r="G202" t="str">
            <v>*</v>
          </cell>
          <cell r="H202" t="str">
            <v>*</v>
          </cell>
          <cell r="I202">
            <v>0</v>
          </cell>
          <cell r="J202">
            <v>657187.79</v>
          </cell>
          <cell r="K202">
            <v>1317534.31</v>
          </cell>
          <cell r="L202">
            <v>-660346.52</v>
          </cell>
          <cell r="M202">
            <v>-660346.52</v>
          </cell>
        </row>
        <row r="203">
          <cell r="B203" t="str">
            <v>61040101</v>
          </cell>
          <cell r="C203" t="str">
            <v>其他收益</v>
          </cell>
          <cell r="D203" t="str">
            <v>*</v>
          </cell>
          <cell r="E203" t="str">
            <v>是</v>
          </cell>
          <cell r="F203" t="str">
            <v>*</v>
          </cell>
          <cell r="G203" t="str">
            <v>*</v>
          </cell>
          <cell r="H203" t="str">
            <v>*</v>
          </cell>
          <cell r="I203">
            <v>0</v>
          </cell>
          <cell r="J203">
            <v>0</v>
          </cell>
          <cell r="K203">
            <v>3873.91</v>
          </cell>
          <cell r="L203">
            <v>-3873.91</v>
          </cell>
          <cell r="M203">
            <v>-3873.91</v>
          </cell>
        </row>
        <row r="204">
          <cell r="B204" t="str">
            <v>63010102</v>
          </cell>
          <cell r="C204" t="str">
            <v>营业外收入-政府补助利得</v>
          </cell>
          <cell r="D204" t="str">
            <v>*</v>
          </cell>
          <cell r="E204" t="str">
            <v>是</v>
          </cell>
          <cell r="F204" t="str">
            <v>*</v>
          </cell>
          <cell r="G204" t="str">
            <v>*</v>
          </cell>
          <cell r="H204" t="str">
            <v>*</v>
          </cell>
          <cell r="I204">
            <v>0</v>
          </cell>
          <cell r="J204">
            <v>0</v>
          </cell>
          <cell r="K204">
            <v>116734.22</v>
          </cell>
          <cell r="L204">
            <v>-116734.22</v>
          </cell>
          <cell r="M204">
            <v>-116734.22</v>
          </cell>
        </row>
        <row r="205">
          <cell r="B205" t="str">
            <v>63010107</v>
          </cell>
          <cell r="C205" t="str">
            <v>营业外收入-其他收入</v>
          </cell>
          <cell r="D205" t="str">
            <v>*</v>
          </cell>
          <cell r="E205" t="str">
            <v>是</v>
          </cell>
          <cell r="F205" t="str">
            <v>*</v>
          </cell>
          <cell r="G205" t="str">
            <v>*</v>
          </cell>
          <cell r="H205" t="str">
            <v>*</v>
          </cell>
          <cell r="I205">
            <v>0</v>
          </cell>
          <cell r="J205">
            <v>-782681.98</v>
          </cell>
          <cell r="K205">
            <v>293804.86</v>
          </cell>
          <cell r="L205">
            <v>-1076486.84</v>
          </cell>
          <cell r="M205">
            <v>-1076486.84</v>
          </cell>
        </row>
        <row r="206">
          <cell r="B206" t="str">
            <v>64010101</v>
          </cell>
          <cell r="C206" t="str">
            <v>主营业务成本-材料-集团内</v>
          </cell>
          <cell r="D206" t="str">
            <v>*</v>
          </cell>
          <cell r="E206" t="str">
            <v>是</v>
          </cell>
          <cell r="F206" t="str">
            <v>*</v>
          </cell>
          <cell r="G206" t="str">
            <v>*</v>
          </cell>
          <cell r="H206" t="str">
            <v>*</v>
          </cell>
          <cell r="I206">
            <v>0</v>
          </cell>
          <cell r="J206">
            <v>64473261.51</v>
          </cell>
          <cell r="K206">
            <v>0</v>
          </cell>
          <cell r="L206">
            <v>64473261.51</v>
          </cell>
          <cell r="M206">
            <v>64473261.51</v>
          </cell>
        </row>
        <row r="207">
          <cell r="B207" t="str">
            <v>64010102</v>
          </cell>
          <cell r="C207" t="str">
            <v>主营业务成本-人工-集团内</v>
          </cell>
          <cell r="D207" t="str">
            <v>*</v>
          </cell>
          <cell r="E207" t="str">
            <v>是</v>
          </cell>
          <cell r="F207" t="str">
            <v>*</v>
          </cell>
          <cell r="G207" t="str">
            <v>*</v>
          </cell>
          <cell r="H207" t="str">
            <v>*</v>
          </cell>
          <cell r="I207">
            <v>0</v>
          </cell>
          <cell r="J207">
            <v>5095981.78</v>
          </cell>
          <cell r="K207">
            <v>0</v>
          </cell>
          <cell r="L207">
            <v>5095981.78</v>
          </cell>
          <cell r="M207">
            <v>5095981.78</v>
          </cell>
        </row>
        <row r="208">
          <cell r="B208" t="str">
            <v>64010103</v>
          </cell>
          <cell r="C208" t="str">
            <v>主营业务成本-制费-集团内</v>
          </cell>
          <cell r="D208" t="str">
            <v>*</v>
          </cell>
          <cell r="E208" t="str">
            <v>是</v>
          </cell>
          <cell r="F208" t="str">
            <v>*</v>
          </cell>
          <cell r="G208" t="str">
            <v>*</v>
          </cell>
          <cell r="H208" t="str">
            <v>*</v>
          </cell>
          <cell r="I208">
            <v>0</v>
          </cell>
          <cell r="J208">
            <v>15014603.52</v>
          </cell>
          <cell r="K208">
            <v>0</v>
          </cell>
          <cell r="L208">
            <v>15014603.52</v>
          </cell>
          <cell r="M208">
            <v>15014603.52</v>
          </cell>
        </row>
        <row r="209">
          <cell r="B209" t="str">
            <v>64010104</v>
          </cell>
          <cell r="C209" t="str">
            <v>主营业务成本-转包-集团内</v>
          </cell>
          <cell r="D209" t="str">
            <v>*</v>
          </cell>
          <cell r="E209" t="str">
            <v>是</v>
          </cell>
          <cell r="F209" t="str">
            <v>*</v>
          </cell>
          <cell r="G209" t="str">
            <v>*</v>
          </cell>
          <cell r="H209" t="str">
            <v>*</v>
          </cell>
          <cell r="I209">
            <v>0</v>
          </cell>
          <cell r="J209">
            <v>173932.38</v>
          </cell>
          <cell r="K209">
            <v>0</v>
          </cell>
          <cell r="L209">
            <v>173932.38</v>
          </cell>
          <cell r="M209">
            <v>173932.38</v>
          </cell>
        </row>
        <row r="210">
          <cell r="B210" t="str">
            <v>64010105</v>
          </cell>
          <cell r="C210" t="str">
            <v>主营业务成本-材料差异-集团内</v>
          </cell>
          <cell r="D210" t="str">
            <v>*</v>
          </cell>
          <cell r="E210" t="str">
            <v>是</v>
          </cell>
          <cell r="F210" t="str">
            <v>*</v>
          </cell>
          <cell r="G210" t="str">
            <v>*</v>
          </cell>
          <cell r="H210" t="str">
            <v>*</v>
          </cell>
          <cell r="I210">
            <v>0</v>
          </cell>
          <cell r="J210">
            <v>-3383474.45</v>
          </cell>
          <cell r="K210">
            <v>0</v>
          </cell>
          <cell r="L210">
            <v>-3383474.45</v>
          </cell>
          <cell r="M210">
            <v>-3383474.45</v>
          </cell>
        </row>
        <row r="211">
          <cell r="B211" t="str">
            <v>64010106</v>
          </cell>
          <cell r="C211" t="str">
            <v>主营业务成本-人工差异-集团内</v>
          </cell>
          <cell r="D211" t="str">
            <v>*</v>
          </cell>
          <cell r="E211" t="str">
            <v>是</v>
          </cell>
          <cell r="F211" t="str">
            <v>*</v>
          </cell>
          <cell r="G211" t="str">
            <v>*</v>
          </cell>
          <cell r="H211" t="str">
            <v>*</v>
          </cell>
          <cell r="I211">
            <v>0</v>
          </cell>
          <cell r="J211">
            <v>2794808.52</v>
          </cell>
          <cell r="K211">
            <v>0</v>
          </cell>
          <cell r="L211">
            <v>2794808.52</v>
          </cell>
          <cell r="M211">
            <v>2794808.52</v>
          </cell>
        </row>
        <row r="212">
          <cell r="B212" t="str">
            <v>64010107</v>
          </cell>
          <cell r="C212" t="str">
            <v>主营业务成本-制费差异-集团内</v>
          </cell>
          <cell r="D212" t="str">
            <v>*</v>
          </cell>
          <cell r="E212" t="str">
            <v>是</v>
          </cell>
          <cell r="F212" t="str">
            <v>*</v>
          </cell>
          <cell r="G212" t="str">
            <v>*</v>
          </cell>
          <cell r="H212" t="str">
            <v>*</v>
          </cell>
          <cell r="I212">
            <v>0</v>
          </cell>
          <cell r="J212">
            <v>7405628.41</v>
          </cell>
          <cell r="K212">
            <v>0</v>
          </cell>
          <cell r="L212">
            <v>7405628.41</v>
          </cell>
          <cell r="M212">
            <v>7405628.41</v>
          </cell>
        </row>
        <row r="213">
          <cell r="B213" t="str">
            <v>64010108</v>
          </cell>
          <cell r="C213" t="str">
            <v>主营业务成本-转包差异-集团内</v>
          </cell>
          <cell r="D213" t="str">
            <v>*</v>
          </cell>
          <cell r="E213" t="str">
            <v>是</v>
          </cell>
          <cell r="F213" t="str">
            <v>*</v>
          </cell>
          <cell r="G213" t="str">
            <v>*</v>
          </cell>
          <cell r="H213" t="str">
            <v>*</v>
          </cell>
          <cell r="I213">
            <v>0</v>
          </cell>
          <cell r="J213">
            <v>-4525.86</v>
          </cell>
          <cell r="K213">
            <v>0</v>
          </cell>
          <cell r="L213">
            <v>-4525.86</v>
          </cell>
          <cell r="M213">
            <v>-4525.86</v>
          </cell>
        </row>
        <row r="214">
          <cell r="B214" t="str">
            <v>64010201</v>
          </cell>
          <cell r="C214" t="str">
            <v>主营业务成本-材料-集团外</v>
          </cell>
          <cell r="D214" t="str">
            <v>*</v>
          </cell>
          <cell r="E214" t="str">
            <v>是</v>
          </cell>
          <cell r="F214" t="str">
            <v>*</v>
          </cell>
          <cell r="G214" t="str">
            <v>*</v>
          </cell>
          <cell r="H214" t="str">
            <v>*</v>
          </cell>
          <cell r="I214">
            <v>0</v>
          </cell>
          <cell r="J214">
            <v>153293870.98</v>
          </cell>
          <cell r="K214">
            <v>0</v>
          </cell>
          <cell r="L214">
            <v>153293870.98</v>
          </cell>
          <cell r="M214">
            <v>153293870.98</v>
          </cell>
        </row>
        <row r="215">
          <cell r="B215" t="str">
            <v>64010202</v>
          </cell>
          <cell r="C215" t="str">
            <v>主营业务成本-人工-集团外</v>
          </cell>
          <cell r="D215" t="str">
            <v>*</v>
          </cell>
          <cell r="E215" t="str">
            <v>是</v>
          </cell>
          <cell r="F215" t="str">
            <v>*</v>
          </cell>
          <cell r="G215" t="str">
            <v>*</v>
          </cell>
          <cell r="H215" t="str">
            <v>*</v>
          </cell>
          <cell r="I215">
            <v>0</v>
          </cell>
          <cell r="J215">
            <v>6209950.51</v>
          </cell>
          <cell r="K215">
            <v>0</v>
          </cell>
          <cell r="L215">
            <v>6209950.51</v>
          </cell>
          <cell r="M215">
            <v>6209950.51</v>
          </cell>
        </row>
        <row r="216">
          <cell r="B216" t="str">
            <v>64010203</v>
          </cell>
          <cell r="C216" t="str">
            <v>主营业务成本-制费-集团外</v>
          </cell>
          <cell r="D216" t="str">
            <v>*</v>
          </cell>
          <cell r="E216" t="str">
            <v>是</v>
          </cell>
          <cell r="F216" t="str">
            <v>*</v>
          </cell>
          <cell r="G216" t="str">
            <v>*</v>
          </cell>
          <cell r="H216" t="str">
            <v>*</v>
          </cell>
          <cell r="I216">
            <v>0</v>
          </cell>
          <cell r="J216">
            <v>14014539.77</v>
          </cell>
          <cell r="K216">
            <v>0</v>
          </cell>
          <cell r="L216">
            <v>14014539.77</v>
          </cell>
          <cell r="M216">
            <v>14014539.77</v>
          </cell>
        </row>
        <row r="217">
          <cell r="B217" t="str">
            <v>64010204</v>
          </cell>
          <cell r="C217" t="str">
            <v>主营业务成本-转包-集团外</v>
          </cell>
          <cell r="D217" t="str">
            <v>*</v>
          </cell>
          <cell r="E217" t="str">
            <v>是</v>
          </cell>
          <cell r="F217" t="str">
            <v>*</v>
          </cell>
          <cell r="G217" t="str">
            <v>*</v>
          </cell>
          <cell r="H217" t="str">
            <v>*</v>
          </cell>
          <cell r="I217">
            <v>0</v>
          </cell>
          <cell r="J217">
            <v>422817.36</v>
          </cell>
          <cell r="K217">
            <v>0</v>
          </cell>
          <cell r="L217">
            <v>422817.36</v>
          </cell>
          <cell r="M217">
            <v>422817.36</v>
          </cell>
        </row>
        <row r="218">
          <cell r="B218" t="str">
            <v>64010205</v>
          </cell>
          <cell r="C218" t="str">
            <v>主营业务成本-材料差异-集团外</v>
          </cell>
          <cell r="D218" t="str">
            <v>*</v>
          </cell>
          <cell r="E218" t="str">
            <v>是</v>
          </cell>
          <cell r="F218" t="str">
            <v>*</v>
          </cell>
          <cell r="G218" t="str">
            <v>*</v>
          </cell>
          <cell r="H218" t="str">
            <v>*</v>
          </cell>
          <cell r="I218">
            <v>0</v>
          </cell>
          <cell r="J218">
            <v>-7876463.1</v>
          </cell>
          <cell r="K218">
            <v>0</v>
          </cell>
          <cell r="L218">
            <v>-7876463.1</v>
          </cell>
          <cell r="M218">
            <v>-7876463.1</v>
          </cell>
        </row>
        <row r="219">
          <cell r="B219" t="str">
            <v>64010206</v>
          </cell>
          <cell r="C219" t="str">
            <v>主营业务成本-人工差异-集团外</v>
          </cell>
          <cell r="D219" t="str">
            <v>*</v>
          </cell>
          <cell r="E219" t="str">
            <v>是</v>
          </cell>
          <cell r="F219" t="str">
            <v>*</v>
          </cell>
          <cell r="G219" t="str">
            <v>*</v>
          </cell>
          <cell r="H219" t="str">
            <v>*</v>
          </cell>
          <cell r="I219">
            <v>0</v>
          </cell>
          <cell r="J219">
            <v>3349236.01</v>
          </cell>
          <cell r="K219">
            <v>0</v>
          </cell>
          <cell r="L219">
            <v>3349236.01</v>
          </cell>
          <cell r="M219">
            <v>3349236.01</v>
          </cell>
        </row>
        <row r="220">
          <cell r="B220" t="str">
            <v>64010207</v>
          </cell>
          <cell r="C220" t="str">
            <v>主营业务成本-制费差异-集团外</v>
          </cell>
          <cell r="D220" t="str">
            <v>*</v>
          </cell>
          <cell r="E220" t="str">
            <v>是</v>
          </cell>
          <cell r="F220" t="str">
            <v>*</v>
          </cell>
          <cell r="G220" t="str">
            <v>*</v>
          </cell>
          <cell r="H220" t="str">
            <v>*</v>
          </cell>
          <cell r="I220">
            <v>0</v>
          </cell>
          <cell r="J220">
            <v>7223300.52</v>
          </cell>
          <cell r="K220">
            <v>0</v>
          </cell>
          <cell r="L220">
            <v>7223300.52</v>
          </cell>
          <cell r="M220">
            <v>7223300.52</v>
          </cell>
        </row>
        <row r="221">
          <cell r="B221" t="str">
            <v>64010208</v>
          </cell>
          <cell r="C221" t="str">
            <v>主营业务成本-转包差异-集团外</v>
          </cell>
          <cell r="D221" t="str">
            <v>*</v>
          </cell>
          <cell r="E221" t="str">
            <v>是</v>
          </cell>
          <cell r="F221" t="str">
            <v>*</v>
          </cell>
          <cell r="G221" t="str">
            <v>*</v>
          </cell>
          <cell r="H221" t="str">
            <v>*</v>
          </cell>
          <cell r="I221">
            <v>0</v>
          </cell>
          <cell r="J221">
            <v>-7647.88</v>
          </cell>
          <cell r="K221">
            <v>0</v>
          </cell>
          <cell r="L221">
            <v>-7647.88</v>
          </cell>
          <cell r="M221">
            <v>-7647.88</v>
          </cell>
        </row>
        <row r="222">
          <cell r="B222" t="str">
            <v>64010301</v>
          </cell>
          <cell r="C222" t="str">
            <v>主营业务成本-材料-关联方</v>
          </cell>
          <cell r="D222" t="str">
            <v>*</v>
          </cell>
          <cell r="E222" t="str">
            <v>是</v>
          </cell>
          <cell r="F222" t="str">
            <v>*</v>
          </cell>
          <cell r="G222" t="str">
            <v>*</v>
          </cell>
          <cell r="H222" t="str">
            <v>*</v>
          </cell>
          <cell r="I222">
            <v>0</v>
          </cell>
          <cell r="J222">
            <v>9594541.37</v>
          </cell>
          <cell r="K222">
            <v>0</v>
          </cell>
          <cell r="L222">
            <v>9594541.37</v>
          </cell>
          <cell r="M222">
            <v>9594541.37</v>
          </cell>
        </row>
        <row r="223">
          <cell r="B223" t="str">
            <v>64010302</v>
          </cell>
          <cell r="C223" t="str">
            <v>主营业务成本-人工-关联方</v>
          </cell>
          <cell r="D223" t="str">
            <v>*</v>
          </cell>
          <cell r="E223" t="str">
            <v>是</v>
          </cell>
          <cell r="F223" t="str">
            <v>*</v>
          </cell>
          <cell r="G223" t="str">
            <v>*</v>
          </cell>
          <cell r="H223" t="str">
            <v>*</v>
          </cell>
          <cell r="I223">
            <v>0</v>
          </cell>
          <cell r="J223">
            <v>860322.3</v>
          </cell>
          <cell r="K223">
            <v>0</v>
          </cell>
          <cell r="L223">
            <v>860322.3</v>
          </cell>
          <cell r="M223">
            <v>860322.3</v>
          </cell>
        </row>
        <row r="224">
          <cell r="B224" t="str">
            <v>64010303</v>
          </cell>
          <cell r="C224" t="str">
            <v>主营业务成本-制费-关联方</v>
          </cell>
          <cell r="D224" t="str">
            <v>*</v>
          </cell>
          <cell r="E224" t="str">
            <v>是</v>
          </cell>
          <cell r="F224" t="str">
            <v>*</v>
          </cell>
          <cell r="G224" t="str">
            <v>*</v>
          </cell>
          <cell r="H224" t="str">
            <v>*</v>
          </cell>
          <cell r="I224">
            <v>0</v>
          </cell>
          <cell r="J224">
            <v>1405814.18</v>
          </cell>
          <cell r="K224">
            <v>0</v>
          </cell>
          <cell r="L224">
            <v>1405814.18</v>
          </cell>
          <cell r="M224">
            <v>1405814.18</v>
          </cell>
        </row>
        <row r="225">
          <cell r="B225" t="str">
            <v>64010304</v>
          </cell>
          <cell r="C225" t="str">
            <v>主营业务成本-转包-关联方</v>
          </cell>
          <cell r="D225" t="str">
            <v>*</v>
          </cell>
          <cell r="E225" t="str">
            <v>是</v>
          </cell>
          <cell r="F225" t="str">
            <v>*</v>
          </cell>
          <cell r="G225" t="str">
            <v>*</v>
          </cell>
          <cell r="H225" t="str">
            <v>*</v>
          </cell>
          <cell r="I225">
            <v>0</v>
          </cell>
          <cell r="J225">
            <v>508904</v>
          </cell>
          <cell r="K225">
            <v>0</v>
          </cell>
          <cell r="L225">
            <v>508904</v>
          </cell>
          <cell r="M225">
            <v>508904</v>
          </cell>
        </row>
        <row r="226">
          <cell r="B226" t="str">
            <v>64010305</v>
          </cell>
          <cell r="C226" t="str">
            <v>主营业务成本-材料差异-关联方</v>
          </cell>
          <cell r="D226" t="str">
            <v>*</v>
          </cell>
          <cell r="E226" t="str">
            <v>是</v>
          </cell>
          <cell r="F226" t="str">
            <v>*</v>
          </cell>
          <cell r="G226" t="str">
            <v>*</v>
          </cell>
          <cell r="H226" t="str">
            <v>*</v>
          </cell>
          <cell r="I226">
            <v>0</v>
          </cell>
          <cell r="J226">
            <v>-496915.57</v>
          </cell>
          <cell r="K226">
            <v>0</v>
          </cell>
          <cell r="L226">
            <v>-496915.57</v>
          </cell>
          <cell r="M226">
            <v>-496915.57</v>
          </cell>
        </row>
        <row r="227">
          <cell r="B227" t="str">
            <v>64010306</v>
          </cell>
          <cell r="C227" t="str">
            <v>主营业务成本-人工差异-关联方</v>
          </cell>
          <cell r="D227" t="str">
            <v>*</v>
          </cell>
          <cell r="E227" t="str">
            <v>是</v>
          </cell>
          <cell r="F227" t="str">
            <v>*</v>
          </cell>
          <cell r="G227" t="str">
            <v>*</v>
          </cell>
          <cell r="H227" t="str">
            <v>*</v>
          </cell>
          <cell r="I227">
            <v>0</v>
          </cell>
          <cell r="J227">
            <v>467200.5</v>
          </cell>
          <cell r="K227">
            <v>0</v>
          </cell>
          <cell r="L227">
            <v>467200.5</v>
          </cell>
          <cell r="M227">
            <v>467200.5</v>
          </cell>
        </row>
        <row r="228">
          <cell r="B228" t="str">
            <v>64010307</v>
          </cell>
          <cell r="C228" t="str">
            <v>主营业务成本-制费差异-关联方</v>
          </cell>
          <cell r="D228" t="str">
            <v>*</v>
          </cell>
          <cell r="E228" t="str">
            <v>是</v>
          </cell>
          <cell r="F228" t="str">
            <v>*</v>
          </cell>
          <cell r="G228" t="str">
            <v>*</v>
          </cell>
          <cell r="H228" t="str">
            <v>*</v>
          </cell>
          <cell r="I228">
            <v>0</v>
          </cell>
          <cell r="J228">
            <v>726999.27</v>
          </cell>
          <cell r="K228">
            <v>0</v>
          </cell>
          <cell r="L228">
            <v>726999.27</v>
          </cell>
          <cell r="M228">
            <v>726999.27</v>
          </cell>
        </row>
        <row r="229">
          <cell r="B229" t="str">
            <v>64010308</v>
          </cell>
          <cell r="C229" t="str">
            <v>主营业务成本-转包差异-关联方</v>
          </cell>
          <cell r="D229" t="str">
            <v>*</v>
          </cell>
          <cell r="E229" t="str">
            <v>是</v>
          </cell>
          <cell r="F229" t="str">
            <v>*</v>
          </cell>
          <cell r="G229" t="str">
            <v>*</v>
          </cell>
          <cell r="H229" t="str">
            <v>*</v>
          </cell>
          <cell r="I229">
            <v>0</v>
          </cell>
          <cell r="J229">
            <v>-7517.17</v>
          </cell>
          <cell r="K229">
            <v>0</v>
          </cell>
          <cell r="L229">
            <v>-7517.17</v>
          </cell>
          <cell r="M229">
            <v>-7517.17</v>
          </cell>
        </row>
        <row r="230">
          <cell r="B230" t="str">
            <v>64030101</v>
          </cell>
          <cell r="C230" t="str">
            <v>营业税金及附加</v>
          </cell>
          <cell r="D230" t="str">
            <v>*</v>
          </cell>
          <cell r="E230" t="str">
            <v>是</v>
          </cell>
          <cell r="F230" t="str">
            <v>*</v>
          </cell>
          <cell r="G230" t="str">
            <v>*</v>
          </cell>
          <cell r="H230" t="str">
            <v>*</v>
          </cell>
          <cell r="I230">
            <v>0</v>
          </cell>
          <cell r="J230">
            <v>1497529.55</v>
          </cell>
          <cell r="K230">
            <v>0</v>
          </cell>
          <cell r="L230">
            <v>1497529.55</v>
          </cell>
          <cell r="M230">
            <v>1497529.55</v>
          </cell>
        </row>
        <row r="231">
          <cell r="B231" t="str">
            <v>66010001</v>
          </cell>
          <cell r="C231" t="str">
            <v>销售费用-劳务费</v>
          </cell>
          <cell r="D231" t="str">
            <v>*</v>
          </cell>
          <cell r="E231" t="str">
            <v>是</v>
          </cell>
          <cell r="F231" t="str">
            <v>*</v>
          </cell>
          <cell r="G231" t="str">
            <v>*</v>
          </cell>
          <cell r="H231" t="str">
            <v>*</v>
          </cell>
          <cell r="I231">
            <v>0</v>
          </cell>
          <cell r="J231">
            <v>51207.48</v>
          </cell>
          <cell r="K231">
            <v>0</v>
          </cell>
          <cell r="L231">
            <v>51207.48</v>
          </cell>
          <cell r="M231">
            <v>51207.48</v>
          </cell>
        </row>
        <row r="232">
          <cell r="B232" t="str">
            <v>66010002</v>
          </cell>
          <cell r="C232" t="str">
            <v>销售费用-工资</v>
          </cell>
          <cell r="D232" t="str">
            <v>*</v>
          </cell>
          <cell r="E232" t="str">
            <v>是</v>
          </cell>
          <cell r="F232" t="str">
            <v>*</v>
          </cell>
          <cell r="G232" t="str">
            <v>*</v>
          </cell>
          <cell r="H232" t="str">
            <v>*</v>
          </cell>
          <cell r="I232">
            <v>0</v>
          </cell>
          <cell r="J232">
            <v>1688993.28</v>
          </cell>
          <cell r="K232">
            <v>0</v>
          </cell>
          <cell r="L232">
            <v>1688993.28</v>
          </cell>
          <cell r="M232">
            <v>1688993.28</v>
          </cell>
        </row>
        <row r="233">
          <cell r="B233" t="str">
            <v>66010004</v>
          </cell>
          <cell r="C233" t="str">
            <v>销售费用-福利费</v>
          </cell>
          <cell r="D233" t="str">
            <v>*</v>
          </cell>
          <cell r="E233" t="str">
            <v>是</v>
          </cell>
          <cell r="F233" t="str">
            <v>*</v>
          </cell>
          <cell r="G233" t="str">
            <v>*</v>
          </cell>
          <cell r="H233" t="str">
            <v>*</v>
          </cell>
          <cell r="I233">
            <v>0</v>
          </cell>
          <cell r="J233">
            <v>6782</v>
          </cell>
          <cell r="K233">
            <v>0</v>
          </cell>
          <cell r="L233">
            <v>6782</v>
          </cell>
          <cell r="M233">
            <v>6782</v>
          </cell>
        </row>
        <row r="234">
          <cell r="B234" t="str">
            <v>66010005</v>
          </cell>
          <cell r="C234" t="str">
            <v>销售费用-养老保险</v>
          </cell>
          <cell r="D234" t="str">
            <v>*</v>
          </cell>
          <cell r="E234" t="str">
            <v>是</v>
          </cell>
          <cell r="F234" t="str">
            <v>*</v>
          </cell>
          <cell r="G234" t="str">
            <v>*</v>
          </cell>
          <cell r="H234" t="str">
            <v>*</v>
          </cell>
          <cell r="I234">
            <v>0</v>
          </cell>
          <cell r="J234">
            <v>126085.29</v>
          </cell>
          <cell r="K234">
            <v>0</v>
          </cell>
          <cell r="L234">
            <v>126085.29</v>
          </cell>
          <cell r="M234">
            <v>126085.29</v>
          </cell>
        </row>
        <row r="235">
          <cell r="B235" t="str">
            <v>66010006</v>
          </cell>
          <cell r="C235" t="str">
            <v>销售费用-医疗保险</v>
          </cell>
          <cell r="D235" t="str">
            <v>*</v>
          </cell>
          <cell r="E235" t="str">
            <v>是</v>
          </cell>
          <cell r="F235" t="str">
            <v>*</v>
          </cell>
          <cell r="G235" t="str">
            <v>*</v>
          </cell>
          <cell r="H235" t="str">
            <v>*</v>
          </cell>
          <cell r="I235">
            <v>0</v>
          </cell>
          <cell r="J235">
            <v>99412.3</v>
          </cell>
          <cell r="K235">
            <v>0</v>
          </cell>
          <cell r="L235">
            <v>99412.3</v>
          </cell>
          <cell r="M235">
            <v>99412.3</v>
          </cell>
        </row>
        <row r="236">
          <cell r="B236" t="str">
            <v>66010007</v>
          </cell>
          <cell r="C236" t="str">
            <v>销售费用-工伤保险</v>
          </cell>
          <cell r="D236" t="str">
            <v>*</v>
          </cell>
          <cell r="E236" t="str">
            <v>是</v>
          </cell>
          <cell r="F236" t="str">
            <v>*</v>
          </cell>
          <cell r="G236" t="str">
            <v>*</v>
          </cell>
          <cell r="H236" t="str">
            <v>*</v>
          </cell>
          <cell r="I236">
            <v>0</v>
          </cell>
          <cell r="J236">
            <v>9457.05</v>
          </cell>
          <cell r="K236">
            <v>0</v>
          </cell>
          <cell r="L236">
            <v>9457.05</v>
          </cell>
          <cell r="M236">
            <v>9457.05</v>
          </cell>
        </row>
        <row r="237">
          <cell r="B237" t="str">
            <v>66010008</v>
          </cell>
          <cell r="C237" t="str">
            <v>销售费用-失业保险</v>
          </cell>
          <cell r="D237" t="str">
            <v>*</v>
          </cell>
          <cell r="E237" t="str">
            <v>是</v>
          </cell>
          <cell r="F237" t="str">
            <v>*</v>
          </cell>
          <cell r="G237" t="str">
            <v>*</v>
          </cell>
          <cell r="H237" t="str">
            <v>*</v>
          </cell>
          <cell r="I237">
            <v>0</v>
          </cell>
          <cell r="J237">
            <v>5515.44</v>
          </cell>
          <cell r="K237">
            <v>0</v>
          </cell>
          <cell r="L237">
            <v>5515.44</v>
          </cell>
          <cell r="M237">
            <v>5515.44</v>
          </cell>
        </row>
        <row r="238">
          <cell r="B238" t="str">
            <v>66010009</v>
          </cell>
          <cell r="C238" t="str">
            <v>销售费用-住房公积金</v>
          </cell>
          <cell r="D238" t="str">
            <v>*</v>
          </cell>
          <cell r="E238" t="str">
            <v>是</v>
          </cell>
          <cell r="F238" t="str">
            <v>*</v>
          </cell>
          <cell r="G238" t="str">
            <v>*</v>
          </cell>
          <cell r="H238" t="str">
            <v>*</v>
          </cell>
          <cell r="I238">
            <v>0</v>
          </cell>
          <cell r="J238">
            <v>31604</v>
          </cell>
          <cell r="K238">
            <v>0</v>
          </cell>
          <cell r="L238">
            <v>31604</v>
          </cell>
          <cell r="M238">
            <v>31604</v>
          </cell>
        </row>
        <row r="239">
          <cell r="B239" t="str">
            <v>66010101</v>
          </cell>
          <cell r="C239" t="str">
            <v>销售费用-折旧费</v>
          </cell>
          <cell r="D239" t="str">
            <v>*</v>
          </cell>
          <cell r="E239" t="str">
            <v>是</v>
          </cell>
          <cell r="F239" t="str">
            <v>*</v>
          </cell>
          <cell r="G239" t="str">
            <v>*</v>
          </cell>
          <cell r="H239" t="str">
            <v>*</v>
          </cell>
          <cell r="I239">
            <v>0</v>
          </cell>
          <cell r="J239">
            <v>126170</v>
          </cell>
          <cell r="K239">
            <v>0</v>
          </cell>
          <cell r="L239">
            <v>126170</v>
          </cell>
          <cell r="M239">
            <v>126170</v>
          </cell>
        </row>
        <row r="240">
          <cell r="B240" t="str">
            <v>66010103</v>
          </cell>
          <cell r="C240" t="str">
            <v>销售费用-电费</v>
          </cell>
          <cell r="D240" t="str">
            <v>*</v>
          </cell>
          <cell r="E240" t="str">
            <v>是</v>
          </cell>
          <cell r="F240" t="str">
            <v>*</v>
          </cell>
          <cell r="G240" t="str">
            <v>*</v>
          </cell>
          <cell r="H240" t="str">
            <v>*</v>
          </cell>
          <cell r="I240">
            <v>0</v>
          </cell>
          <cell r="J240">
            <v>2500</v>
          </cell>
          <cell r="K240">
            <v>0</v>
          </cell>
          <cell r="L240">
            <v>2500</v>
          </cell>
          <cell r="M240">
            <v>2500</v>
          </cell>
        </row>
        <row r="241">
          <cell r="B241" t="str">
            <v>66010104</v>
          </cell>
          <cell r="C241" t="str">
            <v>销售费用-水费</v>
          </cell>
          <cell r="D241" t="str">
            <v>*</v>
          </cell>
          <cell r="E241" t="str">
            <v>是</v>
          </cell>
          <cell r="F241" t="str">
            <v>*</v>
          </cell>
          <cell r="G241" t="str">
            <v>*</v>
          </cell>
          <cell r="H241" t="str">
            <v>*</v>
          </cell>
          <cell r="I241">
            <v>0</v>
          </cell>
          <cell r="J241">
            <v>5845</v>
          </cell>
          <cell r="K241">
            <v>0</v>
          </cell>
          <cell r="L241">
            <v>5845</v>
          </cell>
          <cell r="M241">
            <v>5845</v>
          </cell>
        </row>
        <row r="242">
          <cell r="B242" t="str">
            <v>66010105</v>
          </cell>
          <cell r="C242" t="str">
            <v>销售费用-取暖费</v>
          </cell>
          <cell r="D242" t="str">
            <v>*</v>
          </cell>
          <cell r="E242" t="str">
            <v>是</v>
          </cell>
          <cell r="F242" t="str">
            <v>*</v>
          </cell>
          <cell r="G242" t="str">
            <v>*</v>
          </cell>
          <cell r="H242" t="str">
            <v>*</v>
          </cell>
          <cell r="I242">
            <v>0</v>
          </cell>
          <cell r="J242">
            <v>7365.88</v>
          </cell>
          <cell r="K242">
            <v>0</v>
          </cell>
          <cell r="L242">
            <v>7365.88</v>
          </cell>
          <cell r="M242">
            <v>7365.88</v>
          </cell>
        </row>
        <row r="243">
          <cell r="B243" t="str">
            <v>66010106</v>
          </cell>
          <cell r="C243" t="str">
            <v>销售费用-邮寄费</v>
          </cell>
          <cell r="D243" t="str">
            <v>*</v>
          </cell>
          <cell r="E243" t="str">
            <v>是</v>
          </cell>
          <cell r="F243" t="str">
            <v>*</v>
          </cell>
          <cell r="G243" t="str">
            <v>*</v>
          </cell>
          <cell r="H243" t="str">
            <v>*</v>
          </cell>
          <cell r="I243">
            <v>0</v>
          </cell>
          <cell r="J243">
            <v>121</v>
          </cell>
          <cell r="K243">
            <v>0</v>
          </cell>
          <cell r="L243">
            <v>121</v>
          </cell>
          <cell r="M243">
            <v>121</v>
          </cell>
        </row>
        <row r="244">
          <cell r="B244" t="str">
            <v>66010107</v>
          </cell>
          <cell r="C244" t="str">
            <v>销售费用-会议费</v>
          </cell>
          <cell r="D244" t="str">
            <v>*</v>
          </cell>
          <cell r="E244" t="str">
            <v>是</v>
          </cell>
          <cell r="F244" t="str">
            <v>*</v>
          </cell>
          <cell r="G244" t="str">
            <v>*</v>
          </cell>
          <cell r="H244" t="str">
            <v>*</v>
          </cell>
          <cell r="I244">
            <v>0</v>
          </cell>
          <cell r="J244">
            <v>6792.45</v>
          </cell>
          <cell r="K244">
            <v>0</v>
          </cell>
          <cell r="L244">
            <v>6792.45</v>
          </cell>
          <cell r="M244">
            <v>6792.45</v>
          </cell>
        </row>
        <row r="245">
          <cell r="B245" t="str">
            <v>66010109</v>
          </cell>
          <cell r="C245" t="str">
            <v>销售费用-业务招待费</v>
          </cell>
          <cell r="D245" t="str">
            <v>*</v>
          </cell>
          <cell r="E245" t="str">
            <v>是</v>
          </cell>
          <cell r="F245" t="str">
            <v>*</v>
          </cell>
          <cell r="G245" t="str">
            <v>*</v>
          </cell>
          <cell r="H245" t="str">
            <v>*</v>
          </cell>
          <cell r="I245">
            <v>0</v>
          </cell>
          <cell r="J245">
            <v>21321.56</v>
          </cell>
          <cell r="K245">
            <v>0</v>
          </cell>
          <cell r="L245">
            <v>21321.56</v>
          </cell>
          <cell r="M245">
            <v>21321.56</v>
          </cell>
        </row>
        <row r="246">
          <cell r="B246" t="str">
            <v>66010110</v>
          </cell>
          <cell r="C246" t="str">
            <v>销售费用-劳动保护费</v>
          </cell>
          <cell r="D246" t="str">
            <v>*</v>
          </cell>
          <cell r="E246" t="str">
            <v>是</v>
          </cell>
          <cell r="F246" t="str">
            <v>*</v>
          </cell>
          <cell r="G246" t="str">
            <v>*</v>
          </cell>
          <cell r="H246" t="str">
            <v>*</v>
          </cell>
          <cell r="I246">
            <v>0</v>
          </cell>
          <cell r="J246">
            <v>1079.13</v>
          </cell>
          <cell r="K246">
            <v>0</v>
          </cell>
          <cell r="L246">
            <v>1079.13</v>
          </cell>
          <cell r="M246">
            <v>1079.13</v>
          </cell>
        </row>
        <row r="247">
          <cell r="B247" t="str">
            <v>66010112</v>
          </cell>
          <cell r="C247" t="str">
            <v>销售费用-租赁费</v>
          </cell>
          <cell r="D247" t="str">
            <v>*</v>
          </cell>
          <cell r="E247" t="str">
            <v>是</v>
          </cell>
          <cell r="F247" t="str">
            <v>*</v>
          </cell>
          <cell r="G247" t="str">
            <v>*</v>
          </cell>
          <cell r="H247" t="str">
            <v>*</v>
          </cell>
          <cell r="I247">
            <v>0</v>
          </cell>
          <cell r="J247">
            <v>365525.22</v>
          </cell>
          <cell r="K247">
            <v>0</v>
          </cell>
          <cell r="L247">
            <v>365525.22</v>
          </cell>
          <cell r="M247">
            <v>365525.22</v>
          </cell>
        </row>
        <row r="248">
          <cell r="B248" t="str">
            <v>66010115</v>
          </cell>
          <cell r="C248" t="str">
            <v>销售费用-运费</v>
          </cell>
          <cell r="D248" t="str">
            <v>*</v>
          </cell>
          <cell r="E248" t="str">
            <v>是</v>
          </cell>
          <cell r="F248" t="str">
            <v>*</v>
          </cell>
          <cell r="G248" t="str">
            <v>*</v>
          </cell>
          <cell r="H248" t="str">
            <v>*</v>
          </cell>
          <cell r="I248">
            <v>0</v>
          </cell>
          <cell r="J248">
            <v>9872008.76</v>
          </cell>
          <cell r="K248">
            <v>0</v>
          </cell>
          <cell r="L248">
            <v>9872008.76</v>
          </cell>
          <cell r="M248">
            <v>9872008.76</v>
          </cell>
        </row>
        <row r="249">
          <cell r="B249" t="str">
            <v>66010116</v>
          </cell>
          <cell r="C249" t="str">
            <v>销售费用-三包费</v>
          </cell>
          <cell r="D249" t="str">
            <v>*</v>
          </cell>
          <cell r="E249" t="str">
            <v>是</v>
          </cell>
          <cell r="F249" t="str">
            <v>*</v>
          </cell>
          <cell r="G249" t="str">
            <v>*</v>
          </cell>
          <cell r="H249" t="str">
            <v>*</v>
          </cell>
          <cell r="I249">
            <v>0</v>
          </cell>
          <cell r="J249">
            <v>4720937.73</v>
          </cell>
          <cell r="K249">
            <v>29315.74</v>
          </cell>
          <cell r="L249">
            <v>4691621.99</v>
          </cell>
          <cell r="M249">
            <v>4691621.99</v>
          </cell>
        </row>
        <row r="250">
          <cell r="B250" t="str">
            <v>66010117</v>
          </cell>
          <cell r="C250" t="str">
            <v>销售费用-仓储费</v>
          </cell>
          <cell r="D250" t="str">
            <v>*</v>
          </cell>
          <cell r="E250" t="str">
            <v>是</v>
          </cell>
          <cell r="F250" t="str">
            <v>*</v>
          </cell>
          <cell r="G250" t="str">
            <v>*</v>
          </cell>
          <cell r="H250" t="str">
            <v>*</v>
          </cell>
          <cell r="I250">
            <v>0</v>
          </cell>
          <cell r="J250">
            <v>2912186.7</v>
          </cell>
          <cell r="K250">
            <v>106890</v>
          </cell>
          <cell r="L250">
            <v>2805296.7</v>
          </cell>
          <cell r="M250">
            <v>2805296.7</v>
          </cell>
        </row>
        <row r="251">
          <cell r="B251" t="str">
            <v>66010120</v>
          </cell>
          <cell r="C251" t="str">
            <v>销售费用-展览费</v>
          </cell>
          <cell r="D251" t="str">
            <v>*</v>
          </cell>
          <cell r="E251" t="str">
            <v>是</v>
          </cell>
          <cell r="F251" t="str">
            <v>*</v>
          </cell>
          <cell r="G251" t="str">
            <v>*</v>
          </cell>
          <cell r="H251" t="str">
            <v>*</v>
          </cell>
          <cell r="I251">
            <v>0</v>
          </cell>
          <cell r="J251">
            <v>2095.06</v>
          </cell>
          <cell r="K251">
            <v>0</v>
          </cell>
          <cell r="L251">
            <v>2095.06</v>
          </cell>
          <cell r="M251">
            <v>2095.06</v>
          </cell>
        </row>
        <row r="252">
          <cell r="B252" t="str">
            <v>66010199</v>
          </cell>
          <cell r="C252" t="str">
            <v>销售费用-其他</v>
          </cell>
          <cell r="D252" t="str">
            <v>*</v>
          </cell>
          <cell r="E252" t="str">
            <v>是</v>
          </cell>
          <cell r="F252" t="str">
            <v>*</v>
          </cell>
          <cell r="G252" t="str">
            <v>*</v>
          </cell>
          <cell r="H252" t="str">
            <v>*</v>
          </cell>
          <cell r="I252">
            <v>0</v>
          </cell>
          <cell r="J252">
            <v>5497.62</v>
          </cell>
          <cell r="K252">
            <v>0</v>
          </cell>
          <cell r="L252">
            <v>5497.62</v>
          </cell>
          <cell r="M252">
            <v>5497.62</v>
          </cell>
        </row>
        <row r="253">
          <cell r="B253" t="str">
            <v>66010201</v>
          </cell>
          <cell r="C253" t="str">
            <v>销售费用-车辆-燃油费</v>
          </cell>
          <cell r="D253" t="str">
            <v>*</v>
          </cell>
          <cell r="E253" t="str">
            <v>是</v>
          </cell>
          <cell r="F253" t="str">
            <v>*</v>
          </cell>
          <cell r="G253" t="str">
            <v>*</v>
          </cell>
          <cell r="H253" t="str">
            <v>*</v>
          </cell>
          <cell r="I253">
            <v>0</v>
          </cell>
          <cell r="J253">
            <v>31038.5</v>
          </cell>
          <cell r="K253">
            <v>0</v>
          </cell>
          <cell r="L253">
            <v>31038.5</v>
          </cell>
          <cell r="M253">
            <v>31038.5</v>
          </cell>
        </row>
        <row r="254">
          <cell r="B254" t="str">
            <v>66010202</v>
          </cell>
          <cell r="C254" t="str">
            <v>销售费用-车辆-过路过桥</v>
          </cell>
          <cell r="D254" t="str">
            <v>*</v>
          </cell>
          <cell r="E254" t="str">
            <v>是</v>
          </cell>
          <cell r="F254" t="str">
            <v>*</v>
          </cell>
          <cell r="G254" t="str">
            <v>*</v>
          </cell>
          <cell r="H254" t="str">
            <v>*</v>
          </cell>
          <cell r="I254">
            <v>0</v>
          </cell>
          <cell r="J254">
            <v>929</v>
          </cell>
          <cell r="K254">
            <v>0</v>
          </cell>
          <cell r="L254">
            <v>929</v>
          </cell>
          <cell r="M254">
            <v>929</v>
          </cell>
        </row>
        <row r="255">
          <cell r="B255" t="str">
            <v>66010205</v>
          </cell>
          <cell r="C255" t="str">
            <v>销售费用-车辆-租赁费</v>
          </cell>
          <cell r="D255" t="str">
            <v>*</v>
          </cell>
          <cell r="E255" t="str">
            <v>是</v>
          </cell>
          <cell r="F255" t="str">
            <v>*</v>
          </cell>
          <cell r="G255" t="str">
            <v>*</v>
          </cell>
          <cell r="H255" t="str">
            <v>*</v>
          </cell>
          <cell r="I255">
            <v>0</v>
          </cell>
          <cell r="J255">
            <v>1000</v>
          </cell>
          <cell r="K255">
            <v>0</v>
          </cell>
          <cell r="L255">
            <v>1000</v>
          </cell>
          <cell r="M255">
            <v>1000</v>
          </cell>
        </row>
        <row r="256">
          <cell r="B256" t="str">
            <v>66010301</v>
          </cell>
          <cell r="C256" t="str">
            <v>销售费用-差旅费-住宿费</v>
          </cell>
          <cell r="D256" t="str">
            <v>*</v>
          </cell>
          <cell r="E256" t="str">
            <v>是</v>
          </cell>
          <cell r="F256" t="str">
            <v>*</v>
          </cell>
          <cell r="G256" t="str">
            <v>*</v>
          </cell>
          <cell r="H256" t="str">
            <v>*</v>
          </cell>
          <cell r="I256">
            <v>0</v>
          </cell>
          <cell r="J256">
            <v>6940.56</v>
          </cell>
          <cell r="K256">
            <v>0</v>
          </cell>
          <cell r="L256">
            <v>6940.56</v>
          </cell>
          <cell r="M256">
            <v>6940.56</v>
          </cell>
        </row>
        <row r="257">
          <cell r="B257" t="str">
            <v>66010302</v>
          </cell>
          <cell r="C257" t="str">
            <v>销售费用-差旅费-交通费用</v>
          </cell>
          <cell r="D257" t="str">
            <v>*</v>
          </cell>
          <cell r="E257" t="str">
            <v>是</v>
          </cell>
          <cell r="F257" t="str">
            <v>*</v>
          </cell>
          <cell r="G257" t="str">
            <v>*</v>
          </cell>
          <cell r="H257" t="str">
            <v>*</v>
          </cell>
          <cell r="I257">
            <v>0</v>
          </cell>
          <cell r="J257">
            <v>36152.12</v>
          </cell>
          <cell r="K257">
            <v>0</v>
          </cell>
          <cell r="L257">
            <v>36152.12</v>
          </cell>
          <cell r="M257">
            <v>36152.12</v>
          </cell>
        </row>
        <row r="258">
          <cell r="B258" t="str">
            <v>66010303</v>
          </cell>
          <cell r="C258" t="str">
            <v>销售费用-差旅费-伙食补助</v>
          </cell>
          <cell r="D258" t="str">
            <v>*</v>
          </cell>
          <cell r="E258" t="str">
            <v>是</v>
          </cell>
          <cell r="F258" t="str">
            <v>*</v>
          </cell>
          <cell r="G258" t="str">
            <v>*</v>
          </cell>
          <cell r="H258" t="str">
            <v>*</v>
          </cell>
          <cell r="I258">
            <v>0</v>
          </cell>
          <cell r="J258">
            <v>8445</v>
          </cell>
          <cell r="K258">
            <v>0</v>
          </cell>
          <cell r="L258">
            <v>8445</v>
          </cell>
          <cell r="M258">
            <v>8445</v>
          </cell>
        </row>
        <row r="259">
          <cell r="B259" t="str">
            <v>66010402</v>
          </cell>
          <cell r="C259" t="str">
            <v>销售费用-通讯费-网络费</v>
          </cell>
          <cell r="D259" t="str">
            <v>*</v>
          </cell>
          <cell r="E259" t="str">
            <v>是</v>
          </cell>
          <cell r="F259" t="str">
            <v>*</v>
          </cell>
          <cell r="G259" t="str">
            <v>*</v>
          </cell>
          <cell r="H259" t="str">
            <v>*</v>
          </cell>
          <cell r="I259">
            <v>0</v>
          </cell>
          <cell r="J259">
            <v>2550</v>
          </cell>
          <cell r="K259">
            <v>0</v>
          </cell>
          <cell r="L259">
            <v>2550</v>
          </cell>
          <cell r="M259">
            <v>2550</v>
          </cell>
        </row>
        <row r="260">
          <cell r="B260" t="str">
            <v>66010502</v>
          </cell>
          <cell r="C260" t="str">
            <v>销售费用-办公-电子耗材</v>
          </cell>
          <cell r="D260" t="str">
            <v>*</v>
          </cell>
          <cell r="E260" t="str">
            <v>是</v>
          </cell>
          <cell r="F260" t="str">
            <v>*</v>
          </cell>
          <cell r="G260" t="str">
            <v>*</v>
          </cell>
          <cell r="H260" t="str">
            <v>*</v>
          </cell>
          <cell r="I260">
            <v>0</v>
          </cell>
          <cell r="J260">
            <v>2475.47</v>
          </cell>
          <cell r="K260">
            <v>0</v>
          </cell>
          <cell r="L260">
            <v>2475.47</v>
          </cell>
          <cell r="M260">
            <v>2475.47</v>
          </cell>
        </row>
        <row r="261">
          <cell r="B261" t="str">
            <v>66010603</v>
          </cell>
          <cell r="C261" t="str">
            <v>销售费用-修理费-机器设备</v>
          </cell>
          <cell r="D261" t="str">
            <v>*</v>
          </cell>
          <cell r="E261" t="str">
            <v>是</v>
          </cell>
          <cell r="F261" t="str">
            <v>*</v>
          </cell>
          <cell r="G261" t="str">
            <v>*</v>
          </cell>
          <cell r="H261" t="str">
            <v>*</v>
          </cell>
          <cell r="I261">
            <v>0</v>
          </cell>
          <cell r="J261">
            <v>14339.38</v>
          </cell>
          <cell r="K261">
            <v>0</v>
          </cell>
          <cell r="L261">
            <v>14339.38</v>
          </cell>
          <cell r="M261">
            <v>14339.38</v>
          </cell>
        </row>
        <row r="262">
          <cell r="B262" t="str">
            <v>66020001</v>
          </cell>
          <cell r="C262" t="str">
            <v>管理费用-劳务费</v>
          </cell>
          <cell r="D262" t="str">
            <v>*</v>
          </cell>
          <cell r="E262" t="str">
            <v>是</v>
          </cell>
          <cell r="F262" t="str">
            <v>*</v>
          </cell>
          <cell r="G262" t="str">
            <v>*</v>
          </cell>
          <cell r="H262" t="str">
            <v>*</v>
          </cell>
          <cell r="I262">
            <v>0</v>
          </cell>
          <cell r="J262">
            <v>120390.56</v>
          </cell>
          <cell r="K262">
            <v>0</v>
          </cell>
          <cell r="L262">
            <v>120390.56</v>
          </cell>
          <cell r="M262">
            <v>120390.56</v>
          </cell>
        </row>
        <row r="263">
          <cell r="B263" t="str">
            <v>66020002</v>
          </cell>
          <cell r="C263" t="str">
            <v>管理费用-工资</v>
          </cell>
          <cell r="D263" t="str">
            <v>*</v>
          </cell>
          <cell r="E263" t="str">
            <v>是</v>
          </cell>
          <cell r="F263" t="str">
            <v>*</v>
          </cell>
          <cell r="G263" t="str">
            <v>*</v>
          </cell>
          <cell r="H263" t="str">
            <v>*</v>
          </cell>
          <cell r="I263">
            <v>0</v>
          </cell>
          <cell r="J263">
            <v>1679385.65</v>
          </cell>
          <cell r="K263">
            <v>0</v>
          </cell>
          <cell r="L263">
            <v>1679385.65</v>
          </cell>
          <cell r="M263">
            <v>1679385.65</v>
          </cell>
        </row>
        <row r="264">
          <cell r="B264" t="str">
            <v>66020003</v>
          </cell>
          <cell r="C264" t="str">
            <v>管理费用-奖金</v>
          </cell>
          <cell r="D264" t="str">
            <v>*</v>
          </cell>
          <cell r="E264" t="str">
            <v>是</v>
          </cell>
          <cell r="F264" t="str">
            <v>*</v>
          </cell>
          <cell r="G264" t="str">
            <v>*</v>
          </cell>
          <cell r="H264" t="str">
            <v>*</v>
          </cell>
          <cell r="I264">
            <v>0</v>
          </cell>
          <cell r="J264">
            <v>892033.56</v>
          </cell>
          <cell r="K264">
            <v>0</v>
          </cell>
          <cell r="L264">
            <v>892033.56</v>
          </cell>
          <cell r="M264">
            <v>892033.56</v>
          </cell>
        </row>
        <row r="265">
          <cell r="B265" t="str">
            <v>66020004</v>
          </cell>
          <cell r="C265" t="str">
            <v>管理费用-福利费</v>
          </cell>
          <cell r="D265" t="str">
            <v>*</v>
          </cell>
          <cell r="E265" t="str">
            <v>是</v>
          </cell>
          <cell r="F265" t="str">
            <v>*</v>
          </cell>
          <cell r="G265" t="str">
            <v>*</v>
          </cell>
          <cell r="H265" t="str">
            <v>*</v>
          </cell>
          <cell r="I265">
            <v>0</v>
          </cell>
          <cell r="J265">
            <v>2758859.32</v>
          </cell>
          <cell r="K265">
            <v>178422.12</v>
          </cell>
          <cell r="L265">
            <v>2580437.2</v>
          </cell>
          <cell r="M265">
            <v>2580437.2</v>
          </cell>
        </row>
        <row r="266">
          <cell r="B266" t="str">
            <v>66020005</v>
          </cell>
          <cell r="C266" t="str">
            <v>管理费用-养老保险</v>
          </cell>
          <cell r="D266" t="str">
            <v>*</v>
          </cell>
          <cell r="E266" t="str">
            <v>是</v>
          </cell>
          <cell r="F266" t="str">
            <v>*</v>
          </cell>
          <cell r="G266" t="str">
            <v>*</v>
          </cell>
          <cell r="H266" t="str">
            <v>*</v>
          </cell>
          <cell r="I266">
            <v>0</v>
          </cell>
          <cell r="J266">
            <v>155538.73</v>
          </cell>
          <cell r="K266">
            <v>0</v>
          </cell>
          <cell r="L266">
            <v>155538.73</v>
          </cell>
          <cell r="M266">
            <v>155538.73</v>
          </cell>
        </row>
        <row r="267">
          <cell r="B267" t="str">
            <v>66020006</v>
          </cell>
          <cell r="C267" t="str">
            <v>管理费用-医疗保险</v>
          </cell>
          <cell r="D267" t="str">
            <v>*</v>
          </cell>
          <cell r="E267" t="str">
            <v>是</v>
          </cell>
          <cell r="F267" t="str">
            <v>*</v>
          </cell>
          <cell r="G267" t="str">
            <v>*</v>
          </cell>
          <cell r="H267" t="str">
            <v>*</v>
          </cell>
          <cell r="I267">
            <v>0</v>
          </cell>
          <cell r="J267">
            <v>121254.03</v>
          </cell>
          <cell r="K267">
            <v>0</v>
          </cell>
          <cell r="L267">
            <v>121254.03</v>
          </cell>
          <cell r="M267">
            <v>121254.03</v>
          </cell>
        </row>
        <row r="268">
          <cell r="B268" t="str">
            <v>66020007</v>
          </cell>
          <cell r="C268" t="str">
            <v>管理费用-工伤保险</v>
          </cell>
          <cell r="D268" t="str">
            <v>*</v>
          </cell>
          <cell r="E268" t="str">
            <v>是</v>
          </cell>
          <cell r="F268" t="str">
            <v>*</v>
          </cell>
          <cell r="G268" t="str">
            <v>*</v>
          </cell>
          <cell r="H268" t="str">
            <v>*</v>
          </cell>
          <cell r="I268">
            <v>0</v>
          </cell>
          <cell r="J268">
            <v>11713.14</v>
          </cell>
          <cell r="K268">
            <v>0</v>
          </cell>
          <cell r="L268">
            <v>11713.14</v>
          </cell>
          <cell r="M268">
            <v>11713.14</v>
          </cell>
        </row>
        <row r="269">
          <cell r="B269" t="str">
            <v>66020008</v>
          </cell>
          <cell r="C269" t="str">
            <v>管理费用-失业保险</v>
          </cell>
          <cell r="D269" t="str">
            <v>*</v>
          </cell>
          <cell r="E269" t="str">
            <v>是</v>
          </cell>
          <cell r="F269" t="str">
            <v>*</v>
          </cell>
          <cell r="G269" t="str">
            <v>*</v>
          </cell>
          <cell r="H269" t="str">
            <v>*</v>
          </cell>
          <cell r="I269">
            <v>0</v>
          </cell>
          <cell r="J269">
            <v>6804.04</v>
          </cell>
          <cell r="K269">
            <v>0</v>
          </cell>
          <cell r="L269">
            <v>6804.04</v>
          </cell>
          <cell r="M269">
            <v>6804.04</v>
          </cell>
        </row>
        <row r="270">
          <cell r="B270" t="str">
            <v>66020009</v>
          </cell>
          <cell r="C270" t="str">
            <v>管理费用-住房公积金</v>
          </cell>
          <cell r="D270" t="str">
            <v>*</v>
          </cell>
          <cell r="E270" t="str">
            <v>是</v>
          </cell>
          <cell r="F270" t="str">
            <v>*</v>
          </cell>
          <cell r="G270" t="str">
            <v>*</v>
          </cell>
          <cell r="H270" t="str">
            <v>*</v>
          </cell>
          <cell r="I270">
            <v>0</v>
          </cell>
          <cell r="J270">
            <v>37078</v>
          </cell>
          <cell r="K270">
            <v>0</v>
          </cell>
          <cell r="L270">
            <v>37078</v>
          </cell>
          <cell r="M270">
            <v>37078</v>
          </cell>
        </row>
        <row r="271">
          <cell r="B271" t="str">
            <v>66020011</v>
          </cell>
          <cell r="C271" t="str">
            <v>管理费用-离职补偿金</v>
          </cell>
          <cell r="D271" t="str">
            <v>*</v>
          </cell>
          <cell r="E271" t="str">
            <v>是</v>
          </cell>
          <cell r="F271" t="str">
            <v>*</v>
          </cell>
          <cell r="G271" t="str">
            <v>*</v>
          </cell>
          <cell r="H271" t="str">
            <v>*</v>
          </cell>
          <cell r="I271">
            <v>0</v>
          </cell>
          <cell r="J271">
            <v>56964</v>
          </cell>
          <cell r="K271">
            <v>21264</v>
          </cell>
          <cell r="L271">
            <v>35700</v>
          </cell>
          <cell r="M271">
            <v>35700</v>
          </cell>
        </row>
        <row r="272">
          <cell r="B272" t="str">
            <v>66020012</v>
          </cell>
          <cell r="C272" t="str">
            <v>管理费用-工会经费</v>
          </cell>
          <cell r="D272" t="str">
            <v>*</v>
          </cell>
          <cell r="E272" t="str">
            <v>是</v>
          </cell>
          <cell r="F272" t="str">
            <v>*</v>
          </cell>
          <cell r="G272" t="str">
            <v>*</v>
          </cell>
          <cell r="H272" t="str">
            <v>*</v>
          </cell>
          <cell r="I272">
            <v>0</v>
          </cell>
          <cell r="J272">
            <v>19899.96</v>
          </cell>
          <cell r="K272">
            <v>0</v>
          </cell>
          <cell r="L272">
            <v>19899.96</v>
          </cell>
          <cell r="M272">
            <v>19899.96</v>
          </cell>
        </row>
        <row r="273">
          <cell r="B273" t="str">
            <v>66020101</v>
          </cell>
          <cell r="C273" t="str">
            <v>管理费用-折旧费</v>
          </cell>
          <cell r="D273" t="str">
            <v>*</v>
          </cell>
          <cell r="E273" t="str">
            <v>是</v>
          </cell>
          <cell r="F273" t="str">
            <v>*</v>
          </cell>
          <cell r="G273" t="str">
            <v>*</v>
          </cell>
          <cell r="H273" t="str">
            <v>*</v>
          </cell>
          <cell r="I273">
            <v>0</v>
          </cell>
          <cell r="J273">
            <v>815476.43</v>
          </cell>
          <cell r="K273">
            <v>5267.75</v>
          </cell>
          <cell r="L273">
            <v>810208.68</v>
          </cell>
          <cell r="M273">
            <v>810208.68</v>
          </cell>
        </row>
        <row r="274">
          <cell r="B274" t="str">
            <v>66020102</v>
          </cell>
          <cell r="C274" t="str">
            <v>管理费用-无形资产摊销</v>
          </cell>
          <cell r="D274" t="str">
            <v>*</v>
          </cell>
          <cell r="E274" t="str">
            <v>是</v>
          </cell>
          <cell r="F274" t="str">
            <v>*</v>
          </cell>
          <cell r="G274" t="str">
            <v>*</v>
          </cell>
          <cell r="H274" t="str">
            <v>*</v>
          </cell>
          <cell r="I274">
            <v>0</v>
          </cell>
          <cell r="J274">
            <v>406606.56</v>
          </cell>
          <cell r="K274">
            <v>0</v>
          </cell>
          <cell r="L274">
            <v>406606.56</v>
          </cell>
          <cell r="M274">
            <v>406606.56</v>
          </cell>
        </row>
        <row r="275">
          <cell r="B275" t="str">
            <v>66020103</v>
          </cell>
          <cell r="C275" t="str">
            <v>管理费用-电费</v>
          </cell>
          <cell r="D275" t="str">
            <v>*</v>
          </cell>
          <cell r="E275" t="str">
            <v>是</v>
          </cell>
          <cell r="F275" t="str">
            <v>*</v>
          </cell>
          <cell r="G275" t="str">
            <v>*</v>
          </cell>
          <cell r="H275" t="str">
            <v>*</v>
          </cell>
          <cell r="I275">
            <v>0</v>
          </cell>
          <cell r="J275">
            <v>110308.92</v>
          </cell>
          <cell r="K275">
            <v>0</v>
          </cell>
          <cell r="L275">
            <v>110308.92</v>
          </cell>
          <cell r="M275">
            <v>110308.92</v>
          </cell>
        </row>
        <row r="276">
          <cell r="B276" t="str">
            <v>66020104</v>
          </cell>
          <cell r="C276" t="str">
            <v>管理费用-水费</v>
          </cell>
          <cell r="D276" t="str">
            <v>*</v>
          </cell>
          <cell r="E276" t="str">
            <v>是</v>
          </cell>
          <cell r="F276" t="str">
            <v>*</v>
          </cell>
          <cell r="G276" t="str">
            <v>*</v>
          </cell>
          <cell r="H276" t="str">
            <v>*</v>
          </cell>
          <cell r="I276">
            <v>0</v>
          </cell>
          <cell r="J276">
            <v>4973.14</v>
          </cell>
          <cell r="K276">
            <v>0</v>
          </cell>
          <cell r="L276">
            <v>4973.14</v>
          </cell>
          <cell r="M276">
            <v>4973.14</v>
          </cell>
        </row>
        <row r="277">
          <cell r="B277" t="str">
            <v>66020105</v>
          </cell>
          <cell r="C277" t="str">
            <v>管理费用-取暖费</v>
          </cell>
          <cell r="D277" t="str">
            <v>*</v>
          </cell>
          <cell r="E277" t="str">
            <v>是</v>
          </cell>
          <cell r="F277" t="str">
            <v>*</v>
          </cell>
          <cell r="G277" t="str">
            <v>*</v>
          </cell>
          <cell r="H277" t="str">
            <v>*</v>
          </cell>
          <cell r="I277">
            <v>0</v>
          </cell>
          <cell r="J277">
            <v>190800</v>
          </cell>
          <cell r="K277">
            <v>0</v>
          </cell>
          <cell r="L277">
            <v>190800</v>
          </cell>
          <cell r="M277">
            <v>190800</v>
          </cell>
        </row>
        <row r="278">
          <cell r="B278" t="str">
            <v>66020106</v>
          </cell>
          <cell r="C278" t="str">
            <v>管理费用-邮寄费</v>
          </cell>
          <cell r="D278" t="str">
            <v>*</v>
          </cell>
          <cell r="E278" t="str">
            <v>是</v>
          </cell>
          <cell r="F278" t="str">
            <v>*</v>
          </cell>
          <cell r="G278" t="str">
            <v>*</v>
          </cell>
          <cell r="H278" t="str">
            <v>*</v>
          </cell>
          <cell r="I278">
            <v>0</v>
          </cell>
          <cell r="J278">
            <v>22358.85</v>
          </cell>
          <cell r="K278">
            <v>0</v>
          </cell>
          <cell r="L278">
            <v>22358.85</v>
          </cell>
          <cell r="M278">
            <v>22358.85</v>
          </cell>
        </row>
        <row r="279">
          <cell r="B279" t="str">
            <v>66020107</v>
          </cell>
          <cell r="C279" t="str">
            <v>管理费用-会议费</v>
          </cell>
          <cell r="D279" t="str">
            <v>*</v>
          </cell>
          <cell r="E279" t="str">
            <v>是</v>
          </cell>
          <cell r="F279" t="str">
            <v>*</v>
          </cell>
          <cell r="G279" t="str">
            <v>*</v>
          </cell>
          <cell r="H279" t="str">
            <v>*</v>
          </cell>
          <cell r="I279">
            <v>0</v>
          </cell>
          <cell r="J279">
            <v>4716.98</v>
          </cell>
          <cell r="K279">
            <v>0</v>
          </cell>
          <cell r="L279">
            <v>4716.98</v>
          </cell>
          <cell r="M279">
            <v>4716.98</v>
          </cell>
        </row>
        <row r="280">
          <cell r="B280" t="str">
            <v>66020108</v>
          </cell>
          <cell r="C280" t="str">
            <v>管理费用-文化活动费</v>
          </cell>
          <cell r="D280" t="str">
            <v>*</v>
          </cell>
          <cell r="E280" t="str">
            <v>是</v>
          </cell>
          <cell r="F280" t="str">
            <v>*</v>
          </cell>
          <cell r="G280" t="str">
            <v>*</v>
          </cell>
          <cell r="H280" t="str">
            <v>*</v>
          </cell>
          <cell r="I280">
            <v>0</v>
          </cell>
          <cell r="J280">
            <v>11723.36</v>
          </cell>
          <cell r="K280">
            <v>0</v>
          </cell>
          <cell r="L280">
            <v>11723.36</v>
          </cell>
          <cell r="M280">
            <v>11723.36</v>
          </cell>
        </row>
        <row r="281">
          <cell r="B281" t="str">
            <v>66020109</v>
          </cell>
          <cell r="C281" t="str">
            <v>管理费用-业务招待费</v>
          </cell>
          <cell r="D281" t="str">
            <v>*</v>
          </cell>
          <cell r="E281" t="str">
            <v>是</v>
          </cell>
          <cell r="F281" t="str">
            <v>*</v>
          </cell>
          <cell r="G281" t="str">
            <v>*</v>
          </cell>
          <cell r="H281" t="str">
            <v>*</v>
          </cell>
          <cell r="I281">
            <v>0</v>
          </cell>
          <cell r="J281">
            <v>84459.26</v>
          </cell>
          <cell r="K281">
            <v>0</v>
          </cell>
          <cell r="L281">
            <v>84459.26</v>
          </cell>
          <cell r="M281">
            <v>84459.26</v>
          </cell>
        </row>
        <row r="282">
          <cell r="B282" t="str">
            <v>66020110</v>
          </cell>
          <cell r="C282" t="str">
            <v>管理费用-劳动保护费</v>
          </cell>
          <cell r="D282" t="str">
            <v>*</v>
          </cell>
          <cell r="E282" t="str">
            <v>是</v>
          </cell>
          <cell r="F282" t="str">
            <v>*</v>
          </cell>
          <cell r="G282" t="str">
            <v>*</v>
          </cell>
          <cell r="H282" t="str">
            <v>*</v>
          </cell>
          <cell r="I282">
            <v>0</v>
          </cell>
          <cell r="J282">
            <v>75.19</v>
          </cell>
          <cell r="K282">
            <v>0</v>
          </cell>
          <cell r="L282">
            <v>75.19</v>
          </cell>
          <cell r="M282">
            <v>75.19</v>
          </cell>
        </row>
        <row r="283">
          <cell r="B283" t="str">
            <v>66020111</v>
          </cell>
          <cell r="C283" t="str">
            <v>管理费用-财产保险费</v>
          </cell>
          <cell r="D283" t="str">
            <v>*</v>
          </cell>
          <cell r="E283" t="str">
            <v>是</v>
          </cell>
          <cell r="F283" t="str">
            <v>*</v>
          </cell>
          <cell r="G283" t="str">
            <v>*</v>
          </cell>
          <cell r="H283" t="str">
            <v>*</v>
          </cell>
          <cell r="I283">
            <v>0</v>
          </cell>
          <cell r="J283">
            <v>28159.91</v>
          </cell>
          <cell r="K283">
            <v>0</v>
          </cell>
          <cell r="L283">
            <v>28159.91</v>
          </cell>
          <cell r="M283">
            <v>28159.91</v>
          </cell>
        </row>
        <row r="284">
          <cell r="B284" t="str">
            <v>66020112</v>
          </cell>
          <cell r="C284" t="str">
            <v>管理费用-租赁费</v>
          </cell>
          <cell r="D284" t="str">
            <v>*</v>
          </cell>
          <cell r="E284" t="str">
            <v>是</v>
          </cell>
          <cell r="F284" t="str">
            <v>*</v>
          </cell>
          <cell r="G284" t="str">
            <v>*</v>
          </cell>
          <cell r="H284" t="str">
            <v>*</v>
          </cell>
          <cell r="I284">
            <v>0</v>
          </cell>
          <cell r="J284">
            <v>18800</v>
          </cell>
          <cell r="K284">
            <v>0</v>
          </cell>
          <cell r="L284">
            <v>18800</v>
          </cell>
          <cell r="M284">
            <v>18800</v>
          </cell>
        </row>
        <row r="285">
          <cell r="B285" t="str">
            <v>66020113</v>
          </cell>
          <cell r="C285" t="str">
            <v>管理费用-培训费</v>
          </cell>
          <cell r="D285" t="str">
            <v>*</v>
          </cell>
          <cell r="E285" t="str">
            <v>是</v>
          </cell>
          <cell r="F285" t="str">
            <v>*</v>
          </cell>
          <cell r="G285" t="str">
            <v>*</v>
          </cell>
          <cell r="H285" t="str">
            <v>*</v>
          </cell>
          <cell r="I285">
            <v>0</v>
          </cell>
          <cell r="J285">
            <v>800</v>
          </cell>
          <cell r="K285">
            <v>0</v>
          </cell>
          <cell r="L285">
            <v>800</v>
          </cell>
          <cell r="M285">
            <v>800</v>
          </cell>
        </row>
        <row r="286">
          <cell r="B286" t="str">
            <v>66020115</v>
          </cell>
          <cell r="C286" t="str">
            <v>管理费用-运费</v>
          </cell>
          <cell r="D286" t="str">
            <v>*</v>
          </cell>
          <cell r="E286" t="str">
            <v>是</v>
          </cell>
          <cell r="F286" t="str">
            <v>*</v>
          </cell>
          <cell r="G286" t="str">
            <v>*</v>
          </cell>
          <cell r="H286" t="str">
            <v>*</v>
          </cell>
          <cell r="I286">
            <v>0</v>
          </cell>
          <cell r="J286">
            <v>387.22</v>
          </cell>
          <cell r="K286">
            <v>0</v>
          </cell>
          <cell r="L286">
            <v>387.22</v>
          </cell>
          <cell r="M286">
            <v>387.22</v>
          </cell>
        </row>
        <row r="287">
          <cell r="B287" t="str">
            <v>66020116</v>
          </cell>
          <cell r="C287" t="str">
            <v>管理费用-咨询费-中介机构</v>
          </cell>
          <cell r="D287" t="str">
            <v>*</v>
          </cell>
          <cell r="E287" t="str">
            <v>是</v>
          </cell>
          <cell r="F287" t="str">
            <v>*</v>
          </cell>
          <cell r="G287" t="str">
            <v>*</v>
          </cell>
          <cell r="H287" t="str">
            <v>*</v>
          </cell>
          <cell r="I287">
            <v>0</v>
          </cell>
          <cell r="J287">
            <v>5933.96</v>
          </cell>
          <cell r="K287">
            <v>0</v>
          </cell>
          <cell r="L287">
            <v>5933.96</v>
          </cell>
          <cell r="M287">
            <v>5933.96</v>
          </cell>
        </row>
        <row r="288">
          <cell r="B288" t="str">
            <v>66020117</v>
          </cell>
          <cell r="C288" t="str">
            <v>管理费用-审计费</v>
          </cell>
          <cell r="D288" t="str">
            <v>*</v>
          </cell>
          <cell r="E288" t="str">
            <v>是</v>
          </cell>
          <cell r="F288" t="str">
            <v>*</v>
          </cell>
          <cell r="G288" t="str">
            <v>*</v>
          </cell>
          <cell r="H288" t="str">
            <v>*</v>
          </cell>
          <cell r="I288">
            <v>0</v>
          </cell>
          <cell r="J288">
            <v>142209.98</v>
          </cell>
          <cell r="K288">
            <v>0</v>
          </cell>
          <cell r="L288">
            <v>142209.98</v>
          </cell>
          <cell r="M288">
            <v>142209.98</v>
          </cell>
        </row>
        <row r="289">
          <cell r="B289" t="str">
            <v>66020118</v>
          </cell>
          <cell r="C289" t="str">
            <v>管理费用-律师费</v>
          </cell>
          <cell r="D289" t="str">
            <v>*</v>
          </cell>
          <cell r="E289" t="str">
            <v>是</v>
          </cell>
          <cell r="F289" t="str">
            <v>*</v>
          </cell>
          <cell r="G289" t="str">
            <v>*</v>
          </cell>
          <cell r="H289" t="str">
            <v>*</v>
          </cell>
          <cell r="I289">
            <v>0</v>
          </cell>
          <cell r="J289">
            <v>49617.04</v>
          </cell>
          <cell r="K289">
            <v>0</v>
          </cell>
          <cell r="L289">
            <v>49617.04</v>
          </cell>
          <cell r="M289">
            <v>49617.04</v>
          </cell>
        </row>
        <row r="290">
          <cell r="B290" t="str">
            <v>66020119</v>
          </cell>
          <cell r="C290" t="str">
            <v>管理费用-诉讼费</v>
          </cell>
          <cell r="D290" t="str">
            <v>*</v>
          </cell>
          <cell r="E290" t="str">
            <v>是</v>
          </cell>
          <cell r="F290" t="str">
            <v>*</v>
          </cell>
          <cell r="G290" t="str">
            <v>*</v>
          </cell>
          <cell r="H290" t="str">
            <v>*</v>
          </cell>
          <cell r="I290">
            <v>0</v>
          </cell>
          <cell r="J290">
            <v>40000</v>
          </cell>
          <cell r="K290">
            <v>0</v>
          </cell>
          <cell r="L290">
            <v>40000</v>
          </cell>
          <cell r="M290">
            <v>40000</v>
          </cell>
        </row>
        <row r="291">
          <cell r="B291" t="str">
            <v>66020120</v>
          </cell>
          <cell r="C291" t="str">
            <v>管理费用-专利费</v>
          </cell>
          <cell r="D291" t="str">
            <v>*</v>
          </cell>
          <cell r="E291" t="str">
            <v>是</v>
          </cell>
          <cell r="F291" t="str">
            <v>*</v>
          </cell>
          <cell r="G291" t="str">
            <v>*</v>
          </cell>
          <cell r="H291" t="str">
            <v>*</v>
          </cell>
          <cell r="I291">
            <v>0</v>
          </cell>
          <cell r="J291">
            <v>40168.88</v>
          </cell>
          <cell r="K291">
            <v>0</v>
          </cell>
          <cell r="L291">
            <v>40168.88</v>
          </cell>
          <cell r="M291">
            <v>40168.88</v>
          </cell>
        </row>
        <row r="292">
          <cell r="B292" t="str">
            <v>66020123</v>
          </cell>
          <cell r="C292" t="str">
            <v>管理费用-检测费</v>
          </cell>
          <cell r="D292" t="str">
            <v>*</v>
          </cell>
          <cell r="E292" t="str">
            <v>是</v>
          </cell>
          <cell r="F292" t="str">
            <v>*</v>
          </cell>
          <cell r="G292" t="str">
            <v>*</v>
          </cell>
          <cell r="H292" t="str">
            <v>*</v>
          </cell>
          <cell r="I292">
            <v>0</v>
          </cell>
          <cell r="J292">
            <v>400280.61</v>
          </cell>
          <cell r="K292">
            <v>0</v>
          </cell>
          <cell r="L292">
            <v>400280.61</v>
          </cell>
          <cell r="M292">
            <v>400280.61</v>
          </cell>
        </row>
        <row r="293">
          <cell r="B293" t="str">
            <v>66020124</v>
          </cell>
          <cell r="C293" t="str">
            <v>管理费用-绿化费</v>
          </cell>
          <cell r="D293" t="str">
            <v>*</v>
          </cell>
          <cell r="E293" t="str">
            <v>是</v>
          </cell>
          <cell r="F293" t="str">
            <v>*</v>
          </cell>
          <cell r="G293" t="str">
            <v>*</v>
          </cell>
          <cell r="H293" t="str">
            <v>*</v>
          </cell>
          <cell r="I293">
            <v>0</v>
          </cell>
          <cell r="J293">
            <v>5512.8</v>
          </cell>
          <cell r="K293">
            <v>0</v>
          </cell>
          <cell r="L293">
            <v>5512.8</v>
          </cell>
          <cell r="M293">
            <v>5512.8</v>
          </cell>
        </row>
        <row r="294">
          <cell r="B294" t="str">
            <v>66020125</v>
          </cell>
          <cell r="C294" t="str">
            <v>管理费用-保安服务费</v>
          </cell>
          <cell r="D294" t="str">
            <v>*</v>
          </cell>
          <cell r="E294" t="str">
            <v>是</v>
          </cell>
          <cell r="F294" t="str">
            <v>*</v>
          </cell>
          <cell r="G294" t="str">
            <v>*</v>
          </cell>
          <cell r="H294" t="str">
            <v>*</v>
          </cell>
          <cell r="I294">
            <v>0</v>
          </cell>
          <cell r="J294">
            <v>150400</v>
          </cell>
          <cell r="K294">
            <v>0</v>
          </cell>
          <cell r="L294">
            <v>150400</v>
          </cell>
          <cell r="M294">
            <v>150400</v>
          </cell>
        </row>
        <row r="295">
          <cell r="B295" t="str">
            <v>66020127</v>
          </cell>
          <cell r="C295" t="str">
            <v>管理费用-保洁费</v>
          </cell>
          <cell r="D295" t="str">
            <v>*</v>
          </cell>
          <cell r="E295" t="str">
            <v>是</v>
          </cell>
          <cell r="F295" t="str">
            <v>*</v>
          </cell>
          <cell r="G295" t="str">
            <v>*</v>
          </cell>
          <cell r="H295" t="str">
            <v>*</v>
          </cell>
          <cell r="I295">
            <v>0</v>
          </cell>
          <cell r="J295">
            <v>115812.28</v>
          </cell>
          <cell r="K295">
            <v>0</v>
          </cell>
          <cell r="L295">
            <v>115812.28</v>
          </cell>
          <cell r="M295">
            <v>115812.28</v>
          </cell>
        </row>
        <row r="296">
          <cell r="B296" t="str">
            <v>66020128</v>
          </cell>
          <cell r="C296" t="str">
            <v>管理费用-环保卫生费</v>
          </cell>
          <cell r="D296" t="str">
            <v>*</v>
          </cell>
          <cell r="E296" t="str">
            <v>是</v>
          </cell>
          <cell r="F296" t="str">
            <v>*</v>
          </cell>
          <cell r="G296" t="str">
            <v>*</v>
          </cell>
          <cell r="H296" t="str">
            <v>*</v>
          </cell>
          <cell r="I296">
            <v>0</v>
          </cell>
          <cell r="J296">
            <v>49817.89</v>
          </cell>
          <cell r="K296">
            <v>0</v>
          </cell>
          <cell r="L296">
            <v>49817.89</v>
          </cell>
          <cell r="M296">
            <v>49817.89</v>
          </cell>
        </row>
        <row r="297">
          <cell r="B297" t="str">
            <v>66020129</v>
          </cell>
          <cell r="C297" t="str">
            <v>管理费用-招聘费</v>
          </cell>
          <cell r="D297" t="str">
            <v>*</v>
          </cell>
          <cell r="E297" t="str">
            <v>是</v>
          </cell>
          <cell r="F297" t="str">
            <v>*</v>
          </cell>
          <cell r="G297" t="str">
            <v>*</v>
          </cell>
          <cell r="H297" t="str">
            <v>*</v>
          </cell>
          <cell r="I297">
            <v>0</v>
          </cell>
          <cell r="J297">
            <v>12676.34</v>
          </cell>
          <cell r="K297">
            <v>0</v>
          </cell>
          <cell r="L297">
            <v>12676.34</v>
          </cell>
          <cell r="M297">
            <v>12676.34</v>
          </cell>
        </row>
        <row r="298">
          <cell r="B298" t="str">
            <v>66020132</v>
          </cell>
          <cell r="C298" t="str">
            <v>管理费用-软件服务费</v>
          </cell>
          <cell r="D298" t="str">
            <v>*</v>
          </cell>
          <cell r="E298" t="str">
            <v>是</v>
          </cell>
          <cell r="F298" t="str">
            <v>*</v>
          </cell>
          <cell r="G298" t="str">
            <v>*</v>
          </cell>
          <cell r="H298" t="str">
            <v>*</v>
          </cell>
          <cell r="I298">
            <v>0</v>
          </cell>
          <cell r="J298">
            <v>21856.89</v>
          </cell>
          <cell r="K298">
            <v>0</v>
          </cell>
          <cell r="L298">
            <v>21856.89</v>
          </cell>
          <cell r="M298">
            <v>21856.89</v>
          </cell>
        </row>
        <row r="299">
          <cell r="B299" t="str">
            <v>66020199</v>
          </cell>
          <cell r="C299" t="str">
            <v>管理费用-其他</v>
          </cell>
          <cell r="D299" t="str">
            <v>*</v>
          </cell>
          <cell r="E299" t="str">
            <v>是</v>
          </cell>
          <cell r="F299" t="str">
            <v>*</v>
          </cell>
          <cell r="G299" t="str">
            <v>*</v>
          </cell>
          <cell r="H299" t="str">
            <v>*</v>
          </cell>
          <cell r="I299">
            <v>0</v>
          </cell>
          <cell r="J299">
            <v>-15943.5</v>
          </cell>
          <cell r="K299">
            <v>0</v>
          </cell>
          <cell r="L299">
            <v>-15943.5</v>
          </cell>
          <cell r="M299">
            <v>-15943.5</v>
          </cell>
        </row>
        <row r="300">
          <cell r="B300" t="str">
            <v>66020201</v>
          </cell>
          <cell r="C300" t="str">
            <v>管理费用-车辆-燃油费</v>
          </cell>
          <cell r="D300" t="str">
            <v>*</v>
          </cell>
          <cell r="E300" t="str">
            <v>是</v>
          </cell>
          <cell r="F300" t="str">
            <v>*</v>
          </cell>
          <cell r="G300" t="str">
            <v>*</v>
          </cell>
          <cell r="H300" t="str">
            <v>*</v>
          </cell>
          <cell r="I300">
            <v>0</v>
          </cell>
          <cell r="J300">
            <v>157799.53</v>
          </cell>
          <cell r="K300">
            <v>0</v>
          </cell>
          <cell r="L300">
            <v>157799.53</v>
          </cell>
          <cell r="M300">
            <v>157799.53</v>
          </cell>
        </row>
        <row r="301">
          <cell r="B301" t="str">
            <v>66020202</v>
          </cell>
          <cell r="C301" t="str">
            <v>管理费用-车辆-过路过桥</v>
          </cell>
          <cell r="D301" t="str">
            <v>*</v>
          </cell>
          <cell r="E301" t="str">
            <v>是</v>
          </cell>
          <cell r="F301" t="str">
            <v>*</v>
          </cell>
          <cell r="G301" t="str">
            <v>*</v>
          </cell>
          <cell r="H301" t="str">
            <v>*</v>
          </cell>
          <cell r="I301">
            <v>0</v>
          </cell>
          <cell r="J301">
            <v>19854.12</v>
          </cell>
          <cell r="K301">
            <v>0</v>
          </cell>
          <cell r="L301">
            <v>19854.12</v>
          </cell>
          <cell r="M301">
            <v>19854.12</v>
          </cell>
        </row>
        <row r="302">
          <cell r="B302" t="str">
            <v>66020203</v>
          </cell>
          <cell r="C302" t="str">
            <v>管理费用-车辆-修理费</v>
          </cell>
          <cell r="D302" t="str">
            <v>*</v>
          </cell>
          <cell r="E302" t="str">
            <v>是</v>
          </cell>
          <cell r="F302" t="str">
            <v>*</v>
          </cell>
          <cell r="G302" t="str">
            <v>*</v>
          </cell>
          <cell r="H302" t="str">
            <v>*</v>
          </cell>
          <cell r="I302">
            <v>0</v>
          </cell>
          <cell r="J302">
            <v>21175</v>
          </cell>
          <cell r="K302">
            <v>0</v>
          </cell>
          <cell r="L302">
            <v>21175</v>
          </cell>
          <cell r="M302">
            <v>21175</v>
          </cell>
        </row>
        <row r="303">
          <cell r="B303" t="str">
            <v>66020204</v>
          </cell>
          <cell r="C303" t="str">
            <v>管理费用-车辆-保险费</v>
          </cell>
          <cell r="D303" t="str">
            <v>*</v>
          </cell>
          <cell r="E303" t="str">
            <v>是</v>
          </cell>
          <cell r="F303" t="str">
            <v>*</v>
          </cell>
          <cell r="G303" t="str">
            <v>*</v>
          </cell>
          <cell r="H303" t="str">
            <v>*</v>
          </cell>
          <cell r="I303">
            <v>0</v>
          </cell>
          <cell r="J303">
            <v>11764.01</v>
          </cell>
          <cell r="K303">
            <v>125</v>
          </cell>
          <cell r="L303">
            <v>11639.01</v>
          </cell>
          <cell r="M303">
            <v>11639.01</v>
          </cell>
        </row>
        <row r="304">
          <cell r="B304" t="str">
            <v>66020205</v>
          </cell>
          <cell r="C304" t="str">
            <v>管理费用-车辆-租赁费</v>
          </cell>
          <cell r="D304" t="str">
            <v>*</v>
          </cell>
          <cell r="E304" t="str">
            <v>是</v>
          </cell>
          <cell r="F304" t="str">
            <v>*</v>
          </cell>
          <cell r="G304" t="str">
            <v>*</v>
          </cell>
          <cell r="H304" t="str">
            <v>*</v>
          </cell>
          <cell r="I304">
            <v>0</v>
          </cell>
          <cell r="J304">
            <v>3000</v>
          </cell>
          <cell r="K304">
            <v>0</v>
          </cell>
          <cell r="L304">
            <v>3000</v>
          </cell>
          <cell r="M304">
            <v>3000</v>
          </cell>
        </row>
        <row r="305">
          <cell r="B305" t="str">
            <v>66020301</v>
          </cell>
          <cell r="C305" t="str">
            <v>管理费用-差旅费-住宿费</v>
          </cell>
          <cell r="D305" t="str">
            <v>*</v>
          </cell>
          <cell r="E305" t="str">
            <v>是</v>
          </cell>
          <cell r="F305" t="str">
            <v>*</v>
          </cell>
          <cell r="G305" t="str">
            <v>*</v>
          </cell>
          <cell r="H305" t="str">
            <v>*</v>
          </cell>
          <cell r="I305">
            <v>0</v>
          </cell>
          <cell r="J305">
            <v>15279.79</v>
          </cell>
          <cell r="K305">
            <v>0</v>
          </cell>
          <cell r="L305">
            <v>15279.79</v>
          </cell>
          <cell r="M305">
            <v>15279.79</v>
          </cell>
        </row>
        <row r="306">
          <cell r="B306" t="str">
            <v>66020302</v>
          </cell>
          <cell r="C306" t="str">
            <v>管理费用-差旅费-交通费</v>
          </cell>
          <cell r="D306" t="str">
            <v>*</v>
          </cell>
          <cell r="E306" t="str">
            <v>是</v>
          </cell>
          <cell r="F306" t="str">
            <v>*</v>
          </cell>
          <cell r="G306" t="str">
            <v>*</v>
          </cell>
          <cell r="H306" t="str">
            <v>*</v>
          </cell>
          <cell r="I306">
            <v>0</v>
          </cell>
          <cell r="J306">
            <v>47765.05</v>
          </cell>
          <cell r="K306">
            <v>0</v>
          </cell>
          <cell r="L306">
            <v>47765.05</v>
          </cell>
          <cell r="M306">
            <v>47765.05</v>
          </cell>
        </row>
        <row r="307">
          <cell r="B307" t="str">
            <v>66020303</v>
          </cell>
          <cell r="C307" t="str">
            <v>管理费用-差旅费-伙食补助</v>
          </cell>
          <cell r="D307" t="str">
            <v>*</v>
          </cell>
          <cell r="E307" t="str">
            <v>是</v>
          </cell>
          <cell r="F307" t="str">
            <v>*</v>
          </cell>
          <cell r="G307" t="str">
            <v>*</v>
          </cell>
          <cell r="H307" t="str">
            <v>*</v>
          </cell>
          <cell r="I307">
            <v>0</v>
          </cell>
          <cell r="J307">
            <v>10107</v>
          </cell>
          <cell r="K307">
            <v>0</v>
          </cell>
          <cell r="L307">
            <v>10107</v>
          </cell>
          <cell r="M307">
            <v>10107</v>
          </cell>
        </row>
        <row r="308">
          <cell r="B308" t="str">
            <v>66020304</v>
          </cell>
          <cell r="C308" t="str">
            <v>管理费用-差旅费-其他</v>
          </cell>
          <cell r="D308" t="str">
            <v>*</v>
          </cell>
          <cell r="E308" t="str">
            <v>是</v>
          </cell>
          <cell r="F308" t="str">
            <v>*</v>
          </cell>
          <cell r="G308" t="str">
            <v>*</v>
          </cell>
          <cell r="H308" t="str">
            <v>*</v>
          </cell>
          <cell r="I308">
            <v>0</v>
          </cell>
          <cell r="J308">
            <v>-1163</v>
          </cell>
          <cell r="K308">
            <v>0</v>
          </cell>
          <cell r="L308">
            <v>-1163</v>
          </cell>
          <cell r="M308">
            <v>-1163</v>
          </cell>
        </row>
        <row r="309">
          <cell r="B309" t="str">
            <v>66020401</v>
          </cell>
          <cell r="C309" t="str">
            <v>管理费用-通讯费-电话费</v>
          </cell>
          <cell r="D309" t="str">
            <v>*</v>
          </cell>
          <cell r="E309" t="str">
            <v>是</v>
          </cell>
          <cell r="F309" t="str">
            <v>*</v>
          </cell>
          <cell r="G309" t="str">
            <v>*</v>
          </cell>
          <cell r="H309" t="str">
            <v>*</v>
          </cell>
          <cell r="I309">
            <v>0</v>
          </cell>
          <cell r="J309">
            <v>34074</v>
          </cell>
          <cell r="K309">
            <v>0</v>
          </cell>
          <cell r="L309">
            <v>34074</v>
          </cell>
          <cell r="M309">
            <v>34074</v>
          </cell>
        </row>
        <row r="310">
          <cell r="B310" t="str">
            <v>66020501</v>
          </cell>
          <cell r="C310" t="str">
            <v>管理费用-办公-日常费用类</v>
          </cell>
          <cell r="D310" t="str">
            <v>*</v>
          </cell>
          <cell r="E310" t="str">
            <v>是</v>
          </cell>
          <cell r="F310" t="str">
            <v>*</v>
          </cell>
          <cell r="G310" t="str">
            <v>*</v>
          </cell>
          <cell r="H310" t="str">
            <v>*</v>
          </cell>
          <cell r="I310">
            <v>0</v>
          </cell>
          <cell r="J310">
            <v>105184.55</v>
          </cell>
          <cell r="K310">
            <v>0</v>
          </cell>
          <cell r="L310">
            <v>105184.55</v>
          </cell>
          <cell r="M310">
            <v>105184.55</v>
          </cell>
        </row>
        <row r="311">
          <cell r="B311" t="str">
            <v>66020502</v>
          </cell>
          <cell r="C311" t="str">
            <v>管理费用-办公-电子耗材类</v>
          </cell>
          <cell r="D311" t="str">
            <v>*</v>
          </cell>
          <cell r="E311" t="str">
            <v>是</v>
          </cell>
          <cell r="F311" t="str">
            <v>*</v>
          </cell>
          <cell r="G311" t="str">
            <v>*</v>
          </cell>
          <cell r="H311" t="str">
            <v>*</v>
          </cell>
          <cell r="I311">
            <v>0</v>
          </cell>
          <cell r="J311">
            <v>15701.75</v>
          </cell>
          <cell r="K311">
            <v>0</v>
          </cell>
          <cell r="L311">
            <v>15701.75</v>
          </cell>
          <cell r="M311">
            <v>15701.75</v>
          </cell>
        </row>
        <row r="312">
          <cell r="B312" t="str">
            <v>66020601</v>
          </cell>
          <cell r="C312" t="str">
            <v>管理费用-修理费-电子设备</v>
          </cell>
          <cell r="D312" t="str">
            <v>*</v>
          </cell>
          <cell r="E312" t="str">
            <v>是</v>
          </cell>
          <cell r="F312" t="str">
            <v>*</v>
          </cell>
          <cell r="G312" t="str">
            <v>*</v>
          </cell>
          <cell r="H312" t="str">
            <v>*</v>
          </cell>
          <cell r="I312">
            <v>0</v>
          </cell>
          <cell r="J312">
            <v>127186.25</v>
          </cell>
          <cell r="K312">
            <v>0</v>
          </cell>
          <cell r="L312">
            <v>127186.25</v>
          </cell>
          <cell r="M312">
            <v>127186.25</v>
          </cell>
        </row>
        <row r="313">
          <cell r="B313" t="str">
            <v>66020602</v>
          </cell>
          <cell r="C313" t="str">
            <v>管理费用-修理费-房屋建筑</v>
          </cell>
          <cell r="D313" t="str">
            <v>*</v>
          </cell>
          <cell r="E313" t="str">
            <v>是</v>
          </cell>
          <cell r="F313" t="str">
            <v>*</v>
          </cell>
          <cell r="G313" t="str">
            <v>*</v>
          </cell>
          <cell r="H313" t="str">
            <v>*</v>
          </cell>
          <cell r="I313">
            <v>0</v>
          </cell>
          <cell r="J313">
            <v>131373.77</v>
          </cell>
          <cell r="K313">
            <v>0</v>
          </cell>
          <cell r="L313">
            <v>131373.77</v>
          </cell>
          <cell r="M313">
            <v>131373.77</v>
          </cell>
        </row>
        <row r="314">
          <cell r="B314" t="str">
            <v>66020603</v>
          </cell>
          <cell r="C314" t="str">
            <v>管理费用-修理费-机器设备</v>
          </cell>
          <cell r="D314" t="str">
            <v>*</v>
          </cell>
          <cell r="E314" t="str">
            <v>是</v>
          </cell>
          <cell r="F314" t="str">
            <v>*</v>
          </cell>
          <cell r="G314" t="str">
            <v>*</v>
          </cell>
          <cell r="H314" t="str">
            <v>*</v>
          </cell>
          <cell r="I314">
            <v>0</v>
          </cell>
          <cell r="J314">
            <v>4672.5</v>
          </cell>
          <cell r="K314">
            <v>200</v>
          </cell>
          <cell r="L314">
            <v>4472.5</v>
          </cell>
          <cell r="M314">
            <v>4472.5</v>
          </cell>
        </row>
        <row r="315">
          <cell r="B315" t="str">
            <v>66030101</v>
          </cell>
          <cell r="C315" t="str">
            <v>财务费用-利息支出</v>
          </cell>
          <cell r="D315" t="str">
            <v>*</v>
          </cell>
          <cell r="E315" t="str">
            <v>是</v>
          </cell>
          <cell r="F315" t="str">
            <v>*</v>
          </cell>
          <cell r="G315" t="str">
            <v>*</v>
          </cell>
          <cell r="H315" t="str">
            <v>*</v>
          </cell>
          <cell r="I315">
            <v>0</v>
          </cell>
          <cell r="J315">
            <v>12543120.69</v>
          </cell>
          <cell r="K315">
            <v>500000</v>
          </cell>
          <cell r="L315">
            <v>12043120.69</v>
          </cell>
          <cell r="M315">
            <v>12043120.69</v>
          </cell>
        </row>
        <row r="316">
          <cell r="B316" t="str">
            <v>66030102</v>
          </cell>
          <cell r="C316" t="str">
            <v>财务费用-贴息费用</v>
          </cell>
          <cell r="D316" t="str">
            <v>*</v>
          </cell>
          <cell r="E316" t="str">
            <v>是</v>
          </cell>
          <cell r="F316" t="str">
            <v>*</v>
          </cell>
          <cell r="G316" t="str">
            <v>*</v>
          </cell>
          <cell r="H316" t="str">
            <v>*</v>
          </cell>
          <cell r="I316">
            <v>0</v>
          </cell>
          <cell r="J316">
            <v>896980.86</v>
          </cell>
          <cell r="K316">
            <v>0</v>
          </cell>
          <cell r="L316">
            <v>896980.86</v>
          </cell>
          <cell r="M316">
            <v>896980.86</v>
          </cell>
        </row>
        <row r="317">
          <cell r="B317" t="str">
            <v>66030103</v>
          </cell>
          <cell r="C317" t="str">
            <v>财务费用-利息收入</v>
          </cell>
          <cell r="D317" t="str">
            <v>*</v>
          </cell>
          <cell r="E317" t="str">
            <v>是</v>
          </cell>
          <cell r="F317" t="str">
            <v>*</v>
          </cell>
          <cell r="G317" t="str">
            <v>*</v>
          </cell>
          <cell r="H317" t="str">
            <v>*</v>
          </cell>
          <cell r="I317">
            <v>0</v>
          </cell>
          <cell r="J317">
            <v>0</v>
          </cell>
          <cell r="K317">
            <v>6343.52</v>
          </cell>
          <cell r="L317">
            <v>-6343.52</v>
          </cell>
          <cell r="M317">
            <v>-6343.52</v>
          </cell>
        </row>
        <row r="318">
          <cell r="B318" t="str">
            <v>66030106</v>
          </cell>
          <cell r="C318" t="str">
            <v>财务费用-折价收入</v>
          </cell>
          <cell r="D318" t="str">
            <v>*</v>
          </cell>
          <cell r="E318" t="str">
            <v>是</v>
          </cell>
          <cell r="F318" t="str">
            <v>*</v>
          </cell>
          <cell r="G318" t="str">
            <v>*</v>
          </cell>
          <cell r="H318" t="str">
            <v>*</v>
          </cell>
          <cell r="I318">
            <v>0</v>
          </cell>
          <cell r="J318">
            <v>18730</v>
          </cell>
          <cell r="K318">
            <v>1895851.35</v>
          </cell>
          <cell r="L318">
            <v>-1877121.35</v>
          </cell>
          <cell r="M318">
            <v>-1877121.35</v>
          </cell>
        </row>
        <row r="319">
          <cell r="B319" t="str">
            <v>66030107</v>
          </cell>
          <cell r="C319" t="str">
            <v>财务费用-折价支出</v>
          </cell>
          <cell r="D319" t="str">
            <v>*</v>
          </cell>
          <cell r="E319" t="str">
            <v>是</v>
          </cell>
          <cell r="F319" t="str">
            <v>*</v>
          </cell>
          <cell r="G319" t="str">
            <v>*</v>
          </cell>
          <cell r="H319" t="str">
            <v>*</v>
          </cell>
          <cell r="I319">
            <v>0</v>
          </cell>
          <cell r="J319">
            <v>126000</v>
          </cell>
          <cell r="K319">
            <v>0</v>
          </cell>
          <cell r="L319">
            <v>126000</v>
          </cell>
          <cell r="M319">
            <v>126000</v>
          </cell>
        </row>
        <row r="320">
          <cell r="B320" t="str">
            <v>66030110</v>
          </cell>
          <cell r="C320" t="str">
            <v>财务费用-银行手续费</v>
          </cell>
          <cell r="D320" t="str">
            <v>*</v>
          </cell>
          <cell r="E320" t="str">
            <v>是</v>
          </cell>
          <cell r="F320" t="str">
            <v>*</v>
          </cell>
          <cell r="G320" t="str">
            <v>*</v>
          </cell>
          <cell r="H320" t="str">
            <v>*</v>
          </cell>
          <cell r="I320">
            <v>0</v>
          </cell>
          <cell r="J320">
            <v>120753.78</v>
          </cell>
          <cell r="K320">
            <v>0</v>
          </cell>
          <cell r="L320">
            <v>120753.78</v>
          </cell>
          <cell r="M320">
            <v>120753.78</v>
          </cell>
        </row>
        <row r="321">
          <cell r="B321" t="str">
            <v>66030111</v>
          </cell>
          <cell r="C321" t="str">
            <v>财务费用-融资费用</v>
          </cell>
          <cell r="D321" t="str">
            <v>*</v>
          </cell>
          <cell r="E321" t="str">
            <v>是</v>
          </cell>
          <cell r="F321" t="str">
            <v>*</v>
          </cell>
          <cell r="G321" t="str">
            <v>*</v>
          </cell>
          <cell r="H321" t="str">
            <v>*</v>
          </cell>
          <cell r="I321">
            <v>0</v>
          </cell>
          <cell r="J321">
            <v>149620</v>
          </cell>
          <cell r="K321">
            <v>0</v>
          </cell>
          <cell r="L321">
            <v>149620</v>
          </cell>
          <cell r="M321">
            <v>149620</v>
          </cell>
        </row>
        <row r="322">
          <cell r="B322" t="str">
            <v>66040002</v>
          </cell>
          <cell r="C322" t="str">
            <v>研发费用-工资</v>
          </cell>
          <cell r="D322" t="str">
            <v>*</v>
          </cell>
          <cell r="E322" t="str">
            <v>是</v>
          </cell>
          <cell r="F322" t="str">
            <v>*</v>
          </cell>
          <cell r="G322" t="str">
            <v>*</v>
          </cell>
          <cell r="H322" t="str">
            <v>*</v>
          </cell>
          <cell r="I322">
            <v>0</v>
          </cell>
          <cell r="J322">
            <v>5585699.09</v>
          </cell>
          <cell r="K322">
            <v>0</v>
          </cell>
          <cell r="L322">
            <v>5585699.09</v>
          </cell>
          <cell r="M322">
            <v>5585699.09</v>
          </cell>
        </row>
        <row r="323">
          <cell r="B323" t="str">
            <v>66040004</v>
          </cell>
          <cell r="C323" t="str">
            <v>研发费用-养老保险</v>
          </cell>
          <cell r="D323" t="str">
            <v>*</v>
          </cell>
          <cell r="E323" t="str">
            <v>是</v>
          </cell>
          <cell r="F323" t="str">
            <v>*</v>
          </cell>
          <cell r="G323" t="str">
            <v>*</v>
          </cell>
          <cell r="H323" t="str">
            <v>*</v>
          </cell>
          <cell r="I323">
            <v>0</v>
          </cell>
          <cell r="J323">
            <v>437641.01</v>
          </cell>
          <cell r="K323">
            <v>0</v>
          </cell>
          <cell r="L323">
            <v>437641.01</v>
          </cell>
          <cell r="M323">
            <v>437641.01</v>
          </cell>
        </row>
        <row r="324">
          <cell r="B324" t="str">
            <v>66040005</v>
          </cell>
          <cell r="C324" t="str">
            <v>研发费用-医疗保险</v>
          </cell>
          <cell r="D324" t="str">
            <v>*</v>
          </cell>
          <cell r="E324" t="str">
            <v>是</v>
          </cell>
          <cell r="F324" t="str">
            <v>*</v>
          </cell>
          <cell r="G324" t="str">
            <v>*</v>
          </cell>
          <cell r="H324" t="str">
            <v>*</v>
          </cell>
          <cell r="I324">
            <v>0</v>
          </cell>
          <cell r="J324">
            <v>346152.82</v>
          </cell>
          <cell r="K324">
            <v>0</v>
          </cell>
          <cell r="L324">
            <v>346152.82</v>
          </cell>
          <cell r="M324">
            <v>346152.82</v>
          </cell>
        </row>
        <row r="325">
          <cell r="B325" t="str">
            <v>66040006</v>
          </cell>
          <cell r="C325" t="str">
            <v>研发费用-工伤保险</v>
          </cell>
          <cell r="D325" t="str">
            <v>*</v>
          </cell>
          <cell r="E325" t="str">
            <v>是</v>
          </cell>
          <cell r="F325" t="str">
            <v>*</v>
          </cell>
          <cell r="G325" t="str">
            <v>*</v>
          </cell>
          <cell r="H325" t="str">
            <v>*</v>
          </cell>
          <cell r="I325">
            <v>0</v>
          </cell>
          <cell r="J325">
            <v>33492.36</v>
          </cell>
          <cell r="K325">
            <v>0</v>
          </cell>
          <cell r="L325">
            <v>33492.36</v>
          </cell>
          <cell r="M325">
            <v>33492.36</v>
          </cell>
        </row>
        <row r="326">
          <cell r="B326" t="str">
            <v>66040007</v>
          </cell>
          <cell r="C326" t="str">
            <v>研发费用-失业保险</v>
          </cell>
          <cell r="D326" t="str">
            <v>*</v>
          </cell>
          <cell r="E326" t="str">
            <v>是</v>
          </cell>
          <cell r="F326" t="str">
            <v>*</v>
          </cell>
          <cell r="G326" t="str">
            <v>*</v>
          </cell>
          <cell r="H326" t="str">
            <v>*</v>
          </cell>
          <cell r="I326">
            <v>0</v>
          </cell>
          <cell r="J326">
            <v>19506.51</v>
          </cell>
          <cell r="K326">
            <v>0</v>
          </cell>
          <cell r="L326">
            <v>19506.51</v>
          </cell>
          <cell r="M326">
            <v>19506.51</v>
          </cell>
        </row>
        <row r="327">
          <cell r="B327" t="str">
            <v>66040008</v>
          </cell>
          <cell r="C327" t="str">
            <v>研发费用-住房公积金</v>
          </cell>
          <cell r="D327" t="str">
            <v>*</v>
          </cell>
          <cell r="E327" t="str">
            <v>是</v>
          </cell>
          <cell r="F327" t="str">
            <v>*</v>
          </cell>
          <cell r="G327" t="str">
            <v>*</v>
          </cell>
          <cell r="H327" t="str">
            <v>*</v>
          </cell>
          <cell r="I327">
            <v>0</v>
          </cell>
          <cell r="J327">
            <v>115492.4</v>
          </cell>
          <cell r="K327">
            <v>0</v>
          </cell>
          <cell r="L327">
            <v>115492.4</v>
          </cell>
          <cell r="M327">
            <v>115492.4</v>
          </cell>
        </row>
        <row r="328">
          <cell r="B328" t="str">
            <v>66040101</v>
          </cell>
          <cell r="C328" t="str">
            <v>研发费用-折旧费</v>
          </cell>
          <cell r="D328" t="str">
            <v>*</v>
          </cell>
          <cell r="E328" t="str">
            <v>是</v>
          </cell>
          <cell r="F328" t="str">
            <v>*</v>
          </cell>
          <cell r="G328" t="str">
            <v>*</v>
          </cell>
          <cell r="H328" t="str">
            <v>*</v>
          </cell>
          <cell r="I328">
            <v>0</v>
          </cell>
          <cell r="J328">
            <v>40732.98</v>
          </cell>
          <cell r="K328">
            <v>0</v>
          </cell>
          <cell r="L328">
            <v>40732.98</v>
          </cell>
          <cell r="M328">
            <v>40732.98</v>
          </cell>
        </row>
        <row r="329">
          <cell r="B329" t="str">
            <v>66040116</v>
          </cell>
          <cell r="C329" t="str">
            <v>研发费用-样品费</v>
          </cell>
          <cell r="D329" t="str">
            <v>*</v>
          </cell>
          <cell r="E329" t="str">
            <v>是</v>
          </cell>
          <cell r="F329" t="str">
            <v>*</v>
          </cell>
          <cell r="G329" t="str">
            <v>*</v>
          </cell>
          <cell r="H329" t="str">
            <v>*</v>
          </cell>
          <cell r="I329">
            <v>0</v>
          </cell>
          <cell r="J329">
            <v>169950.66</v>
          </cell>
          <cell r="K329">
            <v>0</v>
          </cell>
          <cell r="L329">
            <v>169950.66</v>
          </cell>
          <cell r="M329">
            <v>169950.66</v>
          </cell>
        </row>
        <row r="330">
          <cell r="B330" t="str">
            <v>66040120</v>
          </cell>
          <cell r="C330" t="str">
            <v>研发费用-试验费</v>
          </cell>
          <cell r="D330" t="str">
            <v>*</v>
          </cell>
          <cell r="E330" t="str">
            <v>是</v>
          </cell>
          <cell r="F330" t="str">
            <v>*</v>
          </cell>
          <cell r="G330" t="str">
            <v>*</v>
          </cell>
          <cell r="H330" t="str">
            <v>*</v>
          </cell>
          <cell r="I330">
            <v>0</v>
          </cell>
          <cell r="J330">
            <v>38883.57</v>
          </cell>
          <cell r="K330">
            <v>4396.57</v>
          </cell>
          <cell r="L330">
            <v>34487</v>
          </cell>
          <cell r="M330">
            <v>34487</v>
          </cell>
        </row>
        <row r="331">
          <cell r="B331" t="str">
            <v>66040122</v>
          </cell>
          <cell r="C331" t="str">
            <v>研发费用-材料耗用</v>
          </cell>
          <cell r="D331" t="str">
            <v>*</v>
          </cell>
          <cell r="E331" t="str">
            <v>是</v>
          </cell>
          <cell r="F331" t="str">
            <v>*</v>
          </cell>
          <cell r="G331" t="str">
            <v>*</v>
          </cell>
          <cell r="H331" t="str">
            <v>*</v>
          </cell>
          <cell r="I331">
            <v>0</v>
          </cell>
          <cell r="J331">
            <v>778178.06</v>
          </cell>
          <cell r="K331">
            <v>0</v>
          </cell>
          <cell r="L331">
            <v>778178.06</v>
          </cell>
          <cell r="M331">
            <v>778178.06</v>
          </cell>
        </row>
        <row r="332">
          <cell r="B332" t="str">
            <v>66040201</v>
          </cell>
          <cell r="C332" t="str">
            <v>研发费用-车辆-燃油费</v>
          </cell>
          <cell r="D332" t="str">
            <v>*</v>
          </cell>
          <cell r="E332" t="str">
            <v>是</v>
          </cell>
          <cell r="F332" t="str">
            <v>*</v>
          </cell>
          <cell r="G332" t="str">
            <v>*</v>
          </cell>
          <cell r="H332" t="str">
            <v>*</v>
          </cell>
          <cell r="I332">
            <v>0</v>
          </cell>
          <cell r="J332">
            <v>1682.11</v>
          </cell>
          <cell r="K332">
            <v>0</v>
          </cell>
          <cell r="L332">
            <v>1682.11</v>
          </cell>
          <cell r="M332">
            <v>1682.11</v>
          </cell>
        </row>
        <row r="333">
          <cell r="B333" t="str">
            <v>66040202</v>
          </cell>
          <cell r="C333" t="str">
            <v>研发费用-车辆-过路过桥</v>
          </cell>
          <cell r="D333" t="str">
            <v>*</v>
          </cell>
          <cell r="E333" t="str">
            <v>是</v>
          </cell>
          <cell r="F333" t="str">
            <v>*</v>
          </cell>
          <cell r="G333" t="str">
            <v>*</v>
          </cell>
          <cell r="H333" t="str">
            <v>*</v>
          </cell>
          <cell r="I333">
            <v>0</v>
          </cell>
          <cell r="J333">
            <v>273.4</v>
          </cell>
          <cell r="K333">
            <v>0</v>
          </cell>
          <cell r="L333">
            <v>273.4</v>
          </cell>
          <cell r="M333">
            <v>273.4</v>
          </cell>
        </row>
        <row r="334">
          <cell r="B334" t="str">
            <v>66040301</v>
          </cell>
          <cell r="C334" t="str">
            <v>研发费用-差旅费-住宿费</v>
          </cell>
          <cell r="D334" t="str">
            <v>*</v>
          </cell>
          <cell r="E334" t="str">
            <v>是</v>
          </cell>
          <cell r="F334" t="str">
            <v>*</v>
          </cell>
          <cell r="G334" t="str">
            <v>*</v>
          </cell>
          <cell r="H334" t="str">
            <v>*</v>
          </cell>
          <cell r="I334">
            <v>0</v>
          </cell>
          <cell r="J334">
            <v>1600.52</v>
          </cell>
          <cell r="K334">
            <v>0</v>
          </cell>
          <cell r="L334">
            <v>1600.52</v>
          </cell>
          <cell r="M334">
            <v>1600.52</v>
          </cell>
        </row>
        <row r="335">
          <cell r="B335" t="str">
            <v>66040302</v>
          </cell>
          <cell r="C335" t="str">
            <v>研发费用-差旅费-交通费</v>
          </cell>
          <cell r="D335" t="str">
            <v>*</v>
          </cell>
          <cell r="E335" t="str">
            <v>是</v>
          </cell>
          <cell r="F335" t="str">
            <v>*</v>
          </cell>
          <cell r="G335" t="str">
            <v>*</v>
          </cell>
          <cell r="H335" t="str">
            <v>*</v>
          </cell>
          <cell r="I335">
            <v>0</v>
          </cell>
          <cell r="J335">
            <v>6804.42</v>
          </cell>
          <cell r="K335">
            <v>0</v>
          </cell>
          <cell r="L335">
            <v>6804.42</v>
          </cell>
          <cell r="M335">
            <v>6804.42</v>
          </cell>
        </row>
        <row r="336">
          <cell r="B336" t="str">
            <v>66040303</v>
          </cell>
          <cell r="C336" t="str">
            <v>研发费用-差旅费-其他</v>
          </cell>
          <cell r="D336" t="str">
            <v>*</v>
          </cell>
          <cell r="E336" t="str">
            <v>是</v>
          </cell>
          <cell r="F336" t="str">
            <v>*</v>
          </cell>
          <cell r="G336" t="str">
            <v>*</v>
          </cell>
          <cell r="H336" t="str">
            <v>*</v>
          </cell>
          <cell r="I336">
            <v>0</v>
          </cell>
          <cell r="J336">
            <v>760</v>
          </cell>
          <cell r="K336">
            <v>0</v>
          </cell>
          <cell r="L336">
            <v>760</v>
          </cell>
          <cell r="M336">
            <v>760</v>
          </cell>
        </row>
        <row r="337">
          <cell r="B337" t="str">
            <v>66040604</v>
          </cell>
          <cell r="C337" t="str">
            <v>研发费用-修理费-模具</v>
          </cell>
          <cell r="D337" t="str">
            <v>*</v>
          </cell>
          <cell r="E337" t="str">
            <v>是</v>
          </cell>
          <cell r="F337" t="str">
            <v>*</v>
          </cell>
          <cell r="G337" t="str">
            <v>*</v>
          </cell>
          <cell r="H337" t="str">
            <v>*</v>
          </cell>
          <cell r="I337">
            <v>0</v>
          </cell>
          <cell r="J337">
            <v>237398.24</v>
          </cell>
          <cell r="K337">
            <v>0</v>
          </cell>
          <cell r="L337">
            <v>237398.24</v>
          </cell>
          <cell r="M337">
            <v>237398.24</v>
          </cell>
        </row>
        <row r="338">
          <cell r="B338" t="str">
            <v>67110101</v>
          </cell>
          <cell r="C338" t="str">
            <v>营业外支出</v>
          </cell>
          <cell r="D338" t="str">
            <v>*</v>
          </cell>
          <cell r="E338" t="str">
            <v>是</v>
          </cell>
          <cell r="F338" t="str">
            <v>*</v>
          </cell>
          <cell r="G338" t="str">
            <v>*</v>
          </cell>
          <cell r="H338" t="str">
            <v>*</v>
          </cell>
          <cell r="I338">
            <v>0</v>
          </cell>
          <cell r="J338">
            <v>16789.42</v>
          </cell>
          <cell r="K338">
            <v>0</v>
          </cell>
          <cell r="L338">
            <v>16789.42</v>
          </cell>
          <cell r="M338">
            <v>16789.42</v>
          </cell>
        </row>
        <row r="339">
          <cell r="B339" t="str">
            <v>67110106</v>
          </cell>
          <cell r="C339" t="str">
            <v>营业外支出-非流动资产报废、毁损损失</v>
          </cell>
          <cell r="D339" t="str">
            <v>*</v>
          </cell>
          <cell r="E339" t="str">
            <v>是</v>
          </cell>
          <cell r="F339" t="str">
            <v>*</v>
          </cell>
          <cell r="G339" t="str">
            <v>*</v>
          </cell>
          <cell r="H339" t="str">
            <v>*</v>
          </cell>
          <cell r="I339">
            <v>0</v>
          </cell>
          <cell r="J339">
            <v>134694.56</v>
          </cell>
          <cell r="K339">
            <v>0</v>
          </cell>
          <cell r="L339">
            <v>134694.56</v>
          </cell>
          <cell r="M339">
            <v>134694.56</v>
          </cell>
        </row>
        <row r="340">
          <cell r="B340" t="str">
            <v>67110107</v>
          </cell>
          <cell r="C340" t="str">
            <v>营业外支出-其他支出</v>
          </cell>
          <cell r="D340" t="str">
            <v>*</v>
          </cell>
          <cell r="E340" t="str">
            <v>是</v>
          </cell>
          <cell r="F340" t="str">
            <v>*</v>
          </cell>
          <cell r="G340" t="str">
            <v>*</v>
          </cell>
          <cell r="H340" t="str">
            <v>*</v>
          </cell>
          <cell r="I340">
            <v>0</v>
          </cell>
          <cell r="J340">
            <v>175794.55</v>
          </cell>
          <cell r="K340">
            <v>0</v>
          </cell>
          <cell r="L340">
            <v>175794.55</v>
          </cell>
          <cell r="M340">
            <v>175794.55</v>
          </cell>
        </row>
        <row r="341">
          <cell r="B341" t="str">
            <v>69010101</v>
          </cell>
          <cell r="C341" t="str">
            <v>以前年度损益调整</v>
          </cell>
          <cell r="D341" t="str">
            <v>*</v>
          </cell>
          <cell r="E341" t="str">
            <v>否</v>
          </cell>
          <cell r="F341" t="str">
            <v>*</v>
          </cell>
          <cell r="G341" t="str">
            <v>*</v>
          </cell>
          <cell r="H341" t="str">
            <v>*</v>
          </cell>
          <cell r="I341">
            <v>0</v>
          </cell>
          <cell r="J341">
            <v>1495660.11</v>
          </cell>
          <cell r="K341">
            <v>1495660.11</v>
          </cell>
          <cell r="L341">
            <v>0</v>
          </cell>
          <cell r="M341">
            <v>0</v>
          </cell>
        </row>
        <row r="342">
          <cell r="B342" t="str">
            <v>88888882</v>
          </cell>
          <cell r="C342" t="str">
            <v>在途付款</v>
          </cell>
          <cell r="D342" t="str">
            <v>*</v>
          </cell>
          <cell r="E342" t="str">
            <v>否</v>
          </cell>
          <cell r="F342" t="str">
            <v>*</v>
          </cell>
          <cell r="G342" t="str">
            <v>*</v>
          </cell>
          <cell r="H342" t="str">
            <v>*</v>
          </cell>
          <cell r="I342">
            <v>0</v>
          </cell>
          <cell r="J342">
            <v>396411.87</v>
          </cell>
          <cell r="K342">
            <v>396411.87</v>
          </cell>
          <cell r="L342">
            <v>0</v>
          </cell>
          <cell r="M342">
            <v>0</v>
          </cell>
        </row>
        <row r="343">
          <cell r="B343" t="str">
            <v>88888883</v>
          </cell>
          <cell r="C343" t="str">
            <v>在途收款</v>
          </cell>
          <cell r="D343" t="str">
            <v>*</v>
          </cell>
          <cell r="E343" t="str">
            <v>否</v>
          </cell>
          <cell r="F343" t="str">
            <v>*</v>
          </cell>
          <cell r="G343" t="str">
            <v>*</v>
          </cell>
          <cell r="H343" t="str">
            <v>*</v>
          </cell>
          <cell r="I343">
            <v>0</v>
          </cell>
          <cell r="J343">
            <v>3000000</v>
          </cell>
          <cell r="K343">
            <v>3000000</v>
          </cell>
          <cell r="L343">
            <v>0</v>
          </cell>
          <cell r="M343">
            <v>0</v>
          </cell>
        </row>
        <row r="344">
          <cell r="B344" t="str">
            <v>88888885</v>
          </cell>
          <cell r="C344" t="str">
            <v>未发票匹配</v>
          </cell>
          <cell r="D344" t="str">
            <v>*</v>
          </cell>
          <cell r="E344" t="str">
            <v>否</v>
          </cell>
          <cell r="F344" t="str">
            <v>*</v>
          </cell>
          <cell r="G344" t="str">
            <v>*</v>
          </cell>
          <cell r="H344" t="str">
            <v>*</v>
          </cell>
          <cell r="I344">
            <v>0</v>
          </cell>
          <cell r="J344">
            <v>868789602.07</v>
          </cell>
          <cell r="K344">
            <v>868789602.07</v>
          </cell>
          <cell r="L344">
            <v>0</v>
          </cell>
          <cell r="M344">
            <v>0</v>
          </cell>
        </row>
        <row r="345">
          <cell r="B345" t="str">
            <v>88888889</v>
          </cell>
          <cell r="C345" t="str">
            <v>过渡账户</v>
          </cell>
          <cell r="D345" t="str">
            <v>*</v>
          </cell>
          <cell r="E345" t="str">
            <v>否</v>
          </cell>
          <cell r="F345" t="str">
            <v>*</v>
          </cell>
          <cell r="G345" t="str">
            <v>*</v>
          </cell>
          <cell r="H345" t="str">
            <v>*</v>
          </cell>
          <cell r="I345">
            <v>0</v>
          </cell>
          <cell r="J345">
            <v>1302530427.82</v>
          </cell>
          <cell r="K345">
            <v>1302530427.82</v>
          </cell>
          <cell r="L345">
            <v>0</v>
          </cell>
          <cell r="M345">
            <v>0</v>
          </cell>
        </row>
        <row r="346">
          <cell r="B346" t="str">
            <v>90000000</v>
          </cell>
          <cell r="C346" t="str">
            <v>供应商寄售库存</v>
          </cell>
          <cell r="D346" t="str">
            <v>*</v>
          </cell>
          <cell r="E346" t="str">
            <v>否</v>
          </cell>
          <cell r="F346" t="str">
            <v>*</v>
          </cell>
          <cell r="G346" t="str">
            <v>*</v>
          </cell>
          <cell r="H346" t="str">
            <v>*</v>
          </cell>
          <cell r="I346">
            <v>0</v>
          </cell>
          <cell r="J346">
            <v>3045794.84</v>
          </cell>
          <cell r="K346">
            <v>3045794.84</v>
          </cell>
          <cell r="L346">
            <v>0</v>
          </cell>
          <cell r="M346">
            <v>0</v>
          </cell>
        </row>
        <row r="347">
          <cell r="B347" t="str">
            <v>90000001</v>
          </cell>
          <cell r="C347" t="str">
            <v>COP(委外采购转WIP过渡科目)</v>
          </cell>
          <cell r="D347" t="str">
            <v>*</v>
          </cell>
          <cell r="E347" t="str">
            <v>否</v>
          </cell>
          <cell r="F347" t="str">
            <v>*</v>
          </cell>
          <cell r="G347" t="str">
            <v>*</v>
          </cell>
          <cell r="H347" t="str">
            <v>*</v>
          </cell>
          <cell r="I347">
            <v>254539.13</v>
          </cell>
          <cell r="J347">
            <v>462928.83</v>
          </cell>
          <cell r="K347">
            <v>458605.84</v>
          </cell>
          <cell r="L347">
            <v>4322.99</v>
          </cell>
          <cell r="M347">
            <v>258862.12</v>
          </cell>
        </row>
        <row r="349">
          <cell r="J349" t="str">
            <v>合计 = 8,960,894,383.50</v>
          </cell>
          <cell r="K349" t="str">
            <v>合计 = 8,960,894,383.50</v>
          </cell>
        </row>
        <row r="349">
          <cell r="M349" t="str">
            <v>合计 = -104,664,529.16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报表目录"/>
      <sheetName val="资产分析"/>
      <sheetName val="负债分析"/>
      <sheetName val="收入利润分析"/>
      <sheetName val="资产负债表01-打印"/>
      <sheetName val="利润表02-打印"/>
      <sheetName val="现金流量表03-打印"/>
      <sheetName val="资产负债表04"/>
      <sheetName val="利润表05"/>
      <sheetName val="现金流量表06"/>
      <sheetName val="所有者权益变动表07"/>
      <sheetName val="全部科目余额08"/>
      <sheetName val="应收票据明细表9"/>
      <sheetName val="应收账款明细10"/>
      <sheetName val="预付账款明细表11"/>
      <sheetName val="其他应收账款明细12"/>
      <sheetName val="存货明细表13"/>
      <sheetName val="固定资产明细表14"/>
      <sheetName val="在建工程明细表15"/>
      <sheetName val="无形资产明细表16"/>
      <sheetName val="借款明细表17"/>
      <sheetName val="应付票据明细表18"/>
      <sheetName val="应付账款明细表19"/>
      <sheetName val="预收账款明细表20"/>
      <sheetName val="其他应付款明细表21"/>
      <sheetName val="应交税费22"/>
      <sheetName val="长期应付款明细表23"/>
      <sheetName val="实收资本明细表24"/>
      <sheetName val="以前年度损益调整明细表25"/>
      <sheetName val="销售毛利表26"/>
      <sheetName val="销售费用附表29-1三包费用明细表"/>
      <sheetName val="销售费用附表29-2运费"/>
      <sheetName val="预算与实际分析表27"/>
      <sheetName val="四项期间预算与实际28"/>
      <sheetName val="汇算清缴30"/>
      <sheetName val="长期借款3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E2" t="str">
            <v>日期：2024/12/31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5"/>
  <sheetViews>
    <sheetView workbookViewId="0">
      <selection activeCell="B23" sqref="B23"/>
    </sheetView>
  </sheetViews>
  <sheetFormatPr defaultColWidth="9" defaultRowHeight="13.5" outlineLevelCol="7"/>
  <cols>
    <col min="1" max="1" width="14.375"/>
    <col min="2" max="2" width="42.125" customWidth="1"/>
    <col min="3" max="3" width="15.875"/>
    <col min="4" max="5" width="15"/>
    <col min="6" max="7" width="16.5"/>
    <col min="8" max="8" width="15.875"/>
  </cols>
  <sheetData>
    <row r="1" ht="18.75" spans="1:8">
      <c r="A1" s="31" t="s">
        <v>0</v>
      </c>
      <c r="B1" s="31"/>
      <c r="C1" s="31"/>
      <c r="D1" s="31"/>
      <c r="E1" s="31"/>
      <c r="F1" s="31"/>
      <c r="G1" s="31"/>
      <c r="H1" s="31"/>
    </row>
    <row r="2" spans="1:8">
      <c r="A2" s="8" t="s">
        <v>1</v>
      </c>
      <c r="B2" s="8"/>
      <c r="C2" s="8"/>
      <c r="D2" s="8"/>
      <c r="E2" s="8" t="str">
        <f>[4]所有者权益变动表07!E2</f>
        <v>日期：2024/12/31</v>
      </c>
      <c r="F2" s="8"/>
      <c r="G2" s="8"/>
      <c r="H2" s="8" t="s">
        <v>2</v>
      </c>
    </row>
    <row r="3" ht="16.5" spans="1:8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</row>
    <row r="4" ht="16.5" spans="1:8">
      <c r="A4" s="10" t="s">
        <v>11</v>
      </c>
      <c r="B4" s="10" t="s">
        <v>12</v>
      </c>
      <c r="C4" s="11">
        <v>0</v>
      </c>
      <c r="D4" s="11">
        <f>VLOOKUP(A4,[2]数据!$B:$J,9,0)</f>
        <v>12609529.97</v>
      </c>
      <c r="E4" s="11">
        <f>VLOOKUP(A4,[2]数据!$B:$K,10,0)</f>
        <v>12609529.97</v>
      </c>
      <c r="F4" s="11">
        <f>VLOOKUP(A4,[3]数据!$B:$J,9,0)</f>
        <v>521093081.1</v>
      </c>
      <c r="G4" s="11">
        <f>VLOOKUP(A4,[3]数据!$B:$K,10,0)</f>
        <v>521093081.1</v>
      </c>
      <c r="H4" s="11">
        <f>VLOOKUP(A4,[3]数据!$B:$M,12,0)</f>
        <v>0</v>
      </c>
    </row>
    <row r="5" ht="16.5" spans="1:8">
      <c r="A5" s="10" t="s">
        <v>13</v>
      </c>
      <c r="B5" s="10" t="s">
        <v>14</v>
      </c>
      <c r="C5" s="11">
        <v>24788.7</v>
      </c>
      <c r="D5" s="11">
        <f>VLOOKUP(A5,[2]数据!$B:$J,9,0)</f>
        <v>170731.52</v>
      </c>
      <c r="E5" s="11">
        <f>VLOOKUP(A5,[2]数据!$B:$K,10,0)</f>
        <v>558528</v>
      </c>
      <c r="F5" s="11">
        <f>VLOOKUP(A5,[3]数据!$B:$J,9,0)</f>
        <v>9373558.12</v>
      </c>
      <c r="G5" s="11">
        <f>VLOOKUP(A5,[3]数据!$B:$K,10,0)</f>
        <v>9389922.39</v>
      </c>
      <c r="H5" s="11">
        <f>VLOOKUP(A5,[3]数据!$B:$M,12,0)</f>
        <v>8424.43</v>
      </c>
    </row>
    <row r="6" ht="16.5" spans="1:8">
      <c r="A6" s="10" t="s">
        <v>15</v>
      </c>
      <c r="B6" s="10" t="s">
        <v>16</v>
      </c>
      <c r="C6" s="11">
        <v>81479.27</v>
      </c>
      <c r="D6" s="11">
        <f>VLOOKUP(A6,[2]数据!$B:$J,9,0)</f>
        <v>136571.94</v>
      </c>
      <c r="E6" s="11">
        <f>VLOOKUP(A6,[2]数据!$B:$K,10,0)</f>
        <v>837570.41</v>
      </c>
      <c r="F6" s="11">
        <f>VLOOKUP(A6,[3]数据!$B:$J,9,0)</f>
        <v>26994951.64</v>
      </c>
      <c r="G6" s="11">
        <f>VLOOKUP(A6,[3]数据!$B:$K,10,0)</f>
        <v>27026149.68</v>
      </c>
      <c r="H6" s="11">
        <f>VLOOKUP(A6,[3]数据!$B:$M,12,0)</f>
        <v>50281.23</v>
      </c>
    </row>
    <row r="7" ht="16.5" spans="1:8">
      <c r="A7" s="10" t="s">
        <v>17</v>
      </c>
      <c r="B7" s="10" t="s">
        <v>18</v>
      </c>
      <c r="C7" s="11">
        <v>3820.7</v>
      </c>
      <c r="D7" s="11">
        <f>VLOOKUP(A7,[2]数据!$B:$J,9,0)</f>
        <v>0</v>
      </c>
      <c r="E7" s="11">
        <f>VLOOKUP(A7,[2]数据!$B:$K,10,0)</f>
        <v>0</v>
      </c>
      <c r="F7" s="11">
        <f>VLOOKUP(A7,[3]数据!$B:$J,9,0)</f>
        <v>11386002.66</v>
      </c>
      <c r="G7" s="11">
        <f>VLOOKUP(A7,[3]数据!$B:$K,10,0)</f>
        <v>11388742.94</v>
      </c>
      <c r="H7" s="11">
        <f>VLOOKUP(A7,[3]数据!$B:$M,12,0)</f>
        <v>1080.42</v>
      </c>
    </row>
    <row r="8" ht="16.5" spans="1:8">
      <c r="A8" s="10" t="s">
        <v>19</v>
      </c>
      <c r="B8" s="10" t="s">
        <v>20</v>
      </c>
      <c r="C8" s="11">
        <v>343680.65</v>
      </c>
      <c r="D8" s="11">
        <f>VLOOKUP(A8,[2]数据!$B:$J,9,0)</f>
        <v>70179945.3</v>
      </c>
      <c r="E8" s="11">
        <f>VLOOKUP(A8,[2]数据!$B:$K,10,0)</f>
        <v>69990622.26</v>
      </c>
      <c r="F8" s="11">
        <f>VLOOKUP(A8,[3]数据!$B:$J,9,0)</f>
        <v>301712908.19</v>
      </c>
      <c r="G8" s="11">
        <f>VLOOKUP(A8,[3]数据!$B:$K,10,0)</f>
        <v>301728001.12</v>
      </c>
      <c r="H8" s="11">
        <f>VLOOKUP(A8,[3]数据!$B:$M,12,0)</f>
        <v>328587.72</v>
      </c>
    </row>
    <row r="9" ht="16.5" spans="1:8">
      <c r="A9" s="10" t="s">
        <v>21</v>
      </c>
      <c r="B9" s="10" t="s">
        <v>22</v>
      </c>
      <c r="C9" s="11">
        <v>0</v>
      </c>
      <c r="D9" s="11">
        <f>VLOOKUP(A9,[2]数据!$B:$J,9,0)</f>
        <v>0</v>
      </c>
      <c r="E9" s="11">
        <f>VLOOKUP(A9,[2]数据!$B:$K,10,0)</f>
        <v>0</v>
      </c>
      <c r="F9" s="11">
        <f>VLOOKUP(A9,[3]数据!$B:$J,9,0)</f>
        <v>0</v>
      </c>
      <c r="G9" s="11">
        <f>VLOOKUP(A9,[3]数据!$B:$K,10,0)</f>
        <v>0</v>
      </c>
      <c r="H9" s="11">
        <f>VLOOKUP(A9,[3]数据!$B:$M,12,0)</f>
        <v>0</v>
      </c>
    </row>
    <row r="10" ht="16.5" spans="1:8">
      <c r="A10" s="10" t="s">
        <v>23</v>
      </c>
      <c r="B10" s="10" t="s">
        <v>24</v>
      </c>
      <c r="C10" s="11">
        <v>3099.39</v>
      </c>
      <c r="D10" s="11">
        <f>VLOOKUP(A10,[2]数据!$B:$J,9,0)</f>
        <v>50019.15</v>
      </c>
      <c r="E10" s="11">
        <f>VLOOKUP(A10,[2]数据!$B:$K,10,0)</f>
        <v>50830</v>
      </c>
      <c r="F10" s="11">
        <f>VLOOKUP(A10,[3]数据!$B:$J,9,0)</f>
        <v>15974152.42</v>
      </c>
      <c r="G10" s="11">
        <f>VLOOKUP(A10,[3]数据!$B:$K,10,0)</f>
        <v>15971251.29</v>
      </c>
      <c r="H10" s="11">
        <f>VLOOKUP(A10,[3]数据!$B:$M,12,0)</f>
        <v>6000.52</v>
      </c>
    </row>
    <row r="11" ht="16.5" spans="1:8">
      <c r="A11" s="10" t="s">
        <v>25</v>
      </c>
      <c r="B11" s="10" t="s">
        <v>26</v>
      </c>
      <c r="C11" s="11">
        <v>2471.39</v>
      </c>
      <c r="D11" s="11">
        <f>VLOOKUP(A11,[2]数据!$B:$J,9,0)</f>
        <v>0</v>
      </c>
      <c r="E11" s="11">
        <f>VLOOKUP(A11,[2]数据!$B:$K,10,0)</f>
        <v>0</v>
      </c>
      <c r="F11" s="11">
        <f>VLOOKUP(A11,[3]数据!$B:$J,9,0)</f>
        <v>59.11</v>
      </c>
      <c r="G11" s="11">
        <f>VLOOKUP(A11,[3]数据!$B:$K,10,0)</f>
        <v>2530.5</v>
      </c>
      <c r="H11" s="11">
        <f>VLOOKUP(A11,[3]数据!$B:$M,12,0)</f>
        <v>0</v>
      </c>
    </row>
    <row r="12" ht="16.5" spans="1:8">
      <c r="A12" s="10" t="s">
        <v>27</v>
      </c>
      <c r="B12" s="10" t="s">
        <v>28</v>
      </c>
      <c r="C12" s="11">
        <v>4408.12</v>
      </c>
      <c r="D12" s="11">
        <f>VLOOKUP(A12,[2]数据!$B:$J,9,0)</f>
        <v>1.24</v>
      </c>
      <c r="E12" s="11">
        <f>VLOOKUP(A12,[2]数据!$B:$K,10,0)</f>
        <v>0</v>
      </c>
      <c r="F12" s="11">
        <f>VLOOKUP(A12,[3]数据!$B:$J,9,0)</f>
        <v>7.55</v>
      </c>
      <c r="G12" s="11">
        <f>VLOOKUP(A12,[3]数据!$B:$K,10,0)</f>
        <v>200</v>
      </c>
      <c r="H12" s="11">
        <f>VLOOKUP(A12,[3]数据!$B:$M,12,0)</f>
        <v>4215.67</v>
      </c>
    </row>
    <row r="13" ht="16.5" spans="1:8">
      <c r="A13" s="10" t="s">
        <v>29</v>
      </c>
      <c r="B13" s="10" t="s">
        <v>30</v>
      </c>
      <c r="C13" s="11">
        <v>10377.78</v>
      </c>
      <c r="D13" s="11">
        <f>VLOOKUP(A13,[2]数据!$B:$J,9,0)</f>
        <v>41183123.66</v>
      </c>
      <c r="E13" s="11">
        <f>VLOOKUP(A13,[2]数据!$B:$K,10,0)</f>
        <v>39965800.81</v>
      </c>
      <c r="F13" s="11">
        <f>VLOOKUP(A13,[3]数据!$B:$J,9,0)</f>
        <v>286568563.19</v>
      </c>
      <c r="G13" s="11">
        <f>VLOOKUP(A13,[3]数据!$B:$K,10,0)</f>
        <v>285045126.62</v>
      </c>
      <c r="H13" s="11">
        <f>VLOOKUP(A13,[3]数据!$B:$M,12,0)</f>
        <v>1533814.35</v>
      </c>
    </row>
    <row r="14" ht="16.5" spans="1:8">
      <c r="A14" s="10" t="s">
        <v>31</v>
      </c>
      <c r="B14" s="10" t="s">
        <v>32</v>
      </c>
      <c r="C14" s="11">
        <v>32489.12</v>
      </c>
      <c r="D14" s="11">
        <f>VLOOKUP(A14,[2]数据!$B:$J,9,0)</f>
        <v>104786.72</v>
      </c>
      <c r="E14" s="11">
        <f>VLOOKUP(A14,[2]数据!$B:$K,10,0)</f>
        <v>499639.14</v>
      </c>
      <c r="F14" s="11">
        <f>VLOOKUP(A14,[3]数据!$B:$J,9,0)</f>
        <v>128601252.76</v>
      </c>
      <c r="G14" s="11">
        <f>VLOOKUP(A14,[3]数据!$B:$K,10,0)</f>
        <v>128600277.27</v>
      </c>
      <c r="H14" s="11">
        <f>VLOOKUP(A14,[3]数据!$B:$M,12,0)</f>
        <v>33464.61</v>
      </c>
    </row>
    <row r="15" ht="16.5" spans="1:8">
      <c r="A15" s="10" t="s">
        <v>33</v>
      </c>
      <c r="B15" s="10" t="s">
        <v>34</v>
      </c>
      <c r="C15" s="11">
        <v>0</v>
      </c>
      <c r="D15" s="11">
        <f>VLOOKUP(A15,[2]数据!$B:$J,9,0)</f>
        <v>0.12</v>
      </c>
      <c r="E15" s="11">
        <f>VLOOKUP(A15,[2]数据!$B:$K,10,0)</f>
        <v>0</v>
      </c>
      <c r="F15" s="11">
        <f>VLOOKUP(A15,[3]数据!$B:$J,9,0)</f>
        <v>19818555.7</v>
      </c>
      <c r="G15" s="11">
        <f>VLOOKUP(A15,[3]数据!$B:$K,10,0)</f>
        <v>19818185.43</v>
      </c>
      <c r="H15" s="11">
        <f>VLOOKUP(A15,[3]数据!$B:$M,12,0)</f>
        <v>370.27</v>
      </c>
    </row>
    <row r="16" ht="16.5" spans="1:8">
      <c r="A16" s="10" t="s">
        <v>35</v>
      </c>
      <c r="B16" s="10" t="s">
        <v>36</v>
      </c>
      <c r="C16" s="11">
        <v>5751600</v>
      </c>
      <c r="D16" s="11">
        <f>VLOOKUP(A16,[2]数据!$B:$J,9,0)</f>
        <v>12571852</v>
      </c>
      <c r="E16" s="11">
        <f>VLOOKUP(A16,[2]数据!$B:$K,10,0)</f>
        <v>11849682.87</v>
      </c>
      <c r="F16" s="11">
        <f>VLOOKUP(A16,[3]数据!$B:$J,9,0)</f>
        <v>154658697.08</v>
      </c>
      <c r="G16" s="11">
        <f>VLOOKUP(A16,[3]数据!$B:$K,10,0)</f>
        <v>156758367.12</v>
      </c>
      <c r="H16" s="11">
        <f>VLOOKUP(A16,[3]数据!$B:$M,12,0)</f>
        <v>3651929.96</v>
      </c>
    </row>
    <row r="17" ht="16.5" spans="1:8">
      <c r="A17" s="10" t="s">
        <v>37</v>
      </c>
      <c r="B17" s="10" t="s">
        <v>38</v>
      </c>
      <c r="C17" s="11">
        <v>38721585.18</v>
      </c>
      <c r="D17" s="11">
        <f>VLOOKUP(A17,[2]数据!$B:$J,9,0)</f>
        <v>11564826.59</v>
      </c>
      <c r="E17" s="11">
        <f>VLOOKUP(A17,[2]数据!$B:$K,10,0)</f>
        <v>44514396.11</v>
      </c>
      <c r="F17" s="11">
        <f>VLOOKUP(A17,[3]数据!$B:$J,9,0)</f>
        <v>374314850.88</v>
      </c>
      <c r="G17" s="11">
        <f>VLOOKUP(A17,[3]数据!$B:$K,10,0)</f>
        <v>365640254.7</v>
      </c>
      <c r="H17" s="11">
        <f>VLOOKUP(A17,[3]数据!$B:$M,12,0)</f>
        <v>47396181.36</v>
      </c>
    </row>
    <row r="18" ht="16.5" spans="1:8">
      <c r="A18" s="10" t="s">
        <v>39</v>
      </c>
      <c r="B18" s="10" t="s">
        <v>40</v>
      </c>
      <c r="C18" s="11">
        <v>44073673.6</v>
      </c>
      <c r="D18" s="11">
        <f>VLOOKUP(A18,[2]数据!$B:$J,9,0)</f>
        <v>12544096.92</v>
      </c>
      <c r="E18" s="11">
        <f>VLOOKUP(A18,[2]数据!$B:$K,10,0)</f>
        <v>8366963.59</v>
      </c>
      <c r="F18" s="11">
        <f>VLOOKUP(A18,[3]数据!$B:$J,9,0)</f>
        <v>127504177.34</v>
      </c>
      <c r="G18" s="11">
        <f>VLOOKUP(A18,[3]数据!$B:$K,10,0)</f>
        <v>131566836.99</v>
      </c>
      <c r="H18" s="11">
        <f>VLOOKUP(A18,[3]数据!$B:$M,12,0)</f>
        <v>40011013.95</v>
      </c>
    </row>
    <row r="19" ht="16.5" spans="1:8">
      <c r="A19" s="10" t="s">
        <v>41</v>
      </c>
      <c r="B19" s="10" t="s">
        <v>42</v>
      </c>
      <c r="C19" s="11">
        <v>20912920.99</v>
      </c>
      <c r="D19" s="11">
        <f>VLOOKUP(A19,[2]数据!$B:$J,9,0)</f>
        <v>0</v>
      </c>
      <c r="E19" s="11">
        <f>VLOOKUP(A19,[2]数据!$B:$K,10,0)</f>
        <v>0</v>
      </c>
      <c r="F19" s="11">
        <f>VLOOKUP(A19,[3]数据!$B:$J,9,0)</f>
        <v>19922262.53</v>
      </c>
      <c r="G19" s="11">
        <f>VLOOKUP(A19,[3]数据!$B:$K,10,0)</f>
        <v>15424064.75</v>
      </c>
      <c r="H19" s="11">
        <f>VLOOKUP(A19,[3]数据!$B:$M,12,0)</f>
        <v>25411118.77</v>
      </c>
    </row>
    <row r="20" ht="16.5" spans="1:8">
      <c r="A20" s="10" t="s">
        <v>43</v>
      </c>
      <c r="B20" s="10" t="s">
        <v>44</v>
      </c>
      <c r="C20" s="11">
        <v>17376989.04</v>
      </c>
      <c r="D20" s="11">
        <f>VLOOKUP(A20,[2]数据!$B:$J,9,0)</f>
        <v>0</v>
      </c>
      <c r="E20" s="11">
        <f>VLOOKUP(A20,[2]数据!$B:$K,10,0)</f>
        <v>0</v>
      </c>
      <c r="F20" s="11">
        <f>VLOOKUP(A20,[3]数据!$B:$J,9,0)</f>
        <v>12500000</v>
      </c>
      <c r="G20" s="11">
        <f>VLOOKUP(A20,[3]数据!$B:$K,10,0)</f>
        <v>27478353.46</v>
      </c>
      <c r="H20" s="11">
        <f>VLOOKUP(A20,[3]数据!$B:$M,12,0)</f>
        <v>2398635.58</v>
      </c>
    </row>
    <row r="21" ht="16.5" spans="1:8">
      <c r="A21" s="10" t="s">
        <v>45</v>
      </c>
      <c r="B21" s="10" t="s">
        <v>46</v>
      </c>
      <c r="C21" s="11">
        <v>6013548.41</v>
      </c>
      <c r="D21" s="11">
        <f>VLOOKUP(A21,[2]数据!$B:$J,9,0)</f>
        <v>4856203.87</v>
      </c>
      <c r="E21" s="11">
        <f>VLOOKUP(A21,[2]数据!$B:$K,10,0)</f>
        <v>5767791.52</v>
      </c>
      <c r="F21" s="11">
        <f>VLOOKUP(A21,[3]数据!$B:$J,9,0)</f>
        <v>23159556.85</v>
      </c>
      <c r="G21" s="11">
        <f>VLOOKUP(A21,[3]数据!$B:$K,10,0)</f>
        <v>24393133.28</v>
      </c>
      <c r="H21" s="11">
        <f>VLOOKUP(A21,[3]数据!$B:$M,12,0)</f>
        <v>4779971.98</v>
      </c>
    </row>
    <row r="22" ht="16.5" spans="1:8">
      <c r="A22" s="10" t="s">
        <v>47</v>
      </c>
      <c r="B22" s="10" t="s">
        <v>48</v>
      </c>
      <c r="C22" s="11">
        <v>2000</v>
      </c>
      <c r="D22" s="11">
        <f>VLOOKUP(A22,[2]数据!$B:$J,9,0)</f>
        <v>6000</v>
      </c>
      <c r="E22" s="11">
        <f>VLOOKUP(A22,[2]数据!$B:$K,10,0)</f>
        <v>4000</v>
      </c>
      <c r="F22" s="11">
        <f>VLOOKUP(A22,[3]数据!$B:$J,9,0)</f>
        <v>22110</v>
      </c>
      <c r="G22" s="11">
        <f>VLOOKUP(A22,[3]数据!$B:$K,10,0)</f>
        <v>14110</v>
      </c>
      <c r="H22" s="11">
        <f>VLOOKUP(A22,[3]数据!$B:$M,12,0)</f>
        <v>10000</v>
      </c>
    </row>
    <row r="23" ht="16.5" spans="1:8">
      <c r="A23" s="10" t="s">
        <v>49</v>
      </c>
      <c r="B23" s="10" t="s">
        <v>50</v>
      </c>
      <c r="C23" s="11">
        <v>107712075.22</v>
      </c>
      <c r="D23" s="11">
        <f>VLOOKUP(A23,[2]数据!$B:$J,9,0)</f>
        <v>49000000</v>
      </c>
      <c r="E23" s="11">
        <f>VLOOKUP(A23,[2]数据!$B:$K,10,0)</f>
        <v>9299000</v>
      </c>
      <c r="F23" s="11">
        <f>VLOOKUP(A23,[3]数据!$B:$J,9,0)</f>
        <v>337591940.38</v>
      </c>
      <c r="G23" s="11">
        <f>VLOOKUP(A23,[3]数据!$B:$K,10,0)</f>
        <v>362296962.91</v>
      </c>
      <c r="H23" s="11">
        <f>VLOOKUP(A23,[3]数据!$B:$M,12,0)</f>
        <v>83007052.69</v>
      </c>
    </row>
    <row r="24" ht="16.5" spans="1:8">
      <c r="A24" s="10" t="s">
        <v>51</v>
      </c>
      <c r="B24" s="10" t="s">
        <v>52</v>
      </c>
      <c r="C24" s="11">
        <v>13902.15</v>
      </c>
      <c r="D24" s="11">
        <f>VLOOKUP(A24,[2]数据!$B:$J,9,0)</f>
        <v>603000</v>
      </c>
      <c r="E24" s="11">
        <f>VLOOKUP(A24,[2]数据!$B:$K,10,0)</f>
        <v>0</v>
      </c>
      <c r="F24" s="11">
        <f>VLOOKUP(A24,[3]数据!$B:$J,9,0)</f>
        <v>603000</v>
      </c>
      <c r="G24" s="11">
        <f>VLOOKUP(A24,[3]数据!$B:$K,10,0)</f>
        <v>4087.28</v>
      </c>
      <c r="H24" s="11">
        <f>VLOOKUP(A24,[3]数据!$B:$M,12,0)</f>
        <v>612814.87</v>
      </c>
    </row>
    <row r="25" ht="16.5" spans="1:8">
      <c r="A25" s="10" t="s">
        <v>53</v>
      </c>
      <c r="B25" s="10" t="s">
        <v>54</v>
      </c>
      <c r="C25" s="11">
        <v>15000</v>
      </c>
      <c r="D25" s="11">
        <f>VLOOKUP(A25,[2]数据!$B:$J,9,0)</f>
        <v>0</v>
      </c>
      <c r="E25" s="11">
        <f>VLOOKUP(A25,[2]数据!$B:$K,10,0)</f>
        <v>0</v>
      </c>
      <c r="F25" s="11">
        <f>VLOOKUP(A25,[3]数据!$B:$J,9,0)</f>
        <v>0</v>
      </c>
      <c r="G25" s="11">
        <f>VLOOKUP(A25,[3]数据!$B:$K,10,0)</f>
        <v>0</v>
      </c>
      <c r="H25" s="11">
        <f>VLOOKUP(A25,[3]数据!$B:$M,12,0)</f>
        <v>15000</v>
      </c>
    </row>
    <row r="26" ht="16.5" spans="1:8">
      <c r="A26" s="10" t="s">
        <v>55</v>
      </c>
      <c r="B26" s="10" t="s">
        <v>56</v>
      </c>
      <c r="C26" s="11">
        <v>50</v>
      </c>
      <c r="D26" s="11">
        <f>VLOOKUP(A26,[2]数据!$B:$J,9,0)</f>
        <v>0</v>
      </c>
      <c r="E26" s="11">
        <f>VLOOKUP(A26,[2]数据!$B:$K,10,0)</f>
        <v>0</v>
      </c>
      <c r="F26" s="11">
        <f>VLOOKUP(A26,[3]数据!$B:$J,9,0)</f>
        <v>0</v>
      </c>
      <c r="G26" s="11">
        <f>VLOOKUP(A26,[3]数据!$B:$K,10,0)</f>
        <v>0</v>
      </c>
      <c r="H26" s="11">
        <f>VLOOKUP(A26,[3]数据!$B:$M,12,0)</f>
        <v>50</v>
      </c>
    </row>
    <row r="27" ht="16.5" spans="1:8">
      <c r="A27" s="10" t="s">
        <v>57</v>
      </c>
      <c r="B27" s="10" t="s">
        <v>58</v>
      </c>
      <c r="C27" s="11">
        <v>0</v>
      </c>
      <c r="D27" s="11">
        <f>VLOOKUP(A27,[2]数据!$B:$J,9,0)</f>
        <v>0</v>
      </c>
      <c r="E27" s="11">
        <f>VLOOKUP(A27,[2]数据!$B:$K,10,0)</f>
        <v>0</v>
      </c>
      <c r="F27" s="11">
        <f>VLOOKUP(A27,[3]数据!$B:$J,9,0)</f>
        <v>0</v>
      </c>
      <c r="G27" s="11">
        <f>VLOOKUP(A27,[3]数据!$B:$K,10,0)</f>
        <v>0</v>
      </c>
      <c r="H27" s="11">
        <f>VLOOKUP(A27,[3]数据!$B:$M,12,0)</f>
        <v>0</v>
      </c>
    </row>
    <row r="28" ht="16.5" spans="1:8">
      <c r="A28" s="32" t="s">
        <v>59</v>
      </c>
      <c r="B28" s="32" t="s">
        <v>60</v>
      </c>
      <c r="C28" s="33">
        <v>24354177.36</v>
      </c>
      <c r="D28" s="11">
        <f>VLOOKUP(A28,[2]数据!$B:$J,9,0)</f>
        <v>64959500.37</v>
      </c>
      <c r="E28" s="11">
        <f>VLOOKUP(A28,[2]数据!$B:$K,10,0)</f>
        <v>67175884.62</v>
      </c>
      <c r="F28" s="11">
        <f>VLOOKUP(A28,[3]数据!$B:$J,9,0)</f>
        <v>650541059.48</v>
      </c>
      <c r="G28" s="11">
        <f>VLOOKUP(A28,[3]数据!$B:$K,10,0)</f>
        <v>653300580.3</v>
      </c>
      <c r="H28" s="11">
        <f>VLOOKUP(A28,[3]数据!$B:$M,12,0)</f>
        <v>21594656.54</v>
      </c>
    </row>
    <row r="29" ht="16.5" spans="1:8">
      <c r="A29" s="32" t="s">
        <v>61</v>
      </c>
      <c r="B29" s="32" t="s">
        <v>62</v>
      </c>
      <c r="C29" s="33">
        <v>6813475.34</v>
      </c>
      <c r="D29" s="11">
        <f>VLOOKUP(A29,[2]数据!$B:$J,9,0)</f>
        <v>45929338.55</v>
      </c>
      <c r="E29" s="11">
        <f>VLOOKUP(A29,[2]数据!$B:$K,10,0)</f>
        <v>49532587.09</v>
      </c>
      <c r="F29" s="11">
        <f>VLOOKUP(A29,[3]数据!$B:$J,9,0)</f>
        <v>495924692.52</v>
      </c>
      <c r="G29" s="11">
        <f>VLOOKUP(A29,[3]数据!$B:$K,10,0)</f>
        <v>493424440.57</v>
      </c>
      <c r="H29" s="11">
        <f>VLOOKUP(A29,[3]数据!$B:$M,12,0)</f>
        <v>9313727.29</v>
      </c>
    </row>
    <row r="30" ht="16.5" spans="1:8">
      <c r="A30" s="32" t="s">
        <v>63</v>
      </c>
      <c r="B30" s="32" t="s">
        <v>64</v>
      </c>
      <c r="C30" s="33">
        <v>10609623.9</v>
      </c>
      <c r="D30" s="11">
        <f>VLOOKUP(A30,[2]数据!$B:$J,9,0)</f>
        <v>47964512.92</v>
      </c>
      <c r="E30" s="11">
        <f>VLOOKUP(A30,[2]数据!$B:$K,10,0)</f>
        <v>50626436.45</v>
      </c>
      <c r="F30" s="11">
        <f>VLOOKUP(A30,[3]数据!$B:$J,9,0)</f>
        <v>552687127.09</v>
      </c>
      <c r="G30" s="11">
        <f>VLOOKUP(A30,[3]数据!$B:$K,10,0)</f>
        <v>548629882.42</v>
      </c>
      <c r="H30" s="11">
        <f>VLOOKUP(A30,[3]数据!$B:$M,12,0)</f>
        <v>14666868.57</v>
      </c>
    </row>
    <row r="31" ht="16.5" spans="1:8">
      <c r="A31" s="32" t="s">
        <v>65</v>
      </c>
      <c r="B31" s="32" t="s">
        <v>66</v>
      </c>
      <c r="C31" s="33">
        <v>18306077.79</v>
      </c>
      <c r="D31" s="11">
        <f>VLOOKUP(A31,[2]数据!$B:$J,9,0)</f>
        <v>24742831.69</v>
      </c>
      <c r="E31" s="11">
        <f>VLOOKUP(A31,[2]数据!$B:$K,10,0)</f>
        <v>16976725.42</v>
      </c>
      <c r="F31" s="11">
        <f>VLOOKUP(A31,[3]数据!$B:$J,9,0)</f>
        <v>255428417.19</v>
      </c>
      <c r="G31" s="11">
        <f>VLOOKUP(A31,[3]数据!$B:$K,10,0)</f>
        <v>238119452.09</v>
      </c>
      <c r="H31" s="11">
        <f>VLOOKUP(A31,[3]数据!$B:$M,12,0)</f>
        <v>35615042.89</v>
      </c>
    </row>
    <row r="32" ht="16.5" spans="1:8">
      <c r="A32" s="10" t="s">
        <v>67</v>
      </c>
      <c r="B32" s="10" t="s">
        <v>68</v>
      </c>
      <c r="C32" s="11">
        <v>0</v>
      </c>
      <c r="D32" s="11">
        <f>VLOOKUP(A32,[2]数据!$B:$J,9,0)</f>
        <v>-199432.4</v>
      </c>
      <c r="E32" s="11">
        <f>VLOOKUP(A32,[2]数据!$B:$K,10,0)</f>
        <v>-199432.4</v>
      </c>
      <c r="F32" s="11">
        <f>VLOOKUP(A32,[3]数据!$B:$J,9,0)</f>
        <v>-3110501.86</v>
      </c>
      <c r="G32" s="11">
        <f>VLOOKUP(A32,[3]数据!$B:$K,10,0)</f>
        <v>-3110501.86</v>
      </c>
      <c r="H32" s="11">
        <f>VLOOKUP(A32,[3]数据!$B:$M,12,0)</f>
        <v>0</v>
      </c>
    </row>
    <row r="33" ht="16.5" spans="1:8">
      <c r="A33" s="10" t="s">
        <v>69</v>
      </c>
      <c r="B33" s="10" t="s">
        <v>70</v>
      </c>
      <c r="C33" s="11">
        <v>0</v>
      </c>
      <c r="D33" s="11">
        <f>VLOOKUP(A33,[2]数据!$B:$J,9,0)</f>
        <v>0</v>
      </c>
      <c r="E33" s="11">
        <f>VLOOKUP(A33,[2]数据!$B:$K,10,0)</f>
        <v>0</v>
      </c>
      <c r="F33" s="11">
        <f>VLOOKUP(A33,[3]数据!$B:$J,9,0)</f>
        <v>15025.39</v>
      </c>
      <c r="G33" s="11">
        <f>VLOOKUP(A33,[3]数据!$B:$K,10,0)</f>
        <v>15025.39</v>
      </c>
      <c r="H33" s="11">
        <f>VLOOKUP(A33,[3]数据!$B:$M,12,0)</f>
        <v>0</v>
      </c>
    </row>
    <row r="34" ht="16.5" spans="1:8">
      <c r="A34" s="10" t="s">
        <v>71</v>
      </c>
      <c r="B34" s="10" t="s">
        <v>72</v>
      </c>
      <c r="C34" s="11">
        <v>0</v>
      </c>
      <c r="D34" s="11">
        <f>VLOOKUP(A34,[2]数据!$B:$J,9,0)</f>
        <v>0</v>
      </c>
      <c r="E34" s="11">
        <f>VLOOKUP(A34,[2]数据!$B:$K,10,0)</f>
        <v>0</v>
      </c>
      <c r="F34" s="11">
        <f>VLOOKUP(A34,[3]数据!$B:$J,9,0)</f>
        <v>629.8</v>
      </c>
      <c r="G34" s="11">
        <f>VLOOKUP(A34,[3]数据!$B:$K,10,0)</f>
        <v>629.8</v>
      </c>
      <c r="H34" s="11">
        <f>VLOOKUP(A34,[3]数据!$B:$M,12,0)</f>
        <v>0</v>
      </c>
    </row>
    <row r="35" ht="16.5" spans="1:8">
      <c r="A35" s="10" t="s">
        <v>73</v>
      </c>
      <c r="B35" s="10" t="s">
        <v>74</v>
      </c>
      <c r="C35" s="11">
        <v>0</v>
      </c>
      <c r="D35" s="11">
        <f>VLOOKUP(A35,[2]数据!$B:$J,9,0)</f>
        <v>16018310.51</v>
      </c>
      <c r="E35" s="11">
        <f>VLOOKUP(A35,[2]数据!$B:$K,10,0)</f>
        <v>16018310.51</v>
      </c>
      <c r="F35" s="11">
        <f>VLOOKUP(A35,[3]数据!$B:$J,9,0)</f>
        <v>22666050.42</v>
      </c>
      <c r="G35" s="11">
        <f>VLOOKUP(A35,[3]数据!$B:$K,10,0)</f>
        <v>22666050.42</v>
      </c>
      <c r="H35" s="11">
        <f>VLOOKUP(A35,[3]数据!$B:$M,12,0)</f>
        <v>0</v>
      </c>
    </row>
    <row r="36" ht="16.5" spans="1:8">
      <c r="A36" s="10" t="s">
        <v>75</v>
      </c>
      <c r="B36" s="10" t="s">
        <v>76</v>
      </c>
      <c r="C36" s="11">
        <v>0</v>
      </c>
      <c r="D36" s="11">
        <f>VLOOKUP(A36,[2]数据!$B:$J,9,0)</f>
        <v>0</v>
      </c>
      <c r="E36" s="11">
        <f>VLOOKUP(A36,[2]数据!$B:$K,10,0)</f>
        <v>0</v>
      </c>
      <c r="F36" s="11">
        <f>VLOOKUP(A36,[3]数据!$B:$J,9,0)</f>
        <v>0</v>
      </c>
      <c r="G36" s="11">
        <f>VLOOKUP(A36,[3]数据!$B:$K,10,0)</f>
        <v>0</v>
      </c>
      <c r="H36" s="11">
        <f>VLOOKUP(A36,[3]数据!$B:$M,12,0)</f>
        <v>0</v>
      </c>
    </row>
    <row r="37" ht="16.5" spans="1:8">
      <c r="A37" s="10" t="s">
        <v>77</v>
      </c>
      <c r="B37" s="10" t="s">
        <v>78</v>
      </c>
      <c r="C37" s="11">
        <v>0</v>
      </c>
      <c r="D37" s="11">
        <f>VLOOKUP(A37,[2]数据!$B:$J,9,0)</f>
        <v>68397.61</v>
      </c>
      <c r="E37" s="11">
        <f>VLOOKUP(A37,[2]数据!$B:$K,10,0)</f>
        <v>68397.61</v>
      </c>
      <c r="F37" s="11">
        <f>VLOOKUP(A37,[3]数据!$B:$J,9,0)</f>
        <v>-27202.59</v>
      </c>
      <c r="G37" s="11">
        <f>VLOOKUP(A37,[3]数据!$B:$K,10,0)</f>
        <v>-27202.59</v>
      </c>
      <c r="H37" s="11">
        <f>VLOOKUP(A37,[3]数据!$B:$M,12,0)</f>
        <v>0</v>
      </c>
    </row>
    <row r="38" ht="16.5" spans="1:8">
      <c r="A38" s="10" t="s">
        <v>79</v>
      </c>
      <c r="B38" s="10" t="s">
        <v>80</v>
      </c>
      <c r="C38" s="11">
        <v>0</v>
      </c>
      <c r="D38" s="11">
        <f>VLOOKUP(A38,[2]数据!$B:$J,9,0)</f>
        <v>-480929.92</v>
      </c>
      <c r="E38" s="11">
        <f>VLOOKUP(A38,[2]数据!$B:$K,10,0)</f>
        <v>-480929.92</v>
      </c>
      <c r="F38" s="11">
        <f>VLOOKUP(A38,[3]数据!$B:$J,9,0)</f>
        <v>-7792277.8</v>
      </c>
      <c r="G38" s="11">
        <f>VLOOKUP(A38,[3]数据!$B:$K,10,0)</f>
        <v>-7792277.8</v>
      </c>
      <c r="H38" s="11">
        <f>VLOOKUP(A38,[3]数据!$B:$M,12,0)</f>
        <v>0</v>
      </c>
    </row>
    <row r="39" ht="16.5" spans="1:8">
      <c r="A39" s="10" t="s">
        <v>81</v>
      </c>
      <c r="B39" s="10" t="s">
        <v>82</v>
      </c>
      <c r="C39" s="11">
        <v>0</v>
      </c>
      <c r="D39" s="11">
        <f>VLOOKUP(A39,[2]数据!$B:$J,9,0)</f>
        <v>73771.61</v>
      </c>
      <c r="E39" s="11">
        <f>VLOOKUP(A39,[2]数据!$B:$K,10,0)</f>
        <v>73771.61</v>
      </c>
      <c r="F39" s="11">
        <f>VLOOKUP(A39,[3]数据!$B:$J,9,0)</f>
        <v>-429539.24</v>
      </c>
      <c r="G39" s="11">
        <f>VLOOKUP(A39,[3]数据!$B:$K,10,0)</f>
        <v>-429539.24</v>
      </c>
      <c r="H39" s="11">
        <f>VLOOKUP(A39,[3]数据!$B:$M,12,0)</f>
        <v>0</v>
      </c>
    </row>
    <row r="40" ht="16.5" spans="1:8">
      <c r="A40" s="10" t="s">
        <v>83</v>
      </c>
      <c r="B40" s="10" t="s">
        <v>84</v>
      </c>
      <c r="C40" s="11">
        <v>0</v>
      </c>
      <c r="D40" s="11">
        <f>VLOOKUP(A40,[2]数据!$B:$J,9,0)</f>
        <v>43226.68</v>
      </c>
      <c r="E40" s="11">
        <f>VLOOKUP(A40,[2]数据!$B:$K,10,0)</f>
        <v>43226.68</v>
      </c>
      <c r="F40" s="11">
        <f>VLOOKUP(A40,[3]数据!$B:$J,9,0)</f>
        <v>106214.18</v>
      </c>
      <c r="G40" s="11">
        <f>VLOOKUP(A40,[3]数据!$B:$K,10,0)</f>
        <v>106214.18</v>
      </c>
      <c r="H40" s="11">
        <f>VLOOKUP(A40,[3]数据!$B:$M,12,0)</f>
        <v>0</v>
      </c>
    </row>
    <row r="41" ht="16.5" spans="1:8">
      <c r="A41" s="10" t="s">
        <v>85</v>
      </c>
      <c r="B41" s="10" t="s">
        <v>86</v>
      </c>
      <c r="C41" s="11">
        <v>0</v>
      </c>
      <c r="D41" s="11">
        <f>VLOOKUP(A41,[2]数据!$B:$J,9,0)</f>
        <v>0</v>
      </c>
      <c r="E41" s="11">
        <f>VLOOKUP(A41,[2]数据!$B:$K,10,0)</f>
        <v>0</v>
      </c>
      <c r="F41" s="11">
        <f>VLOOKUP(A41,[3]数据!$B:$J,9,0)</f>
        <v>0</v>
      </c>
      <c r="G41" s="11">
        <f>VLOOKUP(A41,[3]数据!$B:$K,10,0)</f>
        <v>0</v>
      </c>
      <c r="H41" s="11">
        <f>VLOOKUP(A41,[3]数据!$B:$M,12,0)</f>
        <v>0</v>
      </c>
    </row>
    <row r="42" ht="16.5" spans="1:8">
      <c r="A42" s="32" t="s">
        <v>87</v>
      </c>
      <c r="B42" s="32" t="s">
        <v>88</v>
      </c>
      <c r="C42" s="33">
        <v>121929.2</v>
      </c>
      <c r="D42" s="11">
        <f>VLOOKUP(A42,[2]数据!$B:$J,9,0)</f>
        <v>0</v>
      </c>
      <c r="E42" s="11">
        <f>VLOOKUP(A42,[2]数据!$B:$K,10,0)</f>
        <v>0</v>
      </c>
      <c r="F42" s="11">
        <f>VLOOKUP(A42,[3]数据!$B:$J,9,0)</f>
        <v>264353.19</v>
      </c>
      <c r="G42" s="11">
        <f>VLOOKUP(A42,[3]数据!$B:$K,10,0)</f>
        <v>0</v>
      </c>
      <c r="H42" s="11">
        <f>VLOOKUP(A42,[3]数据!$B:$M,12,0)</f>
        <v>386282.39</v>
      </c>
    </row>
    <row r="43" ht="16.5" spans="1:8">
      <c r="A43" s="10" t="s">
        <v>89</v>
      </c>
      <c r="B43" s="10" t="s">
        <v>90</v>
      </c>
      <c r="C43" s="11">
        <v>80000000</v>
      </c>
      <c r="D43" s="11">
        <f>VLOOKUP(A43,[2]数据!$B:$J,9,0)</f>
        <v>0</v>
      </c>
      <c r="E43" s="11">
        <f>VLOOKUP(A43,[2]数据!$B:$K,10,0)</f>
        <v>0</v>
      </c>
      <c r="F43" s="11">
        <f>VLOOKUP(A43,[3]数据!$B:$J,9,0)</f>
        <v>0</v>
      </c>
      <c r="G43" s="11">
        <f>VLOOKUP(A43,[3]数据!$B:$K,10,0)</f>
        <v>0</v>
      </c>
      <c r="H43" s="11">
        <f>VLOOKUP(A43,[3]数据!$B:$M,12,0)</f>
        <v>80000000</v>
      </c>
    </row>
    <row r="44" ht="16.5" spans="1:8">
      <c r="A44" s="10" t="s">
        <v>91</v>
      </c>
      <c r="B44" s="10" t="s">
        <v>92</v>
      </c>
      <c r="C44" s="11">
        <v>49536600</v>
      </c>
      <c r="D44" s="11">
        <f>VLOOKUP(A44,[2]数据!$B:$J,9,0)</f>
        <v>0</v>
      </c>
      <c r="E44" s="11">
        <f>VLOOKUP(A44,[2]数据!$B:$K,10,0)</f>
        <v>0</v>
      </c>
      <c r="F44" s="11">
        <f>VLOOKUP(A44,[3]数据!$B:$J,9,0)</f>
        <v>0</v>
      </c>
      <c r="G44" s="11">
        <f>VLOOKUP(A44,[3]数据!$B:$K,10,0)</f>
        <v>0</v>
      </c>
      <c r="H44" s="11">
        <f>VLOOKUP(A44,[3]数据!$B:$M,12,0)</f>
        <v>49536600</v>
      </c>
    </row>
    <row r="45" ht="16.5" spans="1:8">
      <c r="A45" s="10" t="s">
        <v>93</v>
      </c>
      <c r="B45" s="10" t="s">
        <v>94</v>
      </c>
      <c r="C45" s="11">
        <v>55372720.78</v>
      </c>
      <c r="D45" s="11">
        <f>VLOOKUP(A45,[2]数据!$B:$J,9,0)</f>
        <v>0</v>
      </c>
      <c r="E45" s="11">
        <f>VLOOKUP(A45,[2]数据!$B:$K,10,0)</f>
        <v>0</v>
      </c>
      <c r="F45" s="11">
        <f>VLOOKUP(A45,[3]数据!$B:$J,9,0)</f>
        <v>0</v>
      </c>
      <c r="G45" s="11">
        <f>VLOOKUP(A45,[3]数据!$B:$K,10,0)</f>
        <v>0</v>
      </c>
      <c r="H45" s="11">
        <f>VLOOKUP(A45,[3]数据!$B:$M,12,0)</f>
        <v>55372720.78</v>
      </c>
    </row>
    <row r="46" ht="16.5" spans="1:8">
      <c r="A46" s="10" t="s">
        <v>95</v>
      </c>
      <c r="B46" s="10" t="s">
        <v>96</v>
      </c>
      <c r="C46" s="11">
        <v>113076402.79</v>
      </c>
      <c r="D46" s="11">
        <f>VLOOKUP(A46,[2]数据!$B:$J,9,0)</f>
        <v>37046.19</v>
      </c>
      <c r="E46" s="11">
        <f>VLOOKUP(A46,[2]数据!$B:$K,10,0)</f>
        <v>27817.6</v>
      </c>
      <c r="F46" s="11">
        <f>VLOOKUP(A46,[3]数据!$B:$J,9,0)</f>
        <v>3335588.66</v>
      </c>
      <c r="G46" s="11">
        <f>VLOOKUP(A46,[3]数据!$B:$K,10,0)</f>
        <v>2105177.01</v>
      </c>
      <c r="H46" s="11">
        <f>VLOOKUP(A46,[3]数据!$B:$M,12,0)</f>
        <v>114306814.44</v>
      </c>
    </row>
    <row r="47" ht="16.5" spans="1:8">
      <c r="A47" s="10" t="s">
        <v>97</v>
      </c>
      <c r="B47" s="10" t="s">
        <v>98</v>
      </c>
      <c r="C47" s="11">
        <v>2609007.94</v>
      </c>
      <c r="D47" s="11">
        <f>VLOOKUP(A47,[2]数据!$B:$J,9,0)</f>
        <v>0</v>
      </c>
      <c r="E47" s="11">
        <f>VLOOKUP(A47,[2]数据!$B:$K,10,0)</f>
        <v>0</v>
      </c>
      <c r="F47" s="11">
        <f>VLOOKUP(A47,[3]数据!$B:$J,9,0)</f>
        <v>32261.52</v>
      </c>
      <c r="G47" s="11">
        <f>VLOOKUP(A47,[3]数据!$B:$K,10,0)</f>
        <v>909.53</v>
      </c>
      <c r="H47" s="11">
        <f>VLOOKUP(A47,[3]数据!$B:$M,12,0)</f>
        <v>2640359.93</v>
      </c>
    </row>
    <row r="48" ht="16.5" spans="1:8">
      <c r="A48" s="10" t="s">
        <v>99</v>
      </c>
      <c r="B48" s="10" t="s">
        <v>100</v>
      </c>
      <c r="C48" s="11">
        <v>792113.65</v>
      </c>
      <c r="D48" s="11">
        <f>VLOOKUP(A48,[2]数据!$B:$J,9,0)</f>
        <v>0</v>
      </c>
      <c r="E48" s="11">
        <f>VLOOKUP(A48,[2]数据!$B:$K,10,0)</f>
        <v>0</v>
      </c>
      <c r="F48" s="11">
        <f>VLOOKUP(A48,[3]数据!$B:$J,9,0)</f>
        <v>4396.47</v>
      </c>
      <c r="G48" s="11">
        <f>VLOOKUP(A48,[3]数据!$B:$K,10,0)</f>
        <v>327015.85</v>
      </c>
      <c r="H48" s="11">
        <f>VLOOKUP(A48,[3]数据!$B:$M,12,0)</f>
        <v>469494.27</v>
      </c>
    </row>
    <row r="49" ht="16.5" spans="1:8">
      <c r="A49" s="10" t="s">
        <v>101</v>
      </c>
      <c r="B49" s="10" t="s">
        <v>102</v>
      </c>
      <c r="C49" s="11">
        <v>127145320.41</v>
      </c>
      <c r="D49" s="11">
        <f>VLOOKUP(A49,[2]数据!$B:$J,9,0)</f>
        <v>1557879.56</v>
      </c>
      <c r="E49" s="11">
        <f>VLOOKUP(A49,[2]数据!$B:$K,10,0)</f>
        <v>49106.04</v>
      </c>
      <c r="F49" s="11">
        <f>VLOOKUP(A49,[3]数据!$B:$J,9,0)</f>
        <v>25843724.44</v>
      </c>
      <c r="G49" s="11">
        <f>VLOOKUP(A49,[3]数据!$B:$K,10,0)</f>
        <v>10512723.24</v>
      </c>
      <c r="H49" s="11">
        <f>VLOOKUP(A49,[3]数据!$B:$M,12,0)</f>
        <v>142476321.61</v>
      </c>
    </row>
    <row r="50" ht="16.5" spans="1:8">
      <c r="A50" s="10" t="s">
        <v>103</v>
      </c>
      <c r="B50" s="10" t="s">
        <v>104</v>
      </c>
      <c r="C50" s="11">
        <v>16557761.92</v>
      </c>
      <c r="D50" s="11">
        <f>VLOOKUP(A50,[2]数据!$B:$J,9,0)</f>
        <v>0</v>
      </c>
      <c r="E50" s="11">
        <f>VLOOKUP(A50,[2]数据!$B:$K,10,0)</f>
        <v>0</v>
      </c>
      <c r="F50" s="11">
        <f>VLOOKUP(A50,[3]数据!$B:$J,9,0)</f>
        <v>102565.14</v>
      </c>
      <c r="G50" s="11">
        <f>VLOOKUP(A50,[3]数据!$B:$K,10,0)</f>
        <v>747626.96</v>
      </c>
      <c r="H50" s="11">
        <f>VLOOKUP(A50,[3]数据!$B:$M,12,0)</f>
        <v>15912700.1</v>
      </c>
    </row>
    <row r="51" ht="16.5" spans="1:8">
      <c r="A51" s="10" t="s">
        <v>105</v>
      </c>
      <c r="B51" s="10" t="s">
        <v>106</v>
      </c>
      <c r="C51" s="11">
        <v>-25421224.42</v>
      </c>
      <c r="D51" s="11">
        <f>VLOOKUP(A51,[2]数据!$B:$J,9,0)</f>
        <v>0</v>
      </c>
      <c r="E51" s="11">
        <f>VLOOKUP(A51,[2]数据!$B:$K,10,0)</f>
        <v>229864.89</v>
      </c>
      <c r="F51" s="11">
        <f>VLOOKUP(A51,[3]数据!$B:$J,9,0)</f>
        <v>0</v>
      </c>
      <c r="G51" s="11">
        <f>VLOOKUP(A51,[3]数据!$B:$K,10,0)</f>
        <v>2759421.96</v>
      </c>
      <c r="H51" s="11">
        <f>VLOOKUP(A51,[3]数据!$B:$M,12,0)</f>
        <v>-28180646.38</v>
      </c>
    </row>
    <row r="52" ht="16.5" spans="1:8">
      <c r="A52" s="10" t="s">
        <v>107</v>
      </c>
      <c r="B52" s="10" t="s">
        <v>108</v>
      </c>
      <c r="C52" s="11">
        <v>-55352391.34</v>
      </c>
      <c r="D52" s="11">
        <f>VLOOKUP(A52,[2]数据!$B:$J,9,0)</f>
        <v>0</v>
      </c>
      <c r="E52" s="11">
        <f>VLOOKUP(A52,[2]数据!$B:$K,10,0)</f>
        <v>777027.4</v>
      </c>
      <c r="F52" s="11">
        <f>VLOOKUP(A52,[3]数据!$B:$J,9,0)</f>
        <v>1167138.01</v>
      </c>
      <c r="G52" s="11">
        <f>VLOOKUP(A52,[3]数据!$B:$K,10,0)</f>
        <v>9241329.68</v>
      </c>
      <c r="H52" s="11">
        <f>VLOOKUP(A52,[3]数据!$B:$M,12,0)</f>
        <v>-63426583.01</v>
      </c>
    </row>
    <row r="53" ht="16.5" spans="1:8">
      <c r="A53" s="10" t="s">
        <v>109</v>
      </c>
      <c r="B53" s="10" t="s">
        <v>110</v>
      </c>
      <c r="C53" s="11">
        <v>-1816397.73</v>
      </c>
      <c r="D53" s="11">
        <f>VLOOKUP(A53,[2]数据!$B:$J,9,0)</f>
        <v>0</v>
      </c>
      <c r="E53" s="11">
        <f>VLOOKUP(A53,[2]数据!$B:$K,10,0)</f>
        <v>12224.14</v>
      </c>
      <c r="F53" s="11">
        <f>VLOOKUP(A53,[3]数据!$B:$J,9,0)</f>
        <v>484.33</v>
      </c>
      <c r="G53" s="11">
        <f>VLOOKUP(A53,[3]数据!$B:$K,10,0)</f>
        <v>182971.98</v>
      </c>
      <c r="H53" s="11">
        <f>VLOOKUP(A53,[3]数据!$B:$M,12,0)</f>
        <v>-1998885.38</v>
      </c>
    </row>
    <row r="54" ht="16.5" spans="1:8">
      <c r="A54" s="10" t="s">
        <v>111</v>
      </c>
      <c r="B54" s="10" t="s">
        <v>112</v>
      </c>
      <c r="C54" s="11">
        <v>-688359.3</v>
      </c>
      <c r="D54" s="11">
        <f>VLOOKUP(A54,[2]数据!$B:$J,9,0)</f>
        <v>0</v>
      </c>
      <c r="E54" s="11">
        <f>VLOOKUP(A54,[2]数据!$B:$K,10,0)</f>
        <v>177.82</v>
      </c>
      <c r="F54" s="11">
        <f>VLOOKUP(A54,[3]数据!$B:$J,9,0)</f>
        <v>261735.19</v>
      </c>
      <c r="G54" s="11">
        <f>VLOOKUP(A54,[3]数据!$B:$K,10,0)</f>
        <v>8853.15</v>
      </c>
      <c r="H54" s="11">
        <f>VLOOKUP(A54,[3]数据!$B:$M,12,0)</f>
        <v>-435477.26</v>
      </c>
    </row>
    <row r="55" ht="16.5" spans="1:8">
      <c r="A55" s="10" t="s">
        <v>113</v>
      </c>
      <c r="B55" s="10" t="s">
        <v>114</v>
      </c>
      <c r="C55" s="11">
        <v>-66183816.67</v>
      </c>
      <c r="D55" s="11">
        <f>VLOOKUP(A55,[2]数据!$B:$J,9,0)</f>
        <v>712.5</v>
      </c>
      <c r="E55" s="11">
        <f>VLOOKUP(A55,[2]数据!$B:$K,10,0)</f>
        <v>2006809.19</v>
      </c>
      <c r="F55" s="11">
        <f>VLOOKUP(A55,[3]数据!$B:$J,9,0)</f>
        <v>5419778.78</v>
      </c>
      <c r="G55" s="11">
        <f>VLOOKUP(A55,[3]数据!$B:$K,10,0)</f>
        <v>23464578.75</v>
      </c>
      <c r="H55" s="11">
        <f>VLOOKUP(A55,[3]数据!$B:$M,12,0)</f>
        <v>-84228616.64</v>
      </c>
    </row>
    <row r="56" ht="16.5" spans="1:8">
      <c r="A56" s="10" t="s">
        <v>115</v>
      </c>
      <c r="B56" s="10" t="s">
        <v>116</v>
      </c>
      <c r="C56" s="11">
        <v>-8867884.88</v>
      </c>
      <c r="D56" s="11">
        <f>VLOOKUP(A56,[2]数据!$B:$J,9,0)</f>
        <v>0</v>
      </c>
      <c r="E56" s="11">
        <f>VLOOKUP(A56,[2]数据!$B:$K,10,0)</f>
        <v>57986.84</v>
      </c>
      <c r="F56" s="11">
        <f>VLOOKUP(A56,[3]数据!$B:$J,9,0)</f>
        <v>700914.49</v>
      </c>
      <c r="G56" s="11">
        <f>VLOOKUP(A56,[3]数据!$B:$K,10,0)</f>
        <v>703019.89</v>
      </c>
      <c r="H56" s="11">
        <f>VLOOKUP(A56,[3]数据!$B:$M,12,0)</f>
        <v>-8869990.28</v>
      </c>
    </row>
    <row r="57" ht="16.5" spans="1:8">
      <c r="A57" s="10" t="s">
        <v>117</v>
      </c>
      <c r="B57" s="10" t="s">
        <v>118</v>
      </c>
      <c r="C57" s="11">
        <v>29413045.61</v>
      </c>
      <c r="D57" s="11">
        <f>VLOOKUP(A57,[2]数据!$B:$J,9,0)</f>
        <v>1247542.45</v>
      </c>
      <c r="E57" s="11">
        <f>VLOOKUP(A57,[2]数据!$B:$K,10,0)</f>
        <v>2506782.11</v>
      </c>
      <c r="F57" s="11">
        <f>VLOOKUP(A57,[3]数据!$B:$J,9,0)</f>
        <v>8890834.66</v>
      </c>
      <c r="G57" s="11">
        <f>VLOOKUP(A57,[3]数据!$B:$K,10,0)</f>
        <v>21767010.71</v>
      </c>
      <c r="H57" s="11">
        <f>VLOOKUP(A57,[3]数据!$B:$M,12,0)</f>
        <v>16536869.56</v>
      </c>
    </row>
    <row r="58" ht="16.5" spans="1:8">
      <c r="A58" s="10" t="s">
        <v>119</v>
      </c>
      <c r="B58" s="10" t="s">
        <v>120</v>
      </c>
      <c r="C58" s="11">
        <v>0</v>
      </c>
      <c r="D58" s="11">
        <f>VLOOKUP(A58,[2]数据!$B:$J,9,0)</f>
        <v>1758.11</v>
      </c>
      <c r="E58" s="11">
        <f>VLOOKUP(A58,[2]数据!$B:$K,10,0)</f>
        <v>1758.11</v>
      </c>
      <c r="F58" s="11">
        <f>VLOOKUP(A58,[3]数据!$B:$J,9,0)</f>
        <v>8518450.05</v>
      </c>
      <c r="G58" s="11">
        <f>VLOOKUP(A58,[3]数据!$B:$K,10,0)</f>
        <v>8518450.05</v>
      </c>
      <c r="H58" s="11">
        <f>VLOOKUP(A58,[3]数据!$B:$M,12,0)</f>
        <v>0</v>
      </c>
    </row>
    <row r="59" ht="16.5" spans="1:8">
      <c r="A59" s="10" t="s">
        <v>121</v>
      </c>
      <c r="B59" s="10" t="s">
        <v>122</v>
      </c>
      <c r="C59" s="11">
        <v>0</v>
      </c>
      <c r="D59" s="11">
        <f>VLOOKUP(A59,[2]数据!$B:$J,9,0)</f>
        <v>74920.98</v>
      </c>
      <c r="E59" s="11">
        <f>VLOOKUP(A59,[2]数据!$B:$K,10,0)</f>
        <v>74920.98</v>
      </c>
      <c r="F59" s="11">
        <f>VLOOKUP(A59,[3]数据!$B:$J,9,0)</f>
        <v>6943381.23</v>
      </c>
      <c r="G59" s="11">
        <f>VLOOKUP(A59,[3]数据!$B:$K,10,0)</f>
        <v>6943381.23</v>
      </c>
      <c r="H59" s="11">
        <f>VLOOKUP(A59,[3]数据!$B:$M,12,0)</f>
        <v>0</v>
      </c>
    </row>
    <row r="60" ht="16.5" spans="1:8">
      <c r="A60" s="10" t="s">
        <v>123</v>
      </c>
      <c r="B60" s="10" t="s">
        <v>124</v>
      </c>
      <c r="C60" s="11">
        <v>15174595.32</v>
      </c>
      <c r="D60" s="11">
        <f>VLOOKUP(A60,[2]数据!$B:$J,9,0)</f>
        <v>0</v>
      </c>
      <c r="E60" s="11">
        <f>VLOOKUP(A60,[2]数据!$B:$K,10,0)</f>
        <v>0</v>
      </c>
      <c r="F60" s="11">
        <f>VLOOKUP(A60,[3]数据!$B:$J,9,0)</f>
        <v>0</v>
      </c>
      <c r="G60" s="11">
        <f>VLOOKUP(A60,[3]数据!$B:$K,10,0)</f>
        <v>0</v>
      </c>
      <c r="H60" s="11">
        <f>VLOOKUP(A60,[3]数据!$B:$M,12,0)</f>
        <v>15174595.32</v>
      </c>
    </row>
    <row r="61" ht="16.5" spans="1:8">
      <c r="A61" s="10" t="s">
        <v>125</v>
      </c>
      <c r="B61" s="10" t="s">
        <v>126</v>
      </c>
      <c r="C61" s="11">
        <v>2830466.43</v>
      </c>
      <c r="D61" s="11">
        <f>VLOOKUP(A61,[2]数据!$B:$J,9,0)</f>
        <v>0</v>
      </c>
      <c r="E61" s="11">
        <f>VLOOKUP(A61,[2]数据!$B:$K,10,0)</f>
        <v>0</v>
      </c>
      <c r="F61" s="11">
        <f>VLOOKUP(A61,[3]数据!$B:$J,9,0)</f>
        <v>0</v>
      </c>
      <c r="G61" s="11">
        <f>VLOOKUP(A61,[3]数据!$B:$K,10,0)</f>
        <v>0</v>
      </c>
      <c r="H61" s="11">
        <f>VLOOKUP(A61,[3]数据!$B:$M,12,0)</f>
        <v>2830466.43</v>
      </c>
    </row>
    <row r="62" ht="16.5" spans="1:8">
      <c r="A62" s="10" t="s">
        <v>127</v>
      </c>
      <c r="B62" s="10" t="s">
        <v>128</v>
      </c>
      <c r="C62" s="11">
        <v>-2915595.91</v>
      </c>
      <c r="D62" s="11">
        <f>VLOOKUP(A62,[2]数据!$B:$J,9,0)</f>
        <v>0</v>
      </c>
      <c r="E62" s="11">
        <f>VLOOKUP(A62,[2]数据!$B:$K,10,0)</f>
        <v>27049.19</v>
      </c>
      <c r="F62" s="11">
        <f>VLOOKUP(A62,[3]数据!$B:$J,9,0)</f>
        <v>0</v>
      </c>
      <c r="G62" s="11">
        <f>VLOOKUP(A62,[3]数据!$B:$K,10,0)</f>
        <v>324590.28</v>
      </c>
      <c r="H62" s="11">
        <f>VLOOKUP(A62,[3]数据!$B:$M,12,0)</f>
        <v>-3240186.19</v>
      </c>
    </row>
    <row r="63" ht="16.5" spans="1:8">
      <c r="A63" s="10" t="s">
        <v>129</v>
      </c>
      <c r="B63" s="10" t="s">
        <v>130</v>
      </c>
      <c r="C63" s="11">
        <v>-280222.09</v>
      </c>
      <c r="D63" s="11">
        <f>VLOOKUP(A63,[2]数据!$B:$J,9,0)</f>
        <v>0</v>
      </c>
      <c r="E63" s="11">
        <f>VLOOKUP(A63,[2]数据!$B:$K,10,0)</f>
        <v>6834.69</v>
      </c>
      <c r="F63" s="11">
        <f>VLOOKUP(A63,[3]数据!$B:$J,9,0)</f>
        <v>0</v>
      </c>
      <c r="G63" s="11">
        <f>VLOOKUP(A63,[3]数据!$B:$K,10,0)</f>
        <v>82016.28</v>
      </c>
      <c r="H63" s="11">
        <f>VLOOKUP(A63,[3]数据!$B:$M,12,0)</f>
        <v>-362238.37</v>
      </c>
    </row>
    <row r="64" ht="16.5" spans="1:8">
      <c r="A64" s="10" t="s">
        <v>131</v>
      </c>
      <c r="B64" s="10" t="s">
        <v>132</v>
      </c>
      <c r="C64" s="11">
        <v>187192.73</v>
      </c>
      <c r="D64" s="11">
        <f>VLOOKUP(A64,[2]数据!$B:$J,9,0)</f>
        <v>0</v>
      </c>
      <c r="E64" s="11">
        <f>VLOOKUP(A64,[2]数据!$B:$K,10,0)</f>
        <v>6246.14</v>
      </c>
      <c r="F64" s="11">
        <f>VLOOKUP(A64,[3]数据!$B:$J,9,0)</f>
        <v>0</v>
      </c>
      <c r="G64" s="11">
        <f>VLOOKUP(A64,[3]数据!$B:$K,10,0)</f>
        <v>74953.68</v>
      </c>
      <c r="H64" s="11">
        <f>VLOOKUP(A64,[3]数据!$B:$M,12,0)</f>
        <v>112239.05</v>
      </c>
    </row>
    <row r="65" ht="16.5" spans="1:8">
      <c r="A65" s="10" t="s">
        <v>133</v>
      </c>
      <c r="B65" s="10" t="s">
        <v>134</v>
      </c>
      <c r="C65" s="11">
        <v>0</v>
      </c>
      <c r="D65" s="11">
        <f>VLOOKUP(A65,[2]数据!$B:$J,9,0)</f>
        <v>0</v>
      </c>
      <c r="E65" s="11">
        <f>VLOOKUP(A65,[2]数据!$B:$K,10,0)</f>
        <v>0</v>
      </c>
      <c r="F65" s="11">
        <f>VLOOKUP(A65,[3]数据!$B:$J,9,0)</f>
        <v>0</v>
      </c>
      <c r="G65" s="11">
        <f>VLOOKUP(A65,[3]数据!$B:$K,10,0)</f>
        <v>0</v>
      </c>
      <c r="H65" s="11">
        <f>VLOOKUP(A65,[3]数据!$B:$M,12,0)</f>
        <v>0</v>
      </c>
    </row>
    <row r="66" ht="16.5" spans="1:8">
      <c r="A66" s="10" t="s">
        <v>135</v>
      </c>
      <c r="B66" s="10" t="s">
        <v>136</v>
      </c>
      <c r="C66" s="11">
        <v>505534.67</v>
      </c>
      <c r="D66" s="11">
        <f>VLOOKUP(A66,[2]数据!$B:$J,9,0)</f>
        <v>2391.11</v>
      </c>
      <c r="E66" s="11">
        <f>VLOOKUP(A66,[2]数据!$B:$K,10,0)</f>
        <v>5841.18</v>
      </c>
      <c r="F66" s="11">
        <f>VLOOKUP(A66,[3]数据!$B:$J,9,0)</f>
        <v>1372821.94</v>
      </c>
      <c r="G66" s="11">
        <f>VLOOKUP(A66,[3]数据!$B:$K,10,0)</f>
        <v>1485427.2</v>
      </c>
      <c r="H66" s="11">
        <f>VLOOKUP(A66,[3]数据!$B:$M,12,0)</f>
        <v>392929.41</v>
      </c>
    </row>
    <row r="67" ht="16.5" spans="1:8">
      <c r="A67" s="10" t="s">
        <v>137</v>
      </c>
      <c r="B67" s="10" t="s">
        <v>138</v>
      </c>
      <c r="C67" s="11">
        <v>-124530000</v>
      </c>
      <c r="D67" s="11">
        <f>VLOOKUP(A67,[2]数据!$B:$J,9,0)</f>
        <v>69400000</v>
      </c>
      <c r="E67" s="11">
        <f>VLOOKUP(A67,[2]数据!$B:$K,10,0)</f>
        <v>0</v>
      </c>
      <c r="F67" s="11">
        <f>VLOOKUP(A67,[3]数据!$B:$J,9,0)</f>
        <v>124530000</v>
      </c>
      <c r="G67" s="11">
        <f>VLOOKUP(A67,[3]数据!$B:$K,10,0)</f>
        <v>32600000</v>
      </c>
      <c r="H67" s="11">
        <f>VLOOKUP(A67,[3]数据!$B:$M,12,0)</f>
        <v>-32600000</v>
      </c>
    </row>
    <row r="68" ht="16.5" spans="1:8">
      <c r="A68" s="10" t="s">
        <v>139</v>
      </c>
      <c r="B68" s="10" t="s">
        <v>140</v>
      </c>
      <c r="C68" s="11">
        <v>0</v>
      </c>
      <c r="D68" s="11"/>
      <c r="E68" s="11"/>
      <c r="F68" s="11">
        <f>VLOOKUP(A68,[3]数据!$B:$J,9,0)</f>
        <v>142500</v>
      </c>
      <c r="G68" s="11">
        <f>VLOOKUP(A68,[3]数据!$B:$K,10,0)</f>
        <v>142500</v>
      </c>
      <c r="H68" s="11">
        <f>VLOOKUP(A68,[3]数据!$B:$M,12,0)</f>
        <v>0</v>
      </c>
    </row>
    <row r="69" ht="16.5" spans="1:8">
      <c r="A69" s="10" t="s">
        <v>141</v>
      </c>
      <c r="B69" s="10" t="s">
        <v>142</v>
      </c>
      <c r="C69" s="11">
        <v>-10167265.51</v>
      </c>
      <c r="D69" s="11">
        <f>VLOOKUP(A69,[2]数据!$B:$J,9,0)</f>
        <v>333179.59</v>
      </c>
      <c r="E69" s="11">
        <f>VLOOKUP(A69,[2]数据!$B:$K,10,0)</f>
        <v>4919024.92</v>
      </c>
      <c r="F69" s="11">
        <f>VLOOKUP(A69,[3]数据!$B:$J,9,0)</f>
        <v>161980183.54</v>
      </c>
      <c r="G69" s="11">
        <f>VLOOKUP(A69,[3]数据!$B:$K,10,0)</f>
        <v>158407073</v>
      </c>
      <c r="H69" s="11">
        <f>VLOOKUP(A69,[3]数据!$B:$M,12,0)</f>
        <v>-6594154.97</v>
      </c>
    </row>
    <row r="70" ht="16.5" spans="1:8">
      <c r="A70" s="10" t="s">
        <v>143</v>
      </c>
      <c r="B70" s="10" t="s">
        <v>144</v>
      </c>
      <c r="C70" s="11">
        <v>-19550815.87</v>
      </c>
      <c r="D70" s="11">
        <f>VLOOKUP(A70,[2]数据!$B:$J,9,0)</f>
        <v>4251279.15</v>
      </c>
      <c r="E70" s="11">
        <f>VLOOKUP(A70,[2]数据!$B:$K,10,0)</f>
        <v>5058664.33</v>
      </c>
      <c r="F70" s="11">
        <f>VLOOKUP(A70,[3]数据!$B:$J,9,0)</f>
        <v>33101429.82</v>
      </c>
      <c r="G70" s="11">
        <f>VLOOKUP(A70,[3]数据!$B:$K,10,0)</f>
        <v>35799804.65</v>
      </c>
      <c r="H70" s="11">
        <f>VLOOKUP(A70,[3]数据!$B:$M,12,0)</f>
        <v>-22249190.7</v>
      </c>
    </row>
    <row r="71" ht="16.5" spans="1:8">
      <c r="A71" s="10" t="s">
        <v>145</v>
      </c>
      <c r="B71" s="10" t="s">
        <v>146</v>
      </c>
      <c r="C71" s="11">
        <v>-212345668.26</v>
      </c>
      <c r="D71" s="11">
        <f>VLOOKUP(A71,[2]数据!$B:$J,9,0)</f>
        <v>56456500.83</v>
      </c>
      <c r="E71" s="11">
        <f>VLOOKUP(A71,[2]数据!$B:$K,10,0)</f>
        <v>42907241</v>
      </c>
      <c r="F71" s="11">
        <f>VLOOKUP(A71,[3]数据!$B:$J,9,0)</f>
        <v>484410680.57</v>
      </c>
      <c r="G71" s="11">
        <f>VLOOKUP(A71,[3]数据!$B:$K,10,0)</f>
        <v>486555274.91</v>
      </c>
      <c r="H71" s="11">
        <f>VLOOKUP(A71,[3]数据!$B:$M,12,0)</f>
        <v>-214490262.6</v>
      </c>
    </row>
    <row r="72" ht="16.5" spans="1:8">
      <c r="A72" s="10" t="s">
        <v>147</v>
      </c>
      <c r="B72" s="10" t="s">
        <v>148</v>
      </c>
      <c r="C72" s="11">
        <v>-10133341.86</v>
      </c>
      <c r="D72" s="11">
        <f>VLOOKUP(A72,[2]数据!$B:$J,9,0)</f>
        <v>24728357.75</v>
      </c>
      <c r="E72" s="11">
        <f>VLOOKUP(A72,[2]数据!$B:$K,10,0)</f>
        <v>33244420.56</v>
      </c>
      <c r="F72" s="11">
        <f>VLOOKUP(A72,[3]数据!$B:$J,9,0)</f>
        <v>423323732.69</v>
      </c>
      <c r="G72" s="11">
        <f>VLOOKUP(A72,[3]数据!$B:$K,10,0)</f>
        <v>437471463.5</v>
      </c>
      <c r="H72" s="11">
        <f>VLOOKUP(A72,[3]数据!$B:$M,12,0)</f>
        <v>-24281072.67</v>
      </c>
    </row>
    <row r="73" ht="16.5" spans="1:8">
      <c r="A73" s="10" t="s">
        <v>149</v>
      </c>
      <c r="B73" s="10" t="s">
        <v>150</v>
      </c>
      <c r="C73" s="11">
        <v>-7320032.86</v>
      </c>
      <c r="D73" s="11">
        <f>VLOOKUP(A73,[2]数据!$B:$J,9,0)</f>
        <v>1490000</v>
      </c>
      <c r="E73" s="11">
        <f>VLOOKUP(A73,[2]数据!$B:$K,10,0)</f>
        <v>83911.47</v>
      </c>
      <c r="F73" s="11">
        <f>VLOOKUP(A73,[3]数据!$B:$J,9,0)</f>
        <v>23334064.75</v>
      </c>
      <c r="G73" s="11">
        <f>VLOOKUP(A73,[3]数据!$B:$K,10,0)</f>
        <v>16017976.48</v>
      </c>
      <c r="H73" s="11">
        <f>VLOOKUP(A73,[3]数据!$B:$M,12,0)</f>
        <v>-3944.59</v>
      </c>
    </row>
    <row r="74" ht="16.5" spans="1:8">
      <c r="A74" s="10" t="s">
        <v>151</v>
      </c>
      <c r="B74" s="10" t="s">
        <v>152</v>
      </c>
      <c r="C74" s="11">
        <v>-40312751.25</v>
      </c>
      <c r="D74" s="11">
        <f>VLOOKUP(A74,[2]数据!$B:$J,9,0)</f>
        <v>0</v>
      </c>
      <c r="E74" s="11">
        <f>VLOOKUP(A74,[2]数据!$B:$K,10,0)</f>
        <v>0</v>
      </c>
      <c r="F74" s="11">
        <f>VLOOKUP(A74,[3]数据!$B:$J,9,0)</f>
        <v>67777781.78</v>
      </c>
      <c r="G74" s="11">
        <f>VLOOKUP(A74,[3]数据!$B:$K,10,0)</f>
        <v>27465030.53</v>
      </c>
      <c r="H74" s="11">
        <f>VLOOKUP(A74,[3]数据!$B:$M,12,0)</f>
        <v>0</v>
      </c>
    </row>
    <row r="75" ht="16.5" spans="1:8">
      <c r="A75" s="10" t="s">
        <v>153</v>
      </c>
      <c r="B75" s="10" t="s">
        <v>154</v>
      </c>
      <c r="C75" s="11">
        <v>-24860.95</v>
      </c>
      <c r="D75" s="11">
        <f>VLOOKUP(A75,[2]数据!$B:$J,9,0)</f>
        <v>0</v>
      </c>
      <c r="E75" s="11">
        <f>VLOOKUP(A75,[2]数据!$B:$K,10,0)</f>
        <v>0</v>
      </c>
      <c r="F75" s="11">
        <f>VLOOKUP(A75,[3]数据!$B:$J,9,0)</f>
        <v>15101160</v>
      </c>
      <c r="G75" s="11">
        <f>VLOOKUP(A75,[3]数据!$B:$K,10,0)</f>
        <v>15101160</v>
      </c>
      <c r="H75" s="11">
        <f>VLOOKUP(A75,[3]数据!$B:$M,12,0)</f>
        <v>-24860.95</v>
      </c>
    </row>
    <row r="76" ht="16.5" spans="1:8">
      <c r="A76" s="10" t="s">
        <v>155</v>
      </c>
      <c r="B76" s="10" t="s">
        <v>156</v>
      </c>
      <c r="C76" s="11">
        <v>-1754406.67</v>
      </c>
      <c r="D76" s="11">
        <f>VLOOKUP(A76,[2]数据!$B:$J,9,0)</f>
        <v>2454879.7</v>
      </c>
      <c r="E76" s="11">
        <f>VLOOKUP(A76,[2]数据!$B:$K,10,0)</f>
        <v>1987377.55</v>
      </c>
      <c r="F76" s="11">
        <f>VLOOKUP(A76,[3]数据!$B:$J,9,0)</f>
        <v>28318749.99</v>
      </c>
      <c r="G76" s="11">
        <f>VLOOKUP(A76,[3]数据!$B:$K,10,0)</f>
        <v>27617892.4</v>
      </c>
      <c r="H76" s="11">
        <f>VLOOKUP(A76,[3]数据!$B:$M,12,0)</f>
        <v>-1053549.08</v>
      </c>
    </row>
    <row r="77" ht="16.5" spans="1:8">
      <c r="A77" s="10" t="s">
        <v>157</v>
      </c>
      <c r="B77" s="10" t="s">
        <v>158</v>
      </c>
      <c r="C77" s="11">
        <v>-2053779.93</v>
      </c>
      <c r="D77" s="11">
        <f>VLOOKUP(A77,[2]数据!$B:$J,9,0)</f>
        <v>0</v>
      </c>
      <c r="E77" s="11">
        <f>VLOOKUP(A77,[2]数据!$B:$K,10,0)</f>
        <v>892033.56</v>
      </c>
      <c r="F77" s="11">
        <f>VLOOKUP(A77,[3]数据!$B:$J,9,0)</f>
        <v>0</v>
      </c>
      <c r="G77" s="11">
        <f>VLOOKUP(A77,[3]数据!$B:$K,10,0)</f>
        <v>892033.56</v>
      </c>
      <c r="H77" s="11">
        <f>VLOOKUP(A77,[3]数据!$B:$M,12,0)</f>
        <v>-2945813.49</v>
      </c>
    </row>
    <row r="78" ht="16.5" spans="1:8">
      <c r="A78" s="10" t="s">
        <v>159</v>
      </c>
      <c r="B78" s="10" t="s">
        <v>160</v>
      </c>
      <c r="C78" s="11">
        <v>155961.51</v>
      </c>
      <c r="D78" s="11">
        <f>VLOOKUP(A78,[2]数据!$B:$J,9,0)</f>
        <v>269286.62</v>
      </c>
      <c r="E78" s="11">
        <f>VLOOKUP(A78,[2]数据!$B:$K,10,0)</f>
        <v>269286.62</v>
      </c>
      <c r="F78" s="11">
        <f>VLOOKUP(A78,[3]数据!$B:$J,9,0)</f>
        <v>2737320.16</v>
      </c>
      <c r="G78" s="11">
        <f>VLOOKUP(A78,[3]数据!$B:$K,10,0)</f>
        <v>2733463.36</v>
      </c>
      <c r="H78" s="11">
        <f>VLOOKUP(A78,[3]数据!$B:$M,12,0)</f>
        <v>159818.31</v>
      </c>
    </row>
    <row r="79" ht="16.5" spans="1:8">
      <c r="A79" s="10" t="s">
        <v>161</v>
      </c>
      <c r="B79" s="10" t="s">
        <v>162</v>
      </c>
      <c r="C79" s="11">
        <v>0</v>
      </c>
      <c r="D79" s="11">
        <f>VLOOKUP(A79,[2]数据!$B:$J,9,0)</f>
        <v>183516.04</v>
      </c>
      <c r="E79" s="11">
        <f>VLOOKUP(A79,[2]数据!$B:$K,10,0)</f>
        <v>183516.04</v>
      </c>
      <c r="F79" s="11">
        <f>VLOOKUP(A79,[3]数据!$B:$J,9,0)</f>
        <v>3017703.47</v>
      </c>
      <c r="G79" s="11">
        <f>VLOOKUP(A79,[3]数据!$B:$K,10,0)</f>
        <v>3017703.47</v>
      </c>
      <c r="H79" s="11">
        <f>VLOOKUP(A79,[3]数据!$B:$M,12,0)</f>
        <v>0</v>
      </c>
    </row>
    <row r="80" ht="16.5" spans="1:8">
      <c r="A80" s="10" t="s">
        <v>163</v>
      </c>
      <c r="B80" s="10" t="s">
        <v>164</v>
      </c>
      <c r="C80" s="11">
        <v>0</v>
      </c>
      <c r="D80" s="11">
        <f>VLOOKUP(A80,[2]数据!$B:$J,9,0)</f>
        <v>145307.94</v>
      </c>
      <c r="E80" s="11">
        <f>VLOOKUP(A80,[2]数据!$B:$K,10,0)</f>
        <v>145307.94</v>
      </c>
      <c r="F80" s="11">
        <f>VLOOKUP(A80,[3]数据!$B:$J,9,0)</f>
        <v>2385907.62</v>
      </c>
      <c r="G80" s="11">
        <f>VLOOKUP(A80,[3]数据!$B:$K,10,0)</f>
        <v>2385907.62</v>
      </c>
      <c r="H80" s="11">
        <f>VLOOKUP(A80,[3]数据!$B:$M,12,0)</f>
        <v>0</v>
      </c>
    </row>
    <row r="81" ht="16.5" spans="1:8">
      <c r="A81" s="10" t="s">
        <v>165</v>
      </c>
      <c r="B81" s="10" t="s">
        <v>166</v>
      </c>
      <c r="C81" s="11">
        <v>0</v>
      </c>
      <c r="D81" s="11">
        <f>VLOOKUP(A81,[2]数据!$B:$J,9,0)</f>
        <v>13764.6</v>
      </c>
      <c r="E81" s="11">
        <f>VLOOKUP(A81,[2]数据!$B:$K,10,0)</f>
        <v>13764.6</v>
      </c>
      <c r="F81" s="11">
        <f>VLOOKUP(A81,[3]数据!$B:$J,9,0)</f>
        <v>229748.54</v>
      </c>
      <c r="G81" s="11">
        <f>VLOOKUP(A81,[3]数据!$B:$K,10,0)</f>
        <v>229748.54</v>
      </c>
      <c r="H81" s="11">
        <f>VLOOKUP(A81,[3]数据!$B:$M,12,0)</f>
        <v>0</v>
      </c>
    </row>
    <row r="82" ht="16.5" spans="1:8">
      <c r="A82" s="10" t="s">
        <v>167</v>
      </c>
      <c r="B82" s="10" t="s">
        <v>168</v>
      </c>
      <c r="C82" s="11">
        <v>0</v>
      </c>
      <c r="D82" s="11">
        <f>VLOOKUP(A82,[2]数据!$B:$J,9,0)</f>
        <v>8055.18</v>
      </c>
      <c r="E82" s="11">
        <f>VLOOKUP(A82,[2]数据!$B:$K,10,0)</f>
        <v>8055.18</v>
      </c>
      <c r="F82" s="11">
        <f>VLOOKUP(A82,[3]数据!$B:$J,9,0)</f>
        <v>132397.95</v>
      </c>
      <c r="G82" s="11">
        <f>VLOOKUP(A82,[3]数据!$B:$K,10,0)</f>
        <v>132397.95</v>
      </c>
      <c r="H82" s="11">
        <f>VLOOKUP(A82,[3]数据!$B:$M,12,0)</f>
        <v>0</v>
      </c>
    </row>
    <row r="83" ht="16.5" spans="1:8">
      <c r="A83" s="10" t="s">
        <v>169</v>
      </c>
      <c r="B83" s="10" t="s">
        <v>170</v>
      </c>
      <c r="C83" s="11">
        <v>0</v>
      </c>
      <c r="D83" s="11">
        <f>VLOOKUP(A83,[2]数据!$B:$J,9,0)</f>
        <v>39010.2</v>
      </c>
      <c r="E83" s="11">
        <f>VLOOKUP(A83,[2]数据!$B:$K,10,0)</f>
        <v>39010.2</v>
      </c>
      <c r="F83" s="11">
        <f>VLOOKUP(A83,[3]数据!$B:$J,9,0)</f>
        <v>584053.2</v>
      </c>
      <c r="G83" s="11">
        <f>VLOOKUP(A83,[3]数据!$B:$K,10,0)</f>
        <v>584053.2</v>
      </c>
      <c r="H83" s="11">
        <f>VLOOKUP(A83,[3]数据!$B:$M,12,0)</f>
        <v>0</v>
      </c>
    </row>
    <row r="84" ht="16.5" spans="1:8">
      <c r="A84" s="10" t="s">
        <v>171</v>
      </c>
      <c r="B84" s="10" t="s">
        <v>172</v>
      </c>
      <c r="C84" s="11">
        <v>0</v>
      </c>
      <c r="D84" s="11">
        <f>VLOOKUP(A84,[2]数据!$B:$J,9,0)</f>
        <v>15000</v>
      </c>
      <c r="E84" s="11">
        <f>VLOOKUP(A84,[2]数据!$B:$K,10,0)</f>
        <v>15000</v>
      </c>
      <c r="F84" s="11">
        <f>VLOOKUP(A84,[3]数据!$B:$J,9,0)</f>
        <v>35700</v>
      </c>
      <c r="G84" s="11">
        <f>VLOOKUP(A84,[3]数据!$B:$K,10,0)</f>
        <v>35700</v>
      </c>
      <c r="H84" s="11">
        <f>VLOOKUP(A84,[3]数据!$B:$M,12,0)</f>
        <v>0</v>
      </c>
    </row>
    <row r="85" ht="16.5" spans="1:8">
      <c r="A85" s="10" t="s">
        <v>173</v>
      </c>
      <c r="B85" s="10" t="s">
        <v>174</v>
      </c>
      <c r="C85" s="11">
        <v>-1658.33</v>
      </c>
      <c r="D85" s="11">
        <f>VLOOKUP(A85,[2]数据!$B:$J,9,0)</f>
        <v>1658.33</v>
      </c>
      <c r="E85" s="11">
        <f>VLOOKUP(A85,[2]数据!$B:$K,10,0)</f>
        <v>1658.33</v>
      </c>
      <c r="F85" s="11">
        <f>VLOOKUP(A85,[3]数据!$B:$J,9,0)</f>
        <v>19899.96</v>
      </c>
      <c r="G85" s="11">
        <f>VLOOKUP(A85,[3]数据!$B:$K,10,0)</f>
        <v>19899.96</v>
      </c>
      <c r="H85" s="11">
        <f>VLOOKUP(A85,[3]数据!$B:$M,12,0)</f>
        <v>-1658.33</v>
      </c>
    </row>
    <row r="86" ht="16.5" spans="1:8">
      <c r="A86" s="10" t="s">
        <v>175</v>
      </c>
      <c r="B86" s="10" t="s">
        <v>176</v>
      </c>
      <c r="C86" s="11">
        <v>49939629.17</v>
      </c>
      <c r="D86" s="11">
        <f>VLOOKUP(A86,[2]数据!$B:$J,9,0)</f>
        <v>2032496.04</v>
      </c>
      <c r="E86" s="11">
        <f>VLOOKUP(A86,[2]数据!$B:$K,10,0)</f>
        <v>0</v>
      </c>
      <c r="F86" s="11">
        <f>VLOOKUP(A86,[3]数据!$B:$J,9,0)</f>
        <v>28536866.16</v>
      </c>
      <c r="G86" s="11">
        <f>VLOOKUP(A86,[3]数据!$B:$K,10,0)</f>
        <v>0</v>
      </c>
      <c r="H86" s="11">
        <f>VLOOKUP(A86,[3]数据!$B:$M,12,0)</f>
        <v>78476495.33</v>
      </c>
    </row>
    <row r="87" ht="16.5" spans="1:8">
      <c r="A87" s="10" t="s">
        <v>177</v>
      </c>
      <c r="B87" s="10" t="s">
        <v>178</v>
      </c>
      <c r="C87" s="11">
        <v>2459</v>
      </c>
      <c r="D87" s="11">
        <f>VLOOKUP(A87,[2]数据!$B:$J,9,0)</f>
        <v>6000</v>
      </c>
      <c r="E87" s="11">
        <f>VLOOKUP(A87,[2]数据!$B:$K,10,0)</f>
        <v>0</v>
      </c>
      <c r="F87" s="11">
        <f>VLOOKUP(A87,[3]数据!$B:$J,9,0)</f>
        <v>18000</v>
      </c>
      <c r="G87" s="11">
        <f>VLOOKUP(A87,[3]数据!$B:$K,10,0)</f>
        <v>0</v>
      </c>
      <c r="H87" s="11">
        <f>VLOOKUP(A87,[3]数据!$B:$M,12,0)</f>
        <v>20459</v>
      </c>
    </row>
    <row r="88" ht="16.5" spans="1:8">
      <c r="A88" s="10" t="s">
        <v>179</v>
      </c>
      <c r="B88" s="10" t="s">
        <v>180</v>
      </c>
      <c r="C88" s="11">
        <v>63662058.42</v>
      </c>
      <c r="D88" s="11">
        <f>VLOOKUP(A88,[2]数据!$B:$J,9,0)</f>
        <v>37838.82</v>
      </c>
      <c r="E88" s="11">
        <f>VLOOKUP(A88,[2]数据!$B:$K,10,0)</f>
        <v>0</v>
      </c>
      <c r="F88" s="11">
        <f>VLOOKUP(A88,[3]数据!$B:$J,9,0)</f>
        <v>4208275.82</v>
      </c>
      <c r="G88" s="11">
        <f>VLOOKUP(A88,[3]数据!$B:$K,10,0)</f>
        <v>1159451.32</v>
      </c>
      <c r="H88" s="11">
        <f>VLOOKUP(A88,[3]数据!$B:$M,12,0)</f>
        <v>66710882.92</v>
      </c>
    </row>
    <row r="89" ht="16.5" spans="1:8">
      <c r="A89" s="10" t="s">
        <v>181</v>
      </c>
      <c r="B89" s="10" t="s">
        <v>182</v>
      </c>
      <c r="C89" s="11">
        <v>-65586368.53</v>
      </c>
      <c r="D89" s="11">
        <f>VLOOKUP(A89,[2]数据!$B:$J,9,0)</f>
        <v>57.71</v>
      </c>
      <c r="E89" s="11">
        <f>VLOOKUP(A89,[2]数据!$B:$K,10,0)</f>
        <v>2594889.58</v>
      </c>
      <c r="F89" s="11">
        <f>VLOOKUP(A89,[3]数据!$B:$J,9,0)</f>
        <v>363858.42</v>
      </c>
      <c r="G89" s="11">
        <f>VLOOKUP(A89,[3]数据!$B:$K,10,0)</f>
        <v>36958422.2</v>
      </c>
      <c r="H89" s="11">
        <f>VLOOKUP(A89,[3]数据!$B:$M,12,0)</f>
        <v>-102180932.31</v>
      </c>
    </row>
    <row r="90" ht="16.5" spans="1:8">
      <c r="A90" s="10" t="s">
        <v>183</v>
      </c>
      <c r="B90" s="10" t="s">
        <v>184</v>
      </c>
      <c r="C90" s="11">
        <v>-616021.99</v>
      </c>
      <c r="D90" s="11">
        <f>VLOOKUP(A90,[2]数据!$B:$J,9,0)</f>
        <v>-16266.55</v>
      </c>
      <c r="E90" s="11">
        <f>VLOOKUP(A90,[2]数据!$B:$K,10,0)</f>
        <v>2391.8</v>
      </c>
      <c r="F90" s="11">
        <f>VLOOKUP(A90,[3]数据!$B:$J,9,0)</f>
        <v>-17053.35</v>
      </c>
      <c r="G90" s="11">
        <f>VLOOKUP(A90,[3]数据!$B:$K,10,0)</f>
        <v>40920.63</v>
      </c>
      <c r="H90" s="11">
        <f>VLOOKUP(A90,[3]数据!$B:$M,12,0)</f>
        <v>-673995.97</v>
      </c>
    </row>
    <row r="91" ht="16.5" spans="1:8">
      <c r="A91" s="10" t="s">
        <v>185</v>
      </c>
      <c r="B91" s="10" t="s">
        <v>186</v>
      </c>
      <c r="C91" s="11">
        <v>0</v>
      </c>
      <c r="D91" s="11">
        <f>VLOOKUP(A91,[2]数据!$B:$J,9,0)</f>
        <v>0</v>
      </c>
      <c r="E91" s="11">
        <f>VLOOKUP(A91,[2]数据!$B:$K,10,0)</f>
        <v>0</v>
      </c>
      <c r="F91" s="11">
        <f>VLOOKUP(A91,[3]数据!$B:$J,9,0)</f>
        <v>0</v>
      </c>
      <c r="G91" s="11">
        <f>VLOOKUP(A91,[3]数据!$B:$K,10,0)</f>
        <v>0</v>
      </c>
      <c r="H91" s="11">
        <f>VLOOKUP(A91,[3]数据!$B:$M,12,0)</f>
        <v>0</v>
      </c>
    </row>
    <row r="92" ht="16.5" spans="1:8">
      <c r="A92" s="10" t="s">
        <v>187</v>
      </c>
      <c r="B92" s="10" t="s">
        <v>188</v>
      </c>
      <c r="C92" s="11">
        <v>365075680.62</v>
      </c>
      <c r="D92" s="11">
        <f>VLOOKUP(A92,[2]数据!$B:$J,9,0)</f>
        <v>581470.18</v>
      </c>
      <c r="E92" s="11">
        <f>VLOOKUP(A92,[2]数据!$B:$K,10,0)</f>
        <v>-14285.42</v>
      </c>
      <c r="F92" s="11">
        <f>VLOOKUP(A92,[3]数据!$B:$J,9,0)</f>
        <v>4605106.42</v>
      </c>
      <c r="G92" s="11">
        <f>VLOOKUP(A92,[3]数据!$B:$K,10,0)</f>
        <v>-14274.22</v>
      </c>
      <c r="H92" s="11">
        <f>VLOOKUP(A92,[3]数据!$B:$M,12,0)</f>
        <v>369695061.26</v>
      </c>
    </row>
    <row r="93" ht="16.5" spans="1:8">
      <c r="A93" s="10" t="s">
        <v>189</v>
      </c>
      <c r="B93" s="10" t="s">
        <v>190</v>
      </c>
      <c r="C93" s="11">
        <v>-412477875.25</v>
      </c>
      <c r="D93" s="11">
        <f>VLOOKUP(A93,[2]数据!$B:$J,9,0)</f>
        <v>0</v>
      </c>
      <c r="E93" s="11">
        <f>VLOOKUP(A93,[2]数据!$B:$K,10,0)</f>
        <v>58600.24</v>
      </c>
      <c r="F93" s="11">
        <f>VLOOKUP(A93,[3]数据!$B:$J,9,0)</f>
        <v>-70164.72</v>
      </c>
      <c r="G93" s="11">
        <f>VLOOKUP(A93,[3]数据!$B:$K,10,0)</f>
        <v>-499631.18</v>
      </c>
      <c r="H93" s="11">
        <f>VLOOKUP(A93,[3]数据!$B:$M,12,0)</f>
        <v>-412048408.79</v>
      </c>
    </row>
    <row r="94" ht="16.5" spans="1:8">
      <c r="A94" s="10" t="s">
        <v>191</v>
      </c>
      <c r="B94" s="10" t="s">
        <v>192</v>
      </c>
      <c r="C94" s="11">
        <v>-217608.84</v>
      </c>
      <c r="D94" s="11">
        <f>VLOOKUP(A94,[2]数据!$B:$J,9,0)</f>
        <v>17288.68</v>
      </c>
      <c r="E94" s="11">
        <f>VLOOKUP(A94,[2]数据!$B:$K,10,0)</f>
        <v>37838.82</v>
      </c>
      <c r="F94" s="11">
        <f>VLOOKUP(A94,[3]数据!$B:$J,9,0)</f>
        <v>4388045.84</v>
      </c>
      <c r="G94" s="11">
        <f>VLOOKUP(A94,[3]数据!$B:$K,10,0)</f>
        <v>4208275.82</v>
      </c>
      <c r="H94" s="11">
        <f>VLOOKUP(A94,[3]数据!$B:$M,12,0)</f>
        <v>-37838.82</v>
      </c>
    </row>
    <row r="95" ht="16.5" spans="1:8">
      <c r="A95" s="10" t="s">
        <v>193</v>
      </c>
      <c r="B95" s="10" t="s">
        <v>194</v>
      </c>
      <c r="C95" s="11">
        <v>-3054.18</v>
      </c>
      <c r="D95" s="11">
        <f>VLOOKUP(A95,[2]数据!$B:$J,9,0)</f>
        <v>1453.84</v>
      </c>
      <c r="E95" s="11">
        <f>VLOOKUP(A95,[2]数据!$B:$K,10,0)</f>
        <v>6555.74</v>
      </c>
      <c r="F95" s="11">
        <f>VLOOKUP(A95,[3]数据!$B:$J,9,0)</f>
        <v>19123.8</v>
      </c>
      <c r="G95" s="11">
        <f>VLOOKUP(A95,[3]数据!$B:$K,10,0)</f>
        <v>21171.52</v>
      </c>
      <c r="H95" s="11">
        <f>VLOOKUP(A95,[3]数据!$B:$M,12,0)</f>
        <v>-5101.9</v>
      </c>
    </row>
    <row r="96" ht="16.5" spans="1:8">
      <c r="A96" s="10" t="s">
        <v>195</v>
      </c>
      <c r="B96" s="10" t="s">
        <v>196</v>
      </c>
      <c r="C96" s="11">
        <v>-15232.62</v>
      </c>
      <c r="D96" s="11">
        <f>VLOOKUP(A96,[2]数据!$B:$J,9,0)</f>
        <v>1210.21</v>
      </c>
      <c r="E96" s="11">
        <f>VLOOKUP(A96,[2]数据!$B:$K,10,0)</f>
        <v>3068.72</v>
      </c>
      <c r="F96" s="11">
        <f>VLOOKUP(A96,[3]数据!$B:$J,9,0)</f>
        <v>311724.15</v>
      </c>
      <c r="G96" s="11">
        <f>VLOOKUP(A96,[3]数据!$B:$K,10,0)</f>
        <v>299560.25</v>
      </c>
      <c r="H96" s="11">
        <f>VLOOKUP(A96,[3]数据!$B:$M,12,0)</f>
        <v>-3068.72</v>
      </c>
    </row>
    <row r="97" ht="16.5" spans="1:8">
      <c r="A97" s="10" t="s">
        <v>197</v>
      </c>
      <c r="B97" s="10" t="s">
        <v>198</v>
      </c>
      <c r="C97" s="11">
        <v>-6528.27</v>
      </c>
      <c r="D97" s="11">
        <f>VLOOKUP(A97,[2]数据!$B:$J,9,0)</f>
        <v>518.66</v>
      </c>
      <c r="E97" s="11">
        <f>VLOOKUP(A97,[2]数据!$B:$K,10,0)</f>
        <v>1315.16</v>
      </c>
      <c r="F97" s="11">
        <f>VLOOKUP(A97,[3]数据!$B:$J,9,0)</f>
        <v>132001.37</v>
      </c>
      <c r="G97" s="11">
        <f>VLOOKUP(A97,[3]数据!$B:$K,10,0)</f>
        <v>126788.26</v>
      </c>
      <c r="H97" s="11">
        <f>VLOOKUP(A97,[3]数据!$B:$M,12,0)</f>
        <v>-1315.16</v>
      </c>
    </row>
    <row r="98" ht="16.5" spans="1:8">
      <c r="A98" s="10" t="s">
        <v>199</v>
      </c>
      <c r="B98" s="10" t="s">
        <v>200</v>
      </c>
      <c r="C98" s="11">
        <v>0</v>
      </c>
      <c r="D98" s="11">
        <f>VLOOKUP(A98,[2]数据!$B:$J,9,0)</f>
        <v>181497.27</v>
      </c>
      <c r="E98" s="11">
        <f>VLOOKUP(A98,[2]数据!$B:$K,10,0)</f>
        <v>60499.09</v>
      </c>
      <c r="F98" s="11">
        <f>VLOOKUP(A98,[3]数据!$B:$J,9,0)</f>
        <v>725989.08</v>
      </c>
      <c r="G98" s="11">
        <f>VLOOKUP(A98,[3]数据!$B:$K,10,0)</f>
        <v>725989.08</v>
      </c>
      <c r="H98" s="11">
        <f>VLOOKUP(A98,[3]数据!$B:$M,12,0)</f>
        <v>0</v>
      </c>
    </row>
    <row r="99" ht="16.5" spans="1:8">
      <c r="A99" s="10" t="s">
        <v>201</v>
      </c>
      <c r="B99" s="10" t="s">
        <v>202</v>
      </c>
      <c r="C99" s="11">
        <v>0</v>
      </c>
      <c r="D99" s="11">
        <f>VLOOKUP(A99,[2]数据!$B:$J,9,0)</f>
        <v>52563</v>
      </c>
      <c r="E99" s="11">
        <f>VLOOKUP(A99,[2]数据!$B:$K,10,0)</f>
        <v>17521</v>
      </c>
      <c r="F99" s="11">
        <f>VLOOKUP(A99,[3]数据!$B:$J,9,0)</f>
        <v>210252</v>
      </c>
      <c r="G99" s="11">
        <f>VLOOKUP(A99,[3]数据!$B:$K,10,0)</f>
        <v>210252</v>
      </c>
      <c r="H99" s="11">
        <f>VLOOKUP(A99,[3]数据!$B:$M,12,0)</f>
        <v>0</v>
      </c>
    </row>
    <row r="100" ht="16.5" spans="1:8">
      <c r="A100" s="10" t="s">
        <v>203</v>
      </c>
      <c r="B100" s="10" t="s">
        <v>204</v>
      </c>
      <c r="C100" s="11">
        <v>29597.77</v>
      </c>
      <c r="D100" s="11">
        <f>VLOOKUP(A100,[2]数据!$B:$J,9,0)</f>
        <v>12076.7</v>
      </c>
      <c r="E100" s="11">
        <f>VLOOKUP(A100,[2]数据!$B:$K,10,0)</f>
        <v>23458.77</v>
      </c>
      <c r="F100" s="11">
        <f>VLOOKUP(A100,[3]数据!$B:$J,9,0)</f>
        <v>118663.8</v>
      </c>
      <c r="G100" s="11">
        <f>VLOOKUP(A100,[3]数据!$B:$K,10,0)</f>
        <v>120299.64</v>
      </c>
      <c r="H100" s="11">
        <f>VLOOKUP(A100,[3]数据!$B:$M,12,0)</f>
        <v>27961.93</v>
      </c>
    </row>
    <row r="101" ht="16.5" spans="1:8">
      <c r="A101" s="10" t="s">
        <v>205</v>
      </c>
      <c r="B101" s="10" t="s">
        <v>206</v>
      </c>
      <c r="C101" s="11">
        <v>-4352.18</v>
      </c>
      <c r="D101" s="11">
        <f>VLOOKUP(A101,[2]数据!$B:$J,9,0)</f>
        <v>345.77</v>
      </c>
      <c r="E101" s="11">
        <f>VLOOKUP(A101,[2]数据!$B:$K,10,0)</f>
        <v>876.78</v>
      </c>
      <c r="F101" s="11">
        <f>VLOOKUP(A101,[3]数据!$B:$J,9,0)</f>
        <v>88000.91</v>
      </c>
      <c r="G101" s="11">
        <f>VLOOKUP(A101,[3]数据!$B:$K,10,0)</f>
        <v>84525.51</v>
      </c>
      <c r="H101" s="11">
        <f>VLOOKUP(A101,[3]数据!$B:$M,12,0)</f>
        <v>-876.78</v>
      </c>
    </row>
    <row r="102" ht="16.5" spans="1:8">
      <c r="A102" s="10" t="s">
        <v>207</v>
      </c>
      <c r="B102" s="10" t="s">
        <v>208</v>
      </c>
      <c r="C102" s="11">
        <v>-59978.69</v>
      </c>
      <c r="D102" s="11">
        <f>VLOOKUP(A102,[2]数据!$B:$J,9,0)</f>
        <v>0</v>
      </c>
      <c r="E102" s="11">
        <f>VLOOKUP(A102,[2]数据!$B:$K,10,0)</f>
        <v>12922.36</v>
      </c>
      <c r="F102" s="11">
        <f>VLOOKUP(A102,[3]数据!$B:$J,9,0)</f>
        <v>223078.93</v>
      </c>
      <c r="G102" s="11">
        <f>VLOOKUP(A102,[3]数据!$B:$K,10,0)</f>
        <v>196106.72</v>
      </c>
      <c r="H102" s="11">
        <f>VLOOKUP(A102,[3]数据!$B:$M,12,0)</f>
        <v>-33006.48</v>
      </c>
    </row>
    <row r="103" ht="16.5" spans="1:8">
      <c r="A103" s="10" t="s">
        <v>209</v>
      </c>
      <c r="B103" s="10" t="s">
        <v>210</v>
      </c>
      <c r="C103" s="11">
        <v>-12675.29</v>
      </c>
      <c r="D103" s="11">
        <f>VLOOKUP(A103,[2]数据!$B:$J,9,0)</f>
        <v>0</v>
      </c>
      <c r="E103" s="11">
        <f>VLOOKUP(A103,[2]数据!$B:$K,10,0)</f>
        <v>0</v>
      </c>
      <c r="F103" s="11">
        <f>VLOOKUP(A103,[3]数据!$B:$J,9,0)</f>
        <v>0</v>
      </c>
      <c r="G103" s="11">
        <f>VLOOKUP(A103,[3]数据!$B:$K,10,0)</f>
        <v>0</v>
      </c>
      <c r="H103" s="11">
        <f>VLOOKUP(A103,[3]数据!$B:$M,12,0)</f>
        <v>-12675.29</v>
      </c>
    </row>
    <row r="104" ht="16.5" spans="1:8">
      <c r="A104" s="10" t="s">
        <v>211</v>
      </c>
      <c r="B104" s="10" t="s">
        <v>212</v>
      </c>
      <c r="C104" s="11">
        <v>33420536.06</v>
      </c>
      <c r="D104" s="11">
        <f>VLOOKUP(A104,[2]数据!$B:$J,9,0)</f>
        <v>0</v>
      </c>
      <c r="E104" s="11">
        <f>VLOOKUP(A104,[2]数据!$B:$K,10,0)</f>
        <v>2010</v>
      </c>
      <c r="F104" s="11">
        <f>VLOOKUP(A104,[3]数据!$B:$J,9,0)</f>
        <v>44000000</v>
      </c>
      <c r="G104" s="11">
        <f>VLOOKUP(A104,[3]数据!$B:$K,10,0)</f>
        <v>77422546.06</v>
      </c>
      <c r="H104" s="11">
        <f>VLOOKUP(A104,[3]数据!$B:$M,12,0)</f>
        <v>-2010</v>
      </c>
    </row>
    <row r="105" ht="16.5" spans="1:8">
      <c r="A105" s="10" t="s">
        <v>213</v>
      </c>
      <c r="B105" s="10" t="s">
        <v>214</v>
      </c>
      <c r="C105" s="11">
        <v>-110437812</v>
      </c>
      <c r="D105" s="11">
        <f>VLOOKUP(A105,[2]数据!$B:$J,9,0)</f>
        <v>329134.29</v>
      </c>
      <c r="E105" s="11">
        <f>VLOOKUP(A105,[2]数据!$B:$K,10,0)</f>
        <v>27327767.94</v>
      </c>
      <c r="F105" s="11">
        <f>VLOOKUP(A105,[3]数据!$B:$J,9,0)</f>
        <v>5076901.65</v>
      </c>
      <c r="G105" s="11">
        <f>VLOOKUP(A105,[3]数据!$B:$K,10,0)</f>
        <v>32069089.65</v>
      </c>
      <c r="H105" s="11">
        <f>VLOOKUP(A105,[3]数据!$B:$M,12,0)</f>
        <v>-137430000</v>
      </c>
    </row>
    <row r="106" ht="16.5" spans="1:8">
      <c r="A106" s="10" t="s">
        <v>215</v>
      </c>
      <c r="B106" s="10" t="s">
        <v>216</v>
      </c>
      <c r="C106" s="11">
        <v>-6614178.61</v>
      </c>
      <c r="D106" s="11">
        <f>VLOOKUP(A106,[2]数据!$B:$J,9,0)</f>
        <v>0</v>
      </c>
      <c r="E106" s="11">
        <f>VLOOKUP(A106,[2]数据!$B:$K,10,0)</f>
        <v>840516.24</v>
      </c>
      <c r="F106" s="11">
        <f>VLOOKUP(A106,[3]数据!$B:$J,9,0)</f>
        <v>0</v>
      </c>
      <c r="G106" s="11">
        <f>VLOOKUP(A106,[3]数据!$B:$K,10,0)</f>
        <v>1919189.53</v>
      </c>
      <c r="H106" s="11">
        <f>VLOOKUP(A106,[3]数据!$B:$M,12,0)</f>
        <v>-8533368.14</v>
      </c>
    </row>
    <row r="107" ht="16.5" spans="1:8">
      <c r="A107" s="10" t="s">
        <v>217</v>
      </c>
      <c r="B107" s="10" t="s">
        <v>218</v>
      </c>
      <c r="C107" s="11">
        <v>-4280372</v>
      </c>
      <c r="D107" s="11">
        <f>VLOOKUP(A107,[2]数据!$B:$J,9,0)</f>
        <v>594139.14</v>
      </c>
      <c r="E107" s="11">
        <f>VLOOKUP(A107,[2]数据!$B:$K,10,0)</f>
        <v>555687.71</v>
      </c>
      <c r="F107" s="11">
        <f>VLOOKUP(A107,[3]数据!$B:$J,9,0)</f>
        <v>2675341.35</v>
      </c>
      <c r="G107" s="11">
        <f>VLOOKUP(A107,[3]数据!$B:$K,10,0)</f>
        <v>2463643.79</v>
      </c>
      <c r="H107" s="11">
        <f>VLOOKUP(A107,[3]数据!$B:$M,12,0)</f>
        <v>-4068674.44</v>
      </c>
    </row>
    <row r="108" ht="16.5" spans="1:8">
      <c r="A108" s="10" t="s">
        <v>219</v>
      </c>
      <c r="B108" s="10" t="s">
        <v>220</v>
      </c>
      <c r="C108" s="11">
        <v>71837.13</v>
      </c>
      <c r="D108" s="11">
        <f>VLOOKUP(A108,[2]数据!$B:$J,9,0)</f>
        <v>170547.5</v>
      </c>
      <c r="E108" s="11">
        <f>VLOOKUP(A108,[2]数据!$B:$K,10,0)</f>
        <v>230305.12</v>
      </c>
      <c r="F108" s="11">
        <f>VLOOKUP(A108,[3]数据!$B:$J,9,0)</f>
        <v>2768299.21</v>
      </c>
      <c r="G108" s="11">
        <f>VLOOKUP(A108,[3]数据!$B:$K,10,0)</f>
        <v>3003154.46</v>
      </c>
      <c r="H108" s="11">
        <f>VLOOKUP(A108,[3]数据!$B:$M,12,0)</f>
        <v>-163018.12</v>
      </c>
    </row>
    <row r="109" ht="16.5" spans="1:8">
      <c r="A109" s="10" t="s">
        <v>221</v>
      </c>
      <c r="B109" s="10" t="s">
        <v>222</v>
      </c>
      <c r="C109" s="11">
        <v>0</v>
      </c>
      <c r="D109" s="11">
        <f>VLOOKUP(A109,[2]数据!$B:$J,9,0)</f>
        <v>0</v>
      </c>
      <c r="E109" s="11">
        <f>VLOOKUP(A109,[2]数据!$B:$K,10,0)</f>
        <v>69400000</v>
      </c>
      <c r="F109" s="11">
        <f>VLOOKUP(A109,[3]数据!$B:$J,9,0)</f>
        <v>50000</v>
      </c>
      <c r="G109" s="11">
        <f>VLOOKUP(A109,[3]数据!$B:$K,10,0)</f>
        <v>84400000</v>
      </c>
      <c r="H109" s="11">
        <f>VLOOKUP(A109,[3]数据!$B:$M,12,0)</f>
        <v>-84350000</v>
      </c>
    </row>
    <row r="110" ht="16.5" spans="1:8">
      <c r="A110" s="10" t="s">
        <v>223</v>
      </c>
      <c r="B110" s="10" t="s">
        <v>224</v>
      </c>
      <c r="C110" s="11">
        <v>-733804.42</v>
      </c>
      <c r="D110" s="11">
        <f>VLOOKUP(A110,[2]数据!$B:$J,9,0)</f>
        <v>0</v>
      </c>
      <c r="E110" s="11">
        <f>VLOOKUP(A110,[2]数据!$B:$K,10,0)</f>
        <v>0</v>
      </c>
      <c r="F110" s="11">
        <f>VLOOKUP(A110,[3]数据!$B:$J,9,0)</f>
        <v>733804.42</v>
      </c>
      <c r="G110" s="11">
        <f>VLOOKUP(A110,[3]数据!$B:$K,10,0)</f>
        <v>0</v>
      </c>
      <c r="H110" s="11">
        <f>VLOOKUP(A110,[3]数据!$B:$M,12,0)</f>
        <v>0</v>
      </c>
    </row>
    <row r="111" ht="16.5" spans="1:8">
      <c r="A111" s="10" t="s">
        <v>225</v>
      </c>
      <c r="B111" s="10" t="s">
        <v>226</v>
      </c>
      <c r="C111" s="11">
        <v>-39000000</v>
      </c>
      <c r="D111" s="11">
        <f>VLOOKUP(A111,[2]数据!$B:$J,9,0)</f>
        <v>0</v>
      </c>
      <c r="E111" s="11">
        <f>VLOOKUP(A111,[2]数据!$B:$K,10,0)</f>
        <v>0</v>
      </c>
      <c r="F111" s="11">
        <f>VLOOKUP(A111,[3]数据!$B:$J,9,0)</f>
        <v>0</v>
      </c>
      <c r="G111" s="11">
        <f>VLOOKUP(A111,[3]数据!$B:$K,10,0)</f>
        <v>0</v>
      </c>
      <c r="H111" s="11">
        <f>VLOOKUP(A111,[3]数据!$B:$M,12,0)</f>
        <v>-39000000</v>
      </c>
    </row>
    <row r="112" ht="16.5" spans="1:8">
      <c r="A112" s="10" t="s">
        <v>227</v>
      </c>
      <c r="B112" s="10" t="s">
        <v>228</v>
      </c>
      <c r="C112" s="11">
        <v>-16000000</v>
      </c>
      <c r="D112" s="11">
        <f>VLOOKUP(A112,[2]数据!$B:$J,9,0)</f>
        <v>0</v>
      </c>
      <c r="E112" s="11">
        <f>VLOOKUP(A112,[2]数据!$B:$K,10,0)</f>
        <v>0</v>
      </c>
      <c r="F112" s="11">
        <f>VLOOKUP(A112,[3]数据!$B:$J,9,0)</f>
        <v>0</v>
      </c>
      <c r="G112" s="11">
        <f>VLOOKUP(A112,[3]数据!$B:$K,10,0)</f>
        <v>0</v>
      </c>
      <c r="H112" s="11">
        <f>VLOOKUP(A112,[3]数据!$B:$M,12,0)</f>
        <v>-16000000</v>
      </c>
    </row>
    <row r="113" ht="16.5" spans="1:8">
      <c r="A113" s="10" t="s">
        <v>229</v>
      </c>
      <c r="B113" s="10" t="s">
        <v>230</v>
      </c>
      <c r="C113" s="11">
        <v>-4227500</v>
      </c>
      <c r="D113" s="11">
        <f>VLOOKUP(A113,[2]数据!$B:$J,9,0)</f>
        <v>0</v>
      </c>
      <c r="E113" s="11">
        <f>VLOOKUP(A113,[2]数据!$B:$K,10,0)</f>
        <v>0</v>
      </c>
      <c r="F113" s="11">
        <f>VLOOKUP(A113,[3]数据!$B:$J,9,0)</f>
        <v>0</v>
      </c>
      <c r="G113" s="11">
        <f>VLOOKUP(A113,[3]数据!$B:$K,10,0)</f>
        <v>0</v>
      </c>
      <c r="H113" s="11">
        <f>VLOOKUP(A113,[3]数据!$B:$M,12,0)</f>
        <v>-4227500</v>
      </c>
    </row>
    <row r="114" ht="16.5" spans="1:8">
      <c r="A114" s="10" t="s">
        <v>231</v>
      </c>
      <c r="B114" s="10" t="s">
        <v>232</v>
      </c>
      <c r="C114" s="11">
        <v>-3820000</v>
      </c>
      <c r="D114" s="11">
        <f>VLOOKUP(A114,[2]数据!$B:$J,9,0)</f>
        <v>0</v>
      </c>
      <c r="E114" s="11">
        <f>VLOOKUP(A114,[2]数据!$B:$K,10,0)</f>
        <v>0</v>
      </c>
      <c r="F114" s="11">
        <f>VLOOKUP(A114,[3]数据!$B:$J,9,0)</f>
        <v>0</v>
      </c>
      <c r="G114" s="11">
        <f>VLOOKUP(A114,[3]数据!$B:$K,10,0)</f>
        <v>0</v>
      </c>
      <c r="H114" s="11">
        <f>VLOOKUP(A114,[3]数据!$B:$M,12,0)</f>
        <v>-3820000</v>
      </c>
    </row>
    <row r="115" ht="16.5" spans="1:8">
      <c r="A115" s="10" t="s">
        <v>233</v>
      </c>
      <c r="B115" s="10" t="s">
        <v>234</v>
      </c>
      <c r="C115" s="11">
        <v>-12522500</v>
      </c>
      <c r="D115" s="11">
        <f>VLOOKUP(A115,[2]数据!$B:$J,9,0)</f>
        <v>0</v>
      </c>
      <c r="E115" s="11">
        <f>VLOOKUP(A115,[2]数据!$B:$K,10,0)</f>
        <v>0</v>
      </c>
      <c r="F115" s="11">
        <f>VLOOKUP(A115,[3]数据!$B:$J,9,0)</f>
        <v>0</v>
      </c>
      <c r="G115" s="11">
        <f>VLOOKUP(A115,[3]数据!$B:$K,10,0)</f>
        <v>0</v>
      </c>
      <c r="H115" s="11">
        <f>VLOOKUP(A115,[3]数据!$B:$M,12,0)</f>
        <v>-12522500</v>
      </c>
    </row>
    <row r="116" ht="16.5" spans="1:8">
      <c r="A116" s="10" t="s">
        <v>235</v>
      </c>
      <c r="B116" s="10" t="s">
        <v>236</v>
      </c>
      <c r="C116" s="11">
        <v>-3530000</v>
      </c>
      <c r="D116" s="11">
        <f>VLOOKUP(A116,[2]数据!$B:$J,9,0)</f>
        <v>0</v>
      </c>
      <c r="E116" s="11">
        <f>VLOOKUP(A116,[2]数据!$B:$K,10,0)</f>
        <v>0</v>
      </c>
      <c r="F116" s="11">
        <f>VLOOKUP(A116,[3]数据!$B:$J,9,0)</f>
        <v>0</v>
      </c>
      <c r="G116" s="11">
        <f>VLOOKUP(A116,[3]数据!$B:$K,10,0)</f>
        <v>0</v>
      </c>
      <c r="H116" s="11">
        <f>VLOOKUP(A116,[3]数据!$B:$M,12,0)</f>
        <v>-3530000</v>
      </c>
    </row>
    <row r="117" ht="16.5" spans="1:8">
      <c r="A117" s="10" t="s">
        <v>237</v>
      </c>
      <c r="B117" s="10" t="s">
        <v>238</v>
      </c>
      <c r="C117" s="11">
        <v>-1760000</v>
      </c>
      <c r="D117" s="11">
        <f>VLOOKUP(A117,[2]数据!$B:$J,9,0)</f>
        <v>0</v>
      </c>
      <c r="E117" s="11">
        <f>VLOOKUP(A117,[2]数据!$B:$K,10,0)</f>
        <v>0</v>
      </c>
      <c r="F117" s="11">
        <f>VLOOKUP(A117,[3]数据!$B:$J,9,0)</f>
        <v>0</v>
      </c>
      <c r="G117" s="11">
        <f>VLOOKUP(A117,[3]数据!$B:$K,10,0)</f>
        <v>0</v>
      </c>
      <c r="H117" s="11">
        <f>VLOOKUP(A117,[3]数据!$B:$M,12,0)</f>
        <v>-1760000</v>
      </c>
    </row>
    <row r="118" ht="16.5" spans="1:8">
      <c r="A118" s="10" t="s">
        <v>239</v>
      </c>
      <c r="B118" s="10" t="s">
        <v>240</v>
      </c>
      <c r="C118" s="11">
        <v>-1100000</v>
      </c>
      <c r="D118" s="11">
        <f>VLOOKUP(A118,[2]数据!$B:$J,9,0)</f>
        <v>0</v>
      </c>
      <c r="E118" s="11">
        <f>VLOOKUP(A118,[2]数据!$B:$K,10,0)</f>
        <v>0</v>
      </c>
      <c r="F118" s="11">
        <f>VLOOKUP(A118,[3]数据!$B:$J,9,0)</f>
        <v>0</v>
      </c>
      <c r="G118" s="11">
        <f>VLOOKUP(A118,[3]数据!$B:$K,10,0)</f>
        <v>0</v>
      </c>
      <c r="H118" s="11">
        <f>VLOOKUP(A118,[3]数据!$B:$M,12,0)</f>
        <v>-1100000</v>
      </c>
    </row>
    <row r="119" ht="16.5" spans="1:8">
      <c r="A119" s="10" t="s">
        <v>241</v>
      </c>
      <c r="B119" s="10" t="s">
        <v>242</v>
      </c>
      <c r="C119" s="11">
        <v>-880000</v>
      </c>
      <c r="D119" s="11">
        <f>VLOOKUP(A119,[2]数据!$B:$J,9,0)</f>
        <v>0</v>
      </c>
      <c r="E119" s="11">
        <f>VLOOKUP(A119,[2]数据!$B:$K,10,0)</f>
        <v>0</v>
      </c>
      <c r="F119" s="11">
        <f>VLOOKUP(A119,[3]数据!$B:$J,9,0)</f>
        <v>0</v>
      </c>
      <c r="G119" s="11">
        <f>VLOOKUP(A119,[3]数据!$B:$K,10,0)</f>
        <v>0</v>
      </c>
      <c r="H119" s="11">
        <f>VLOOKUP(A119,[3]数据!$B:$M,12,0)</f>
        <v>-880000</v>
      </c>
    </row>
    <row r="120" ht="16.5" spans="1:8">
      <c r="A120" s="10" t="s">
        <v>243</v>
      </c>
      <c r="B120" s="10" t="s">
        <v>244</v>
      </c>
      <c r="C120" s="11">
        <v>-880000</v>
      </c>
      <c r="D120" s="11">
        <f>VLOOKUP(A120,[2]数据!$B:$J,9,0)</f>
        <v>0</v>
      </c>
      <c r="E120" s="11">
        <f>VLOOKUP(A120,[2]数据!$B:$K,10,0)</f>
        <v>0</v>
      </c>
      <c r="F120" s="11">
        <f>VLOOKUP(A120,[3]数据!$B:$J,9,0)</f>
        <v>0</v>
      </c>
      <c r="G120" s="11">
        <f>VLOOKUP(A120,[3]数据!$B:$K,10,0)</f>
        <v>0</v>
      </c>
      <c r="H120" s="11">
        <f>VLOOKUP(A120,[3]数据!$B:$M,12,0)</f>
        <v>-880000</v>
      </c>
    </row>
    <row r="121" ht="16.5" spans="1:8">
      <c r="A121" s="10" t="s">
        <v>245</v>
      </c>
      <c r="B121" s="10" t="s">
        <v>246</v>
      </c>
      <c r="C121" s="11">
        <v>-880000</v>
      </c>
      <c r="D121" s="11">
        <f>VLOOKUP(A121,[2]数据!$B:$J,9,0)</f>
        <v>0</v>
      </c>
      <c r="E121" s="11">
        <f>VLOOKUP(A121,[2]数据!$B:$K,10,0)</f>
        <v>0</v>
      </c>
      <c r="F121" s="11">
        <f>VLOOKUP(A121,[3]数据!$B:$J,9,0)</f>
        <v>0</v>
      </c>
      <c r="G121" s="11">
        <f>VLOOKUP(A121,[3]数据!$B:$K,10,0)</f>
        <v>0</v>
      </c>
      <c r="H121" s="11">
        <f>VLOOKUP(A121,[3]数据!$B:$M,12,0)</f>
        <v>-880000</v>
      </c>
    </row>
    <row r="122" ht="16.5" spans="1:8">
      <c r="A122" s="10" t="s">
        <v>247</v>
      </c>
      <c r="B122" s="10" t="s">
        <v>248</v>
      </c>
      <c r="C122" s="11">
        <v>-1980000</v>
      </c>
      <c r="D122" s="11">
        <f>VLOOKUP(A122,[2]数据!$B:$J,9,0)</f>
        <v>0</v>
      </c>
      <c r="E122" s="11">
        <f>VLOOKUP(A122,[2]数据!$B:$K,10,0)</f>
        <v>0</v>
      </c>
      <c r="F122" s="11">
        <f>VLOOKUP(A122,[3]数据!$B:$J,9,0)</f>
        <v>0</v>
      </c>
      <c r="G122" s="11">
        <f>VLOOKUP(A122,[3]数据!$B:$K,10,0)</f>
        <v>0</v>
      </c>
      <c r="H122" s="11">
        <f>VLOOKUP(A122,[3]数据!$B:$M,12,0)</f>
        <v>-1980000</v>
      </c>
    </row>
    <row r="123" ht="16.5" spans="1:8">
      <c r="A123" s="10" t="s">
        <v>249</v>
      </c>
      <c r="B123" s="10" t="s">
        <v>250</v>
      </c>
      <c r="C123" s="11">
        <v>-490000</v>
      </c>
      <c r="D123" s="11">
        <f>VLOOKUP(A123,[2]数据!$B:$J,9,0)</f>
        <v>0</v>
      </c>
      <c r="E123" s="11">
        <f>VLOOKUP(A123,[2]数据!$B:$K,10,0)</f>
        <v>0</v>
      </c>
      <c r="F123" s="11">
        <f>VLOOKUP(A123,[3]数据!$B:$J,9,0)</f>
        <v>0</v>
      </c>
      <c r="G123" s="11">
        <f>VLOOKUP(A123,[3]数据!$B:$K,10,0)</f>
        <v>0</v>
      </c>
      <c r="H123" s="11">
        <f>VLOOKUP(A123,[3]数据!$B:$M,12,0)</f>
        <v>-490000</v>
      </c>
    </row>
    <row r="124" ht="16.5" spans="1:8">
      <c r="A124" s="10" t="s">
        <v>251</v>
      </c>
      <c r="B124" s="10" t="s">
        <v>252</v>
      </c>
      <c r="C124" s="11">
        <v>-22472500</v>
      </c>
      <c r="D124" s="11">
        <f>VLOOKUP(A124,[2]数据!$B:$J,9,0)</f>
        <v>0</v>
      </c>
      <c r="E124" s="11">
        <f>VLOOKUP(A124,[2]数据!$B:$K,10,0)</f>
        <v>0</v>
      </c>
      <c r="F124" s="11">
        <f>VLOOKUP(A124,[3]数据!$B:$J,9,0)</f>
        <v>0</v>
      </c>
      <c r="G124" s="11">
        <f>VLOOKUP(A124,[3]数据!$B:$K,10,0)</f>
        <v>0</v>
      </c>
      <c r="H124" s="11">
        <f>VLOOKUP(A124,[3]数据!$B:$M,12,0)</f>
        <v>-22472500</v>
      </c>
    </row>
    <row r="125" ht="16.5" spans="1:8">
      <c r="A125" s="10" t="s">
        <v>253</v>
      </c>
      <c r="B125" s="10" t="s">
        <v>254</v>
      </c>
      <c r="C125" s="11">
        <v>-19180000</v>
      </c>
      <c r="D125" s="11">
        <f>VLOOKUP(A125,[2]数据!$B:$J,9,0)</f>
        <v>0</v>
      </c>
      <c r="E125" s="11">
        <f>VLOOKUP(A125,[2]数据!$B:$K,10,0)</f>
        <v>0</v>
      </c>
      <c r="F125" s="11">
        <f>VLOOKUP(A125,[3]数据!$B:$J,9,0)</f>
        <v>0</v>
      </c>
      <c r="G125" s="11">
        <f>VLOOKUP(A125,[3]数据!$B:$K,10,0)</f>
        <v>0</v>
      </c>
      <c r="H125" s="11">
        <f>VLOOKUP(A125,[3]数据!$B:$M,12,0)</f>
        <v>-19180000</v>
      </c>
    </row>
    <row r="126" ht="16.5" spans="1:8">
      <c r="A126" s="10" t="s">
        <v>255</v>
      </c>
      <c r="B126" s="10" t="s">
        <v>256</v>
      </c>
      <c r="C126" s="11">
        <v>-16470000</v>
      </c>
      <c r="D126" s="11">
        <f>VLOOKUP(A126,[2]数据!$B:$J,9,0)</f>
        <v>0</v>
      </c>
      <c r="E126" s="11">
        <f>VLOOKUP(A126,[2]数据!$B:$K,10,0)</f>
        <v>0</v>
      </c>
      <c r="F126" s="11">
        <f>VLOOKUP(A126,[3]数据!$B:$J,9,0)</f>
        <v>0</v>
      </c>
      <c r="G126" s="11">
        <f>VLOOKUP(A126,[3]数据!$B:$K,10,0)</f>
        <v>0</v>
      </c>
      <c r="H126" s="11">
        <f>VLOOKUP(A126,[3]数据!$B:$M,12,0)</f>
        <v>-16470000</v>
      </c>
    </row>
    <row r="127" ht="16.5" spans="1:8">
      <c r="A127" s="10" t="s">
        <v>257</v>
      </c>
      <c r="B127" s="10" t="s">
        <v>258</v>
      </c>
      <c r="C127" s="11">
        <v>-8240000</v>
      </c>
      <c r="D127" s="11">
        <f>VLOOKUP(A127,[2]数据!$B:$J,9,0)</f>
        <v>0</v>
      </c>
      <c r="E127" s="11">
        <f>VLOOKUP(A127,[2]数据!$B:$K,10,0)</f>
        <v>0</v>
      </c>
      <c r="F127" s="11">
        <f>VLOOKUP(A127,[3]数据!$B:$J,9,0)</f>
        <v>0</v>
      </c>
      <c r="G127" s="11">
        <f>VLOOKUP(A127,[3]数据!$B:$K,10,0)</f>
        <v>0</v>
      </c>
      <c r="H127" s="11">
        <f>VLOOKUP(A127,[3]数据!$B:$M,12,0)</f>
        <v>-8240000</v>
      </c>
    </row>
    <row r="128" ht="16.5" spans="1:8">
      <c r="A128" s="10" t="s">
        <v>259</v>
      </c>
      <c r="B128" s="10" t="s">
        <v>260</v>
      </c>
      <c r="C128" s="11">
        <v>-5150000</v>
      </c>
      <c r="D128" s="11">
        <f>VLOOKUP(A128,[2]数据!$B:$J,9,0)</f>
        <v>0</v>
      </c>
      <c r="E128" s="11">
        <f>VLOOKUP(A128,[2]数据!$B:$K,10,0)</f>
        <v>0</v>
      </c>
      <c r="F128" s="11">
        <f>VLOOKUP(A128,[3]数据!$B:$J,9,0)</f>
        <v>0</v>
      </c>
      <c r="G128" s="11">
        <f>VLOOKUP(A128,[3]数据!$B:$K,10,0)</f>
        <v>0</v>
      </c>
      <c r="H128" s="11">
        <f>VLOOKUP(A128,[3]数据!$B:$M,12,0)</f>
        <v>-5150000</v>
      </c>
    </row>
    <row r="129" ht="16.5" spans="1:8">
      <c r="A129" s="10" t="s">
        <v>261</v>
      </c>
      <c r="B129" s="10" t="s">
        <v>262</v>
      </c>
      <c r="C129" s="11">
        <v>-4120000</v>
      </c>
      <c r="D129" s="11">
        <f>VLOOKUP(A129,[2]数据!$B:$J,9,0)</f>
        <v>0</v>
      </c>
      <c r="E129" s="11">
        <f>VLOOKUP(A129,[2]数据!$B:$K,10,0)</f>
        <v>0</v>
      </c>
      <c r="F129" s="11">
        <f>VLOOKUP(A129,[3]数据!$B:$J,9,0)</f>
        <v>0</v>
      </c>
      <c r="G129" s="11">
        <f>VLOOKUP(A129,[3]数据!$B:$K,10,0)</f>
        <v>0</v>
      </c>
      <c r="H129" s="11">
        <f>VLOOKUP(A129,[3]数据!$B:$M,12,0)</f>
        <v>-4120000</v>
      </c>
    </row>
    <row r="130" ht="16.5" spans="1:8">
      <c r="A130" s="10" t="s">
        <v>263</v>
      </c>
      <c r="B130" s="10" t="s">
        <v>264</v>
      </c>
      <c r="C130" s="11">
        <v>-4120000</v>
      </c>
      <c r="D130" s="11">
        <f>VLOOKUP(A130,[2]数据!$B:$J,9,0)</f>
        <v>0</v>
      </c>
      <c r="E130" s="11">
        <f>VLOOKUP(A130,[2]数据!$B:$K,10,0)</f>
        <v>0</v>
      </c>
      <c r="F130" s="11">
        <f>VLOOKUP(A130,[3]数据!$B:$J,9,0)</f>
        <v>0</v>
      </c>
      <c r="G130" s="11">
        <f>VLOOKUP(A130,[3]数据!$B:$K,10,0)</f>
        <v>0</v>
      </c>
      <c r="H130" s="11">
        <f>VLOOKUP(A130,[3]数据!$B:$M,12,0)</f>
        <v>-4120000</v>
      </c>
    </row>
    <row r="131" ht="16.5" spans="1:8">
      <c r="A131" s="10" t="s">
        <v>265</v>
      </c>
      <c r="B131" s="10" t="s">
        <v>266</v>
      </c>
      <c r="C131" s="11">
        <v>-4120000</v>
      </c>
      <c r="D131" s="11">
        <f>VLOOKUP(A131,[2]数据!$B:$J,9,0)</f>
        <v>0</v>
      </c>
      <c r="E131" s="11">
        <f>VLOOKUP(A131,[2]数据!$B:$K,10,0)</f>
        <v>0</v>
      </c>
      <c r="F131" s="11">
        <f>VLOOKUP(A131,[3]数据!$B:$J,9,0)</f>
        <v>0</v>
      </c>
      <c r="G131" s="11">
        <f>VLOOKUP(A131,[3]数据!$B:$K,10,0)</f>
        <v>0</v>
      </c>
      <c r="H131" s="11">
        <f>VLOOKUP(A131,[3]数据!$B:$M,12,0)</f>
        <v>-4120000</v>
      </c>
    </row>
    <row r="132" ht="16.5" spans="1:8">
      <c r="A132" s="10" t="s">
        <v>267</v>
      </c>
      <c r="B132" s="10" t="s">
        <v>268</v>
      </c>
      <c r="C132" s="11">
        <v>-9220000</v>
      </c>
      <c r="D132" s="11">
        <f>VLOOKUP(A132,[2]数据!$B:$J,9,0)</f>
        <v>0</v>
      </c>
      <c r="E132" s="11">
        <f>VLOOKUP(A132,[2]数据!$B:$K,10,0)</f>
        <v>0</v>
      </c>
      <c r="F132" s="11">
        <f>VLOOKUP(A132,[3]数据!$B:$J,9,0)</f>
        <v>0</v>
      </c>
      <c r="G132" s="11">
        <f>VLOOKUP(A132,[3]数据!$B:$K,10,0)</f>
        <v>0</v>
      </c>
      <c r="H132" s="11">
        <f>VLOOKUP(A132,[3]数据!$B:$M,12,0)</f>
        <v>-9220000</v>
      </c>
    </row>
    <row r="133" ht="16.5" spans="1:8">
      <c r="A133" s="10" t="s">
        <v>269</v>
      </c>
      <c r="B133" s="10" t="s">
        <v>270</v>
      </c>
      <c r="C133" s="11">
        <v>-2310000</v>
      </c>
      <c r="D133" s="11">
        <f>VLOOKUP(A133,[2]数据!$B:$J,9,0)</f>
        <v>0</v>
      </c>
      <c r="E133" s="11">
        <f>VLOOKUP(A133,[2]数据!$B:$K,10,0)</f>
        <v>0</v>
      </c>
      <c r="F133" s="11">
        <f>VLOOKUP(A133,[3]数据!$B:$J,9,0)</f>
        <v>0</v>
      </c>
      <c r="G133" s="11">
        <f>VLOOKUP(A133,[3]数据!$B:$K,10,0)</f>
        <v>0</v>
      </c>
      <c r="H133" s="11">
        <f>VLOOKUP(A133,[3]数据!$B:$M,12,0)</f>
        <v>-2310000</v>
      </c>
    </row>
    <row r="134" ht="16.5" spans="1:8">
      <c r="A134" s="10" t="s">
        <v>271</v>
      </c>
      <c r="B134" s="10" t="s">
        <v>272</v>
      </c>
      <c r="C134" s="11">
        <v>-2777500</v>
      </c>
      <c r="D134" s="11">
        <f>VLOOKUP(A134,[2]数据!$B:$J,9,0)</f>
        <v>0</v>
      </c>
      <c r="E134" s="11">
        <f>VLOOKUP(A134,[2]数据!$B:$K,10,0)</f>
        <v>0</v>
      </c>
      <c r="F134" s="11">
        <f>VLOOKUP(A134,[3]数据!$B:$J,9,0)</f>
        <v>0</v>
      </c>
      <c r="G134" s="11">
        <f>VLOOKUP(A134,[3]数据!$B:$K,10,0)</f>
        <v>0</v>
      </c>
      <c r="H134" s="11">
        <f>VLOOKUP(A134,[3]数据!$B:$M,12,0)</f>
        <v>-2777500</v>
      </c>
    </row>
    <row r="135" ht="16.5" spans="1:8">
      <c r="A135" s="10" t="s">
        <v>273</v>
      </c>
      <c r="B135" s="10" t="s">
        <v>274</v>
      </c>
      <c r="C135" s="11">
        <v>-14002784</v>
      </c>
      <c r="D135" s="11">
        <f>VLOOKUP(A135,[2]数据!$B:$J,9,0)</f>
        <v>0</v>
      </c>
      <c r="E135" s="11">
        <f>VLOOKUP(A135,[2]数据!$B:$K,10,0)</f>
        <v>0</v>
      </c>
      <c r="F135" s="11">
        <f>VLOOKUP(A135,[3]数据!$B:$J,9,0)</f>
        <v>0</v>
      </c>
      <c r="G135" s="11">
        <f>VLOOKUP(A135,[3]数据!$B:$K,10,0)</f>
        <v>0</v>
      </c>
      <c r="H135" s="11">
        <f>VLOOKUP(A135,[3]数据!$B:$M,12,0)</f>
        <v>-14002784</v>
      </c>
    </row>
    <row r="136" ht="16.5" spans="1:8">
      <c r="A136" s="10" t="s">
        <v>275</v>
      </c>
      <c r="B136" s="10" t="s">
        <v>276</v>
      </c>
      <c r="C136" s="11">
        <v>-54962447.32</v>
      </c>
      <c r="D136" s="11">
        <f>VLOOKUP(A136,[2]数据!$B:$J,9,0)</f>
        <v>0</v>
      </c>
      <c r="E136" s="11">
        <f>VLOOKUP(A136,[2]数据!$B:$K,10,0)</f>
        <v>0</v>
      </c>
      <c r="F136" s="11">
        <f>VLOOKUP(A136,[3]数据!$B:$J,9,0)</f>
        <v>0</v>
      </c>
      <c r="G136" s="11">
        <f>VLOOKUP(A136,[3]数据!$B:$K,10,0)</f>
        <v>0</v>
      </c>
      <c r="H136" s="11">
        <f>VLOOKUP(A136,[3]数据!$B:$M,12,0)</f>
        <v>-54962447.32</v>
      </c>
    </row>
    <row r="137" ht="16.5" spans="1:8">
      <c r="A137" s="10" t="s">
        <v>277</v>
      </c>
      <c r="B137" s="10" t="s">
        <v>278</v>
      </c>
      <c r="C137" s="11">
        <v>-2860477.56</v>
      </c>
      <c r="D137" s="11">
        <f>VLOOKUP(A137,[2]数据!$B:$J,9,0)</f>
        <v>0</v>
      </c>
      <c r="E137" s="11">
        <f>VLOOKUP(A137,[2]数据!$B:$K,10,0)</f>
        <v>0</v>
      </c>
      <c r="F137" s="11">
        <f>VLOOKUP(A137,[3]数据!$B:$J,9,0)</f>
        <v>0</v>
      </c>
      <c r="G137" s="11">
        <f>VLOOKUP(A137,[3]数据!$B:$K,10,0)</f>
        <v>0</v>
      </c>
      <c r="H137" s="11">
        <f>VLOOKUP(A137,[3]数据!$B:$M,12,0)</f>
        <v>-2860477.56</v>
      </c>
    </row>
    <row r="138" ht="16.5" spans="1:8">
      <c r="A138" s="10" t="s">
        <v>279</v>
      </c>
      <c r="B138" s="10" t="s">
        <v>280</v>
      </c>
      <c r="C138" s="11">
        <v>-3762554.08</v>
      </c>
      <c r="D138" s="11">
        <f>VLOOKUP(A138,[2]数据!$B:$J,9,0)</f>
        <v>0</v>
      </c>
      <c r="E138" s="11">
        <f>VLOOKUP(A138,[2]数据!$B:$K,10,0)</f>
        <v>0</v>
      </c>
      <c r="F138" s="11">
        <f>VLOOKUP(A138,[3]数据!$B:$J,9,0)</f>
        <v>0</v>
      </c>
      <c r="G138" s="11">
        <f>VLOOKUP(A138,[3]数据!$B:$K,10,0)</f>
        <v>0</v>
      </c>
      <c r="H138" s="11">
        <f>VLOOKUP(A138,[3]数据!$B:$M,12,0)</f>
        <v>-3762554.08</v>
      </c>
    </row>
    <row r="139" ht="16.5" spans="1:8">
      <c r="A139" s="10" t="s">
        <v>281</v>
      </c>
      <c r="B139" s="10" t="s">
        <v>282</v>
      </c>
      <c r="C139" s="11">
        <v>224992.75</v>
      </c>
      <c r="D139" s="11">
        <f>VLOOKUP(A139,[2]数据!$B:$J,9,0)</f>
        <v>0</v>
      </c>
      <c r="E139" s="11">
        <f>VLOOKUP(A139,[2]数据!$B:$K,10,0)</f>
        <v>0</v>
      </c>
      <c r="F139" s="11">
        <f>VLOOKUP(A139,[3]数据!$B:$J,9,0)</f>
        <v>1364490.01</v>
      </c>
      <c r="G139" s="11">
        <f>VLOOKUP(A139,[3]数据!$B:$K,10,0)</f>
        <v>169345</v>
      </c>
      <c r="H139" s="11">
        <f>VLOOKUP(A139,[3]数据!$B:$M,12,0)</f>
        <v>1420137.76</v>
      </c>
    </row>
    <row r="140" ht="16.5" spans="1:8">
      <c r="A140" s="10" t="s">
        <v>283</v>
      </c>
      <c r="B140" s="10" t="s">
        <v>284</v>
      </c>
      <c r="C140" s="11">
        <v>-17920.89</v>
      </c>
      <c r="D140" s="11">
        <f>VLOOKUP(A140,[2]数据!$B:$J,9,0)</f>
        <v>39845447.57</v>
      </c>
      <c r="E140" s="11">
        <f>VLOOKUP(A140,[2]数据!$B:$K,10,0)</f>
        <v>39815348.07</v>
      </c>
      <c r="F140" s="11">
        <f>VLOOKUP(A140,[3]数据!$B:$J,9,0)</f>
        <v>410346380.86</v>
      </c>
      <c r="G140" s="11">
        <f>VLOOKUP(A140,[3]数据!$B:$K,10,0)</f>
        <v>410352256.81</v>
      </c>
      <c r="H140" s="11">
        <f>VLOOKUP(A140,[3]数据!$B:$M,12,0)</f>
        <v>-23796.84</v>
      </c>
    </row>
    <row r="141" ht="16.5" spans="1:8">
      <c r="A141" s="10" t="s">
        <v>285</v>
      </c>
      <c r="B141" s="10" t="s">
        <v>286</v>
      </c>
      <c r="C141" s="11">
        <v>-2113155.55</v>
      </c>
      <c r="D141" s="11">
        <f>VLOOKUP(A141,[2]数据!$B:$J,9,0)</f>
        <v>9859566.53</v>
      </c>
      <c r="E141" s="11">
        <f>VLOOKUP(A141,[2]数据!$B:$K,10,0)</f>
        <v>445994.87</v>
      </c>
      <c r="F141" s="11">
        <f>VLOOKUP(A141,[3]数据!$B:$J,9,0)</f>
        <v>-8597076.34</v>
      </c>
      <c r="G141" s="11">
        <f>VLOOKUP(A141,[3]数据!$B:$K,10,0)</f>
        <v>-11756853.12</v>
      </c>
      <c r="H141" s="11">
        <f>VLOOKUP(A141,[3]数据!$B:$M,12,0)</f>
        <v>1046621.23</v>
      </c>
    </row>
    <row r="142" ht="16.5" spans="1:8">
      <c r="A142" s="10" t="s">
        <v>287</v>
      </c>
      <c r="B142" s="10" t="s">
        <v>288</v>
      </c>
      <c r="C142" s="11">
        <v>4440360.73</v>
      </c>
      <c r="D142" s="11">
        <f>VLOOKUP(A142,[2]数据!$B:$J,9,0)</f>
        <v>1980496.68</v>
      </c>
      <c r="E142" s="11">
        <f>VLOOKUP(A142,[2]数据!$B:$K,10,0)</f>
        <v>1994010.64</v>
      </c>
      <c r="F142" s="11">
        <f>VLOOKUP(A142,[3]数据!$B:$J,9,0)</f>
        <v>22742416.45</v>
      </c>
      <c r="G142" s="11">
        <f>VLOOKUP(A142,[3]数据!$B:$K,10,0)</f>
        <v>21606903.06</v>
      </c>
      <c r="H142" s="11">
        <f>VLOOKUP(A142,[3]数据!$B:$M,12,0)</f>
        <v>5575874.12</v>
      </c>
    </row>
    <row r="143" ht="16.5" spans="1:8">
      <c r="A143" s="10" t="s">
        <v>289</v>
      </c>
      <c r="B143" s="10" t="s">
        <v>290</v>
      </c>
      <c r="C143" s="11">
        <v>10485266.57</v>
      </c>
      <c r="D143" s="11">
        <f>VLOOKUP(A143,[2]数据!$B:$J,9,0)</f>
        <v>5167565.25</v>
      </c>
      <c r="E143" s="11">
        <f>VLOOKUP(A143,[2]数据!$B:$K,10,0)</f>
        <v>4986245.44</v>
      </c>
      <c r="F143" s="11">
        <f>VLOOKUP(A143,[3]数据!$B:$J,9,0)</f>
        <v>55484596.58</v>
      </c>
      <c r="G143" s="11">
        <f>VLOOKUP(A143,[3]数据!$B:$K,10,0)</f>
        <v>53907314.83</v>
      </c>
      <c r="H143" s="11">
        <f>VLOOKUP(A143,[3]数据!$B:$M,12,0)</f>
        <v>12062548.32</v>
      </c>
    </row>
    <row r="144" ht="16.5" spans="1:8">
      <c r="A144" s="10" t="s">
        <v>291</v>
      </c>
      <c r="B144" s="10" t="s">
        <v>292</v>
      </c>
      <c r="C144" s="11">
        <v>-101185.26</v>
      </c>
      <c r="D144" s="11">
        <f>VLOOKUP(A144,[2]数据!$B:$J,9,0)</f>
        <v>0</v>
      </c>
      <c r="E144" s="11">
        <f>VLOOKUP(A144,[2]数据!$B:$K,10,0)</f>
        <v>-1458.4</v>
      </c>
      <c r="F144" s="11">
        <f>VLOOKUP(A144,[3]数据!$B:$J,9,0)</f>
        <v>15025.39</v>
      </c>
      <c r="G144" s="11">
        <f>VLOOKUP(A144,[3]数据!$B:$K,10,0)</f>
        <v>-19690.91</v>
      </c>
      <c r="H144" s="11">
        <f>VLOOKUP(A144,[3]数据!$B:$M,12,0)</f>
        <v>-66468.96</v>
      </c>
    </row>
    <row r="145" ht="16.5" spans="1:8">
      <c r="A145" s="10" t="s">
        <v>293</v>
      </c>
      <c r="B145" s="10" t="s">
        <v>294</v>
      </c>
      <c r="C145" s="11">
        <v>0</v>
      </c>
      <c r="D145" s="11">
        <f>VLOOKUP(A145,[2]数据!$B:$J,9,0)</f>
        <v>4056</v>
      </c>
      <c r="E145" s="11">
        <f>VLOOKUP(A145,[2]数据!$B:$K,10,0)</f>
        <v>4056</v>
      </c>
      <c r="F145" s="11">
        <f>VLOOKUP(A145,[3]数据!$B:$J,9,0)</f>
        <v>18856</v>
      </c>
      <c r="G145" s="11">
        <f>VLOOKUP(A145,[3]数据!$B:$K,10,0)</f>
        <v>18856</v>
      </c>
      <c r="H145" s="11">
        <f>VLOOKUP(A145,[3]数据!$B:$M,12,0)</f>
        <v>0</v>
      </c>
    </row>
    <row r="146" ht="16.5" spans="1:8">
      <c r="A146" s="10" t="s">
        <v>295</v>
      </c>
      <c r="B146" s="10" t="s">
        <v>296</v>
      </c>
      <c r="C146" s="11">
        <v>0</v>
      </c>
      <c r="D146" s="11">
        <f>VLOOKUP(A146,[2]数据!$B:$J,9,0)</f>
        <v>251672.31</v>
      </c>
      <c r="E146" s="11">
        <f>VLOOKUP(A146,[2]数据!$B:$K,10,0)</f>
        <v>251672.31</v>
      </c>
      <c r="F146" s="11">
        <f>VLOOKUP(A146,[3]数据!$B:$J,9,0)</f>
        <v>3782587.51</v>
      </c>
      <c r="G146" s="11">
        <f>VLOOKUP(A146,[3]数据!$B:$K,10,0)</f>
        <v>3782587.51</v>
      </c>
      <c r="H146" s="11">
        <f>VLOOKUP(A146,[3]数据!$B:$M,12,0)</f>
        <v>0</v>
      </c>
    </row>
    <row r="147" ht="16.5" spans="1:8">
      <c r="A147" s="10" t="s">
        <v>297</v>
      </c>
      <c r="B147" s="10" t="s">
        <v>298</v>
      </c>
      <c r="C147" s="11">
        <v>0</v>
      </c>
      <c r="D147" s="11">
        <f>VLOOKUP(A147,[2]数据!$B:$J,9,0)</f>
        <v>500</v>
      </c>
      <c r="E147" s="11">
        <f>VLOOKUP(A147,[2]数据!$B:$K,10,0)</f>
        <v>500</v>
      </c>
      <c r="F147" s="11">
        <f>VLOOKUP(A147,[3]数据!$B:$J,9,0)</f>
        <v>13373.5</v>
      </c>
      <c r="G147" s="11">
        <f>VLOOKUP(A147,[3]数据!$B:$K,10,0)</f>
        <v>13373.5</v>
      </c>
      <c r="H147" s="11">
        <f>VLOOKUP(A147,[3]数据!$B:$M,12,0)</f>
        <v>0</v>
      </c>
    </row>
    <row r="148" ht="16.5" spans="1:8">
      <c r="A148" s="10" t="s">
        <v>299</v>
      </c>
      <c r="B148" s="10" t="s">
        <v>300</v>
      </c>
      <c r="C148" s="11">
        <v>0</v>
      </c>
      <c r="D148" s="11">
        <f>VLOOKUP(A148,[2]数据!$B:$J,9,0)</f>
        <v>28944.76</v>
      </c>
      <c r="E148" s="11">
        <f>VLOOKUP(A148,[2]数据!$B:$K,10,0)</f>
        <v>28944.76</v>
      </c>
      <c r="F148" s="11">
        <f>VLOOKUP(A148,[3]数据!$B:$J,9,0)</f>
        <v>419959.25</v>
      </c>
      <c r="G148" s="11">
        <f>VLOOKUP(A148,[3]数据!$B:$K,10,0)</f>
        <v>419959.25</v>
      </c>
      <c r="H148" s="11">
        <f>VLOOKUP(A148,[3]数据!$B:$M,12,0)</f>
        <v>0</v>
      </c>
    </row>
    <row r="149" ht="16.5" spans="1:8">
      <c r="A149" s="10" t="s">
        <v>301</v>
      </c>
      <c r="B149" s="10" t="s">
        <v>302</v>
      </c>
      <c r="C149" s="11">
        <v>0</v>
      </c>
      <c r="D149" s="11">
        <f>VLOOKUP(A149,[2]数据!$B:$J,9,0)</f>
        <v>22969.64</v>
      </c>
      <c r="E149" s="11">
        <f>VLOOKUP(A149,[2]数据!$B:$K,10,0)</f>
        <v>22969.64</v>
      </c>
      <c r="F149" s="11">
        <f>VLOOKUP(A149,[3]数据!$B:$J,9,0)</f>
        <v>330798.43</v>
      </c>
      <c r="G149" s="11">
        <f>VLOOKUP(A149,[3]数据!$B:$K,10,0)</f>
        <v>330798.43</v>
      </c>
      <c r="H149" s="11">
        <f>VLOOKUP(A149,[3]数据!$B:$M,12,0)</f>
        <v>0</v>
      </c>
    </row>
    <row r="150" ht="16.5" spans="1:8">
      <c r="A150" s="10" t="s">
        <v>303</v>
      </c>
      <c r="B150" s="10" t="s">
        <v>304</v>
      </c>
      <c r="C150" s="11">
        <v>0</v>
      </c>
      <c r="D150" s="11">
        <f>VLOOKUP(A150,[2]数据!$B:$J,9,0)</f>
        <v>2171</v>
      </c>
      <c r="E150" s="11">
        <f>VLOOKUP(A150,[2]数据!$B:$K,10,0)</f>
        <v>2171</v>
      </c>
      <c r="F150" s="11">
        <f>VLOOKUP(A150,[3]数据!$B:$J,9,0)</f>
        <v>31635.44</v>
      </c>
      <c r="G150" s="11">
        <f>VLOOKUP(A150,[3]数据!$B:$K,10,0)</f>
        <v>31635.44</v>
      </c>
      <c r="H150" s="11">
        <f>VLOOKUP(A150,[3]数据!$B:$M,12,0)</f>
        <v>0</v>
      </c>
    </row>
    <row r="151" ht="16.5" spans="1:8">
      <c r="A151" s="10" t="s">
        <v>305</v>
      </c>
      <c r="B151" s="10" t="s">
        <v>306</v>
      </c>
      <c r="C151" s="11">
        <v>0</v>
      </c>
      <c r="D151" s="11">
        <f>VLOOKUP(A151,[2]数据!$B:$J,9,0)</f>
        <v>1266.16</v>
      </c>
      <c r="E151" s="11">
        <f>VLOOKUP(A151,[2]数据!$B:$K,10,0)</f>
        <v>1266.16</v>
      </c>
      <c r="F151" s="11">
        <f>VLOOKUP(A151,[3]数据!$B:$J,9,0)</f>
        <v>18370.85</v>
      </c>
      <c r="G151" s="11">
        <f>VLOOKUP(A151,[3]数据!$B:$K,10,0)</f>
        <v>18370.85</v>
      </c>
      <c r="H151" s="11">
        <f>VLOOKUP(A151,[3]数据!$B:$M,12,0)</f>
        <v>0</v>
      </c>
    </row>
    <row r="152" ht="16.5" spans="1:8">
      <c r="A152" s="10" t="s">
        <v>307</v>
      </c>
      <c r="B152" s="10" t="s">
        <v>308</v>
      </c>
      <c r="C152" s="11">
        <v>0</v>
      </c>
      <c r="D152" s="11">
        <f>VLOOKUP(A152,[2]数据!$B:$J,9,0)</f>
        <v>7112</v>
      </c>
      <c r="E152" s="11">
        <f>VLOOKUP(A152,[2]数据!$B:$K,10,0)</f>
        <v>7112</v>
      </c>
      <c r="F152" s="11">
        <f>VLOOKUP(A152,[3]数据!$B:$J,9,0)</f>
        <v>100290</v>
      </c>
      <c r="G152" s="11">
        <f>VLOOKUP(A152,[3]数据!$B:$K,10,0)</f>
        <v>100290</v>
      </c>
      <c r="H152" s="11">
        <f>VLOOKUP(A152,[3]数据!$B:$M,12,0)</f>
        <v>0</v>
      </c>
    </row>
    <row r="153" ht="16.5" spans="1:8">
      <c r="A153" s="10" t="s">
        <v>309</v>
      </c>
      <c r="B153" s="10" t="s">
        <v>310</v>
      </c>
      <c r="C153" s="11">
        <v>0</v>
      </c>
      <c r="D153" s="11">
        <f>VLOOKUP(A153,[2]数据!$B:$J,9,0)</f>
        <v>2984106.06</v>
      </c>
      <c r="E153" s="11">
        <f>VLOOKUP(A153,[2]数据!$B:$K,10,0)</f>
        <v>2984106.06</v>
      </c>
      <c r="F153" s="11">
        <f>VLOOKUP(A153,[3]数据!$B:$J,9,0)</f>
        <v>34708399.15</v>
      </c>
      <c r="G153" s="11">
        <f>VLOOKUP(A153,[3]数据!$B:$K,10,0)</f>
        <v>34708399.15</v>
      </c>
      <c r="H153" s="11">
        <f>VLOOKUP(A153,[3]数据!$B:$M,12,0)</f>
        <v>0</v>
      </c>
    </row>
    <row r="154" ht="16.5" spans="1:8">
      <c r="A154" s="10" t="s">
        <v>311</v>
      </c>
      <c r="B154" s="10" t="s">
        <v>312</v>
      </c>
      <c r="C154" s="11">
        <v>0</v>
      </c>
      <c r="D154" s="11">
        <f>VLOOKUP(A154,[2]数据!$B:$J,9,0)</f>
        <v>477.99</v>
      </c>
      <c r="E154" s="11">
        <f>VLOOKUP(A154,[2]数据!$B:$K,10,0)</f>
        <v>477.99</v>
      </c>
      <c r="F154" s="11">
        <f>VLOOKUP(A154,[3]数据!$B:$J,9,0)</f>
        <v>1027.99</v>
      </c>
      <c r="G154" s="11">
        <f>VLOOKUP(A154,[3]数据!$B:$K,10,0)</f>
        <v>1027.99</v>
      </c>
      <c r="H154" s="11">
        <f>VLOOKUP(A154,[3]数据!$B:$M,12,0)</f>
        <v>0</v>
      </c>
    </row>
    <row r="155" ht="16.5" spans="1:8">
      <c r="A155" s="10" t="s">
        <v>313</v>
      </c>
      <c r="B155" s="10" t="s">
        <v>314</v>
      </c>
      <c r="C155" s="11">
        <v>0</v>
      </c>
      <c r="D155" s="11">
        <f>VLOOKUP(A155,[2]数据!$B:$J,9,0)</f>
        <v>0</v>
      </c>
      <c r="E155" s="11">
        <f>VLOOKUP(A155,[2]数据!$B:$K,10,0)</f>
        <v>0</v>
      </c>
      <c r="F155" s="11">
        <f>VLOOKUP(A155,[3]数据!$B:$J,9,0)</f>
        <v>935</v>
      </c>
      <c r="G155" s="11">
        <f>VLOOKUP(A155,[3]数据!$B:$K,10,0)</f>
        <v>935</v>
      </c>
      <c r="H155" s="11">
        <f>VLOOKUP(A155,[3]数据!$B:$M,12,0)</f>
        <v>0</v>
      </c>
    </row>
    <row r="156" ht="16.5" spans="1:8">
      <c r="A156" s="10" t="s">
        <v>315</v>
      </c>
      <c r="B156" s="10" t="s">
        <v>316</v>
      </c>
      <c r="C156" s="11">
        <v>0</v>
      </c>
      <c r="D156" s="11">
        <f>VLOOKUP(A156,[2]数据!$B:$J,9,0)</f>
        <v>3245.49</v>
      </c>
      <c r="E156" s="11">
        <f>VLOOKUP(A156,[2]数据!$B:$K,10,0)</f>
        <v>3245.49</v>
      </c>
      <c r="F156" s="11">
        <f>VLOOKUP(A156,[3]数据!$B:$J,9,0)</f>
        <v>14250.2</v>
      </c>
      <c r="G156" s="11">
        <f>VLOOKUP(A156,[3]数据!$B:$K,10,0)</f>
        <v>14250.2</v>
      </c>
      <c r="H156" s="11">
        <f>VLOOKUP(A156,[3]数据!$B:$M,12,0)</f>
        <v>0</v>
      </c>
    </row>
    <row r="157" ht="16.5" spans="1:8">
      <c r="A157" s="10" t="s">
        <v>317</v>
      </c>
      <c r="B157" s="10" t="s">
        <v>318</v>
      </c>
      <c r="C157" s="11">
        <v>0</v>
      </c>
      <c r="D157" s="11">
        <f>VLOOKUP(A157,[2]数据!$B:$J,9,0)</f>
        <v>3716.81</v>
      </c>
      <c r="E157" s="11">
        <f>VLOOKUP(A157,[2]数据!$B:$K,10,0)</f>
        <v>3716.81</v>
      </c>
      <c r="F157" s="11">
        <f>VLOOKUP(A157,[3]数据!$B:$J,9,0)</f>
        <v>23900.86</v>
      </c>
      <c r="G157" s="11">
        <f>VLOOKUP(A157,[3]数据!$B:$K,10,0)</f>
        <v>23900.86</v>
      </c>
      <c r="H157" s="11">
        <f>VLOOKUP(A157,[3]数据!$B:$M,12,0)</f>
        <v>0</v>
      </c>
    </row>
    <row r="158" ht="16.5" spans="1:8">
      <c r="A158" s="10" t="s">
        <v>319</v>
      </c>
      <c r="B158" s="10" t="s">
        <v>320</v>
      </c>
      <c r="C158" s="11">
        <v>0</v>
      </c>
      <c r="D158" s="11">
        <f>VLOOKUP(A158,[2]数据!$B:$J,9,0)</f>
        <v>461261.78</v>
      </c>
      <c r="E158" s="11">
        <f>VLOOKUP(A158,[2]数据!$B:$K,10,0)</f>
        <v>461261.78</v>
      </c>
      <c r="F158" s="11">
        <f>VLOOKUP(A158,[3]数据!$B:$J,9,0)</f>
        <v>4380929.98</v>
      </c>
      <c r="G158" s="11">
        <f>VLOOKUP(A158,[3]数据!$B:$K,10,0)</f>
        <v>4380929.98</v>
      </c>
      <c r="H158" s="11">
        <f>VLOOKUP(A158,[3]数据!$B:$M,12,0)</f>
        <v>0</v>
      </c>
    </row>
    <row r="159" ht="16.5" spans="1:8">
      <c r="A159" s="10" t="s">
        <v>321</v>
      </c>
      <c r="B159" s="10" t="s">
        <v>322</v>
      </c>
      <c r="C159" s="11">
        <v>0</v>
      </c>
      <c r="D159" s="11">
        <f>VLOOKUP(A159,[2]数据!$B:$J,9,0)</f>
        <v>24551.23</v>
      </c>
      <c r="E159" s="11">
        <f>VLOOKUP(A159,[2]数据!$B:$K,10,0)</f>
        <v>24551.23</v>
      </c>
      <c r="F159" s="11">
        <f>VLOOKUP(A159,[3]数据!$B:$J,9,0)</f>
        <v>117629.28</v>
      </c>
      <c r="G159" s="11">
        <f>VLOOKUP(A159,[3]数据!$B:$K,10,0)</f>
        <v>117629.28</v>
      </c>
      <c r="H159" s="11">
        <f>VLOOKUP(A159,[3]数据!$B:$M,12,0)</f>
        <v>0</v>
      </c>
    </row>
    <row r="160" ht="16.5" spans="1:8">
      <c r="A160" s="10" t="s">
        <v>323</v>
      </c>
      <c r="B160" s="10" t="s">
        <v>324</v>
      </c>
      <c r="C160" s="11">
        <v>0</v>
      </c>
      <c r="D160" s="11">
        <f>VLOOKUP(A160,[2]数据!$B:$J,9,0)</f>
        <v>0</v>
      </c>
      <c r="E160" s="11">
        <f>VLOOKUP(A160,[2]数据!$B:$K,10,0)</f>
        <v>0</v>
      </c>
      <c r="F160" s="11">
        <f>VLOOKUP(A160,[3]数据!$B:$J,9,0)</f>
        <v>15538.5</v>
      </c>
      <c r="G160" s="11">
        <f>VLOOKUP(A160,[3]数据!$B:$K,10,0)</f>
        <v>15538.5</v>
      </c>
      <c r="H160" s="11">
        <f>VLOOKUP(A160,[3]数据!$B:$M,12,0)</f>
        <v>0</v>
      </c>
    </row>
    <row r="161" ht="16.5" spans="1:8">
      <c r="A161" s="10" t="s">
        <v>325</v>
      </c>
      <c r="B161" s="10" t="s">
        <v>326</v>
      </c>
      <c r="C161" s="11">
        <v>0</v>
      </c>
      <c r="D161" s="11">
        <f>VLOOKUP(A161,[2]数据!$B:$J,9,0)</f>
        <v>70318.65</v>
      </c>
      <c r="E161" s="11">
        <f>VLOOKUP(A161,[2]数据!$B:$K,10,0)</f>
        <v>70318.65</v>
      </c>
      <c r="F161" s="11">
        <f>VLOOKUP(A161,[3]数据!$B:$J,9,0)</f>
        <v>274440.41</v>
      </c>
      <c r="G161" s="11">
        <f>VLOOKUP(A161,[3]数据!$B:$K,10,0)</f>
        <v>274440.41</v>
      </c>
      <c r="H161" s="11">
        <f>VLOOKUP(A161,[3]数据!$B:$M,12,0)</f>
        <v>0</v>
      </c>
    </row>
    <row r="162" ht="16.5" spans="1:8">
      <c r="A162" s="10" t="s">
        <v>327</v>
      </c>
      <c r="B162" s="10" t="s">
        <v>328</v>
      </c>
      <c r="C162" s="11">
        <v>0</v>
      </c>
      <c r="D162" s="11">
        <f>VLOOKUP(A162,[2]数据!$B:$J,9,0)</f>
        <v>578885.75</v>
      </c>
      <c r="E162" s="11">
        <f>VLOOKUP(A162,[2]数据!$B:$K,10,0)</f>
        <v>578885.75</v>
      </c>
      <c r="F162" s="11">
        <f>VLOOKUP(A162,[3]数据!$B:$J,9,0)</f>
        <v>1208063.73</v>
      </c>
      <c r="G162" s="11">
        <f>VLOOKUP(A162,[3]数据!$B:$K,10,0)</f>
        <v>1208063.73</v>
      </c>
      <c r="H162" s="11">
        <f>VLOOKUP(A162,[3]数据!$B:$M,12,0)</f>
        <v>0</v>
      </c>
    </row>
    <row r="163" ht="16.5" spans="1:8">
      <c r="A163" s="10" t="s">
        <v>329</v>
      </c>
      <c r="B163" s="10" t="s">
        <v>330</v>
      </c>
      <c r="C163" s="11">
        <v>0</v>
      </c>
      <c r="D163" s="11">
        <f>VLOOKUP(A163,[2]数据!$B:$J,9,0)</f>
        <v>52202.57</v>
      </c>
      <c r="E163" s="11">
        <f>VLOOKUP(A163,[2]数据!$B:$K,10,0)</f>
        <v>52202.57</v>
      </c>
      <c r="F163" s="11">
        <f>VLOOKUP(A163,[3]数据!$B:$J,9,0)</f>
        <v>553872.03</v>
      </c>
      <c r="G163" s="11">
        <f>VLOOKUP(A163,[3]数据!$B:$K,10,0)</f>
        <v>553872.03</v>
      </c>
      <c r="H163" s="11">
        <f>VLOOKUP(A163,[3]数据!$B:$M,12,0)</f>
        <v>0</v>
      </c>
    </row>
    <row r="164" ht="16.5" spans="1:8">
      <c r="A164" s="10" t="s">
        <v>331</v>
      </c>
      <c r="B164" s="10" t="s">
        <v>332</v>
      </c>
      <c r="C164" s="11">
        <v>0</v>
      </c>
      <c r="D164" s="11">
        <f>VLOOKUP(A164,[2]数据!$B:$J,9,0)</f>
        <v>3628.71</v>
      </c>
      <c r="E164" s="11">
        <f>VLOOKUP(A164,[2]数据!$B:$K,10,0)</f>
        <v>3628.71</v>
      </c>
      <c r="F164" s="11">
        <f>VLOOKUP(A164,[3]数据!$B:$J,9,0)</f>
        <v>421530.78</v>
      </c>
      <c r="G164" s="11">
        <f>VLOOKUP(A164,[3]数据!$B:$K,10,0)</f>
        <v>421530.78</v>
      </c>
      <c r="H164" s="11">
        <f>VLOOKUP(A164,[3]数据!$B:$M,12,0)</f>
        <v>0</v>
      </c>
    </row>
    <row r="165" ht="16.5" spans="1:8">
      <c r="A165" s="10" t="s">
        <v>333</v>
      </c>
      <c r="B165" s="10" t="s">
        <v>334</v>
      </c>
      <c r="C165" s="11">
        <v>0</v>
      </c>
      <c r="D165" s="11">
        <f>VLOOKUP(A165,[2]数据!$B:$J,9,0)</f>
        <v>12940</v>
      </c>
      <c r="E165" s="11">
        <f>VLOOKUP(A165,[2]数据!$B:$K,10,0)</f>
        <v>12940</v>
      </c>
      <c r="F165" s="11">
        <f>VLOOKUP(A165,[3]数据!$B:$J,9,0)</f>
        <v>1291076.74</v>
      </c>
      <c r="G165" s="11">
        <f>VLOOKUP(A165,[3]数据!$B:$K,10,0)</f>
        <v>1291076.74</v>
      </c>
      <c r="H165" s="11">
        <f>VLOOKUP(A165,[3]数据!$B:$M,12,0)</f>
        <v>0</v>
      </c>
    </row>
    <row r="166" ht="16.5" spans="1:8">
      <c r="A166" s="10" t="s">
        <v>335</v>
      </c>
      <c r="B166" s="10" t="s">
        <v>336</v>
      </c>
      <c r="C166" s="11">
        <v>0</v>
      </c>
      <c r="D166" s="11">
        <f>VLOOKUP(A166,[2]数据!$B:$J,9,0)</f>
        <v>0</v>
      </c>
      <c r="E166" s="11">
        <f>VLOOKUP(A166,[2]数据!$B:$K,10,0)</f>
        <v>0</v>
      </c>
      <c r="F166" s="11">
        <f>VLOOKUP(A166,[3]数据!$B:$J,9,0)</f>
        <v>5419.77</v>
      </c>
      <c r="G166" s="11">
        <f>VLOOKUP(A166,[3]数据!$B:$K,10,0)</f>
        <v>5419.77</v>
      </c>
      <c r="H166" s="11">
        <f>VLOOKUP(A166,[3]数据!$B:$M,12,0)</f>
        <v>0</v>
      </c>
    </row>
    <row r="167" ht="16.5" spans="1:8">
      <c r="A167" s="10" t="s">
        <v>337</v>
      </c>
      <c r="B167" s="10" t="s">
        <v>338</v>
      </c>
      <c r="C167" s="11">
        <v>0</v>
      </c>
      <c r="D167" s="11">
        <f>VLOOKUP(A167,[2]数据!$B:$J,9,0)</f>
        <v>3302.27</v>
      </c>
      <c r="E167" s="11">
        <f>VLOOKUP(A167,[2]数据!$B:$K,10,0)</f>
        <v>3302.27</v>
      </c>
      <c r="F167" s="11">
        <f>VLOOKUP(A167,[3]数据!$B:$J,9,0)</f>
        <v>36353.82</v>
      </c>
      <c r="G167" s="11">
        <f>VLOOKUP(A167,[3]数据!$B:$K,10,0)</f>
        <v>36353.82</v>
      </c>
      <c r="H167" s="11">
        <f>VLOOKUP(A167,[3]数据!$B:$M,12,0)</f>
        <v>0</v>
      </c>
    </row>
    <row r="168" ht="16.5" spans="1:8">
      <c r="A168" s="10" t="s">
        <v>339</v>
      </c>
      <c r="B168" s="10" t="s">
        <v>340</v>
      </c>
      <c r="C168" s="11">
        <v>0</v>
      </c>
      <c r="D168" s="11">
        <f>VLOOKUP(A168,[2]数据!$B:$J,9,0)</f>
        <v>22163.84</v>
      </c>
      <c r="E168" s="11">
        <f>VLOOKUP(A168,[2]数据!$B:$K,10,0)</f>
        <v>22163.84</v>
      </c>
      <c r="F168" s="11">
        <f>VLOOKUP(A168,[3]数据!$B:$J,9,0)</f>
        <v>113401.57</v>
      </c>
      <c r="G168" s="11">
        <f>VLOOKUP(A168,[3]数据!$B:$K,10,0)</f>
        <v>113401.57</v>
      </c>
      <c r="H168" s="11">
        <f>VLOOKUP(A168,[3]数据!$B:$M,12,0)</f>
        <v>0</v>
      </c>
    </row>
    <row r="169" ht="16.5" spans="1:8">
      <c r="A169" s="10" t="s">
        <v>341</v>
      </c>
      <c r="B169" s="10" t="s">
        <v>342</v>
      </c>
      <c r="C169" s="11">
        <v>0</v>
      </c>
      <c r="D169" s="11">
        <f>VLOOKUP(A169,[2]数据!$B:$J,9,0)</f>
        <v>2580</v>
      </c>
      <c r="E169" s="11">
        <f>VLOOKUP(A169,[2]数据!$B:$K,10,0)</f>
        <v>2580</v>
      </c>
      <c r="F169" s="11">
        <f>VLOOKUP(A169,[3]数据!$B:$J,9,0)</f>
        <v>20820</v>
      </c>
      <c r="G169" s="11">
        <f>VLOOKUP(A169,[3]数据!$B:$K,10,0)</f>
        <v>20820</v>
      </c>
      <c r="H169" s="11">
        <f>VLOOKUP(A169,[3]数据!$B:$M,12,0)</f>
        <v>0</v>
      </c>
    </row>
    <row r="170" ht="16.5" spans="1:8">
      <c r="A170" s="10" t="s">
        <v>343</v>
      </c>
      <c r="B170" s="10" t="s">
        <v>344</v>
      </c>
      <c r="C170" s="11">
        <v>0</v>
      </c>
      <c r="D170" s="11">
        <f>VLOOKUP(A170,[2]数据!$B:$J,9,0)</f>
        <v>0</v>
      </c>
      <c r="E170" s="11">
        <f>VLOOKUP(A170,[2]数据!$B:$K,10,0)</f>
        <v>0</v>
      </c>
      <c r="F170" s="11">
        <f>VLOOKUP(A170,[3]数据!$B:$J,9,0)</f>
        <v>1041.8</v>
      </c>
      <c r="G170" s="11">
        <f>VLOOKUP(A170,[3]数据!$B:$K,10,0)</f>
        <v>1041.8</v>
      </c>
      <c r="H170" s="11">
        <f>VLOOKUP(A170,[3]数据!$B:$M,12,0)</f>
        <v>0</v>
      </c>
    </row>
    <row r="171" ht="16.5" spans="1:8">
      <c r="A171" s="10" t="s">
        <v>345</v>
      </c>
      <c r="B171" s="10" t="s">
        <v>346</v>
      </c>
      <c r="C171" s="11">
        <v>0</v>
      </c>
      <c r="D171" s="11">
        <f>VLOOKUP(A171,[2]数据!$B:$J,9,0)</f>
        <v>1100</v>
      </c>
      <c r="E171" s="11">
        <f>VLOOKUP(A171,[2]数据!$B:$K,10,0)</f>
        <v>1100</v>
      </c>
      <c r="F171" s="11">
        <f>VLOOKUP(A171,[3]数据!$B:$J,9,0)</f>
        <v>4050.21</v>
      </c>
      <c r="G171" s="11">
        <f>VLOOKUP(A171,[3]数据!$B:$K,10,0)</f>
        <v>4050.21</v>
      </c>
      <c r="H171" s="11">
        <f>VLOOKUP(A171,[3]数据!$B:$M,12,0)</f>
        <v>0</v>
      </c>
    </row>
    <row r="172" ht="16.5" spans="1:8">
      <c r="A172" s="10" t="s">
        <v>347</v>
      </c>
      <c r="B172" s="10" t="s">
        <v>348</v>
      </c>
      <c r="C172" s="11">
        <v>0</v>
      </c>
      <c r="D172" s="11">
        <f>VLOOKUP(A172,[2]数据!$B:$J,9,0)</f>
        <v>14095.33</v>
      </c>
      <c r="E172" s="11">
        <f>VLOOKUP(A172,[2]数据!$B:$K,10,0)</f>
        <v>14095.33</v>
      </c>
      <c r="F172" s="11">
        <f>VLOOKUP(A172,[3]数据!$B:$J,9,0)</f>
        <v>21860.26</v>
      </c>
      <c r="G172" s="11">
        <f>VLOOKUP(A172,[3]数据!$B:$K,10,0)</f>
        <v>21860.26</v>
      </c>
      <c r="H172" s="11">
        <f>VLOOKUP(A172,[3]数据!$B:$M,12,0)</f>
        <v>0</v>
      </c>
    </row>
    <row r="173" ht="16.5" spans="1:8">
      <c r="A173" s="10" t="s">
        <v>349</v>
      </c>
      <c r="B173" s="10" t="s">
        <v>350</v>
      </c>
      <c r="C173" s="11">
        <v>0</v>
      </c>
      <c r="D173" s="11">
        <f>VLOOKUP(A173,[2]数据!$B:$J,9,0)</f>
        <v>0</v>
      </c>
      <c r="E173" s="11">
        <f>VLOOKUP(A173,[2]数据!$B:$K,10,0)</f>
        <v>0</v>
      </c>
      <c r="F173" s="11">
        <f>VLOOKUP(A173,[3]数据!$B:$J,9,0)</f>
        <v>22870</v>
      </c>
      <c r="G173" s="11">
        <f>VLOOKUP(A173,[3]数据!$B:$K,10,0)</f>
        <v>22870</v>
      </c>
      <c r="H173" s="11">
        <f>VLOOKUP(A173,[3]数据!$B:$M,12,0)</f>
        <v>0</v>
      </c>
    </row>
    <row r="174" ht="16.5" spans="1:8">
      <c r="A174" s="10" t="s">
        <v>351</v>
      </c>
      <c r="B174" s="10" t="s">
        <v>352</v>
      </c>
      <c r="C174" s="11">
        <v>0</v>
      </c>
      <c r="D174" s="11">
        <f>VLOOKUP(A174,[2]数据!$B:$J,9,0)</f>
        <v>0</v>
      </c>
      <c r="E174" s="11">
        <f>VLOOKUP(A174,[2]数据!$B:$K,10,0)</f>
        <v>0</v>
      </c>
      <c r="F174" s="11">
        <f>VLOOKUP(A174,[3]数据!$B:$J,9,0)</f>
        <v>15567.24</v>
      </c>
      <c r="G174" s="11">
        <f>VLOOKUP(A174,[3]数据!$B:$K,10,0)</f>
        <v>15567.24</v>
      </c>
      <c r="H174" s="11">
        <f>VLOOKUP(A174,[3]数据!$B:$M,12,0)</f>
        <v>0</v>
      </c>
    </row>
    <row r="175" ht="16.5" spans="1:8">
      <c r="A175" s="10" t="s">
        <v>353</v>
      </c>
      <c r="B175" s="10" t="s">
        <v>354</v>
      </c>
      <c r="C175" s="11">
        <v>0</v>
      </c>
      <c r="D175" s="11">
        <f>VLOOKUP(A175,[2]数据!$B:$J,9,0)</f>
        <v>222.2</v>
      </c>
      <c r="E175" s="11">
        <f>VLOOKUP(A175,[2]数据!$B:$K,10,0)</f>
        <v>222.2</v>
      </c>
      <c r="F175" s="11">
        <f>VLOOKUP(A175,[3]数据!$B:$J,9,0)</f>
        <v>38154.83</v>
      </c>
      <c r="G175" s="11">
        <f>VLOOKUP(A175,[3]数据!$B:$K,10,0)</f>
        <v>38154.83</v>
      </c>
      <c r="H175" s="11">
        <f>VLOOKUP(A175,[3]数据!$B:$M,12,0)</f>
        <v>0</v>
      </c>
    </row>
    <row r="176" ht="16.5" spans="1:8">
      <c r="A176" s="10" t="s">
        <v>355</v>
      </c>
      <c r="B176" s="10" t="s">
        <v>356</v>
      </c>
      <c r="C176" s="11">
        <v>0</v>
      </c>
      <c r="D176" s="11">
        <f>VLOOKUP(A176,[2]数据!$B:$J,9,0)</f>
        <v>25530.89</v>
      </c>
      <c r="E176" s="11">
        <f>VLOOKUP(A176,[2]数据!$B:$K,10,0)</f>
        <v>25530.89</v>
      </c>
      <c r="F176" s="11">
        <f>VLOOKUP(A176,[3]数据!$B:$J,9,0)</f>
        <v>210136.16</v>
      </c>
      <c r="G176" s="11">
        <f>VLOOKUP(A176,[3]数据!$B:$K,10,0)</f>
        <v>210136.16</v>
      </c>
      <c r="H176" s="11">
        <f>VLOOKUP(A176,[3]数据!$B:$M,12,0)</f>
        <v>0</v>
      </c>
    </row>
    <row r="177" ht="16.5" spans="1:8">
      <c r="A177" s="10" t="s">
        <v>357</v>
      </c>
      <c r="B177" s="10" t="s">
        <v>358</v>
      </c>
      <c r="C177" s="11">
        <v>0</v>
      </c>
      <c r="D177" s="11">
        <f>VLOOKUP(A177,[2]数据!$B:$J,9,0)</f>
        <v>323743.12</v>
      </c>
      <c r="E177" s="11">
        <f>VLOOKUP(A177,[2]数据!$B:$K,10,0)</f>
        <v>323743.12</v>
      </c>
      <c r="F177" s="11">
        <f>VLOOKUP(A177,[3]数据!$B:$J,9,0)</f>
        <v>566412.12</v>
      </c>
      <c r="G177" s="11">
        <f>VLOOKUP(A177,[3]数据!$B:$K,10,0)</f>
        <v>566412.12</v>
      </c>
      <c r="H177" s="11">
        <f>VLOOKUP(A177,[3]数据!$B:$M,12,0)</f>
        <v>0</v>
      </c>
    </row>
    <row r="178" ht="16.5" spans="1:8">
      <c r="A178" s="10" t="s">
        <v>359</v>
      </c>
      <c r="B178" s="10" t="s">
        <v>360</v>
      </c>
      <c r="C178" s="11">
        <v>0</v>
      </c>
      <c r="D178" s="11">
        <f>VLOOKUP(A178,[2]数据!$B:$J,9,0)</f>
        <v>62564.29</v>
      </c>
      <c r="E178" s="11">
        <f>VLOOKUP(A178,[2]数据!$B:$K,10,0)</f>
        <v>62564.29</v>
      </c>
      <c r="F178" s="11">
        <f>VLOOKUP(A178,[3]数据!$B:$J,9,0)</f>
        <v>634104.21</v>
      </c>
      <c r="G178" s="11">
        <f>VLOOKUP(A178,[3]数据!$B:$K,10,0)</f>
        <v>634104.21</v>
      </c>
      <c r="H178" s="11">
        <f>VLOOKUP(A178,[3]数据!$B:$M,12,0)</f>
        <v>0</v>
      </c>
    </row>
    <row r="179" ht="16.5" spans="1:8">
      <c r="A179" s="10" t="s">
        <v>361</v>
      </c>
      <c r="B179" s="10" t="s">
        <v>362</v>
      </c>
      <c r="C179" s="11">
        <v>0</v>
      </c>
      <c r="D179" s="11">
        <f>VLOOKUP(A179,[2]数据!$B:$J,9,0)</f>
        <v>0</v>
      </c>
      <c r="E179" s="11">
        <f>VLOOKUP(A179,[2]数据!$B:$K,10,0)</f>
        <v>0</v>
      </c>
      <c r="F179" s="11">
        <f>VLOOKUP(A179,[3]数据!$B:$J,9,0)</f>
        <v>3599.99</v>
      </c>
      <c r="G179" s="11">
        <f>VLOOKUP(A179,[3]数据!$B:$K,10,0)</f>
        <v>3599.99</v>
      </c>
      <c r="H179" s="11">
        <f>VLOOKUP(A179,[3]数据!$B:$M,12,0)</f>
        <v>0</v>
      </c>
    </row>
    <row r="180" ht="16.5" spans="1:8">
      <c r="A180" s="10" t="s">
        <v>363</v>
      </c>
      <c r="B180" s="10" t="s">
        <v>364</v>
      </c>
      <c r="C180" s="11">
        <v>0</v>
      </c>
      <c r="D180" s="11">
        <f>VLOOKUP(A180,[2]数据!$B:$J,9,0)</f>
        <v>78946.01</v>
      </c>
      <c r="E180" s="11">
        <f>VLOOKUP(A180,[2]数据!$B:$K,10,0)</f>
        <v>78946.01</v>
      </c>
      <c r="F180" s="11">
        <f>VLOOKUP(A180,[3]数据!$B:$J,9,0)</f>
        <v>1653308.43</v>
      </c>
      <c r="G180" s="11">
        <f>VLOOKUP(A180,[3]数据!$B:$K,10,0)</f>
        <v>1653308.43</v>
      </c>
      <c r="H180" s="11">
        <f>VLOOKUP(A180,[3]数据!$B:$M,12,0)</f>
        <v>0</v>
      </c>
    </row>
    <row r="181" ht="16.5" spans="1:8">
      <c r="A181" s="10" t="s">
        <v>365</v>
      </c>
      <c r="B181" s="10" t="s">
        <v>366</v>
      </c>
      <c r="C181" s="11">
        <v>0</v>
      </c>
      <c r="D181" s="11">
        <f>VLOOKUP(A181,[2]数据!$B:$J,9,0)</f>
        <v>178923.26</v>
      </c>
      <c r="E181" s="11">
        <f>VLOOKUP(A181,[2]数据!$B:$K,10,0)</f>
        <v>178923.26</v>
      </c>
      <c r="F181" s="11">
        <f>VLOOKUP(A181,[3]数据!$B:$J,9,0)</f>
        <v>2079007.43</v>
      </c>
      <c r="G181" s="11">
        <f>VLOOKUP(A181,[3]数据!$B:$K,10,0)</f>
        <v>2079007.43</v>
      </c>
      <c r="H181" s="11">
        <f>VLOOKUP(A181,[3]数据!$B:$M,12,0)</f>
        <v>0</v>
      </c>
    </row>
    <row r="182" ht="16.5" spans="1:8">
      <c r="A182" s="10" t="s">
        <v>367</v>
      </c>
      <c r="B182" s="10" t="s">
        <v>368</v>
      </c>
      <c r="C182" s="11">
        <v>0</v>
      </c>
      <c r="D182" s="11">
        <f>VLOOKUP(A182,[2]数据!$B:$J,9,0)</f>
        <v>86640.45</v>
      </c>
      <c r="E182" s="11">
        <f>VLOOKUP(A182,[2]数据!$B:$K,10,0)</f>
        <v>86640.45</v>
      </c>
      <c r="F182" s="11">
        <f>VLOOKUP(A182,[3]数据!$B:$J,9,0)</f>
        <v>1056626.04</v>
      </c>
      <c r="G182" s="11">
        <f>VLOOKUP(A182,[3]数据!$B:$K,10,0)</f>
        <v>1056626.04</v>
      </c>
      <c r="H182" s="11">
        <f>VLOOKUP(A182,[3]数据!$B:$M,12,0)</f>
        <v>0</v>
      </c>
    </row>
    <row r="183" ht="16.5" spans="1:8">
      <c r="A183" s="10" t="s">
        <v>369</v>
      </c>
      <c r="B183" s="10" t="s">
        <v>370</v>
      </c>
      <c r="C183" s="11">
        <v>0</v>
      </c>
      <c r="D183" s="11">
        <f>VLOOKUP(A183,[2]数据!$B:$J,9,0)</f>
        <v>25624.22</v>
      </c>
      <c r="E183" s="11">
        <f>VLOOKUP(A183,[2]数据!$B:$K,10,0)</f>
        <v>25624.22</v>
      </c>
      <c r="F183" s="11">
        <f>VLOOKUP(A183,[3]数据!$B:$J,9,0)</f>
        <v>315310.81</v>
      </c>
      <c r="G183" s="11">
        <f>VLOOKUP(A183,[3]数据!$B:$K,10,0)</f>
        <v>315310.81</v>
      </c>
      <c r="H183" s="11">
        <f>VLOOKUP(A183,[3]数据!$B:$M,12,0)</f>
        <v>0</v>
      </c>
    </row>
    <row r="184" ht="16.5" spans="1:8">
      <c r="A184" s="10" t="s">
        <v>371</v>
      </c>
      <c r="B184" s="10" t="s">
        <v>372</v>
      </c>
      <c r="C184" s="11">
        <v>0</v>
      </c>
      <c r="D184" s="11">
        <f>VLOOKUP(A184,[2]数据!$B:$J,9,0)</f>
        <v>98491.63</v>
      </c>
      <c r="E184" s="11">
        <f>VLOOKUP(A184,[2]数据!$B:$K,10,0)</f>
        <v>98491.63</v>
      </c>
      <c r="F184" s="11">
        <f>VLOOKUP(A184,[3]数据!$B:$J,9,0)</f>
        <v>2710302.47</v>
      </c>
      <c r="G184" s="11">
        <f>VLOOKUP(A184,[3]数据!$B:$K,10,0)</f>
        <v>2710302.47</v>
      </c>
      <c r="H184" s="11">
        <f>VLOOKUP(A184,[3]数据!$B:$M,12,0)</f>
        <v>0</v>
      </c>
    </row>
    <row r="185" ht="16.5" spans="1:8">
      <c r="A185" s="10" t="s">
        <v>373</v>
      </c>
      <c r="B185" s="10" t="s">
        <v>374</v>
      </c>
      <c r="C185" s="11">
        <v>0</v>
      </c>
      <c r="D185" s="11">
        <f>VLOOKUP(A185,[2]数据!$B:$J,9,0)</f>
        <v>807383.64</v>
      </c>
      <c r="E185" s="11">
        <f>VLOOKUP(A185,[2]数据!$B:$K,10,0)</f>
        <v>807383.64</v>
      </c>
      <c r="F185" s="11">
        <f>VLOOKUP(A185,[3]数据!$B:$J,9,0)</f>
        <v>4349215.11</v>
      </c>
      <c r="G185" s="11">
        <f>VLOOKUP(A185,[3]数据!$B:$K,10,0)</f>
        <v>4349215.11</v>
      </c>
      <c r="H185" s="11">
        <f>VLOOKUP(A185,[3]数据!$B:$M,12,0)</f>
        <v>0</v>
      </c>
    </row>
    <row r="186" ht="16.5" spans="1:8">
      <c r="A186" s="10" t="s">
        <v>375</v>
      </c>
      <c r="B186" s="10" t="s">
        <v>376</v>
      </c>
      <c r="C186" s="11">
        <v>0</v>
      </c>
      <c r="D186" s="11">
        <f>VLOOKUP(A186,[2]数据!$B:$J,9,0)</f>
        <v>973646.76</v>
      </c>
      <c r="E186" s="11">
        <f>VLOOKUP(A186,[2]数据!$B:$K,10,0)</f>
        <v>973646.76</v>
      </c>
      <c r="F186" s="11">
        <f>VLOOKUP(A186,[3]数据!$B:$J,9,0)</f>
        <v>14667659.89</v>
      </c>
      <c r="G186" s="11">
        <f>VLOOKUP(A186,[3]数据!$B:$K,10,0)</f>
        <v>14667659.89</v>
      </c>
      <c r="H186" s="11">
        <f>VLOOKUP(A186,[3]数据!$B:$M,12,0)</f>
        <v>0</v>
      </c>
    </row>
    <row r="187" ht="16.5" spans="1:8">
      <c r="A187" s="10" t="s">
        <v>377</v>
      </c>
      <c r="B187" s="10" t="s">
        <v>378</v>
      </c>
      <c r="C187" s="11">
        <v>0</v>
      </c>
      <c r="D187" s="11">
        <f>VLOOKUP(A187,[2]数据!$B:$J,9,0)</f>
        <v>0</v>
      </c>
      <c r="E187" s="11">
        <f>VLOOKUP(A187,[2]数据!$B:$K,10,0)</f>
        <v>0</v>
      </c>
      <c r="F187" s="11">
        <f>VLOOKUP(A187,[3]数据!$B:$J,9,0)</f>
        <v>0</v>
      </c>
      <c r="G187" s="11">
        <f>VLOOKUP(A187,[3]数据!$B:$K,10,0)</f>
        <v>0</v>
      </c>
      <c r="H187" s="11">
        <f>VLOOKUP(A187,[3]数据!$B:$M,12,0)</f>
        <v>0</v>
      </c>
    </row>
    <row r="188" ht="16.5" spans="1:8">
      <c r="A188" s="10" t="s">
        <v>379</v>
      </c>
      <c r="B188" s="10" t="s">
        <v>380</v>
      </c>
      <c r="C188" s="11">
        <v>0</v>
      </c>
      <c r="D188" s="11">
        <f>VLOOKUP(A188,[2]数据!$B:$J,9,0)</f>
        <v>0</v>
      </c>
      <c r="E188" s="11">
        <f>VLOOKUP(A188,[2]数据!$B:$K,10,0)</f>
        <v>0</v>
      </c>
      <c r="F188" s="11">
        <f>VLOOKUP(A188,[3]数据!$B:$J,9,0)</f>
        <v>0</v>
      </c>
      <c r="G188" s="11">
        <f>VLOOKUP(A188,[3]数据!$B:$K,10,0)</f>
        <v>0</v>
      </c>
      <c r="H188" s="11">
        <f>VLOOKUP(A188,[3]数据!$B:$M,12,0)</f>
        <v>0</v>
      </c>
    </row>
    <row r="189" ht="16.5" spans="1:8">
      <c r="A189" s="10" t="s">
        <v>381</v>
      </c>
      <c r="B189" s="10" t="s">
        <v>382</v>
      </c>
      <c r="C189" s="11">
        <v>0</v>
      </c>
      <c r="D189" s="11">
        <f>VLOOKUP(A189,[2]数据!$B:$J,9,0)</f>
        <v>97229.95</v>
      </c>
      <c r="E189" s="11">
        <f>VLOOKUP(A189,[2]数据!$B:$K,10,0)</f>
        <v>97229.95</v>
      </c>
      <c r="F189" s="11">
        <f>VLOOKUP(A189,[3]数据!$B:$J,9,0)</f>
        <v>1850878.43</v>
      </c>
      <c r="G189" s="11">
        <f>VLOOKUP(A189,[3]数据!$B:$K,10,0)</f>
        <v>1850878.43</v>
      </c>
      <c r="H189" s="11">
        <f>VLOOKUP(A189,[3]数据!$B:$M,12,0)</f>
        <v>0</v>
      </c>
    </row>
    <row r="190" ht="16.5" spans="1:8">
      <c r="A190" s="10" t="s">
        <v>383</v>
      </c>
      <c r="B190" s="10" t="s">
        <v>384</v>
      </c>
      <c r="C190" s="11">
        <v>0</v>
      </c>
      <c r="D190" s="11">
        <f>VLOOKUP(A190,[2]数据!$B:$J,9,0)</f>
        <v>77397.7</v>
      </c>
      <c r="E190" s="11">
        <f>VLOOKUP(A190,[2]数据!$B:$K,10,0)</f>
        <v>77397.7</v>
      </c>
      <c r="F190" s="11">
        <f>VLOOKUP(A190,[3]数据!$B:$J,9,0)</f>
        <v>1466594.18</v>
      </c>
      <c r="G190" s="11">
        <f>VLOOKUP(A190,[3]数据!$B:$K,10,0)</f>
        <v>1466594.18</v>
      </c>
      <c r="H190" s="11">
        <f>VLOOKUP(A190,[3]数据!$B:$M,12,0)</f>
        <v>0</v>
      </c>
    </row>
    <row r="191" ht="16.5" spans="1:8">
      <c r="A191" s="10" t="s">
        <v>385</v>
      </c>
      <c r="B191" s="10" t="s">
        <v>386</v>
      </c>
      <c r="C191" s="11">
        <v>0</v>
      </c>
      <c r="D191" s="11">
        <f>VLOOKUP(A191,[2]数据!$B:$J,9,0)</f>
        <v>7292.75</v>
      </c>
      <c r="E191" s="11">
        <f>VLOOKUP(A191,[2]数据!$B:$K,10,0)</f>
        <v>7292.75</v>
      </c>
      <c r="F191" s="11">
        <f>VLOOKUP(A191,[3]数据!$B:$J,9,0)</f>
        <v>141380.35</v>
      </c>
      <c r="G191" s="11">
        <f>VLOOKUP(A191,[3]数据!$B:$K,10,0)</f>
        <v>141380.35</v>
      </c>
      <c r="H191" s="11">
        <f>VLOOKUP(A191,[3]数据!$B:$M,12,0)</f>
        <v>0</v>
      </c>
    </row>
    <row r="192" ht="16.5" spans="1:8">
      <c r="A192" s="10" t="s">
        <v>387</v>
      </c>
      <c r="B192" s="10" t="s">
        <v>388</v>
      </c>
      <c r="C192" s="11">
        <v>0</v>
      </c>
      <c r="D192" s="11">
        <f>VLOOKUP(A192,[2]数据!$B:$J,9,0)</f>
        <v>4280.64</v>
      </c>
      <c r="E192" s="11">
        <f>VLOOKUP(A192,[2]数据!$B:$K,10,0)</f>
        <v>4280.64</v>
      </c>
      <c r="F192" s="11">
        <f>VLOOKUP(A192,[3]数据!$B:$J,9,0)</f>
        <v>80993.75</v>
      </c>
      <c r="G192" s="11">
        <f>VLOOKUP(A192,[3]数据!$B:$K,10,0)</f>
        <v>80993.75</v>
      </c>
      <c r="H192" s="11">
        <f>VLOOKUP(A192,[3]数据!$B:$M,12,0)</f>
        <v>0</v>
      </c>
    </row>
    <row r="193" ht="16.5" spans="1:8">
      <c r="A193" s="10" t="s">
        <v>389</v>
      </c>
      <c r="B193" s="10" t="s">
        <v>390</v>
      </c>
      <c r="C193" s="11">
        <v>0</v>
      </c>
      <c r="D193" s="11">
        <f>VLOOKUP(A193,[2]数据!$B:$J,9,0)</f>
        <v>16884</v>
      </c>
      <c r="E193" s="11">
        <f>VLOOKUP(A193,[2]数据!$B:$K,10,0)</f>
        <v>16884</v>
      </c>
      <c r="F193" s="11">
        <f>VLOOKUP(A193,[3]数据!$B:$J,9,0)</f>
        <v>292592.8</v>
      </c>
      <c r="G193" s="11">
        <f>VLOOKUP(A193,[3]数据!$B:$K,10,0)</f>
        <v>292592.8</v>
      </c>
      <c r="H193" s="11">
        <f>VLOOKUP(A193,[3]数据!$B:$M,12,0)</f>
        <v>0</v>
      </c>
    </row>
    <row r="194" ht="16.5" spans="1:8">
      <c r="A194" s="10" t="s">
        <v>391</v>
      </c>
      <c r="B194" s="10" t="s">
        <v>392</v>
      </c>
      <c r="C194" s="11">
        <v>26923407.79</v>
      </c>
      <c r="D194" s="11">
        <f>VLOOKUP(A194,[2]数据!$B:$J,9,0)</f>
        <v>0</v>
      </c>
      <c r="E194" s="11">
        <f>VLOOKUP(A194,[2]数据!$B:$K,10,0)</f>
        <v>0</v>
      </c>
      <c r="F194" s="11">
        <f>VLOOKUP(A194,[3]数据!$B:$J,9,0)</f>
        <v>0</v>
      </c>
      <c r="G194" s="11">
        <f>VLOOKUP(A194,[3]数据!$B:$K,10,0)</f>
        <v>0</v>
      </c>
      <c r="H194" s="11">
        <f>VLOOKUP(A194,[3]数据!$B:$M,12,0)</f>
        <v>26923407.79</v>
      </c>
    </row>
    <row r="195" ht="16.5" spans="1:8">
      <c r="A195" s="10" t="s">
        <v>393</v>
      </c>
      <c r="B195" s="10" t="s">
        <v>394</v>
      </c>
      <c r="C195" s="11">
        <v>0</v>
      </c>
      <c r="D195" s="11">
        <f>VLOOKUP(A195,[2]数据!$B:$J,9,0)</f>
        <v>1356.21</v>
      </c>
      <c r="E195" s="11">
        <f>VLOOKUP(A195,[2]数据!$B:$K,10,0)</f>
        <v>6181118.68</v>
      </c>
      <c r="F195" s="11">
        <f>VLOOKUP(A195,[3]数据!$B:$J,9,0)</f>
        <v>2009017.07</v>
      </c>
      <c r="G195" s="11">
        <f>VLOOKUP(A195,[3]数据!$B:$K,10,0)</f>
        <v>81305103.79</v>
      </c>
      <c r="H195" s="11">
        <f>VLOOKUP(A195,[3]数据!$B:$M,12,0)</f>
        <v>-79296086.72</v>
      </c>
    </row>
    <row r="196" ht="16.5" spans="1:8">
      <c r="A196" s="10" t="s">
        <v>395</v>
      </c>
      <c r="B196" s="10" t="s">
        <v>396</v>
      </c>
      <c r="C196" s="11">
        <v>0</v>
      </c>
      <c r="D196" s="11">
        <f>VLOOKUP(A196,[2]数据!$B:$J,9,0)</f>
        <v>1638984.75</v>
      </c>
      <c r="E196" s="11">
        <f>VLOOKUP(A196,[2]数据!$B:$K,10,0)</f>
        <v>14147429.19</v>
      </c>
      <c r="F196" s="11">
        <f>VLOOKUP(A196,[3]数据!$B:$J,9,0)</f>
        <v>6996606.84</v>
      </c>
      <c r="G196" s="11">
        <f>VLOOKUP(A196,[3]数据!$B:$K,10,0)</f>
        <v>190220608.6</v>
      </c>
      <c r="H196" s="11">
        <f>VLOOKUP(A196,[3]数据!$B:$M,12,0)</f>
        <v>-183224001.76</v>
      </c>
    </row>
    <row r="197" ht="16.5" spans="1:8">
      <c r="A197" s="10" t="s">
        <v>397</v>
      </c>
      <c r="B197" s="10" t="s">
        <v>398</v>
      </c>
      <c r="C197" s="11">
        <v>0</v>
      </c>
      <c r="D197" s="11">
        <f>VLOOKUP(A197,[2]数据!$B:$J,9,0)</f>
        <v>119.5</v>
      </c>
      <c r="E197" s="11">
        <f>VLOOKUP(A197,[2]数据!$B:$K,10,0)</f>
        <v>1273045.29</v>
      </c>
      <c r="F197" s="11">
        <f>VLOOKUP(A197,[3]数据!$B:$J,9,0)</f>
        <v>119.5</v>
      </c>
      <c r="G197" s="11">
        <f>VLOOKUP(A197,[3]数据!$B:$K,10,0)</f>
        <v>14257185.43</v>
      </c>
      <c r="H197" s="11">
        <f>VLOOKUP(A197,[3]数据!$B:$M,12,0)</f>
        <v>-14257065.93</v>
      </c>
    </row>
    <row r="198" ht="16.5" spans="1:8">
      <c r="A198" s="10" t="s">
        <v>399</v>
      </c>
      <c r="B198" s="10" t="s">
        <v>400</v>
      </c>
      <c r="C198" s="11">
        <v>0</v>
      </c>
      <c r="D198" s="11">
        <f>VLOOKUP(A198,[2]数据!$B:$J,9,0)</f>
        <v>0</v>
      </c>
      <c r="E198" s="11">
        <f>VLOOKUP(A198,[2]数据!$B:$K,10,0)</f>
        <v>290866.89</v>
      </c>
      <c r="F198" s="11">
        <f>VLOOKUP(A198,[3]数据!$B:$J,9,0)</f>
        <v>0</v>
      </c>
      <c r="G198" s="11">
        <f>VLOOKUP(A198,[3]数据!$B:$K,10,0)</f>
        <v>926693.92</v>
      </c>
      <c r="H198" s="11">
        <f>VLOOKUP(A198,[3]数据!$B:$M,12,0)</f>
        <v>-926693.92</v>
      </c>
    </row>
    <row r="199" ht="16.5" spans="1:8">
      <c r="A199" s="10" t="s">
        <v>401</v>
      </c>
      <c r="B199" s="10" t="s">
        <v>402</v>
      </c>
      <c r="C199" s="11">
        <v>0</v>
      </c>
      <c r="D199" s="11">
        <f>VLOOKUP(A199,[2]数据!$B:$J,9,0)</f>
        <v>0</v>
      </c>
      <c r="E199" s="11">
        <f>VLOOKUP(A199,[2]数据!$B:$K,10,0)</f>
        <v>14015.92</v>
      </c>
      <c r="F199" s="11">
        <f>VLOOKUP(A199,[3]数据!$B:$J,9,0)</f>
        <v>4396.57</v>
      </c>
      <c r="G199" s="11">
        <f>VLOOKUP(A199,[3]数据!$B:$K,10,0)</f>
        <v>681840.7</v>
      </c>
      <c r="H199" s="11">
        <f>VLOOKUP(A199,[3]数据!$B:$M,12,0)</f>
        <v>-677444.13</v>
      </c>
    </row>
    <row r="200" ht="16.5" spans="1:8">
      <c r="A200" s="10" t="s">
        <v>403</v>
      </c>
      <c r="B200" s="10" t="s">
        <v>404</v>
      </c>
      <c r="C200" s="11">
        <v>0</v>
      </c>
      <c r="D200" s="11">
        <f>VLOOKUP(A200,[2]数据!$B:$J,9,0)</f>
        <v>0</v>
      </c>
      <c r="E200" s="11">
        <f>VLOOKUP(A200,[2]数据!$B:$K,10,0)</f>
        <v>712.5</v>
      </c>
      <c r="F200" s="11">
        <f>VLOOKUP(A200,[3]数据!$B:$J,9,0)</f>
        <v>657187.79</v>
      </c>
      <c r="G200" s="11">
        <f>VLOOKUP(A200,[3]数据!$B:$K,10,0)</f>
        <v>1317534.31</v>
      </c>
      <c r="H200" s="11">
        <f>VLOOKUP(A200,[3]数据!$B:$M,12,0)</f>
        <v>-660346.52</v>
      </c>
    </row>
    <row r="201" ht="16.5" spans="1:8">
      <c r="A201" s="10" t="s">
        <v>405</v>
      </c>
      <c r="B201" s="10" t="s">
        <v>406</v>
      </c>
      <c r="C201" s="11">
        <v>0</v>
      </c>
      <c r="D201" s="11">
        <f>VLOOKUP(A201,[2]数据!$B:$J,9,0)</f>
        <v>0</v>
      </c>
      <c r="E201" s="11">
        <f>VLOOKUP(A201,[2]数据!$B:$K,10,0)</f>
        <v>0</v>
      </c>
      <c r="F201" s="11">
        <f>VLOOKUP(A201,[3]数据!$B:$J,9,0)</f>
        <v>0</v>
      </c>
      <c r="G201" s="11">
        <f>VLOOKUP(A201,[3]数据!$B:$K,10,0)</f>
        <v>3873.91</v>
      </c>
      <c r="H201" s="11">
        <f>VLOOKUP(A201,[3]数据!$B:$M,12,0)</f>
        <v>-3873.91</v>
      </c>
    </row>
    <row r="202" ht="16.5" spans="1:8">
      <c r="A202" s="10" t="s">
        <v>407</v>
      </c>
      <c r="B202" s="10" t="s">
        <v>408</v>
      </c>
      <c r="C202" s="11">
        <v>0</v>
      </c>
      <c r="D202" s="11">
        <f>VLOOKUP(A202,[2]数据!$B:$J,9,0)</f>
        <v>0</v>
      </c>
      <c r="E202" s="11">
        <f>VLOOKUP(A202,[2]数据!$B:$K,10,0)</f>
        <v>0</v>
      </c>
      <c r="F202" s="11">
        <f>VLOOKUP(A202,[3]数据!$B:$J,9,0)</f>
        <v>0</v>
      </c>
      <c r="G202" s="11">
        <f>VLOOKUP(A202,[3]数据!$B:$K,10,0)</f>
        <v>116734.22</v>
      </c>
      <c r="H202" s="11">
        <f>VLOOKUP(A202,[3]数据!$B:$M,12,0)</f>
        <v>-116734.22</v>
      </c>
    </row>
    <row r="203" ht="16.5" spans="1:8">
      <c r="A203" s="10" t="s">
        <v>409</v>
      </c>
      <c r="B203" s="10" t="s">
        <v>410</v>
      </c>
      <c r="C203" s="11">
        <v>0</v>
      </c>
      <c r="D203" s="11">
        <f>VLOOKUP(A203,[2]数据!$B:$J,9,0)</f>
        <v>0</v>
      </c>
      <c r="E203" s="11">
        <f>VLOOKUP(A203,[2]数据!$B:$K,10,0)</f>
        <v>9522.73</v>
      </c>
      <c r="F203" s="11">
        <f>VLOOKUP(A203,[3]数据!$B:$J,9,0)</f>
        <v>-782681.98</v>
      </c>
      <c r="G203" s="11">
        <f>VLOOKUP(A203,[3]数据!$B:$K,10,0)</f>
        <v>293804.86</v>
      </c>
      <c r="H203" s="11">
        <f>VLOOKUP(A203,[3]数据!$B:$M,12,0)</f>
        <v>-1076486.84</v>
      </c>
    </row>
    <row r="204" ht="16.5" spans="1:8">
      <c r="A204" s="34" t="s">
        <v>411</v>
      </c>
      <c r="B204" s="34" t="s">
        <v>412</v>
      </c>
      <c r="C204" s="35">
        <v>0</v>
      </c>
      <c r="D204" s="11">
        <f>VLOOKUP(A204,[2]数据!$B:$J,9,0)</f>
        <v>4942163.41</v>
      </c>
      <c r="E204" s="11">
        <f>VLOOKUP(A204,[2]数据!$B:$K,10,0)</f>
        <v>0</v>
      </c>
      <c r="F204" s="11">
        <f>VLOOKUP(A204,[3]数据!$B:$J,9,0)</f>
        <v>64473261.51</v>
      </c>
      <c r="G204" s="11">
        <f>VLOOKUP(A204,[3]数据!$B:$K,10,0)</f>
        <v>0</v>
      </c>
      <c r="H204" s="11">
        <f>VLOOKUP(A204,[3]数据!$B:$M,12,0)</f>
        <v>64473261.51</v>
      </c>
    </row>
    <row r="205" ht="16.5" spans="1:8">
      <c r="A205" s="36" t="s">
        <v>413</v>
      </c>
      <c r="B205" s="36" t="s">
        <v>414</v>
      </c>
      <c r="C205" s="37">
        <v>0</v>
      </c>
      <c r="D205" s="11">
        <f>VLOOKUP(A205,[2]数据!$B:$J,9,0)</f>
        <v>425178.98</v>
      </c>
      <c r="E205" s="11">
        <f>VLOOKUP(A205,[2]数据!$B:$K,10,0)</f>
        <v>0</v>
      </c>
      <c r="F205" s="11">
        <f>VLOOKUP(A205,[3]数据!$B:$J,9,0)</f>
        <v>5095981.78</v>
      </c>
      <c r="G205" s="11">
        <f>VLOOKUP(A205,[3]数据!$B:$K,10,0)</f>
        <v>0</v>
      </c>
      <c r="H205" s="11">
        <f>VLOOKUP(A205,[3]数据!$B:$M,12,0)</f>
        <v>5095981.78</v>
      </c>
    </row>
    <row r="206" ht="16.5" spans="1:8">
      <c r="A206" s="38" t="s">
        <v>415</v>
      </c>
      <c r="B206" s="38" t="s">
        <v>416</v>
      </c>
      <c r="C206" s="15">
        <v>0</v>
      </c>
      <c r="D206" s="11">
        <f>VLOOKUP(A206,[2]数据!$B:$J,9,0)</f>
        <v>797289.51</v>
      </c>
      <c r="E206" s="11">
        <f>VLOOKUP(A206,[2]数据!$B:$K,10,0)</f>
        <v>0</v>
      </c>
      <c r="F206" s="11">
        <f>VLOOKUP(A206,[3]数据!$B:$J,9,0)</f>
        <v>15014603.52</v>
      </c>
      <c r="G206" s="11">
        <f>VLOOKUP(A206,[3]数据!$B:$K,10,0)</f>
        <v>0</v>
      </c>
      <c r="H206" s="11">
        <f>VLOOKUP(A206,[3]数据!$B:$M,12,0)</f>
        <v>15014603.52</v>
      </c>
    </row>
    <row r="207" ht="16.5" spans="1:8">
      <c r="A207" s="34" t="s">
        <v>417</v>
      </c>
      <c r="B207" s="34" t="s">
        <v>418</v>
      </c>
      <c r="C207" s="35">
        <v>0</v>
      </c>
      <c r="D207" s="11">
        <f>VLOOKUP(A207,[2]数据!$B:$J,9,0)</f>
        <v>37455.81</v>
      </c>
      <c r="E207" s="11">
        <f>VLOOKUP(A207,[2]数据!$B:$K,10,0)</f>
        <v>0</v>
      </c>
      <c r="F207" s="11">
        <f>VLOOKUP(A207,[3]数据!$B:$J,9,0)</f>
        <v>173932.38</v>
      </c>
      <c r="G207" s="11">
        <f>VLOOKUP(A207,[3]数据!$B:$K,10,0)</f>
        <v>0</v>
      </c>
      <c r="H207" s="11">
        <f>VLOOKUP(A207,[3]数据!$B:$M,12,0)</f>
        <v>173932.38</v>
      </c>
    </row>
    <row r="208" ht="16.5" spans="1:8">
      <c r="A208" s="34" t="s">
        <v>419</v>
      </c>
      <c r="B208" s="34" t="s">
        <v>420</v>
      </c>
      <c r="C208" s="35">
        <v>0</v>
      </c>
      <c r="D208" s="11">
        <f>VLOOKUP(A208,[2]数据!$B:$J,9,0)</f>
        <v>128820.62</v>
      </c>
      <c r="E208" s="11">
        <f>VLOOKUP(A208,[2]数据!$B:$K,10,0)</f>
        <v>0</v>
      </c>
      <c r="F208" s="11">
        <f>VLOOKUP(A208,[3]数据!$B:$J,9,0)</f>
        <v>-3383474.45</v>
      </c>
      <c r="G208" s="11">
        <f>VLOOKUP(A208,[3]数据!$B:$K,10,0)</f>
        <v>0</v>
      </c>
      <c r="H208" s="11">
        <f>VLOOKUP(A208,[3]数据!$B:$M,12,0)</f>
        <v>-3383474.45</v>
      </c>
    </row>
    <row r="209" ht="16.5" spans="1:8">
      <c r="A209" s="36" t="s">
        <v>421</v>
      </c>
      <c r="B209" s="36" t="s">
        <v>422</v>
      </c>
      <c r="C209" s="37">
        <v>0</v>
      </c>
      <c r="D209" s="11">
        <f>VLOOKUP(A209,[2]数据!$B:$J,9,0)</f>
        <v>110390.82</v>
      </c>
      <c r="E209" s="11">
        <f>VLOOKUP(A209,[2]数据!$B:$K,10,0)</f>
        <v>0</v>
      </c>
      <c r="F209" s="11">
        <f>VLOOKUP(A209,[3]数据!$B:$J,9,0)</f>
        <v>2794808.52</v>
      </c>
      <c r="G209" s="11">
        <f>VLOOKUP(A209,[3]数据!$B:$K,10,0)</f>
        <v>0</v>
      </c>
      <c r="H209" s="11">
        <f>VLOOKUP(A209,[3]数据!$B:$M,12,0)</f>
        <v>2794808.52</v>
      </c>
    </row>
    <row r="210" ht="16.5" spans="1:8">
      <c r="A210" s="38" t="s">
        <v>423</v>
      </c>
      <c r="B210" s="38" t="s">
        <v>424</v>
      </c>
      <c r="C210" s="15">
        <v>0</v>
      </c>
      <c r="D210" s="11">
        <f>VLOOKUP(A210,[2]数据!$B:$J,9,0)</f>
        <v>353990.6</v>
      </c>
      <c r="E210" s="11">
        <f>VLOOKUP(A210,[2]数据!$B:$K,10,0)</f>
        <v>0</v>
      </c>
      <c r="F210" s="11">
        <f>VLOOKUP(A210,[3]数据!$B:$J,9,0)</f>
        <v>7405628.41</v>
      </c>
      <c r="G210" s="11">
        <f>VLOOKUP(A210,[3]数据!$B:$K,10,0)</f>
        <v>0</v>
      </c>
      <c r="H210" s="11">
        <f>VLOOKUP(A210,[3]数据!$B:$M,12,0)</f>
        <v>7405628.41</v>
      </c>
    </row>
    <row r="211" ht="16.5" spans="1:8">
      <c r="A211" s="34" t="s">
        <v>425</v>
      </c>
      <c r="B211" s="34" t="s">
        <v>426</v>
      </c>
      <c r="C211" s="35">
        <v>0</v>
      </c>
      <c r="D211" s="11">
        <f>VLOOKUP(A211,[2]数据!$B:$J,9,0)</f>
        <v>-1340.6</v>
      </c>
      <c r="E211" s="11">
        <f>VLOOKUP(A211,[2]数据!$B:$K,10,0)</f>
        <v>0</v>
      </c>
      <c r="F211" s="11">
        <f>VLOOKUP(A211,[3]数据!$B:$J,9,0)</f>
        <v>-4525.86</v>
      </c>
      <c r="G211" s="11">
        <f>VLOOKUP(A211,[3]数据!$B:$K,10,0)</f>
        <v>0</v>
      </c>
      <c r="H211" s="11">
        <f>VLOOKUP(A211,[3]数据!$B:$M,12,0)</f>
        <v>-4525.86</v>
      </c>
    </row>
    <row r="212" ht="16.5" spans="1:8">
      <c r="A212" s="34" t="s">
        <v>427</v>
      </c>
      <c r="B212" s="34" t="s">
        <v>428</v>
      </c>
      <c r="C212" s="35">
        <v>0</v>
      </c>
      <c r="D212" s="11">
        <f>VLOOKUP(A212,[2]数据!$B:$J,9,0)</f>
        <v>11206495.84</v>
      </c>
      <c r="E212" s="11">
        <f>VLOOKUP(A212,[2]数据!$B:$K,10,0)</f>
        <v>0</v>
      </c>
      <c r="F212" s="11">
        <f>VLOOKUP(A212,[3]数据!$B:$J,9,0)</f>
        <v>153293870.98</v>
      </c>
      <c r="G212" s="11">
        <f>VLOOKUP(A212,[3]数据!$B:$K,10,0)</f>
        <v>0</v>
      </c>
      <c r="H212" s="11">
        <f>VLOOKUP(A212,[3]数据!$B:$M,12,0)</f>
        <v>153293870.98</v>
      </c>
    </row>
    <row r="213" ht="16.5" spans="1:8">
      <c r="A213" s="36" t="s">
        <v>429</v>
      </c>
      <c r="B213" s="36" t="s">
        <v>430</v>
      </c>
      <c r="C213" s="37">
        <v>0</v>
      </c>
      <c r="D213" s="11">
        <f>VLOOKUP(A213,[2]数据!$B:$J,9,0)</f>
        <v>905954.59</v>
      </c>
      <c r="E213" s="11">
        <f>VLOOKUP(A213,[2]数据!$B:$K,10,0)</f>
        <v>0</v>
      </c>
      <c r="F213" s="11">
        <f>VLOOKUP(A213,[3]数据!$B:$J,9,0)</f>
        <v>6209950.51</v>
      </c>
      <c r="G213" s="11">
        <f>VLOOKUP(A213,[3]数据!$B:$K,10,0)</f>
        <v>0</v>
      </c>
      <c r="H213" s="11">
        <f>VLOOKUP(A213,[3]数据!$B:$M,12,0)</f>
        <v>6209950.51</v>
      </c>
    </row>
    <row r="214" ht="16.5" spans="1:8">
      <c r="A214" s="38" t="s">
        <v>431</v>
      </c>
      <c r="B214" s="38" t="s">
        <v>432</v>
      </c>
      <c r="C214" s="15">
        <v>0</v>
      </c>
      <c r="D214" s="11">
        <f>VLOOKUP(A214,[2]数据!$B:$J,9,0)</f>
        <v>1311860.59</v>
      </c>
      <c r="E214" s="11">
        <f>VLOOKUP(A214,[2]数据!$B:$K,10,0)</f>
        <v>0</v>
      </c>
      <c r="F214" s="11">
        <f>VLOOKUP(A214,[3]数据!$B:$J,9,0)</f>
        <v>14014539.77</v>
      </c>
      <c r="G214" s="11">
        <f>VLOOKUP(A214,[3]数据!$B:$K,10,0)</f>
        <v>0</v>
      </c>
      <c r="H214" s="11">
        <f>VLOOKUP(A214,[3]数据!$B:$M,12,0)</f>
        <v>14014539.77</v>
      </c>
    </row>
    <row r="215" ht="16.5" spans="1:8">
      <c r="A215" s="34" t="s">
        <v>433</v>
      </c>
      <c r="B215" s="34" t="s">
        <v>434</v>
      </c>
      <c r="C215" s="35">
        <v>0</v>
      </c>
      <c r="D215" s="11">
        <f>VLOOKUP(A215,[2]数据!$B:$J,9,0)</f>
        <v>3291.26</v>
      </c>
      <c r="E215" s="11">
        <f>VLOOKUP(A215,[2]数据!$B:$K,10,0)</f>
        <v>0</v>
      </c>
      <c r="F215" s="11">
        <f>VLOOKUP(A215,[3]数据!$B:$J,9,0)</f>
        <v>422817.36</v>
      </c>
      <c r="G215" s="11">
        <f>VLOOKUP(A215,[3]数据!$B:$K,10,0)</f>
        <v>0</v>
      </c>
      <c r="H215" s="11">
        <f>VLOOKUP(A215,[3]数据!$B:$M,12,0)</f>
        <v>422817.36</v>
      </c>
    </row>
    <row r="216" ht="16.5" spans="1:8">
      <c r="A216" s="34" t="s">
        <v>435</v>
      </c>
      <c r="B216" s="34" t="s">
        <v>436</v>
      </c>
      <c r="C216" s="35">
        <v>0</v>
      </c>
      <c r="D216" s="11">
        <f>VLOOKUP(A216,[2]数据!$B:$J,9,0)</f>
        <v>292104.36</v>
      </c>
      <c r="E216" s="11">
        <f>VLOOKUP(A216,[2]数据!$B:$K,10,0)</f>
        <v>0</v>
      </c>
      <c r="F216" s="11">
        <f>VLOOKUP(A216,[3]数据!$B:$J,9,0)</f>
        <v>-7876463.1</v>
      </c>
      <c r="G216" s="11">
        <f>VLOOKUP(A216,[3]数据!$B:$K,10,0)</f>
        <v>0</v>
      </c>
      <c r="H216" s="11">
        <f>VLOOKUP(A216,[3]数据!$B:$M,12,0)</f>
        <v>-7876463.1</v>
      </c>
    </row>
    <row r="217" ht="16.5" spans="1:8">
      <c r="A217" s="36" t="s">
        <v>437</v>
      </c>
      <c r="B217" s="36" t="s">
        <v>438</v>
      </c>
      <c r="C217" s="37">
        <v>0</v>
      </c>
      <c r="D217" s="11">
        <f>VLOOKUP(A217,[2]数据!$B:$J,9,0)</f>
        <v>235216.47</v>
      </c>
      <c r="E217" s="11">
        <f>VLOOKUP(A217,[2]数据!$B:$K,10,0)</f>
        <v>0</v>
      </c>
      <c r="F217" s="11">
        <f>VLOOKUP(A217,[3]数据!$B:$J,9,0)</f>
        <v>3349236.01</v>
      </c>
      <c r="G217" s="11">
        <f>VLOOKUP(A217,[3]数据!$B:$K,10,0)</f>
        <v>0</v>
      </c>
      <c r="H217" s="11">
        <f>VLOOKUP(A217,[3]数据!$B:$M,12,0)</f>
        <v>3349236.01</v>
      </c>
    </row>
    <row r="218" ht="16.5" spans="1:8">
      <c r="A218" s="38" t="s">
        <v>439</v>
      </c>
      <c r="B218" s="38" t="s">
        <v>440</v>
      </c>
      <c r="C218" s="15">
        <v>0</v>
      </c>
      <c r="D218" s="11">
        <f>VLOOKUP(A218,[2]数据!$B:$J,9,0)</f>
        <v>582456.29</v>
      </c>
      <c r="E218" s="11">
        <f>VLOOKUP(A218,[2]数据!$B:$K,10,0)</f>
        <v>0</v>
      </c>
      <c r="F218" s="11">
        <f>VLOOKUP(A218,[3]数据!$B:$J,9,0)</f>
        <v>7223300.52</v>
      </c>
      <c r="G218" s="11">
        <f>VLOOKUP(A218,[3]数据!$B:$K,10,0)</f>
        <v>0</v>
      </c>
      <c r="H218" s="11">
        <f>VLOOKUP(A218,[3]数据!$B:$M,12,0)</f>
        <v>7223300.52</v>
      </c>
    </row>
    <row r="219" ht="16.5" spans="1:8">
      <c r="A219" s="34" t="s">
        <v>441</v>
      </c>
      <c r="B219" s="34" t="s">
        <v>442</v>
      </c>
      <c r="C219" s="35">
        <v>0</v>
      </c>
      <c r="D219" s="11">
        <f>VLOOKUP(A219,[2]数据!$B:$J,9,0)</f>
        <v>-117.8</v>
      </c>
      <c r="E219" s="11">
        <f>VLOOKUP(A219,[2]数据!$B:$K,10,0)</f>
        <v>0</v>
      </c>
      <c r="F219" s="11">
        <f>VLOOKUP(A219,[3]数据!$B:$J,9,0)</f>
        <v>-7647.88</v>
      </c>
      <c r="G219" s="11">
        <f>VLOOKUP(A219,[3]数据!$B:$K,10,0)</f>
        <v>0</v>
      </c>
      <c r="H219" s="11">
        <f>VLOOKUP(A219,[3]数据!$B:$M,12,0)</f>
        <v>-7647.88</v>
      </c>
    </row>
    <row r="220" ht="16.5" spans="1:8">
      <c r="A220" s="34" t="s">
        <v>443</v>
      </c>
      <c r="B220" s="34" t="s">
        <v>444</v>
      </c>
      <c r="C220" s="35">
        <v>0</v>
      </c>
      <c r="D220" s="11">
        <f>VLOOKUP(A220,[2]数据!$B:$J,9,0)</f>
        <v>961798.09</v>
      </c>
      <c r="E220" s="11">
        <f>VLOOKUP(A220,[2]数据!$B:$K,10,0)</f>
        <v>0</v>
      </c>
      <c r="F220" s="11">
        <f>VLOOKUP(A220,[3]数据!$B:$J,9,0)</f>
        <v>9594541.37</v>
      </c>
      <c r="G220" s="11">
        <f>VLOOKUP(A220,[3]数据!$B:$K,10,0)</f>
        <v>0</v>
      </c>
      <c r="H220" s="11">
        <f>VLOOKUP(A220,[3]数据!$B:$M,12,0)</f>
        <v>9594541.37</v>
      </c>
    </row>
    <row r="221" ht="16.5" spans="1:8">
      <c r="A221" s="36" t="s">
        <v>445</v>
      </c>
      <c r="B221" s="36" t="s">
        <v>446</v>
      </c>
      <c r="C221" s="37">
        <v>0</v>
      </c>
      <c r="D221" s="11">
        <f>VLOOKUP(A221,[2]数据!$B:$J,9,0)</f>
        <v>86913.35</v>
      </c>
      <c r="E221" s="11">
        <f>VLOOKUP(A221,[2]数据!$B:$K,10,0)</f>
        <v>0</v>
      </c>
      <c r="F221" s="11">
        <f>VLOOKUP(A221,[3]数据!$B:$J,9,0)</f>
        <v>860322.3</v>
      </c>
      <c r="G221" s="11">
        <f>VLOOKUP(A221,[3]数据!$B:$K,10,0)</f>
        <v>0</v>
      </c>
      <c r="H221" s="11">
        <f>VLOOKUP(A221,[3]数据!$B:$M,12,0)</f>
        <v>860322.3</v>
      </c>
    </row>
    <row r="222" ht="16.5" spans="1:8">
      <c r="A222" s="38" t="s">
        <v>447</v>
      </c>
      <c r="B222" s="38" t="s">
        <v>448</v>
      </c>
      <c r="C222" s="15">
        <v>0</v>
      </c>
      <c r="D222" s="11">
        <f>VLOOKUP(A222,[2]数据!$B:$J,9,0)</f>
        <v>129870.55</v>
      </c>
      <c r="E222" s="11">
        <f>VLOOKUP(A222,[2]数据!$B:$K,10,0)</f>
        <v>0</v>
      </c>
      <c r="F222" s="11">
        <f>VLOOKUP(A222,[3]数据!$B:$J,9,0)</f>
        <v>1405814.18</v>
      </c>
      <c r="G222" s="11">
        <f>VLOOKUP(A222,[3]数据!$B:$K,10,0)</f>
        <v>0</v>
      </c>
      <c r="H222" s="11">
        <f>VLOOKUP(A222,[3]数据!$B:$M,12,0)</f>
        <v>1405814.18</v>
      </c>
    </row>
    <row r="223" ht="16.5" spans="1:8">
      <c r="A223" s="34" t="s">
        <v>449</v>
      </c>
      <c r="B223" s="34" t="s">
        <v>450</v>
      </c>
      <c r="C223" s="35">
        <v>0</v>
      </c>
      <c r="D223" s="11">
        <f>VLOOKUP(A223,[2]数据!$B:$J,9,0)</f>
        <v>0</v>
      </c>
      <c r="E223" s="11">
        <f>VLOOKUP(A223,[2]数据!$B:$K,10,0)</f>
        <v>0</v>
      </c>
      <c r="F223" s="11">
        <f>VLOOKUP(A223,[3]数据!$B:$J,9,0)</f>
        <v>508904</v>
      </c>
      <c r="G223" s="11">
        <f>VLOOKUP(A223,[3]数据!$B:$K,10,0)</f>
        <v>0</v>
      </c>
      <c r="H223" s="11">
        <f>VLOOKUP(A223,[3]数据!$B:$M,12,0)</f>
        <v>508904</v>
      </c>
    </row>
    <row r="224" ht="16.5" spans="1:8">
      <c r="A224" s="34" t="s">
        <v>451</v>
      </c>
      <c r="B224" s="34" t="s">
        <v>452</v>
      </c>
      <c r="C224" s="35">
        <v>0</v>
      </c>
      <c r="D224" s="11">
        <f>VLOOKUP(A224,[2]数据!$B:$J,9,0)</f>
        <v>25069.89</v>
      </c>
      <c r="E224" s="11">
        <f>VLOOKUP(A224,[2]数据!$B:$K,10,0)</f>
        <v>0</v>
      </c>
      <c r="F224" s="11">
        <f>VLOOKUP(A224,[3]数据!$B:$J,9,0)</f>
        <v>-496915.57</v>
      </c>
      <c r="G224" s="11">
        <f>VLOOKUP(A224,[3]数据!$B:$K,10,0)</f>
        <v>0</v>
      </c>
      <c r="H224" s="11">
        <f>VLOOKUP(A224,[3]数据!$B:$M,12,0)</f>
        <v>-496915.57</v>
      </c>
    </row>
    <row r="225" ht="16.5" spans="1:8">
      <c r="A225" s="36" t="s">
        <v>453</v>
      </c>
      <c r="B225" s="36" t="s">
        <v>454</v>
      </c>
      <c r="C225" s="37">
        <v>0</v>
      </c>
      <c r="D225" s="11">
        <f>VLOOKUP(A225,[2]数据!$B:$J,9,0)</f>
        <v>22565.64</v>
      </c>
      <c r="E225" s="11">
        <f>VLOOKUP(A225,[2]数据!$B:$K,10,0)</f>
        <v>0</v>
      </c>
      <c r="F225" s="11">
        <f>VLOOKUP(A225,[3]数据!$B:$J,9,0)</f>
        <v>467200.5</v>
      </c>
      <c r="G225" s="11">
        <f>VLOOKUP(A225,[3]数据!$B:$K,10,0)</f>
        <v>0</v>
      </c>
      <c r="H225" s="11">
        <f>VLOOKUP(A225,[3]数据!$B:$M,12,0)</f>
        <v>467200.5</v>
      </c>
    </row>
    <row r="226" ht="16.5" spans="1:8">
      <c r="A226" s="38" t="s">
        <v>455</v>
      </c>
      <c r="B226" s="38" t="s">
        <v>456</v>
      </c>
      <c r="C226" s="15">
        <v>0</v>
      </c>
      <c r="D226" s="11">
        <f>VLOOKUP(A226,[2]数据!$B:$J,9,0)</f>
        <v>57661.56</v>
      </c>
      <c r="E226" s="11">
        <f>VLOOKUP(A226,[2]数据!$B:$K,10,0)</f>
        <v>0</v>
      </c>
      <c r="F226" s="11">
        <f>VLOOKUP(A226,[3]数据!$B:$J,9,0)</f>
        <v>726999.27</v>
      </c>
      <c r="G226" s="11">
        <f>VLOOKUP(A226,[3]数据!$B:$K,10,0)</f>
        <v>0</v>
      </c>
      <c r="H226" s="11">
        <f>VLOOKUP(A226,[3]数据!$B:$M,12,0)</f>
        <v>726999.27</v>
      </c>
    </row>
    <row r="227" ht="16.5" spans="1:8">
      <c r="A227" s="34" t="s">
        <v>457</v>
      </c>
      <c r="B227" s="34" t="s">
        <v>458</v>
      </c>
      <c r="C227" s="35">
        <v>0</v>
      </c>
      <c r="D227" s="11">
        <f>VLOOKUP(A227,[2]数据!$B:$J,9,0)</f>
        <v>0</v>
      </c>
      <c r="E227" s="11">
        <f>VLOOKUP(A227,[2]数据!$B:$K,10,0)</f>
        <v>0</v>
      </c>
      <c r="F227" s="11">
        <f>VLOOKUP(A227,[3]数据!$B:$J,9,0)</f>
        <v>-7517.17</v>
      </c>
      <c r="G227" s="11">
        <f>VLOOKUP(A227,[3]数据!$B:$K,10,0)</f>
        <v>0</v>
      </c>
      <c r="H227" s="11">
        <f>VLOOKUP(A227,[3]数据!$B:$M,12,0)</f>
        <v>-7517.17</v>
      </c>
    </row>
    <row r="228" ht="16.5" spans="1:8">
      <c r="A228" s="10" t="s">
        <v>459</v>
      </c>
      <c r="B228" s="10" t="s">
        <v>460</v>
      </c>
      <c r="C228" s="11">
        <v>0</v>
      </c>
      <c r="D228" s="11">
        <f>VLOOKUP(A228,[2]数据!$B:$J,9,0)</f>
        <v>102758.85</v>
      </c>
      <c r="E228" s="11">
        <f>VLOOKUP(A228,[2]数据!$B:$K,10,0)</f>
        <v>0</v>
      </c>
      <c r="F228" s="11">
        <f>VLOOKUP(A228,[3]数据!$B:$J,9,0)</f>
        <v>1497529.55</v>
      </c>
      <c r="G228" s="11">
        <f>VLOOKUP(A228,[3]数据!$B:$K,10,0)</f>
        <v>0</v>
      </c>
      <c r="H228" s="11">
        <f>VLOOKUP(A228,[3]数据!$B:$M,12,0)</f>
        <v>1497529.55</v>
      </c>
    </row>
    <row r="229" ht="16.5" spans="1:8">
      <c r="A229" s="10" t="s">
        <v>461</v>
      </c>
      <c r="B229" s="10" t="s">
        <v>462</v>
      </c>
      <c r="C229" s="11"/>
      <c r="D229" s="11">
        <f>VLOOKUP(A229,[2]数据!$B:$J,9,0)</f>
        <v>14964.65</v>
      </c>
      <c r="E229" s="11">
        <f>VLOOKUP(A229,[2]数据!$B:$K,10,0)</f>
        <v>0</v>
      </c>
      <c r="F229" s="11">
        <f>VLOOKUP(A229,[3]数据!$B:$J,9,0)</f>
        <v>51207.48</v>
      </c>
      <c r="G229" s="11">
        <f>VLOOKUP(A229,[3]数据!$B:$K,10,0)</f>
        <v>0</v>
      </c>
      <c r="H229" s="11">
        <f>VLOOKUP(A229,[3]数据!$B:$M,12,0)</f>
        <v>51207.48</v>
      </c>
    </row>
    <row r="230" ht="16.5" spans="1:8">
      <c r="A230" s="10" t="s">
        <v>463</v>
      </c>
      <c r="B230" s="10" t="s">
        <v>464</v>
      </c>
      <c r="C230" s="11">
        <v>0</v>
      </c>
      <c r="D230" s="11">
        <f>VLOOKUP(A230,[2]数据!$B:$J,9,0)</f>
        <v>128426.87</v>
      </c>
      <c r="E230" s="11">
        <f>VLOOKUP(A230,[2]数据!$B:$K,10,0)</f>
        <v>0</v>
      </c>
      <c r="F230" s="11">
        <f>VLOOKUP(A230,[3]数据!$B:$J,9,0)</f>
        <v>1688993.28</v>
      </c>
      <c r="G230" s="11">
        <f>VLOOKUP(A230,[3]数据!$B:$K,10,0)</f>
        <v>0</v>
      </c>
      <c r="H230" s="11">
        <f>VLOOKUP(A230,[3]数据!$B:$M,12,0)</f>
        <v>1688993.28</v>
      </c>
    </row>
    <row r="231" ht="16.5" spans="1:8">
      <c r="A231" s="10" t="s">
        <v>465</v>
      </c>
      <c r="B231" s="10" t="s">
        <v>466</v>
      </c>
      <c r="C231" s="11">
        <v>0</v>
      </c>
      <c r="D231" s="11">
        <f>VLOOKUP(A231,[2]数据!$B:$J,9,0)</f>
        <v>0</v>
      </c>
      <c r="E231" s="11">
        <f>VLOOKUP(A231,[2]数据!$B:$K,10,0)</f>
        <v>0</v>
      </c>
      <c r="F231" s="11">
        <f>VLOOKUP(A231,[3]数据!$B:$J,9,0)</f>
        <v>6782</v>
      </c>
      <c r="G231" s="11">
        <f>VLOOKUP(A231,[3]数据!$B:$K,10,0)</f>
        <v>0</v>
      </c>
      <c r="H231" s="11">
        <f>VLOOKUP(A231,[3]数据!$B:$M,12,0)</f>
        <v>6782</v>
      </c>
    </row>
    <row r="232" ht="16.5" spans="1:8">
      <c r="A232" s="10" t="s">
        <v>467</v>
      </c>
      <c r="B232" s="10" t="s">
        <v>468</v>
      </c>
      <c r="C232" s="11">
        <v>0</v>
      </c>
      <c r="D232" s="11">
        <f>VLOOKUP(A232,[2]数据!$B:$J,9,0)</f>
        <v>8154.77</v>
      </c>
      <c r="E232" s="11">
        <f>VLOOKUP(A232,[2]数据!$B:$K,10,0)</f>
        <v>0</v>
      </c>
      <c r="F232" s="11">
        <f>VLOOKUP(A232,[3]数据!$B:$J,9,0)</f>
        <v>126085.29</v>
      </c>
      <c r="G232" s="11">
        <f>VLOOKUP(A232,[3]数据!$B:$K,10,0)</f>
        <v>0</v>
      </c>
      <c r="H232" s="11">
        <f>VLOOKUP(A232,[3]数据!$B:$M,12,0)</f>
        <v>126085.29</v>
      </c>
    </row>
    <row r="233" ht="16.5" spans="1:8">
      <c r="A233" s="10" t="s">
        <v>469</v>
      </c>
      <c r="B233" s="10" t="s">
        <v>470</v>
      </c>
      <c r="C233" s="11">
        <v>0</v>
      </c>
      <c r="D233" s="11">
        <f>VLOOKUP(A233,[2]数据!$B:$J,9,0)</f>
        <v>6491.42</v>
      </c>
      <c r="E233" s="11">
        <f>VLOOKUP(A233,[2]数据!$B:$K,10,0)</f>
        <v>0</v>
      </c>
      <c r="F233" s="11">
        <f>VLOOKUP(A233,[3]数据!$B:$J,9,0)</f>
        <v>99412.3</v>
      </c>
      <c r="G233" s="11">
        <f>VLOOKUP(A233,[3]数据!$B:$K,10,0)</f>
        <v>0</v>
      </c>
      <c r="H233" s="11">
        <f>VLOOKUP(A233,[3]数据!$B:$M,12,0)</f>
        <v>99412.3</v>
      </c>
    </row>
    <row r="234" ht="16.5" spans="1:8">
      <c r="A234" s="10" t="s">
        <v>471</v>
      </c>
      <c r="B234" s="10" t="s">
        <v>472</v>
      </c>
      <c r="C234" s="11">
        <v>0</v>
      </c>
      <c r="D234" s="11">
        <f>VLOOKUP(A234,[2]数据!$B:$J,9,0)</f>
        <v>611.65</v>
      </c>
      <c r="E234" s="11">
        <f>VLOOKUP(A234,[2]数据!$B:$K,10,0)</f>
        <v>0</v>
      </c>
      <c r="F234" s="11">
        <f>VLOOKUP(A234,[3]数据!$B:$J,9,0)</f>
        <v>9457.05</v>
      </c>
      <c r="G234" s="11">
        <f>VLOOKUP(A234,[3]数据!$B:$K,10,0)</f>
        <v>0</v>
      </c>
      <c r="H234" s="11">
        <f>VLOOKUP(A234,[3]数据!$B:$M,12,0)</f>
        <v>9457.05</v>
      </c>
    </row>
    <row r="235" ht="16.5" spans="1:8">
      <c r="A235" s="10" t="s">
        <v>473</v>
      </c>
      <c r="B235" s="10" t="s">
        <v>474</v>
      </c>
      <c r="C235" s="11">
        <v>0</v>
      </c>
      <c r="D235" s="11">
        <f>VLOOKUP(A235,[2]数据!$B:$J,9,0)</f>
        <v>356.72</v>
      </c>
      <c r="E235" s="11">
        <f>VLOOKUP(A235,[2]数据!$B:$K,10,0)</f>
        <v>0</v>
      </c>
      <c r="F235" s="11">
        <f>VLOOKUP(A235,[3]数据!$B:$J,9,0)</f>
        <v>5515.44</v>
      </c>
      <c r="G235" s="11">
        <f>VLOOKUP(A235,[3]数据!$B:$K,10,0)</f>
        <v>0</v>
      </c>
      <c r="H235" s="11">
        <f>VLOOKUP(A235,[3]数据!$B:$M,12,0)</f>
        <v>5515.44</v>
      </c>
    </row>
    <row r="236" ht="16.5" spans="1:8">
      <c r="A236" s="10" t="s">
        <v>475</v>
      </c>
      <c r="B236" s="10" t="s">
        <v>476</v>
      </c>
      <c r="C236" s="11">
        <v>0</v>
      </c>
      <c r="D236" s="11">
        <f>VLOOKUP(A236,[2]数据!$B:$J,9,0)</f>
        <v>2167</v>
      </c>
      <c r="E236" s="11">
        <f>VLOOKUP(A236,[2]数据!$B:$K,10,0)</f>
        <v>0</v>
      </c>
      <c r="F236" s="11">
        <f>VLOOKUP(A236,[3]数据!$B:$J,9,0)</f>
        <v>31604</v>
      </c>
      <c r="G236" s="11">
        <f>VLOOKUP(A236,[3]数据!$B:$K,10,0)</f>
        <v>0</v>
      </c>
      <c r="H236" s="11">
        <f>VLOOKUP(A236,[3]数据!$B:$M,12,0)</f>
        <v>31604</v>
      </c>
    </row>
    <row r="237" ht="16.5" spans="1:8">
      <c r="A237" s="10" t="s">
        <v>477</v>
      </c>
      <c r="B237" s="10" t="s">
        <v>478</v>
      </c>
      <c r="C237" s="11">
        <v>0</v>
      </c>
      <c r="D237" s="11">
        <f>VLOOKUP(A237,[2]数据!$B:$J,9,0)</f>
        <v>10285.42</v>
      </c>
      <c r="E237" s="11">
        <f>VLOOKUP(A237,[2]数据!$B:$K,10,0)</f>
        <v>0</v>
      </c>
      <c r="F237" s="11">
        <f>VLOOKUP(A237,[3]数据!$B:$J,9,0)</f>
        <v>126170</v>
      </c>
      <c r="G237" s="11">
        <f>VLOOKUP(A237,[3]数据!$B:$K,10,0)</f>
        <v>0</v>
      </c>
      <c r="H237" s="11">
        <f>VLOOKUP(A237,[3]数据!$B:$M,12,0)</f>
        <v>126170</v>
      </c>
    </row>
    <row r="238" ht="16.5" spans="1:8">
      <c r="A238" s="10" t="s">
        <v>479</v>
      </c>
      <c r="B238" s="10" t="s">
        <v>480</v>
      </c>
      <c r="C238" s="11">
        <v>0</v>
      </c>
      <c r="D238" s="11">
        <f>VLOOKUP(A238,[2]数据!$B:$J,9,0)</f>
        <v>1700</v>
      </c>
      <c r="E238" s="11">
        <f>VLOOKUP(A238,[2]数据!$B:$K,10,0)</f>
        <v>0</v>
      </c>
      <c r="F238" s="11">
        <f>VLOOKUP(A238,[3]数据!$B:$J,9,0)</f>
        <v>2500</v>
      </c>
      <c r="G238" s="11">
        <f>VLOOKUP(A238,[3]数据!$B:$K,10,0)</f>
        <v>0</v>
      </c>
      <c r="H238" s="11">
        <f>VLOOKUP(A238,[3]数据!$B:$M,12,0)</f>
        <v>2500</v>
      </c>
    </row>
    <row r="239" ht="16.5" spans="1:8">
      <c r="A239" s="10" t="s">
        <v>481</v>
      </c>
      <c r="B239" s="10" t="s">
        <v>482</v>
      </c>
      <c r="C239" s="11">
        <v>0</v>
      </c>
      <c r="D239" s="11">
        <f>VLOOKUP(A239,[2]数据!$B:$J,9,0)</f>
        <v>5445</v>
      </c>
      <c r="E239" s="11">
        <f>VLOOKUP(A239,[2]数据!$B:$K,10,0)</f>
        <v>0</v>
      </c>
      <c r="F239" s="11">
        <f>VLOOKUP(A239,[3]数据!$B:$J,9,0)</f>
        <v>5845</v>
      </c>
      <c r="G239" s="11">
        <f>VLOOKUP(A239,[3]数据!$B:$K,10,0)</f>
        <v>0</v>
      </c>
      <c r="H239" s="11">
        <f>VLOOKUP(A239,[3]数据!$B:$M,12,0)</f>
        <v>5845</v>
      </c>
    </row>
    <row r="240" ht="16.5" spans="1:8">
      <c r="A240" s="10" t="s">
        <v>483</v>
      </c>
      <c r="B240" s="10" t="s">
        <v>484</v>
      </c>
      <c r="C240" s="11">
        <v>0</v>
      </c>
      <c r="D240" s="11">
        <f>VLOOKUP(A240,[2]数据!$B:$J,9,0)</f>
        <v>1495.6</v>
      </c>
      <c r="E240" s="11">
        <f>VLOOKUP(A240,[2]数据!$B:$K,10,0)</f>
        <v>0</v>
      </c>
      <c r="F240" s="11">
        <f>VLOOKUP(A240,[3]数据!$B:$J,9,0)</f>
        <v>7365.88</v>
      </c>
      <c r="G240" s="11">
        <f>VLOOKUP(A240,[3]数据!$B:$K,10,0)</f>
        <v>0</v>
      </c>
      <c r="H240" s="11">
        <f>VLOOKUP(A240,[3]数据!$B:$M,12,0)</f>
        <v>7365.88</v>
      </c>
    </row>
    <row r="241" ht="16.5" spans="1:8">
      <c r="A241" s="10" t="s">
        <v>485</v>
      </c>
      <c r="B241" s="10" t="s">
        <v>486</v>
      </c>
      <c r="C241" s="11">
        <v>0</v>
      </c>
      <c r="D241" s="11">
        <f>VLOOKUP(A241,[2]数据!$B:$J,9,0)</f>
        <v>0</v>
      </c>
      <c r="E241" s="11">
        <f>VLOOKUP(A241,[2]数据!$B:$K,10,0)</f>
        <v>0</v>
      </c>
      <c r="F241" s="11">
        <f>VLOOKUP(A241,[3]数据!$B:$J,9,0)</f>
        <v>121</v>
      </c>
      <c r="G241" s="11">
        <f>VLOOKUP(A241,[3]数据!$B:$K,10,0)</f>
        <v>0</v>
      </c>
      <c r="H241" s="11">
        <f>VLOOKUP(A241,[3]数据!$B:$M,12,0)</f>
        <v>121</v>
      </c>
    </row>
    <row r="242" ht="16.5" spans="1:8">
      <c r="A242" s="10" t="s">
        <v>487</v>
      </c>
      <c r="B242" s="10" t="s">
        <v>488</v>
      </c>
      <c r="C242" s="11">
        <v>0</v>
      </c>
      <c r="D242" s="11">
        <f>VLOOKUP(A242,[2]数据!$B:$J,9,0)</f>
        <v>0</v>
      </c>
      <c r="E242" s="11">
        <f>VLOOKUP(A242,[2]数据!$B:$K,10,0)</f>
        <v>0</v>
      </c>
      <c r="F242" s="11">
        <f>VLOOKUP(A242,[3]数据!$B:$J,9,0)</f>
        <v>6792.45</v>
      </c>
      <c r="G242" s="11">
        <f>VLOOKUP(A242,[3]数据!$B:$K,10,0)</f>
        <v>0</v>
      </c>
      <c r="H242" s="11">
        <f>VLOOKUP(A242,[3]数据!$B:$M,12,0)</f>
        <v>6792.45</v>
      </c>
    </row>
    <row r="243" ht="16.5" spans="1:8">
      <c r="A243" s="10" t="s">
        <v>489</v>
      </c>
      <c r="B243" s="10" t="s">
        <v>490</v>
      </c>
      <c r="C243" s="11">
        <v>0</v>
      </c>
      <c r="D243" s="11">
        <f>VLOOKUP(A243,[2]数据!$B:$J,9,0)</f>
        <v>4304.06</v>
      </c>
      <c r="E243" s="11">
        <f>VLOOKUP(A243,[2]数据!$B:$K,10,0)</f>
        <v>0</v>
      </c>
      <c r="F243" s="11">
        <f>VLOOKUP(A243,[3]数据!$B:$J,9,0)</f>
        <v>21321.56</v>
      </c>
      <c r="G243" s="11">
        <f>VLOOKUP(A243,[3]数据!$B:$K,10,0)</f>
        <v>0</v>
      </c>
      <c r="H243" s="11">
        <f>VLOOKUP(A243,[3]数据!$B:$M,12,0)</f>
        <v>21321.56</v>
      </c>
    </row>
    <row r="244" ht="16.5" spans="1:8">
      <c r="A244" s="10" t="s">
        <v>491</v>
      </c>
      <c r="B244" s="10" t="s">
        <v>492</v>
      </c>
      <c r="C244" s="11">
        <v>0</v>
      </c>
      <c r="D244" s="11">
        <f>VLOOKUP(A244,[2]数据!$B:$J,9,0)</f>
        <v>0</v>
      </c>
      <c r="E244" s="11">
        <f>VLOOKUP(A244,[2]数据!$B:$K,10,0)</f>
        <v>0</v>
      </c>
      <c r="F244" s="11">
        <f>VLOOKUP(A244,[3]数据!$B:$J,9,0)</f>
        <v>1079.13</v>
      </c>
      <c r="G244" s="11">
        <f>VLOOKUP(A244,[3]数据!$B:$K,10,0)</f>
        <v>0</v>
      </c>
      <c r="H244" s="11">
        <f>VLOOKUP(A244,[3]数据!$B:$M,12,0)</f>
        <v>1079.13</v>
      </c>
    </row>
    <row r="245" ht="16.5" spans="1:8">
      <c r="A245" s="10" t="s">
        <v>493</v>
      </c>
      <c r="B245" s="10" t="s">
        <v>494</v>
      </c>
      <c r="C245" s="11">
        <v>0</v>
      </c>
      <c r="D245" s="11">
        <f>VLOOKUP(A245,[2]数据!$B:$J,9,0)</f>
        <v>30003.6</v>
      </c>
      <c r="E245" s="11">
        <f>VLOOKUP(A245,[2]数据!$B:$K,10,0)</f>
        <v>0</v>
      </c>
      <c r="F245" s="11">
        <f>VLOOKUP(A245,[3]数据!$B:$J,9,0)</f>
        <v>365525.22</v>
      </c>
      <c r="G245" s="11">
        <f>VLOOKUP(A245,[3]数据!$B:$K,10,0)</f>
        <v>0</v>
      </c>
      <c r="H245" s="11">
        <f>VLOOKUP(A245,[3]数据!$B:$M,12,0)</f>
        <v>365525.22</v>
      </c>
    </row>
    <row r="246" ht="16.5" spans="1:8">
      <c r="A246" s="10" t="s">
        <v>495</v>
      </c>
      <c r="B246" s="10" t="s">
        <v>496</v>
      </c>
      <c r="C246" s="11">
        <v>0</v>
      </c>
      <c r="D246" s="11">
        <f>VLOOKUP(A246,[2]数据!$B:$J,9,0)</f>
        <v>953193.82</v>
      </c>
      <c r="E246" s="11">
        <f>VLOOKUP(A246,[2]数据!$B:$K,10,0)</f>
        <v>0</v>
      </c>
      <c r="F246" s="11">
        <f>VLOOKUP(A246,[3]数据!$B:$J,9,0)</f>
        <v>9872008.76</v>
      </c>
      <c r="G246" s="11">
        <f>VLOOKUP(A246,[3]数据!$B:$K,10,0)</f>
        <v>0</v>
      </c>
      <c r="H246" s="11">
        <f>VLOOKUP(A246,[3]数据!$B:$M,12,0)</f>
        <v>9872008.76</v>
      </c>
    </row>
    <row r="247" ht="16.5" spans="1:8">
      <c r="A247" s="10" t="s">
        <v>497</v>
      </c>
      <c r="B247" s="10" t="s">
        <v>498</v>
      </c>
      <c r="C247" s="11">
        <v>0</v>
      </c>
      <c r="D247" s="11">
        <f>VLOOKUP(A247,[2]数据!$B:$J,9,0)</f>
        <v>1845907.15</v>
      </c>
      <c r="E247" s="11">
        <f>VLOOKUP(A247,[2]数据!$B:$K,10,0)</f>
        <v>0</v>
      </c>
      <c r="F247" s="11">
        <f>VLOOKUP(A247,[3]数据!$B:$J,9,0)</f>
        <v>4720937.73</v>
      </c>
      <c r="G247" s="11">
        <f>VLOOKUP(A247,[3]数据!$B:$K,10,0)</f>
        <v>29315.74</v>
      </c>
      <c r="H247" s="11">
        <f>VLOOKUP(A247,[3]数据!$B:$M,12,0)</f>
        <v>4691621.99</v>
      </c>
    </row>
    <row r="248" ht="16.5" spans="1:8">
      <c r="A248" s="10" t="s">
        <v>499</v>
      </c>
      <c r="B248" s="10" t="s">
        <v>500</v>
      </c>
      <c r="C248" s="11">
        <v>0</v>
      </c>
      <c r="D248" s="11">
        <f>VLOOKUP(A248,[2]数据!$B:$J,9,0)</f>
        <v>231053.53</v>
      </c>
      <c r="E248" s="11">
        <f>VLOOKUP(A248,[2]数据!$B:$K,10,0)</f>
        <v>0</v>
      </c>
      <c r="F248" s="11">
        <f>VLOOKUP(A248,[3]数据!$B:$J,9,0)</f>
        <v>2912186.7</v>
      </c>
      <c r="G248" s="11">
        <f>VLOOKUP(A248,[3]数据!$B:$K,10,0)</f>
        <v>106890</v>
      </c>
      <c r="H248" s="11">
        <f>VLOOKUP(A248,[3]数据!$B:$M,12,0)</f>
        <v>2805296.7</v>
      </c>
    </row>
    <row r="249" ht="16.5" spans="1:8">
      <c r="A249" s="10" t="s">
        <v>501</v>
      </c>
      <c r="B249" s="10" t="s">
        <v>502</v>
      </c>
      <c r="C249" s="11">
        <v>0</v>
      </c>
      <c r="D249" s="11">
        <f>VLOOKUP(A249,[2]数据!$B:$J,9,0)</f>
        <v>0</v>
      </c>
      <c r="E249" s="11">
        <f>VLOOKUP(A249,[2]数据!$B:$K,10,0)</f>
        <v>0</v>
      </c>
      <c r="F249" s="11">
        <f>VLOOKUP(A249,[3]数据!$B:$J,9,0)</f>
        <v>2095.06</v>
      </c>
      <c r="G249" s="11">
        <f>VLOOKUP(A249,[3]数据!$B:$K,10,0)</f>
        <v>0</v>
      </c>
      <c r="H249" s="11">
        <f>VLOOKUP(A249,[3]数据!$B:$M,12,0)</f>
        <v>2095.06</v>
      </c>
    </row>
    <row r="250" ht="16.5" spans="1:8">
      <c r="A250" s="10" t="s">
        <v>503</v>
      </c>
      <c r="B250" s="10" t="s">
        <v>504</v>
      </c>
      <c r="C250" s="11">
        <v>0</v>
      </c>
      <c r="D250" s="11">
        <f>VLOOKUP(A250,[2]数据!$B:$J,9,0)</f>
        <v>0</v>
      </c>
      <c r="E250" s="11">
        <f>VLOOKUP(A250,[2]数据!$B:$K,10,0)</f>
        <v>0</v>
      </c>
      <c r="F250" s="11">
        <f>VLOOKUP(A250,[3]数据!$B:$J,9,0)</f>
        <v>5497.62</v>
      </c>
      <c r="G250" s="11">
        <f>VLOOKUP(A250,[3]数据!$B:$K,10,0)</f>
        <v>0</v>
      </c>
      <c r="H250" s="11">
        <f>VLOOKUP(A250,[3]数据!$B:$M,12,0)</f>
        <v>5497.62</v>
      </c>
    </row>
    <row r="251" ht="16.5" spans="1:8">
      <c r="A251" s="10" t="s">
        <v>505</v>
      </c>
      <c r="B251" s="10" t="s">
        <v>506</v>
      </c>
      <c r="C251" s="11">
        <v>0</v>
      </c>
      <c r="D251" s="11">
        <f>VLOOKUP(A251,[2]数据!$B:$J,9,0)</f>
        <v>6497.8</v>
      </c>
      <c r="E251" s="11">
        <f>VLOOKUP(A251,[2]数据!$B:$K,10,0)</f>
        <v>0</v>
      </c>
      <c r="F251" s="11">
        <f>VLOOKUP(A251,[3]数据!$B:$J,9,0)</f>
        <v>31038.5</v>
      </c>
      <c r="G251" s="11">
        <f>VLOOKUP(A251,[3]数据!$B:$K,10,0)</f>
        <v>0</v>
      </c>
      <c r="H251" s="11">
        <f>VLOOKUP(A251,[3]数据!$B:$M,12,0)</f>
        <v>31038.5</v>
      </c>
    </row>
    <row r="252" ht="16.5" spans="1:8">
      <c r="A252" s="10" t="s">
        <v>507</v>
      </c>
      <c r="B252" s="10" t="s">
        <v>508</v>
      </c>
      <c r="C252" s="11">
        <v>0</v>
      </c>
      <c r="D252" s="11">
        <f>VLOOKUP(A252,[2]数据!$B:$J,9,0)</f>
        <v>0</v>
      </c>
      <c r="E252" s="11">
        <f>VLOOKUP(A252,[2]数据!$B:$K,10,0)</f>
        <v>0</v>
      </c>
      <c r="F252" s="11">
        <f>VLOOKUP(A252,[3]数据!$B:$J,9,0)</f>
        <v>929</v>
      </c>
      <c r="G252" s="11">
        <f>VLOOKUP(A252,[3]数据!$B:$K,10,0)</f>
        <v>0</v>
      </c>
      <c r="H252" s="11">
        <f>VLOOKUP(A252,[3]数据!$B:$M,12,0)</f>
        <v>929</v>
      </c>
    </row>
    <row r="253" ht="16.5" spans="1:8">
      <c r="A253" s="10" t="s">
        <v>509</v>
      </c>
      <c r="B253" s="10" t="s">
        <v>510</v>
      </c>
      <c r="C253" s="11"/>
      <c r="D253" s="11">
        <f>VLOOKUP(A253,[2]数据!$B:$J,9,0)</f>
        <v>1000</v>
      </c>
      <c r="E253" s="11">
        <f>VLOOKUP(A253,[2]数据!$B:$K,10,0)</f>
        <v>0</v>
      </c>
      <c r="F253" s="11">
        <f>VLOOKUP(A253,[3]数据!$B:$J,9,0)</f>
        <v>1000</v>
      </c>
      <c r="G253" s="11">
        <f>VLOOKUP(A253,[3]数据!$B:$K,10,0)</f>
        <v>0</v>
      </c>
      <c r="H253" s="11">
        <f>VLOOKUP(A253,[3]数据!$B:$M,12,0)</f>
        <v>1000</v>
      </c>
    </row>
    <row r="254" ht="16.5" spans="1:8">
      <c r="A254" s="10" t="s">
        <v>511</v>
      </c>
      <c r="B254" s="10" t="s">
        <v>512</v>
      </c>
      <c r="C254" s="11">
        <v>0</v>
      </c>
      <c r="D254" s="11">
        <f>VLOOKUP(A254,[2]数据!$B:$J,9,0)</f>
        <v>821.24</v>
      </c>
      <c r="E254" s="11">
        <f>VLOOKUP(A254,[2]数据!$B:$K,10,0)</f>
        <v>0</v>
      </c>
      <c r="F254" s="11">
        <f>VLOOKUP(A254,[3]数据!$B:$J,9,0)</f>
        <v>6940.56</v>
      </c>
      <c r="G254" s="11">
        <f>VLOOKUP(A254,[3]数据!$B:$K,10,0)</f>
        <v>0</v>
      </c>
      <c r="H254" s="11">
        <f>VLOOKUP(A254,[3]数据!$B:$M,12,0)</f>
        <v>6940.56</v>
      </c>
    </row>
    <row r="255" ht="16.5" spans="1:8">
      <c r="A255" s="10" t="s">
        <v>513</v>
      </c>
      <c r="B255" s="10" t="s">
        <v>514</v>
      </c>
      <c r="C255" s="11">
        <v>0</v>
      </c>
      <c r="D255" s="11">
        <f>VLOOKUP(A255,[2]数据!$B:$J,9,0)</f>
        <v>2236.48</v>
      </c>
      <c r="E255" s="11">
        <f>VLOOKUP(A255,[2]数据!$B:$K,10,0)</f>
        <v>0</v>
      </c>
      <c r="F255" s="11">
        <f>VLOOKUP(A255,[3]数据!$B:$J,9,0)</f>
        <v>36152.12</v>
      </c>
      <c r="G255" s="11">
        <f>VLOOKUP(A255,[3]数据!$B:$K,10,0)</f>
        <v>0</v>
      </c>
      <c r="H255" s="11">
        <f>VLOOKUP(A255,[3]数据!$B:$M,12,0)</f>
        <v>36152.12</v>
      </c>
    </row>
    <row r="256" ht="16.5" spans="1:8">
      <c r="A256" s="10" t="s">
        <v>515</v>
      </c>
      <c r="B256" s="10" t="s">
        <v>516</v>
      </c>
      <c r="C256" s="11">
        <v>0</v>
      </c>
      <c r="D256" s="11">
        <f>VLOOKUP(A256,[2]数据!$B:$J,9,0)</f>
        <v>80</v>
      </c>
      <c r="E256" s="11">
        <f>VLOOKUP(A256,[2]数据!$B:$K,10,0)</f>
        <v>0</v>
      </c>
      <c r="F256" s="11">
        <f>VLOOKUP(A256,[3]数据!$B:$J,9,0)</f>
        <v>8445</v>
      </c>
      <c r="G256" s="11">
        <f>VLOOKUP(A256,[3]数据!$B:$K,10,0)</f>
        <v>0</v>
      </c>
      <c r="H256" s="11">
        <f>VLOOKUP(A256,[3]数据!$B:$M,12,0)</f>
        <v>8445</v>
      </c>
    </row>
    <row r="257" ht="16.5" spans="1:8">
      <c r="A257" s="10" t="s">
        <v>517</v>
      </c>
      <c r="B257" s="10" t="s">
        <v>518</v>
      </c>
      <c r="C257" s="11">
        <v>0</v>
      </c>
      <c r="D257" s="11">
        <f>VLOOKUP(A257,[2]数据!$B:$J,9,0)</f>
        <v>0</v>
      </c>
      <c r="E257" s="11">
        <f>VLOOKUP(A257,[2]数据!$B:$K,10,0)</f>
        <v>0</v>
      </c>
      <c r="F257" s="11">
        <f>VLOOKUP(A257,[3]数据!$B:$J,9,0)</f>
        <v>2550</v>
      </c>
      <c r="G257" s="11">
        <f>VLOOKUP(A257,[3]数据!$B:$K,10,0)</f>
        <v>0</v>
      </c>
      <c r="H257" s="11">
        <f>VLOOKUP(A257,[3]数据!$B:$M,12,0)</f>
        <v>2550</v>
      </c>
    </row>
    <row r="258" ht="16.5" spans="1:8">
      <c r="A258" s="10" t="s">
        <v>519</v>
      </c>
      <c r="B258" s="10" t="s">
        <v>520</v>
      </c>
      <c r="C258" s="11">
        <v>0</v>
      </c>
      <c r="D258" s="11">
        <v>2286.79</v>
      </c>
      <c r="E258" s="11">
        <v>0</v>
      </c>
      <c r="F258" s="11">
        <v>0</v>
      </c>
      <c r="G258" s="11">
        <v>0</v>
      </c>
      <c r="H258" s="11">
        <v>0</v>
      </c>
    </row>
    <row r="259" ht="16.5" spans="1:8">
      <c r="A259" s="10" t="s">
        <v>521</v>
      </c>
      <c r="B259" s="10" t="s">
        <v>522</v>
      </c>
      <c r="C259" s="11">
        <v>0</v>
      </c>
      <c r="D259" s="11">
        <f>VLOOKUP(A259,[2]数据!$B:$J,9,0)</f>
        <v>0</v>
      </c>
      <c r="E259" s="11">
        <f>VLOOKUP(A259,[2]数据!$B:$K,10,0)</f>
        <v>0</v>
      </c>
      <c r="F259" s="11">
        <f>VLOOKUP(A259,[3]数据!$B:$J,9,0)</f>
        <v>14339.38</v>
      </c>
      <c r="G259" s="11">
        <f>VLOOKUP(A259,[3]数据!$B:$K,10,0)</f>
        <v>0</v>
      </c>
      <c r="H259" s="11">
        <f>VLOOKUP(A259,[3]数据!$B:$M,12,0)</f>
        <v>14339.38</v>
      </c>
    </row>
    <row r="260" ht="16.5" spans="1:8">
      <c r="A260" s="32" t="s">
        <v>523</v>
      </c>
      <c r="B260" s="32" t="s">
        <v>524</v>
      </c>
      <c r="C260" s="33">
        <v>0</v>
      </c>
      <c r="D260" s="11">
        <f>VLOOKUP(A260,[2]数据!$B:$J,9,0)</f>
        <v>13946.95</v>
      </c>
      <c r="E260" s="11">
        <f>VLOOKUP(A260,[2]数据!$B:$K,10,0)</f>
        <v>0</v>
      </c>
      <c r="F260" s="11">
        <f>VLOOKUP(A260,[3]数据!$B:$J,9,0)</f>
        <v>120390.56</v>
      </c>
      <c r="G260" s="11">
        <f>VLOOKUP(A260,[3]数据!$B:$K,10,0)</f>
        <v>0</v>
      </c>
      <c r="H260" s="11">
        <f>VLOOKUP(A260,[3]数据!$B:$M,12,0)</f>
        <v>120390.56</v>
      </c>
    </row>
    <row r="261" ht="16.5" spans="1:8">
      <c r="A261" s="32" t="s">
        <v>525</v>
      </c>
      <c r="B261" s="32" t="s">
        <v>526</v>
      </c>
      <c r="C261" s="33">
        <v>0</v>
      </c>
      <c r="D261" s="11">
        <f>VLOOKUP(A261,[2]数据!$B:$J,9,0)</f>
        <v>126180.64</v>
      </c>
      <c r="E261" s="11">
        <f>VLOOKUP(A261,[2]数据!$B:$K,10,0)</f>
        <v>0</v>
      </c>
      <c r="F261" s="11">
        <f>VLOOKUP(A261,[3]数据!$B:$J,9,0)</f>
        <v>1679385.65</v>
      </c>
      <c r="G261" s="11">
        <f>VLOOKUP(A261,[3]数据!$B:$K,10,0)</f>
        <v>0</v>
      </c>
      <c r="H261" s="11">
        <f>VLOOKUP(A261,[3]数据!$B:$M,12,0)</f>
        <v>1679385.65</v>
      </c>
    </row>
    <row r="262" ht="16.5" spans="1:8">
      <c r="A262" s="32" t="s">
        <v>527</v>
      </c>
      <c r="B262" s="32" t="s">
        <v>528</v>
      </c>
      <c r="C262" s="33">
        <v>0</v>
      </c>
      <c r="D262" s="11">
        <f>VLOOKUP(A262,[2]数据!$B:$J,9,0)</f>
        <v>892033.56</v>
      </c>
      <c r="E262" s="11">
        <f>VLOOKUP(A262,[2]数据!$B:$K,10,0)</f>
        <v>0</v>
      </c>
      <c r="F262" s="11">
        <f>VLOOKUP(A262,[3]数据!$B:$J,9,0)</f>
        <v>892033.56</v>
      </c>
      <c r="G262" s="11">
        <f>VLOOKUP(A262,[3]数据!$B:$K,10,0)</f>
        <v>0</v>
      </c>
      <c r="H262" s="11">
        <f>VLOOKUP(A262,[3]数据!$B:$M,12,0)</f>
        <v>892033.56</v>
      </c>
    </row>
    <row r="263" ht="16.5" spans="1:8">
      <c r="A263" s="32" t="s">
        <v>529</v>
      </c>
      <c r="B263" s="32" t="s">
        <v>530</v>
      </c>
      <c r="C263" s="33">
        <v>0</v>
      </c>
      <c r="D263" s="11">
        <f>VLOOKUP(A263,[2]数据!$B:$J,9,0)</f>
        <v>258832.58</v>
      </c>
      <c r="E263" s="11">
        <f>VLOOKUP(A263,[2]数据!$B:$K,10,0)</f>
        <v>32647.7</v>
      </c>
      <c r="F263" s="11">
        <f>VLOOKUP(A263,[3]数据!$B:$J,9,0)</f>
        <v>2758859.32</v>
      </c>
      <c r="G263" s="11">
        <f>VLOOKUP(A263,[3]数据!$B:$K,10,0)</f>
        <v>178422.12</v>
      </c>
      <c r="H263" s="11">
        <f>VLOOKUP(A263,[3]数据!$B:$M,12,0)</f>
        <v>2580437.2</v>
      </c>
    </row>
    <row r="264" ht="16.5" spans="1:8">
      <c r="A264" s="32" t="s">
        <v>531</v>
      </c>
      <c r="B264" s="32" t="s">
        <v>532</v>
      </c>
      <c r="C264" s="33">
        <v>0</v>
      </c>
      <c r="D264" s="11">
        <f>VLOOKUP(A264,[2]数据!$B:$J,9,0)</f>
        <v>12103.93</v>
      </c>
      <c r="E264" s="11">
        <f>VLOOKUP(A264,[2]数据!$B:$K,10,0)</f>
        <v>0</v>
      </c>
      <c r="F264" s="11">
        <f>VLOOKUP(A264,[3]数据!$B:$J,9,0)</f>
        <v>155538.73</v>
      </c>
      <c r="G264" s="11">
        <f>VLOOKUP(A264,[3]数据!$B:$K,10,0)</f>
        <v>0</v>
      </c>
      <c r="H264" s="11">
        <f>VLOOKUP(A264,[3]数据!$B:$M,12,0)</f>
        <v>155538.73</v>
      </c>
    </row>
    <row r="265" ht="16.5" spans="1:8">
      <c r="A265" s="32" t="s">
        <v>533</v>
      </c>
      <c r="B265" s="32" t="s">
        <v>534</v>
      </c>
      <c r="C265" s="33">
        <v>0</v>
      </c>
      <c r="D265" s="11">
        <f>VLOOKUP(A265,[2]数据!$B:$J,9,0)</f>
        <v>9487.46</v>
      </c>
      <c r="E265" s="11">
        <f>VLOOKUP(A265,[2]数据!$B:$K,10,0)</f>
        <v>0</v>
      </c>
      <c r="F265" s="11">
        <f>VLOOKUP(A265,[3]数据!$B:$J,9,0)</f>
        <v>121254.03</v>
      </c>
      <c r="G265" s="11">
        <f>VLOOKUP(A265,[3]数据!$B:$K,10,0)</f>
        <v>0</v>
      </c>
      <c r="H265" s="11">
        <f>VLOOKUP(A265,[3]数据!$B:$M,12,0)</f>
        <v>121254.03</v>
      </c>
    </row>
    <row r="266" ht="16.5" spans="1:8">
      <c r="A266" s="32" t="s">
        <v>535</v>
      </c>
      <c r="B266" s="32" t="s">
        <v>536</v>
      </c>
      <c r="C266" s="33">
        <v>0</v>
      </c>
      <c r="D266" s="11">
        <f>VLOOKUP(A266,[2]数据!$B:$J,9,0)</f>
        <v>907.85</v>
      </c>
      <c r="E266" s="11">
        <f>VLOOKUP(A266,[2]数据!$B:$K,10,0)</f>
        <v>0</v>
      </c>
      <c r="F266" s="11">
        <f>VLOOKUP(A266,[3]数据!$B:$J,9,0)</f>
        <v>11713.14</v>
      </c>
      <c r="G266" s="11">
        <f>VLOOKUP(A266,[3]数据!$B:$K,10,0)</f>
        <v>0</v>
      </c>
      <c r="H266" s="11">
        <f>VLOOKUP(A266,[3]数据!$B:$M,12,0)</f>
        <v>11713.14</v>
      </c>
    </row>
    <row r="267" ht="16.5" spans="1:8">
      <c r="A267" s="32" t="s">
        <v>537</v>
      </c>
      <c r="B267" s="32" t="s">
        <v>538</v>
      </c>
      <c r="C267" s="33">
        <v>0</v>
      </c>
      <c r="D267" s="11">
        <f>VLOOKUP(A267,[2]数据!$B:$J,9,0)</f>
        <v>529.48</v>
      </c>
      <c r="E267" s="11">
        <f>VLOOKUP(A267,[2]数据!$B:$K,10,0)</f>
        <v>0</v>
      </c>
      <c r="F267" s="11">
        <f>VLOOKUP(A267,[3]数据!$B:$J,9,0)</f>
        <v>6804.04</v>
      </c>
      <c r="G267" s="11">
        <f>VLOOKUP(A267,[3]数据!$B:$K,10,0)</f>
        <v>0</v>
      </c>
      <c r="H267" s="11">
        <f>VLOOKUP(A267,[3]数据!$B:$M,12,0)</f>
        <v>6804.04</v>
      </c>
    </row>
    <row r="268" ht="16.5" spans="1:8">
      <c r="A268" s="32" t="s">
        <v>539</v>
      </c>
      <c r="B268" s="32" t="s">
        <v>540</v>
      </c>
      <c r="C268" s="33">
        <v>0</v>
      </c>
      <c r="D268" s="11">
        <f>VLOOKUP(A268,[2]数据!$B:$J,9,0)</f>
        <v>3160</v>
      </c>
      <c r="E268" s="11">
        <f>VLOOKUP(A268,[2]数据!$B:$K,10,0)</f>
        <v>0</v>
      </c>
      <c r="F268" s="11">
        <f>VLOOKUP(A268,[3]数据!$B:$J,9,0)</f>
        <v>37078</v>
      </c>
      <c r="G268" s="11">
        <f>VLOOKUP(A268,[3]数据!$B:$K,10,0)</f>
        <v>0</v>
      </c>
      <c r="H268" s="11">
        <f>VLOOKUP(A268,[3]数据!$B:$M,12,0)</f>
        <v>37078</v>
      </c>
    </row>
    <row r="269" ht="16.5" spans="1:8">
      <c r="A269" s="32" t="s">
        <v>541</v>
      </c>
      <c r="B269" s="32" t="s">
        <v>542</v>
      </c>
      <c r="C269" s="33">
        <v>0</v>
      </c>
      <c r="D269" s="11">
        <f>VLOOKUP(A269,[2]数据!$B:$J,9,0)</f>
        <v>15000</v>
      </c>
      <c r="E269" s="11">
        <f>VLOOKUP(A269,[2]数据!$B:$K,10,0)</f>
        <v>0</v>
      </c>
      <c r="F269" s="11">
        <f>VLOOKUP(A269,[3]数据!$B:$J,9,0)</f>
        <v>56964</v>
      </c>
      <c r="G269" s="11">
        <f>VLOOKUP(A269,[3]数据!$B:$K,10,0)</f>
        <v>21264</v>
      </c>
      <c r="H269" s="11">
        <f>VLOOKUP(A269,[3]数据!$B:$M,12,0)</f>
        <v>35700</v>
      </c>
    </row>
    <row r="270" ht="16.5" spans="1:8">
      <c r="A270" s="32" t="s">
        <v>543</v>
      </c>
      <c r="B270" s="32" t="s">
        <v>544</v>
      </c>
      <c r="C270" s="33">
        <v>0</v>
      </c>
      <c r="D270" s="11">
        <f>VLOOKUP(A270,[2]数据!$B:$J,9,0)</f>
        <v>1658.33</v>
      </c>
      <c r="E270" s="11">
        <f>VLOOKUP(A270,[2]数据!$B:$K,10,0)</f>
        <v>0</v>
      </c>
      <c r="F270" s="11">
        <f>VLOOKUP(A270,[3]数据!$B:$J,9,0)</f>
        <v>19899.96</v>
      </c>
      <c r="G270" s="11">
        <f>VLOOKUP(A270,[3]数据!$B:$K,10,0)</f>
        <v>0</v>
      </c>
      <c r="H270" s="11">
        <f>VLOOKUP(A270,[3]数据!$B:$M,12,0)</f>
        <v>19899.96</v>
      </c>
    </row>
    <row r="271" ht="16.5" spans="1:8">
      <c r="A271" s="32" t="s">
        <v>545</v>
      </c>
      <c r="B271" s="32" t="s">
        <v>546</v>
      </c>
      <c r="C271" s="33">
        <v>0</v>
      </c>
      <c r="D271" s="11">
        <f>VLOOKUP(A271,[2]数据!$B:$J,9,0)</f>
        <v>63730.26</v>
      </c>
      <c r="E271" s="11">
        <f>VLOOKUP(A271,[2]数据!$B:$K,10,0)</f>
        <v>0</v>
      </c>
      <c r="F271" s="11">
        <f>VLOOKUP(A271,[3]数据!$B:$J,9,0)</f>
        <v>815476.43</v>
      </c>
      <c r="G271" s="11">
        <f>VLOOKUP(A271,[3]数据!$B:$K,10,0)</f>
        <v>5267.75</v>
      </c>
      <c r="H271" s="11">
        <f>VLOOKUP(A271,[3]数据!$B:$M,12,0)</f>
        <v>810208.68</v>
      </c>
    </row>
    <row r="272" ht="16.5" spans="1:8">
      <c r="A272" s="32" t="s">
        <v>547</v>
      </c>
      <c r="B272" s="32" t="s">
        <v>548</v>
      </c>
      <c r="C272" s="33">
        <v>0</v>
      </c>
      <c r="D272" s="11">
        <f>VLOOKUP(A272,[2]数据!$B:$J,9,0)</f>
        <v>33883.88</v>
      </c>
      <c r="E272" s="11">
        <f>VLOOKUP(A272,[2]数据!$B:$K,10,0)</f>
        <v>0</v>
      </c>
      <c r="F272" s="11">
        <f>VLOOKUP(A272,[3]数据!$B:$J,9,0)</f>
        <v>406606.56</v>
      </c>
      <c r="G272" s="11">
        <f>VLOOKUP(A272,[3]数据!$B:$K,10,0)</f>
        <v>0</v>
      </c>
      <c r="H272" s="11">
        <f>VLOOKUP(A272,[3]数据!$B:$M,12,0)</f>
        <v>406606.56</v>
      </c>
    </row>
    <row r="273" ht="16.5" spans="1:8">
      <c r="A273" s="32" t="s">
        <v>549</v>
      </c>
      <c r="B273" s="32" t="s">
        <v>550</v>
      </c>
      <c r="C273" s="33">
        <v>0</v>
      </c>
      <c r="D273" s="11">
        <f>VLOOKUP(A273,[2]数据!$B:$J,9,0)</f>
        <v>8396.36</v>
      </c>
      <c r="E273" s="11">
        <f>VLOOKUP(A273,[2]数据!$B:$K,10,0)</f>
        <v>0</v>
      </c>
      <c r="F273" s="11">
        <f>VLOOKUP(A273,[3]数据!$B:$J,9,0)</f>
        <v>110308.92</v>
      </c>
      <c r="G273" s="11">
        <f>VLOOKUP(A273,[3]数据!$B:$K,10,0)</f>
        <v>0</v>
      </c>
      <c r="H273" s="11">
        <f>VLOOKUP(A273,[3]数据!$B:$M,12,0)</f>
        <v>110308.92</v>
      </c>
    </row>
    <row r="274" ht="16.5" spans="1:8">
      <c r="A274" s="32" t="s">
        <v>551</v>
      </c>
      <c r="B274" s="32" t="s">
        <v>552</v>
      </c>
      <c r="C274" s="33">
        <v>0</v>
      </c>
      <c r="D274" s="11">
        <f>VLOOKUP(A274,[2]数据!$B:$J,9,0)</f>
        <v>94.06</v>
      </c>
      <c r="E274" s="11">
        <f>VLOOKUP(A274,[2]数据!$B:$K,10,0)</f>
        <v>0</v>
      </c>
      <c r="F274" s="11">
        <f>VLOOKUP(A274,[3]数据!$B:$J,9,0)</f>
        <v>4973.14</v>
      </c>
      <c r="G274" s="11">
        <f>VLOOKUP(A274,[3]数据!$B:$K,10,0)</f>
        <v>0</v>
      </c>
      <c r="H274" s="11">
        <f>VLOOKUP(A274,[3]数据!$B:$M,12,0)</f>
        <v>4973.14</v>
      </c>
    </row>
    <row r="275" ht="16.5" spans="1:8">
      <c r="A275" s="32" t="s">
        <v>553</v>
      </c>
      <c r="B275" s="32" t="s">
        <v>554</v>
      </c>
      <c r="C275" s="33">
        <v>0</v>
      </c>
      <c r="D275" s="11">
        <v>190800</v>
      </c>
      <c r="E275" s="11">
        <v>0</v>
      </c>
      <c r="F275" s="11">
        <f>VLOOKUP(A275,[3]数据!$B:$J,9,0)</f>
        <v>190800</v>
      </c>
      <c r="G275" s="11">
        <f>VLOOKUP(A275,[3]数据!$B:$K,10,0)</f>
        <v>0</v>
      </c>
      <c r="H275" s="11">
        <f>VLOOKUP(A275,[3]数据!$B:$M,12,0)</f>
        <v>190800</v>
      </c>
    </row>
    <row r="276" ht="16.5" spans="1:8">
      <c r="A276" s="32" t="s">
        <v>555</v>
      </c>
      <c r="B276" s="32" t="s">
        <v>556</v>
      </c>
      <c r="C276" s="33">
        <v>0</v>
      </c>
      <c r="D276" s="11">
        <f>VLOOKUP(A276,[2]数据!$B:$J,9,0)</f>
        <v>1000</v>
      </c>
      <c r="E276" s="11">
        <f>VLOOKUP(A276,[2]数据!$B:$K,10,0)</f>
        <v>0</v>
      </c>
      <c r="F276" s="11">
        <f>VLOOKUP(A276,[3]数据!$B:$J,9,0)</f>
        <v>3000</v>
      </c>
      <c r="G276" s="11">
        <f>VLOOKUP(A276,[3]数据!$B:$K,10,0)</f>
        <v>0</v>
      </c>
      <c r="H276" s="11">
        <f>VLOOKUP(A276,[3]数据!$B:$M,12,0)</f>
        <v>3000</v>
      </c>
    </row>
    <row r="277" ht="16.5" spans="1:8">
      <c r="A277" s="32" t="s">
        <v>557</v>
      </c>
      <c r="B277" s="32" t="s">
        <v>558</v>
      </c>
      <c r="C277" s="33">
        <v>0</v>
      </c>
      <c r="D277" s="11">
        <f>VLOOKUP(A277,[2]数据!$B:$J,9,0)</f>
        <v>1613.28</v>
      </c>
      <c r="E277" s="11">
        <f>VLOOKUP(A277,[2]数据!$B:$K,10,0)</f>
        <v>0</v>
      </c>
      <c r="F277" s="11">
        <f>VLOOKUP(A277,[3]数据!$B:$J,9,0)</f>
        <v>22358.85</v>
      </c>
      <c r="G277" s="11">
        <f>VLOOKUP(A277,[3]数据!$B:$K,10,0)</f>
        <v>0</v>
      </c>
      <c r="H277" s="11">
        <f>VLOOKUP(A277,[3]数据!$B:$M,12,0)</f>
        <v>22358.85</v>
      </c>
    </row>
    <row r="278" ht="16.5" spans="1:8">
      <c r="A278" s="32" t="s">
        <v>559</v>
      </c>
      <c r="B278" s="32" t="s">
        <v>560</v>
      </c>
      <c r="C278" s="33">
        <v>0</v>
      </c>
      <c r="D278" s="11">
        <f>VLOOKUP(A278,[2]数据!$B:$J,9,0)</f>
        <v>0</v>
      </c>
      <c r="E278" s="11">
        <f>VLOOKUP(A278,[2]数据!$B:$K,10,0)</f>
        <v>0</v>
      </c>
      <c r="F278" s="11">
        <f>VLOOKUP(A278,[3]数据!$B:$J,9,0)</f>
        <v>4716.98</v>
      </c>
      <c r="G278" s="11">
        <f>VLOOKUP(A278,[3]数据!$B:$K,10,0)</f>
        <v>0</v>
      </c>
      <c r="H278" s="11">
        <f>VLOOKUP(A278,[3]数据!$B:$M,12,0)</f>
        <v>4716.98</v>
      </c>
    </row>
    <row r="279" ht="16.5" spans="1:8">
      <c r="A279" s="32" t="s">
        <v>561</v>
      </c>
      <c r="B279" s="32" t="s">
        <v>562</v>
      </c>
      <c r="C279" s="33">
        <v>0</v>
      </c>
      <c r="D279" s="11">
        <f>VLOOKUP(A279,[2]数据!$B:$J,9,0)</f>
        <v>20</v>
      </c>
      <c r="E279" s="11">
        <f>VLOOKUP(A279,[2]数据!$B:$K,10,0)</f>
        <v>0</v>
      </c>
      <c r="F279" s="11">
        <f>VLOOKUP(A279,[3]数据!$B:$J,9,0)</f>
        <v>11723.36</v>
      </c>
      <c r="G279" s="11">
        <f>VLOOKUP(A279,[3]数据!$B:$K,10,0)</f>
        <v>0</v>
      </c>
      <c r="H279" s="11">
        <f>VLOOKUP(A279,[3]数据!$B:$M,12,0)</f>
        <v>11723.36</v>
      </c>
    </row>
    <row r="280" ht="16.5" spans="1:8">
      <c r="A280" s="32" t="s">
        <v>563</v>
      </c>
      <c r="B280" s="32" t="s">
        <v>564</v>
      </c>
      <c r="C280" s="33">
        <v>0</v>
      </c>
      <c r="D280" s="11">
        <f>VLOOKUP(A280,[2]数据!$B:$J,9,0)</f>
        <v>10054.52</v>
      </c>
      <c r="E280" s="11">
        <f>VLOOKUP(A280,[2]数据!$B:$K,10,0)</f>
        <v>0</v>
      </c>
      <c r="F280" s="11">
        <f>VLOOKUP(A280,[3]数据!$B:$J,9,0)</f>
        <v>84459.26</v>
      </c>
      <c r="G280" s="11">
        <f>VLOOKUP(A280,[3]数据!$B:$K,10,0)</f>
        <v>0</v>
      </c>
      <c r="H280" s="11">
        <f>VLOOKUP(A280,[3]数据!$B:$M,12,0)</f>
        <v>84459.26</v>
      </c>
    </row>
    <row r="281" ht="16.5" spans="1:8">
      <c r="A281" s="32" t="s">
        <v>565</v>
      </c>
      <c r="B281" s="32" t="s">
        <v>566</v>
      </c>
      <c r="C281" s="33">
        <v>0</v>
      </c>
      <c r="D281" s="11">
        <f>VLOOKUP(A281,[2]数据!$B:$J,9,0)</f>
        <v>0</v>
      </c>
      <c r="E281" s="11">
        <f>VLOOKUP(A281,[2]数据!$B:$K,10,0)</f>
        <v>0</v>
      </c>
      <c r="F281" s="11">
        <f>VLOOKUP(A281,[3]数据!$B:$J,9,0)</f>
        <v>75.19</v>
      </c>
      <c r="G281" s="11">
        <f>VLOOKUP(A281,[3]数据!$B:$K,10,0)</f>
        <v>0</v>
      </c>
      <c r="H281" s="11">
        <f>VLOOKUP(A281,[3]数据!$B:$M,12,0)</f>
        <v>75.19</v>
      </c>
    </row>
    <row r="282" ht="16.5" spans="1:8">
      <c r="A282" s="32" t="s">
        <v>567</v>
      </c>
      <c r="B282" s="32" t="s">
        <v>568</v>
      </c>
      <c r="C282" s="33">
        <v>0</v>
      </c>
      <c r="D282" s="11">
        <f>VLOOKUP(A282,[2]数据!$B:$J,9,0)</f>
        <v>0</v>
      </c>
      <c r="E282" s="11">
        <f>VLOOKUP(A282,[2]数据!$B:$K,10,0)</f>
        <v>0</v>
      </c>
      <c r="F282" s="11">
        <f>VLOOKUP(A282,[3]数据!$B:$J,9,0)</f>
        <v>28159.91</v>
      </c>
      <c r="G282" s="11">
        <f>VLOOKUP(A282,[3]数据!$B:$K,10,0)</f>
        <v>0</v>
      </c>
      <c r="H282" s="11">
        <f>VLOOKUP(A282,[3]数据!$B:$M,12,0)</f>
        <v>28159.91</v>
      </c>
    </row>
    <row r="283" ht="16.5" spans="1:8">
      <c r="A283" s="32" t="s">
        <v>569</v>
      </c>
      <c r="B283" s="32" t="s">
        <v>570</v>
      </c>
      <c r="C283" s="33">
        <v>0</v>
      </c>
      <c r="D283" s="11">
        <f>VLOOKUP(A283,[2]数据!$B:$J,9,0)</f>
        <v>0</v>
      </c>
      <c r="E283" s="11">
        <f>VLOOKUP(A283,[2]数据!$B:$K,10,0)</f>
        <v>0</v>
      </c>
      <c r="F283" s="11">
        <f>VLOOKUP(A283,[3]数据!$B:$J,9,0)</f>
        <v>18800</v>
      </c>
      <c r="G283" s="11">
        <f>VLOOKUP(A283,[3]数据!$B:$K,10,0)</f>
        <v>0</v>
      </c>
      <c r="H283" s="11">
        <f>VLOOKUP(A283,[3]数据!$B:$M,12,0)</f>
        <v>18800</v>
      </c>
    </row>
    <row r="284" ht="16.5" spans="1:8">
      <c r="A284" s="32" t="s">
        <v>571</v>
      </c>
      <c r="B284" s="32" t="s">
        <v>572</v>
      </c>
      <c r="C284" s="33">
        <v>0</v>
      </c>
      <c r="D284" s="11">
        <f>VLOOKUP(A284,[2]数据!$B:$J,9,0)</f>
        <v>0</v>
      </c>
      <c r="E284" s="11">
        <f>VLOOKUP(A284,[2]数据!$B:$K,10,0)</f>
        <v>0</v>
      </c>
      <c r="F284" s="11">
        <f>VLOOKUP(A284,[3]数据!$B:$J,9,0)</f>
        <v>800</v>
      </c>
      <c r="G284" s="11">
        <f>VLOOKUP(A284,[3]数据!$B:$K,10,0)</f>
        <v>0</v>
      </c>
      <c r="H284" s="11">
        <f>VLOOKUP(A284,[3]数据!$B:$M,12,0)</f>
        <v>800</v>
      </c>
    </row>
    <row r="285" ht="16.5" spans="1:8">
      <c r="A285" s="32" t="s">
        <v>573</v>
      </c>
      <c r="B285" s="32" t="s">
        <v>574</v>
      </c>
      <c r="C285" s="33">
        <v>0</v>
      </c>
      <c r="D285" s="11">
        <f>VLOOKUP(A285,[2]数据!$B:$J,9,0)</f>
        <v>0</v>
      </c>
      <c r="E285" s="11">
        <f>VLOOKUP(A285,[2]数据!$B:$K,10,0)</f>
        <v>0</v>
      </c>
      <c r="F285" s="11">
        <f>VLOOKUP(A285,[3]数据!$B:$J,9,0)</f>
        <v>387.22</v>
      </c>
      <c r="G285" s="11">
        <f>VLOOKUP(A285,[3]数据!$B:$K,10,0)</f>
        <v>0</v>
      </c>
      <c r="H285" s="11">
        <f>VLOOKUP(A285,[3]数据!$B:$M,12,0)</f>
        <v>387.22</v>
      </c>
    </row>
    <row r="286" ht="16.5" spans="1:8">
      <c r="A286" s="32" t="s">
        <v>575</v>
      </c>
      <c r="B286" s="32" t="s">
        <v>576</v>
      </c>
      <c r="C286" s="33">
        <v>0</v>
      </c>
      <c r="D286" s="11">
        <f>VLOOKUP(A286,[2]数据!$B:$J,9,0)</f>
        <v>0</v>
      </c>
      <c r="E286" s="11">
        <f>VLOOKUP(A286,[2]数据!$B:$K,10,0)</f>
        <v>0</v>
      </c>
      <c r="F286" s="11">
        <f>VLOOKUP(A286,[3]数据!$B:$J,9,0)</f>
        <v>5933.96</v>
      </c>
      <c r="G286" s="11">
        <f>VLOOKUP(A286,[3]数据!$B:$K,10,0)</f>
        <v>0</v>
      </c>
      <c r="H286" s="11">
        <f>VLOOKUP(A286,[3]数据!$B:$M,12,0)</f>
        <v>5933.96</v>
      </c>
    </row>
    <row r="287" ht="16.5" spans="1:8">
      <c r="A287" s="32" t="s">
        <v>577</v>
      </c>
      <c r="B287" s="32" t="s">
        <v>578</v>
      </c>
      <c r="C287" s="33">
        <v>0</v>
      </c>
      <c r="D287" s="11">
        <f>VLOOKUP(A287,[2]数据!$B:$J,9,0)</f>
        <v>0</v>
      </c>
      <c r="E287" s="11">
        <f>VLOOKUP(A287,[2]数据!$B:$K,10,0)</f>
        <v>0</v>
      </c>
      <c r="F287" s="11">
        <f>VLOOKUP(A287,[3]数据!$B:$J,9,0)</f>
        <v>142209.98</v>
      </c>
      <c r="G287" s="11">
        <f>VLOOKUP(A287,[3]数据!$B:$K,10,0)</f>
        <v>0</v>
      </c>
      <c r="H287" s="11">
        <f>VLOOKUP(A287,[3]数据!$B:$M,12,0)</f>
        <v>142209.98</v>
      </c>
    </row>
    <row r="288" ht="16.5" spans="1:8">
      <c r="A288" s="32" t="s">
        <v>579</v>
      </c>
      <c r="B288" s="32" t="s">
        <v>580</v>
      </c>
      <c r="C288" s="33">
        <v>0</v>
      </c>
      <c r="D288" s="11">
        <f>VLOOKUP(A288,[2]数据!$B:$J,9,0)</f>
        <v>21315.15</v>
      </c>
      <c r="E288" s="11">
        <f>VLOOKUP(A288,[2]数据!$B:$K,10,0)</f>
        <v>0</v>
      </c>
      <c r="F288" s="11">
        <f>VLOOKUP(A288,[3]数据!$B:$J,9,0)</f>
        <v>49617.04</v>
      </c>
      <c r="G288" s="11">
        <f>VLOOKUP(A288,[3]数据!$B:$K,10,0)</f>
        <v>0</v>
      </c>
      <c r="H288" s="11">
        <f>VLOOKUP(A288,[3]数据!$B:$M,12,0)</f>
        <v>49617.04</v>
      </c>
    </row>
    <row r="289" ht="16.5" spans="1:8">
      <c r="A289" s="32" t="s">
        <v>581</v>
      </c>
      <c r="B289" s="32" t="s">
        <v>582</v>
      </c>
      <c r="C289" s="33">
        <v>0</v>
      </c>
      <c r="D289" s="11">
        <f>VLOOKUP(A289,[2]数据!$B:$J,9,0)</f>
        <v>0</v>
      </c>
      <c r="E289" s="11">
        <f>VLOOKUP(A289,[2]数据!$B:$K,10,0)</f>
        <v>0</v>
      </c>
      <c r="F289" s="11">
        <f>VLOOKUP(A289,[3]数据!$B:$J,9,0)</f>
        <v>40000</v>
      </c>
      <c r="G289" s="11">
        <f>VLOOKUP(A289,[3]数据!$B:$K,10,0)</f>
        <v>0</v>
      </c>
      <c r="H289" s="11">
        <f>VLOOKUP(A289,[3]数据!$B:$M,12,0)</f>
        <v>40000</v>
      </c>
    </row>
    <row r="290" ht="16.5" spans="1:8">
      <c r="A290" s="32" t="s">
        <v>583</v>
      </c>
      <c r="B290" s="32" t="s">
        <v>584</v>
      </c>
      <c r="C290" s="33">
        <v>0</v>
      </c>
      <c r="D290" s="11">
        <f>VLOOKUP(A290,[2]数据!$B:$J,9,0)</f>
        <v>3950</v>
      </c>
      <c r="E290" s="11">
        <f>VLOOKUP(A290,[2]数据!$B:$K,10,0)</f>
        <v>0</v>
      </c>
      <c r="F290" s="11">
        <f>VLOOKUP(A290,[3]数据!$B:$J,9,0)</f>
        <v>40168.88</v>
      </c>
      <c r="G290" s="11">
        <f>VLOOKUP(A290,[3]数据!$B:$K,10,0)</f>
        <v>0</v>
      </c>
      <c r="H290" s="11">
        <f>VLOOKUP(A290,[3]数据!$B:$M,12,0)</f>
        <v>40168.88</v>
      </c>
    </row>
    <row r="291" ht="16.5" spans="1:8">
      <c r="A291" s="32" t="s">
        <v>585</v>
      </c>
      <c r="B291" s="32" t="s">
        <v>586</v>
      </c>
      <c r="C291" s="33">
        <v>0</v>
      </c>
      <c r="D291" s="11">
        <f>VLOOKUP(A291,[2]数据!$B:$J,9,0)</f>
        <v>8660.38</v>
      </c>
      <c r="E291" s="11">
        <f>VLOOKUP(A291,[2]数据!$B:$K,10,0)</f>
        <v>0</v>
      </c>
      <c r="F291" s="11">
        <f>VLOOKUP(A291,[3]数据!$B:$J,9,0)</f>
        <v>400280.61</v>
      </c>
      <c r="G291" s="11">
        <f>VLOOKUP(A291,[3]数据!$B:$K,10,0)</f>
        <v>0</v>
      </c>
      <c r="H291" s="11">
        <f>VLOOKUP(A291,[3]数据!$B:$M,12,0)</f>
        <v>400280.61</v>
      </c>
    </row>
    <row r="292" ht="16.5" spans="1:8">
      <c r="A292" s="32" t="s">
        <v>587</v>
      </c>
      <c r="B292" s="32" t="s">
        <v>588</v>
      </c>
      <c r="C292" s="33">
        <v>0</v>
      </c>
      <c r="D292" s="11">
        <f>VLOOKUP(A292,[2]数据!$B:$J,9,0)</f>
        <v>580</v>
      </c>
      <c r="E292" s="11">
        <f>VLOOKUP(A292,[2]数据!$B:$K,10,0)</f>
        <v>0</v>
      </c>
      <c r="F292" s="11">
        <f>VLOOKUP(A292,[3]数据!$B:$J,9,0)</f>
        <v>5512.8</v>
      </c>
      <c r="G292" s="11">
        <f>VLOOKUP(A292,[3]数据!$B:$K,10,0)</f>
        <v>0</v>
      </c>
      <c r="H292" s="11">
        <f>VLOOKUP(A292,[3]数据!$B:$M,12,0)</f>
        <v>5512.8</v>
      </c>
    </row>
    <row r="293" ht="16.5" spans="1:8">
      <c r="A293" s="32" t="s">
        <v>589</v>
      </c>
      <c r="B293" s="32" t="s">
        <v>590</v>
      </c>
      <c r="C293" s="33">
        <v>0</v>
      </c>
      <c r="D293" s="11">
        <f>VLOOKUP(A293,[2]数据!$B:$J,9,0)</f>
        <v>12500</v>
      </c>
      <c r="E293" s="11">
        <f>VLOOKUP(A293,[2]数据!$B:$K,10,0)</f>
        <v>0</v>
      </c>
      <c r="F293" s="11">
        <f>VLOOKUP(A293,[3]数据!$B:$J,9,0)</f>
        <v>150400</v>
      </c>
      <c r="G293" s="11">
        <f>VLOOKUP(A293,[3]数据!$B:$K,10,0)</f>
        <v>0</v>
      </c>
      <c r="H293" s="11">
        <f>VLOOKUP(A293,[3]数据!$B:$M,12,0)</f>
        <v>150400</v>
      </c>
    </row>
    <row r="294" ht="16.5" spans="1:8">
      <c r="A294" s="32" t="s">
        <v>591</v>
      </c>
      <c r="B294" s="32" t="s">
        <v>592</v>
      </c>
      <c r="C294" s="33">
        <v>0</v>
      </c>
      <c r="D294" s="11">
        <f>VLOOKUP(A294,[2]数据!$B:$J,9,0)</f>
        <v>10100.94</v>
      </c>
      <c r="E294" s="11">
        <f>VLOOKUP(A294,[2]数据!$B:$K,10,0)</f>
        <v>0</v>
      </c>
      <c r="F294" s="11">
        <f>VLOOKUP(A294,[3]数据!$B:$J,9,0)</f>
        <v>115812.28</v>
      </c>
      <c r="G294" s="11">
        <f>VLOOKUP(A294,[3]数据!$B:$K,10,0)</f>
        <v>0</v>
      </c>
      <c r="H294" s="11">
        <f>VLOOKUP(A294,[3]数据!$B:$M,12,0)</f>
        <v>115812.28</v>
      </c>
    </row>
    <row r="295" ht="16.5" spans="1:8">
      <c r="A295" s="32" t="s">
        <v>593</v>
      </c>
      <c r="B295" s="32" t="s">
        <v>594</v>
      </c>
      <c r="C295" s="33">
        <v>0</v>
      </c>
      <c r="D295" s="11">
        <f>VLOOKUP(A295,[2]数据!$B:$J,9,0)</f>
        <v>0</v>
      </c>
      <c r="E295" s="11">
        <f>VLOOKUP(A295,[2]数据!$B:$K,10,0)</f>
        <v>0</v>
      </c>
      <c r="F295" s="11">
        <f>VLOOKUP(A295,[3]数据!$B:$J,9,0)</f>
        <v>49817.89</v>
      </c>
      <c r="G295" s="11">
        <f>VLOOKUP(A295,[3]数据!$B:$K,10,0)</f>
        <v>0</v>
      </c>
      <c r="H295" s="11">
        <f>VLOOKUP(A295,[3]数据!$B:$M,12,0)</f>
        <v>49817.89</v>
      </c>
    </row>
    <row r="296" ht="16.5" spans="1:8">
      <c r="A296" s="32" t="s">
        <v>595</v>
      </c>
      <c r="B296" s="32" t="s">
        <v>596</v>
      </c>
      <c r="C296" s="33">
        <v>0</v>
      </c>
      <c r="D296" s="11">
        <f>VLOOKUP(A296,[2]数据!$B:$J,9,0)</f>
        <v>0</v>
      </c>
      <c r="E296" s="11">
        <f>VLOOKUP(A296,[2]数据!$B:$K,10,0)</f>
        <v>0</v>
      </c>
      <c r="F296" s="11">
        <f>VLOOKUP(A296,[3]数据!$B:$J,9,0)</f>
        <v>12676.34</v>
      </c>
      <c r="G296" s="11">
        <f>VLOOKUP(A296,[3]数据!$B:$K,10,0)</f>
        <v>0</v>
      </c>
      <c r="H296" s="11">
        <f>VLOOKUP(A296,[3]数据!$B:$M,12,0)</f>
        <v>12676.34</v>
      </c>
    </row>
    <row r="297" ht="16.5" spans="1:8">
      <c r="A297" s="32" t="s">
        <v>597</v>
      </c>
      <c r="B297" s="32" t="s">
        <v>598</v>
      </c>
      <c r="C297" s="33">
        <v>0</v>
      </c>
      <c r="D297" s="11">
        <f>VLOOKUP(A297,[2]数据!$B:$J,9,0)</f>
        <v>924.53</v>
      </c>
      <c r="E297" s="11">
        <f>VLOOKUP(A297,[2]数据!$B:$K,10,0)</f>
        <v>0</v>
      </c>
      <c r="F297" s="11">
        <f>VLOOKUP(A297,[3]数据!$B:$J,9,0)</f>
        <v>21856.89</v>
      </c>
      <c r="G297" s="11">
        <f>VLOOKUP(A297,[3]数据!$B:$K,10,0)</f>
        <v>0</v>
      </c>
      <c r="H297" s="11">
        <f>VLOOKUP(A297,[3]数据!$B:$M,12,0)</f>
        <v>21856.89</v>
      </c>
    </row>
    <row r="298" ht="16.5" spans="1:8">
      <c r="A298" s="32" t="s">
        <v>599</v>
      </c>
      <c r="B298" s="32" t="s">
        <v>600</v>
      </c>
      <c r="C298" s="33">
        <v>0</v>
      </c>
      <c r="D298" s="11">
        <f>VLOOKUP(A298,[2]数据!$B:$J,9,0)</f>
        <v>0</v>
      </c>
      <c r="E298" s="11">
        <f>VLOOKUP(A298,[2]数据!$B:$K,10,0)</f>
        <v>0</v>
      </c>
      <c r="F298" s="11">
        <f>VLOOKUP(A298,[3]数据!$B:$J,9,0)</f>
        <v>-15943.5</v>
      </c>
      <c r="G298" s="11">
        <f>VLOOKUP(A298,[3]数据!$B:$K,10,0)</f>
        <v>0</v>
      </c>
      <c r="H298" s="11">
        <f>VLOOKUP(A298,[3]数据!$B:$M,12,0)</f>
        <v>-15943.5</v>
      </c>
    </row>
    <row r="299" ht="16.5" spans="1:8">
      <c r="A299" s="32" t="s">
        <v>601</v>
      </c>
      <c r="B299" s="32" t="s">
        <v>602</v>
      </c>
      <c r="C299" s="33">
        <v>0</v>
      </c>
      <c r="D299" s="11">
        <f>VLOOKUP(A299,[2]数据!$B:$J,9,0)</f>
        <v>21413.28</v>
      </c>
      <c r="E299" s="11">
        <f>VLOOKUP(A299,[2]数据!$B:$K,10,0)</f>
        <v>0</v>
      </c>
      <c r="F299" s="11">
        <f>VLOOKUP(A299,[3]数据!$B:$J,9,0)</f>
        <v>157799.53</v>
      </c>
      <c r="G299" s="11">
        <f>VLOOKUP(A299,[3]数据!$B:$K,10,0)</f>
        <v>0</v>
      </c>
      <c r="H299" s="11">
        <f>VLOOKUP(A299,[3]数据!$B:$M,12,0)</f>
        <v>157799.53</v>
      </c>
    </row>
    <row r="300" ht="16.5" spans="1:8">
      <c r="A300" s="32" t="s">
        <v>603</v>
      </c>
      <c r="B300" s="32" t="s">
        <v>604</v>
      </c>
      <c r="C300" s="33">
        <v>0</v>
      </c>
      <c r="D300" s="11">
        <f>VLOOKUP(A300,[2]数据!$B:$J,9,0)</f>
        <v>4161.07</v>
      </c>
      <c r="E300" s="11">
        <f>VLOOKUP(A300,[2]数据!$B:$K,10,0)</f>
        <v>0</v>
      </c>
      <c r="F300" s="11">
        <f>VLOOKUP(A300,[3]数据!$B:$J,9,0)</f>
        <v>19854.12</v>
      </c>
      <c r="G300" s="11">
        <f>VLOOKUP(A300,[3]数据!$B:$K,10,0)</f>
        <v>0</v>
      </c>
      <c r="H300" s="11">
        <f>VLOOKUP(A300,[3]数据!$B:$M,12,0)</f>
        <v>19854.12</v>
      </c>
    </row>
    <row r="301" ht="16.5" spans="1:8">
      <c r="A301" s="32" t="s">
        <v>605</v>
      </c>
      <c r="B301" s="32" t="s">
        <v>606</v>
      </c>
      <c r="C301" s="33">
        <v>0</v>
      </c>
      <c r="D301" s="11">
        <f>VLOOKUP(A301,[2]数据!$B:$J,9,0)</f>
        <v>200</v>
      </c>
      <c r="E301" s="11">
        <f>VLOOKUP(A301,[2]数据!$B:$K,10,0)</f>
        <v>0</v>
      </c>
      <c r="F301" s="11">
        <f>VLOOKUP(A301,[3]数据!$B:$J,9,0)</f>
        <v>21175</v>
      </c>
      <c r="G301" s="11">
        <f>VLOOKUP(A301,[3]数据!$B:$K,10,0)</f>
        <v>0</v>
      </c>
      <c r="H301" s="11">
        <f>VLOOKUP(A301,[3]数据!$B:$M,12,0)</f>
        <v>21175</v>
      </c>
    </row>
    <row r="302" ht="16.5" spans="1:8">
      <c r="A302" s="32" t="s">
        <v>607</v>
      </c>
      <c r="B302" s="32" t="s">
        <v>608</v>
      </c>
      <c r="C302" s="33">
        <v>0</v>
      </c>
      <c r="D302" s="11">
        <f>VLOOKUP(A302,[2]数据!$B:$J,9,0)</f>
        <v>0</v>
      </c>
      <c r="E302" s="11">
        <f>VLOOKUP(A302,[2]数据!$B:$K,10,0)</f>
        <v>0</v>
      </c>
      <c r="F302" s="11">
        <f>VLOOKUP(A302,[3]数据!$B:$J,9,0)</f>
        <v>11764.01</v>
      </c>
      <c r="G302" s="11">
        <f>VLOOKUP(A302,[3]数据!$B:$K,10,0)</f>
        <v>125</v>
      </c>
      <c r="H302" s="11">
        <f>VLOOKUP(A302,[3]数据!$B:$M,12,0)</f>
        <v>11639.01</v>
      </c>
    </row>
    <row r="303" ht="16.5" spans="1:8">
      <c r="A303" s="32" t="s">
        <v>609</v>
      </c>
      <c r="B303" s="32" t="s">
        <v>610</v>
      </c>
      <c r="C303" s="33">
        <v>0</v>
      </c>
      <c r="D303" s="11">
        <f>VLOOKUP(A303,[2]数据!$B:$J,9,0)</f>
        <v>168</v>
      </c>
      <c r="E303" s="11">
        <f>VLOOKUP(A303,[2]数据!$B:$K,10,0)</f>
        <v>0</v>
      </c>
      <c r="F303" s="11">
        <f>VLOOKUP(A303,[3]数据!$B:$J,9,0)</f>
        <v>15279.79</v>
      </c>
      <c r="G303" s="11">
        <f>VLOOKUP(A303,[3]数据!$B:$K,10,0)</f>
        <v>0</v>
      </c>
      <c r="H303" s="11">
        <f>VLOOKUP(A303,[3]数据!$B:$M,12,0)</f>
        <v>15279.79</v>
      </c>
    </row>
    <row r="304" ht="16.5" spans="1:8">
      <c r="A304" s="32" t="s">
        <v>611</v>
      </c>
      <c r="B304" s="32" t="s">
        <v>612</v>
      </c>
      <c r="C304" s="33">
        <v>0</v>
      </c>
      <c r="D304" s="11">
        <f>VLOOKUP(A304,[2]数据!$B:$J,9,0)</f>
        <v>4629.93</v>
      </c>
      <c r="E304" s="11">
        <f>VLOOKUP(A304,[2]数据!$B:$K,10,0)</f>
        <v>0</v>
      </c>
      <c r="F304" s="11">
        <f>VLOOKUP(A304,[3]数据!$B:$J,9,0)</f>
        <v>47765.05</v>
      </c>
      <c r="G304" s="11">
        <f>VLOOKUP(A304,[3]数据!$B:$K,10,0)</f>
        <v>0</v>
      </c>
      <c r="H304" s="11">
        <f>VLOOKUP(A304,[3]数据!$B:$M,12,0)</f>
        <v>47765.05</v>
      </c>
    </row>
    <row r="305" ht="16.5" spans="1:8">
      <c r="A305" s="32" t="s">
        <v>613</v>
      </c>
      <c r="B305" s="32" t="s">
        <v>614</v>
      </c>
      <c r="C305" s="33">
        <v>0</v>
      </c>
      <c r="D305" s="11">
        <f>VLOOKUP(A305,[2]数据!$B:$J,9,0)</f>
        <v>585</v>
      </c>
      <c r="E305" s="11">
        <f>VLOOKUP(A305,[2]数据!$B:$K,10,0)</f>
        <v>0</v>
      </c>
      <c r="F305" s="11">
        <f>VLOOKUP(A305,[3]数据!$B:$J,9,0)</f>
        <v>10107</v>
      </c>
      <c r="G305" s="11">
        <f>VLOOKUP(A305,[3]数据!$B:$K,10,0)</f>
        <v>0</v>
      </c>
      <c r="H305" s="11">
        <f>VLOOKUP(A305,[3]数据!$B:$M,12,0)</f>
        <v>10107</v>
      </c>
    </row>
    <row r="306" ht="16.5" spans="1:8">
      <c r="A306" s="32" t="s">
        <v>615</v>
      </c>
      <c r="B306" s="32" t="s">
        <v>616</v>
      </c>
      <c r="C306" s="33">
        <v>0</v>
      </c>
      <c r="D306" s="11">
        <f>VLOOKUP(A306,[2]数据!$B:$J,9,0)</f>
        <v>0</v>
      </c>
      <c r="E306" s="11">
        <f>VLOOKUP(A306,[2]数据!$B:$K,10,0)</f>
        <v>0</v>
      </c>
      <c r="F306" s="11">
        <f>VLOOKUP(A306,[3]数据!$B:$J,9,0)</f>
        <v>-1163</v>
      </c>
      <c r="G306" s="11">
        <f>VLOOKUP(A306,[3]数据!$B:$K,10,0)</f>
        <v>0</v>
      </c>
      <c r="H306" s="11">
        <f>VLOOKUP(A306,[3]数据!$B:$M,12,0)</f>
        <v>-1163</v>
      </c>
    </row>
    <row r="307" ht="16.5" spans="1:8">
      <c r="A307" s="32" t="s">
        <v>617</v>
      </c>
      <c r="B307" s="32" t="s">
        <v>618</v>
      </c>
      <c r="C307" s="33">
        <v>0</v>
      </c>
      <c r="D307" s="11">
        <f>VLOOKUP(A307,[2]数据!$B:$J,9,0)</f>
        <v>0</v>
      </c>
      <c r="E307" s="11">
        <f>VLOOKUP(A307,[2]数据!$B:$K,10,0)</f>
        <v>0</v>
      </c>
      <c r="F307" s="11">
        <f>VLOOKUP(A307,[3]数据!$B:$J,9,0)</f>
        <v>34074</v>
      </c>
      <c r="G307" s="11">
        <f>VLOOKUP(A307,[3]数据!$B:$K,10,0)</f>
        <v>0</v>
      </c>
      <c r="H307" s="11">
        <f>VLOOKUP(A307,[3]数据!$B:$M,12,0)</f>
        <v>34074</v>
      </c>
    </row>
    <row r="308" ht="16.5" spans="1:8">
      <c r="A308" s="32" t="s">
        <v>619</v>
      </c>
      <c r="B308" s="32" t="s">
        <v>620</v>
      </c>
      <c r="C308" s="33">
        <v>0</v>
      </c>
      <c r="D308" s="11">
        <f>VLOOKUP(A308,[2]数据!$B:$J,9,0)</f>
        <v>262.6</v>
      </c>
      <c r="E308" s="11">
        <f>VLOOKUP(A308,[2]数据!$B:$K,10,0)</f>
        <v>0</v>
      </c>
      <c r="F308" s="11">
        <f>VLOOKUP(A308,[3]数据!$B:$J,9,0)</f>
        <v>105184.55</v>
      </c>
      <c r="G308" s="11">
        <f>VLOOKUP(A308,[3]数据!$B:$K,10,0)</f>
        <v>0</v>
      </c>
      <c r="H308" s="11">
        <f>VLOOKUP(A308,[3]数据!$B:$M,12,0)</f>
        <v>105184.55</v>
      </c>
    </row>
    <row r="309" ht="16.5" spans="1:8">
      <c r="A309" s="32" t="s">
        <v>621</v>
      </c>
      <c r="B309" s="32" t="s">
        <v>622</v>
      </c>
      <c r="C309" s="33">
        <v>0</v>
      </c>
      <c r="D309" s="11">
        <f>VLOOKUP(A309,[2]数据!$B:$J,9,0)</f>
        <v>0</v>
      </c>
      <c r="E309" s="11">
        <f>VLOOKUP(A309,[2]数据!$B:$K,10,0)</f>
        <v>0</v>
      </c>
      <c r="F309" s="11">
        <f>VLOOKUP(A309,[3]数据!$B:$J,9,0)</f>
        <v>15701.75</v>
      </c>
      <c r="G309" s="11">
        <f>VLOOKUP(A309,[3]数据!$B:$K,10,0)</f>
        <v>0</v>
      </c>
      <c r="H309" s="11">
        <f>VLOOKUP(A309,[3]数据!$B:$M,12,0)</f>
        <v>15701.75</v>
      </c>
    </row>
    <row r="310" ht="16.5" spans="1:8">
      <c r="A310" s="32" t="s">
        <v>623</v>
      </c>
      <c r="B310" s="32" t="s">
        <v>624</v>
      </c>
      <c r="C310" s="33">
        <v>0</v>
      </c>
      <c r="D310" s="11">
        <f>VLOOKUP(A310,[2]数据!$B:$J,9,0)</f>
        <v>88260.44</v>
      </c>
      <c r="E310" s="11">
        <f>VLOOKUP(A310,[2]数据!$B:$K,10,0)</f>
        <v>0</v>
      </c>
      <c r="F310" s="11">
        <f>VLOOKUP(A310,[3]数据!$B:$J,9,0)</f>
        <v>127186.25</v>
      </c>
      <c r="G310" s="11">
        <f>VLOOKUP(A310,[3]数据!$B:$K,10,0)</f>
        <v>0</v>
      </c>
      <c r="H310" s="11">
        <f>VLOOKUP(A310,[3]数据!$B:$M,12,0)</f>
        <v>127186.25</v>
      </c>
    </row>
    <row r="311" ht="16.5" spans="1:8">
      <c r="A311" s="32" t="s">
        <v>625</v>
      </c>
      <c r="B311" s="32" t="s">
        <v>626</v>
      </c>
      <c r="C311" s="33">
        <v>0</v>
      </c>
      <c r="D311" s="11">
        <f>VLOOKUP(A311,[2]数据!$B:$J,9,0)</f>
        <v>20258.17</v>
      </c>
      <c r="E311" s="11">
        <f>VLOOKUP(A311,[2]数据!$B:$K,10,0)</f>
        <v>0</v>
      </c>
      <c r="F311" s="11">
        <f>VLOOKUP(A311,[3]数据!$B:$J,9,0)</f>
        <v>131373.77</v>
      </c>
      <c r="G311" s="11">
        <f>VLOOKUP(A311,[3]数据!$B:$K,10,0)</f>
        <v>0</v>
      </c>
      <c r="H311" s="11">
        <f>VLOOKUP(A311,[3]数据!$B:$M,12,0)</f>
        <v>131373.77</v>
      </c>
    </row>
    <row r="312" ht="16.5" spans="1:8">
      <c r="A312" s="32" t="s">
        <v>627</v>
      </c>
      <c r="B312" s="32" t="s">
        <v>628</v>
      </c>
      <c r="C312" s="33">
        <v>0</v>
      </c>
      <c r="D312" s="11">
        <f>VLOOKUP(A312,[2]数据!$B:$J,9,0)</f>
        <v>580</v>
      </c>
      <c r="E312" s="11">
        <f>VLOOKUP(A312,[2]数据!$B:$K,10,0)</f>
        <v>0</v>
      </c>
      <c r="F312" s="11">
        <f>VLOOKUP(A312,[3]数据!$B:$J,9,0)</f>
        <v>4672.5</v>
      </c>
      <c r="G312" s="11">
        <f>VLOOKUP(A312,[3]数据!$B:$K,10,0)</f>
        <v>200</v>
      </c>
      <c r="H312" s="11">
        <f>VLOOKUP(A312,[3]数据!$B:$M,12,0)</f>
        <v>4472.5</v>
      </c>
    </row>
    <row r="313" ht="16.5" spans="1:8">
      <c r="A313" s="10" t="s">
        <v>629</v>
      </c>
      <c r="B313" s="10" t="s">
        <v>630</v>
      </c>
      <c r="C313" s="11">
        <v>0</v>
      </c>
      <c r="D313" s="11">
        <f>VLOOKUP(A313,[2]数据!$B:$J,9,0)</f>
        <v>1099409.16</v>
      </c>
      <c r="E313" s="11">
        <f>VLOOKUP(A313,[2]数据!$B:$K,10,0)</f>
        <v>0</v>
      </c>
      <c r="F313" s="11">
        <f>VLOOKUP(A313,[3]数据!$B:$J,9,0)</f>
        <v>12543120.69</v>
      </c>
      <c r="G313" s="11">
        <f>VLOOKUP(A313,[3]数据!$B:$K,10,0)</f>
        <v>500000</v>
      </c>
      <c r="H313" s="11">
        <f>VLOOKUP(A313,[3]数据!$B:$M,12,0)</f>
        <v>12043120.69</v>
      </c>
    </row>
    <row r="314" ht="16.5" spans="1:8">
      <c r="A314" s="10" t="s">
        <v>631</v>
      </c>
      <c r="B314" s="10" t="s">
        <v>632</v>
      </c>
      <c r="C314" s="11">
        <v>0</v>
      </c>
      <c r="D314" s="11">
        <f>VLOOKUP(A314,[2]数据!$B:$J,9,0)</f>
        <v>0</v>
      </c>
      <c r="E314" s="11">
        <f>VLOOKUP(A314,[2]数据!$B:$K,10,0)</f>
        <v>0</v>
      </c>
      <c r="F314" s="11">
        <f>VLOOKUP(A314,[3]数据!$B:$J,9,0)</f>
        <v>896980.86</v>
      </c>
      <c r="G314" s="11">
        <f>VLOOKUP(A314,[3]数据!$B:$K,10,0)</f>
        <v>0</v>
      </c>
      <c r="H314" s="11">
        <f>VLOOKUP(A314,[3]数据!$B:$M,12,0)</f>
        <v>896980.86</v>
      </c>
    </row>
    <row r="315" ht="16.5" spans="1:8">
      <c r="A315" s="10" t="s">
        <v>633</v>
      </c>
      <c r="B315" s="10" t="s">
        <v>634</v>
      </c>
      <c r="C315" s="11">
        <v>0</v>
      </c>
      <c r="D315" s="11">
        <f>VLOOKUP(A315,[2]数据!$B:$J,9,0)</f>
        <v>0</v>
      </c>
      <c r="E315" s="11">
        <f>VLOOKUP(A315,[2]数据!$B:$K,10,0)</f>
        <v>291.82</v>
      </c>
      <c r="F315" s="11">
        <f>VLOOKUP(A315,[3]数据!$B:$J,9,0)</f>
        <v>0</v>
      </c>
      <c r="G315" s="11">
        <f>VLOOKUP(A315,[3]数据!$B:$K,10,0)</f>
        <v>6343.52</v>
      </c>
      <c r="H315" s="11">
        <f>VLOOKUP(A315,[3]数据!$B:$M,12,0)</f>
        <v>-6343.52</v>
      </c>
    </row>
    <row r="316" ht="16.5" spans="1:8">
      <c r="A316" s="10" t="s">
        <v>635</v>
      </c>
      <c r="B316" s="10" t="s">
        <v>636</v>
      </c>
      <c r="C316" s="11">
        <v>0</v>
      </c>
      <c r="D316" s="11">
        <f>VLOOKUP(A316,[2]数据!$B:$J,9,0)</f>
        <v>16000</v>
      </c>
      <c r="E316" s="11">
        <f>VLOOKUP(A316,[2]数据!$B:$K,10,0)</f>
        <v>301650</v>
      </c>
      <c r="F316" s="11">
        <f>VLOOKUP(A316,[3]数据!$B:$J,9,0)</f>
        <v>18730</v>
      </c>
      <c r="G316" s="11">
        <f>VLOOKUP(A316,[3]数据!$B:$K,10,0)</f>
        <v>1895851.35</v>
      </c>
      <c r="H316" s="11">
        <f>VLOOKUP(A316,[3]数据!$B:$M,12,0)</f>
        <v>-1877121.35</v>
      </c>
    </row>
    <row r="317" ht="16.5" spans="1:8">
      <c r="A317" s="10" t="s">
        <v>637</v>
      </c>
      <c r="B317" s="10" t="s">
        <v>638</v>
      </c>
      <c r="C317" s="11">
        <v>0</v>
      </c>
      <c r="D317" s="11">
        <f>VLOOKUP(A317,[2]数据!$B:$J,9,0)</f>
        <v>0</v>
      </c>
      <c r="E317" s="11">
        <f>VLOOKUP(A317,[2]数据!$B:$K,10,0)</f>
        <v>0</v>
      </c>
      <c r="F317" s="11">
        <f>VLOOKUP(A317,[3]数据!$B:$J,9,0)</f>
        <v>126000</v>
      </c>
      <c r="G317" s="11">
        <f>VLOOKUP(A317,[3]数据!$B:$K,10,0)</f>
        <v>0</v>
      </c>
      <c r="H317" s="11">
        <f>VLOOKUP(A317,[3]数据!$B:$M,12,0)</f>
        <v>126000</v>
      </c>
    </row>
    <row r="318" ht="16.5" spans="1:8">
      <c r="A318" s="10" t="s">
        <v>639</v>
      </c>
      <c r="B318" s="10" t="s">
        <v>640</v>
      </c>
      <c r="C318" s="11">
        <v>0</v>
      </c>
      <c r="D318" s="11">
        <f>VLOOKUP(A318,[2]数据!$B:$J,9,0)</f>
        <v>165</v>
      </c>
      <c r="E318" s="11">
        <f>VLOOKUP(A318,[2]数据!$B:$K,10,0)</f>
        <v>0</v>
      </c>
      <c r="F318" s="11">
        <f>VLOOKUP(A318,[3]数据!$B:$J,9,0)</f>
        <v>120753.78</v>
      </c>
      <c r="G318" s="11">
        <f>VLOOKUP(A318,[3]数据!$B:$K,10,0)</f>
        <v>0</v>
      </c>
      <c r="H318" s="11">
        <f>VLOOKUP(A318,[3]数据!$B:$M,12,0)</f>
        <v>120753.78</v>
      </c>
    </row>
    <row r="319" ht="16.5" spans="1:8">
      <c r="A319" s="10" t="s">
        <v>641</v>
      </c>
      <c r="B319" s="10" t="s">
        <v>642</v>
      </c>
      <c r="C319" s="11">
        <v>0</v>
      </c>
      <c r="D319" s="11">
        <f>VLOOKUP(A319,[2]数据!$B:$J,9,0)</f>
        <v>29245.28</v>
      </c>
      <c r="E319" s="11">
        <f>VLOOKUP(A319,[2]数据!$B:$K,10,0)</f>
        <v>0</v>
      </c>
      <c r="F319" s="11">
        <f>VLOOKUP(A319,[3]数据!$B:$J,9,0)</f>
        <v>149620</v>
      </c>
      <c r="G319" s="11">
        <f>VLOOKUP(A319,[3]数据!$B:$K,10,0)</f>
        <v>0</v>
      </c>
      <c r="H319" s="11">
        <f>VLOOKUP(A319,[3]数据!$B:$M,12,0)</f>
        <v>149620</v>
      </c>
    </row>
    <row r="320" ht="16.5" spans="1:8">
      <c r="A320" s="32" t="s">
        <v>643</v>
      </c>
      <c r="B320" s="32" t="s">
        <v>644</v>
      </c>
      <c r="C320" s="33">
        <v>0</v>
      </c>
      <c r="D320" s="11">
        <f>VLOOKUP(A320,[2]数据!$B:$J,9,0)</f>
        <v>503517.09</v>
      </c>
      <c r="E320" s="11">
        <f>VLOOKUP(A320,[2]数据!$B:$K,10,0)</f>
        <v>0</v>
      </c>
      <c r="F320" s="11">
        <f>VLOOKUP(A320,[3]数据!$B:$J,9,0)</f>
        <v>5585699.09</v>
      </c>
      <c r="G320" s="11">
        <f>VLOOKUP(A320,[3]数据!$B:$K,10,0)</f>
        <v>0</v>
      </c>
      <c r="H320" s="11">
        <f>VLOOKUP(A320,[3]数据!$B:$M,12,0)</f>
        <v>5585699.09</v>
      </c>
    </row>
    <row r="321" ht="16.5" spans="1:8">
      <c r="A321" s="32" t="s">
        <v>645</v>
      </c>
      <c r="B321" s="32" t="s">
        <v>646</v>
      </c>
      <c r="C321" s="33">
        <v>0</v>
      </c>
      <c r="D321" s="11">
        <f>VLOOKUP(A321,[2]数据!$B:$J,9,0)</f>
        <v>36455.34</v>
      </c>
      <c r="E321" s="11">
        <f>VLOOKUP(A321,[2]数据!$B:$K,10,0)</f>
        <v>0</v>
      </c>
      <c r="F321" s="11">
        <f>VLOOKUP(A321,[3]数据!$B:$J,9,0)</f>
        <v>437641.01</v>
      </c>
      <c r="G321" s="11">
        <f>VLOOKUP(A321,[3]数据!$B:$K,10,0)</f>
        <v>0</v>
      </c>
      <c r="H321" s="11">
        <f>VLOOKUP(A321,[3]数据!$B:$M,12,0)</f>
        <v>437641.01</v>
      </c>
    </row>
    <row r="322" ht="16.5" spans="1:8">
      <c r="A322" s="32" t="s">
        <v>647</v>
      </c>
      <c r="B322" s="32" t="s">
        <v>648</v>
      </c>
      <c r="C322" s="33">
        <v>0</v>
      </c>
      <c r="D322" s="11">
        <f>VLOOKUP(A322,[2]数据!$B:$J,9,0)</f>
        <v>28462.38</v>
      </c>
      <c r="E322" s="11">
        <f>VLOOKUP(A322,[2]数据!$B:$K,10,0)</f>
        <v>0</v>
      </c>
      <c r="F322" s="11">
        <f>VLOOKUP(A322,[3]数据!$B:$J,9,0)</f>
        <v>346152.82</v>
      </c>
      <c r="G322" s="11">
        <f>VLOOKUP(A322,[3]数据!$B:$K,10,0)</f>
        <v>0</v>
      </c>
      <c r="H322" s="11">
        <f>VLOOKUP(A322,[3]数据!$B:$M,12,0)</f>
        <v>346152.82</v>
      </c>
    </row>
    <row r="323" ht="16.5" spans="1:8">
      <c r="A323" s="32" t="s">
        <v>649</v>
      </c>
      <c r="B323" s="32" t="s">
        <v>650</v>
      </c>
      <c r="C323" s="33">
        <v>0</v>
      </c>
      <c r="D323" s="11">
        <f>VLOOKUP(A323,[2]数据!$B:$J,9,0)</f>
        <v>2734.3</v>
      </c>
      <c r="E323" s="11">
        <f>VLOOKUP(A323,[2]数据!$B:$K,10,0)</f>
        <v>0</v>
      </c>
      <c r="F323" s="11">
        <f>VLOOKUP(A323,[3]数据!$B:$J,9,0)</f>
        <v>33492.36</v>
      </c>
      <c r="G323" s="11">
        <f>VLOOKUP(A323,[3]数据!$B:$K,10,0)</f>
        <v>0</v>
      </c>
      <c r="H323" s="11">
        <f>VLOOKUP(A323,[3]数据!$B:$M,12,0)</f>
        <v>33492.36</v>
      </c>
    </row>
    <row r="324" ht="16.5" spans="1:8">
      <c r="A324" s="32" t="s">
        <v>651</v>
      </c>
      <c r="B324" s="32" t="s">
        <v>652</v>
      </c>
      <c r="C324" s="33">
        <v>0</v>
      </c>
      <c r="D324" s="11">
        <f>VLOOKUP(A324,[2]数据!$B:$J,9,0)</f>
        <v>1594.74</v>
      </c>
      <c r="E324" s="11">
        <f>VLOOKUP(A324,[2]数据!$B:$K,10,0)</f>
        <v>0</v>
      </c>
      <c r="F324" s="11">
        <f>VLOOKUP(A324,[3]数据!$B:$J,9,0)</f>
        <v>19506.51</v>
      </c>
      <c r="G324" s="11">
        <f>VLOOKUP(A324,[3]数据!$B:$K,10,0)</f>
        <v>0</v>
      </c>
      <c r="H324" s="11">
        <f>VLOOKUP(A324,[3]数据!$B:$M,12,0)</f>
        <v>19506.51</v>
      </c>
    </row>
    <row r="325" ht="16.5" spans="1:8">
      <c r="A325" s="32" t="s">
        <v>653</v>
      </c>
      <c r="B325" s="32" t="s">
        <v>654</v>
      </c>
      <c r="C325" s="33">
        <v>0</v>
      </c>
      <c r="D325" s="11">
        <f>VLOOKUP(A325,[2]数据!$B:$J,9,0)</f>
        <v>9528.2</v>
      </c>
      <c r="E325" s="11">
        <f>VLOOKUP(A325,[2]数据!$B:$K,10,0)</f>
        <v>0</v>
      </c>
      <c r="F325" s="11">
        <f>VLOOKUP(A325,[3]数据!$B:$J,9,0)</f>
        <v>115492.4</v>
      </c>
      <c r="G325" s="11">
        <f>VLOOKUP(A325,[3]数据!$B:$K,10,0)</f>
        <v>0</v>
      </c>
      <c r="H325" s="11">
        <f>VLOOKUP(A325,[3]数据!$B:$M,12,0)</f>
        <v>115492.4</v>
      </c>
    </row>
    <row r="326" ht="16.5" spans="1:8">
      <c r="A326" s="32" t="s">
        <v>655</v>
      </c>
      <c r="B326" s="32" t="s">
        <v>656</v>
      </c>
      <c r="C326" s="33">
        <v>0</v>
      </c>
      <c r="D326" s="11">
        <f>VLOOKUP(A326,[2]数据!$B:$J,9,0)</f>
        <v>3274.88</v>
      </c>
      <c r="E326" s="11">
        <f>VLOOKUP(A326,[2]数据!$B:$K,10,0)</f>
        <v>0</v>
      </c>
      <c r="F326" s="11">
        <f>VLOOKUP(A326,[3]数据!$B:$J,9,0)</f>
        <v>40732.98</v>
      </c>
      <c r="G326" s="11">
        <f>VLOOKUP(A326,[3]数据!$B:$K,10,0)</f>
        <v>0</v>
      </c>
      <c r="H326" s="11">
        <f>VLOOKUP(A326,[3]数据!$B:$M,12,0)</f>
        <v>40732.98</v>
      </c>
    </row>
    <row r="327" ht="16.5" spans="1:8">
      <c r="A327" s="32" t="s">
        <v>657</v>
      </c>
      <c r="B327" s="32" t="s">
        <v>658</v>
      </c>
      <c r="C327" s="33">
        <v>0</v>
      </c>
      <c r="D327" s="11">
        <f>VLOOKUP(A327,[2]数据!$B:$J,9,0)</f>
        <v>0</v>
      </c>
      <c r="E327" s="11">
        <f>VLOOKUP(A327,[2]数据!$B:$K,10,0)</f>
        <v>0</v>
      </c>
      <c r="F327" s="11">
        <f>VLOOKUP(A327,[3]数据!$B:$J,9,0)</f>
        <v>169950.66</v>
      </c>
      <c r="G327" s="11">
        <f>VLOOKUP(A327,[3]数据!$B:$K,10,0)</f>
        <v>0</v>
      </c>
      <c r="H327" s="11">
        <f>VLOOKUP(A327,[3]数据!$B:$M,12,0)</f>
        <v>169950.66</v>
      </c>
    </row>
    <row r="328" ht="16.5" spans="1:8">
      <c r="A328" s="32" t="s">
        <v>659</v>
      </c>
      <c r="B328" s="32" t="s">
        <v>660</v>
      </c>
      <c r="C328" s="33">
        <v>0</v>
      </c>
      <c r="D328" s="11">
        <f>VLOOKUP(A328,[2]数据!$B:$J,9,0)</f>
        <v>18.21</v>
      </c>
      <c r="E328" s="11">
        <f>VLOOKUP(A328,[2]数据!$B:$K,10,0)</f>
        <v>0</v>
      </c>
      <c r="F328" s="11">
        <f>VLOOKUP(A328,[3]数据!$B:$J,9,0)</f>
        <v>38883.57</v>
      </c>
      <c r="G328" s="11">
        <f>VLOOKUP(A328,[3]数据!$B:$K,10,0)</f>
        <v>4396.57</v>
      </c>
      <c r="H328" s="11">
        <f>VLOOKUP(A328,[3]数据!$B:$M,12,0)</f>
        <v>34487</v>
      </c>
    </row>
    <row r="329" ht="16.5" spans="1:8">
      <c r="A329" s="32" t="s">
        <v>661</v>
      </c>
      <c r="B329" s="32" t="s">
        <v>662</v>
      </c>
      <c r="C329" s="33">
        <v>0</v>
      </c>
      <c r="D329" s="11">
        <f>VLOOKUP(A329,[2]数据!$B:$J,9,0)</f>
        <v>76591.24</v>
      </c>
      <c r="E329" s="11">
        <f>VLOOKUP(A329,[2]数据!$B:$K,10,0)</f>
        <v>0</v>
      </c>
      <c r="F329" s="11">
        <f>VLOOKUP(A329,[3]数据!$B:$J,9,0)</f>
        <v>778178.06</v>
      </c>
      <c r="G329" s="11">
        <f>VLOOKUP(A329,[3]数据!$B:$K,10,0)</f>
        <v>0</v>
      </c>
      <c r="H329" s="11">
        <f>VLOOKUP(A329,[3]数据!$B:$M,12,0)</f>
        <v>778178.06</v>
      </c>
    </row>
    <row r="330" ht="16.5" spans="1:8">
      <c r="A330" s="32" t="s">
        <v>663</v>
      </c>
      <c r="B330" s="32" t="s">
        <v>664</v>
      </c>
      <c r="C330" s="33">
        <v>0</v>
      </c>
      <c r="D330" s="11">
        <f>VLOOKUP(A330,[2]数据!$B:$J,9,0)</f>
        <v>392.11</v>
      </c>
      <c r="E330" s="11">
        <f>VLOOKUP(A330,[2]数据!$B:$K,10,0)</f>
        <v>0</v>
      </c>
      <c r="F330" s="11">
        <f>VLOOKUP(A330,[3]数据!$B:$J,9,0)</f>
        <v>1682.11</v>
      </c>
      <c r="G330" s="11">
        <f>VLOOKUP(A330,[3]数据!$B:$K,10,0)</f>
        <v>0</v>
      </c>
      <c r="H330" s="11">
        <f>VLOOKUP(A330,[3]数据!$B:$M,12,0)</f>
        <v>1682.11</v>
      </c>
    </row>
    <row r="331" ht="16.5" spans="1:8">
      <c r="A331" s="32" t="s">
        <v>665</v>
      </c>
      <c r="B331" s="32" t="s">
        <v>666</v>
      </c>
      <c r="C331" s="33">
        <v>0</v>
      </c>
      <c r="D331" s="11">
        <f>VLOOKUP(A331,[2]数据!$B:$J,9,0)</f>
        <v>0</v>
      </c>
      <c r="E331" s="11">
        <f>VLOOKUP(A331,[2]数据!$B:$K,10,0)</f>
        <v>0</v>
      </c>
      <c r="F331" s="11">
        <f>VLOOKUP(A331,[3]数据!$B:$J,9,0)</f>
        <v>273.4</v>
      </c>
      <c r="G331" s="11">
        <f>VLOOKUP(A331,[3]数据!$B:$K,10,0)</f>
        <v>0</v>
      </c>
      <c r="H331" s="11">
        <f>VLOOKUP(A331,[3]数据!$B:$M,12,0)</f>
        <v>273.4</v>
      </c>
    </row>
    <row r="332" ht="16.5" spans="1:8">
      <c r="A332" s="32">
        <v>66040301</v>
      </c>
      <c r="B332" s="32" t="s">
        <v>667</v>
      </c>
      <c r="C332" s="33">
        <v>0</v>
      </c>
      <c r="D332" s="11">
        <v>615.39</v>
      </c>
      <c r="E332" s="11">
        <v>0</v>
      </c>
      <c r="F332" s="11">
        <v>0</v>
      </c>
      <c r="G332" s="11">
        <v>0</v>
      </c>
      <c r="H332" s="11">
        <v>0</v>
      </c>
    </row>
    <row r="333" ht="16.5" spans="1:8">
      <c r="A333" s="32" t="s">
        <v>668</v>
      </c>
      <c r="B333" s="32" t="s">
        <v>669</v>
      </c>
      <c r="C333" s="33">
        <v>0</v>
      </c>
      <c r="D333" s="11">
        <f>VLOOKUP(A333,[2]数据!$B:$J,9,0)</f>
        <v>2485.34</v>
      </c>
      <c r="E333" s="11">
        <f>VLOOKUP(A333,[2]数据!$B:$K,10,0)</f>
        <v>0</v>
      </c>
      <c r="F333" s="11">
        <f>VLOOKUP(A333,[3]数据!$B:$J,9,0)</f>
        <v>6804.42</v>
      </c>
      <c r="G333" s="11">
        <f>VLOOKUP(A333,[3]数据!$B:$K,10,0)</f>
        <v>0</v>
      </c>
      <c r="H333" s="11">
        <f>VLOOKUP(A333,[3]数据!$B:$M,12,0)</f>
        <v>6804.42</v>
      </c>
    </row>
    <row r="334" ht="16.5" spans="1:8">
      <c r="A334" s="32" t="s">
        <v>670</v>
      </c>
      <c r="B334" s="32" t="s">
        <v>671</v>
      </c>
      <c r="C334" s="33">
        <v>0</v>
      </c>
      <c r="D334" s="11">
        <f>VLOOKUP(A334,[2]数据!$B:$J,9,0)</f>
        <v>0</v>
      </c>
      <c r="E334" s="11">
        <f>VLOOKUP(A334,[2]数据!$B:$K,10,0)</f>
        <v>0</v>
      </c>
      <c r="F334" s="11">
        <f>VLOOKUP(A334,[3]数据!$B:$J,9,0)</f>
        <v>760</v>
      </c>
      <c r="G334" s="11">
        <f>VLOOKUP(A334,[3]数据!$B:$K,10,0)</f>
        <v>0</v>
      </c>
      <c r="H334" s="11">
        <f>VLOOKUP(A334,[3]数据!$B:$M,12,0)</f>
        <v>760</v>
      </c>
    </row>
    <row r="335" ht="16.5" spans="1:8">
      <c r="A335" s="32" t="s">
        <v>672</v>
      </c>
      <c r="B335" s="32" t="s">
        <v>673</v>
      </c>
      <c r="C335" s="33">
        <v>0</v>
      </c>
      <c r="D335" s="11">
        <f>VLOOKUP(A335,[2]数据!$B:$J,9,0)</f>
        <v>225998.24</v>
      </c>
      <c r="E335" s="11">
        <f>VLOOKUP(A335,[2]数据!$B:$K,10,0)</f>
        <v>0</v>
      </c>
      <c r="F335" s="11">
        <f>VLOOKUP(A335,[3]数据!$B:$J,9,0)</f>
        <v>237398.24</v>
      </c>
      <c r="G335" s="11">
        <f>VLOOKUP(A335,[3]数据!$B:$K,10,0)</f>
        <v>0</v>
      </c>
      <c r="H335" s="11">
        <f>VLOOKUP(A335,[3]数据!$B:$M,12,0)</f>
        <v>237398.24</v>
      </c>
    </row>
    <row r="336" ht="16.5" spans="1:8">
      <c r="A336" s="10" t="s">
        <v>674</v>
      </c>
      <c r="B336" s="10" t="s">
        <v>675</v>
      </c>
      <c r="C336" s="11">
        <f>VLOOKUP(A336,[1]数据!$B$2:$H$321,7,0)</f>
        <v>0</v>
      </c>
      <c r="D336" s="11">
        <f>VLOOKUP(A336,[2]数据!$B:$J,9,0)</f>
        <v>0</v>
      </c>
      <c r="E336" s="11">
        <f>VLOOKUP(A336,[2]数据!$B:$K,10,0)</f>
        <v>0</v>
      </c>
      <c r="F336" s="11">
        <f>VLOOKUP(A336,[3]数据!$B:$J,9,0)</f>
        <v>16789.42</v>
      </c>
      <c r="G336" s="11">
        <f>VLOOKUP(A336,[3]数据!$B:$K,10,0)</f>
        <v>0</v>
      </c>
      <c r="H336" s="11">
        <f>VLOOKUP(A336,[3]数据!$B:$M,12,0)</f>
        <v>16789.42</v>
      </c>
    </row>
    <row r="337" ht="16.5" spans="1:8">
      <c r="A337" s="10" t="s">
        <v>676</v>
      </c>
      <c r="B337" s="10" t="s">
        <v>677</v>
      </c>
      <c r="C337" s="11">
        <f>VLOOKUP(A337,[1]数据!$B$2:$H$321,7,0)</f>
        <v>0</v>
      </c>
      <c r="D337" s="11">
        <f>VLOOKUP(A337,[2]数据!$B:$J,9,0)</f>
        <v>1390.88</v>
      </c>
      <c r="E337" s="11">
        <f>VLOOKUP(A337,[2]数据!$B:$K,10,0)</f>
        <v>0</v>
      </c>
      <c r="F337" s="11">
        <f>VLOOKUP(A337,[3]数据!$B:$J,9,0)</f>
        <v>134694.56</v>
      </c>
      <c r="G337" s="11">
        <f>VLOOKUP(A337,[3]数据!$B:$K,10,0)</f>
        <v>0</v>
      </c>
      <c r="H337" s="11">
        <f>VLOOKUP(A337,[3]数据!$B:$M,12,0)</f>
        <v>134694.56</v>
      </c>
    </row>
    <row r="338" ht="16.5" spans="1:8">
      <c r="A338" s="10" t="s">
        <v>678</v>
      </c>
      <c r="B338" s="10" t="s">
        <v>679</v>
      </c>
      <c r="C338" s="11">
        <f>VLOOKUP(A338,[1]数据!$B$2:$H$321,7,0)</f>
        <v>0</v>
      </c>
      <c r="D338" s="11">
        <f>VLOOKUP(A338,[2]数据!$B:$J,9,0)</f>
        <v>151.44</v>
      </c>
      <c r="E338" s="11">
        <f>VLOOKUP(A338,[2]数据!$B:$K,10,0)</f>
        <v>0</v>
      </c>
      <c r="F338" s="11">
        <f>VLOOKUP(A338,[3]数据!$B:$J,9,0)</f>
        <v>175794.55</v>
      </c>
      <c r="G338" s="11">
        <f>VLOOKUP(A338,[3]数据!$B:$K,10,0)</f>
        <v>0</v>
      </c>
      <c r="H338" s="11">
        <f>VLOOKUP(A338,[3]数据!$B:$M,12,0)</f>
        <v>175794.55</v>
      </c>
    </row>
    <row r="339" ht="16.5" spans="1:8">
      <c r="A339" s="10" t="s">
        <v>680</v>
      </c>
      <c r="B339" s="10" t="s">
        <v>681</v>
      </c>
      <c r="C339" s="11">
        <f>VLOOKUP(A339,[1]数据!$B$2:$H$321,7,0)</f>
        <v>0</v>
      </c>
      <c r="D339" s="11"/>
      <c r="E339" s="11"/>
      <c r="F339" s="11">
        <f>VLOOKUP(A339,[3]数据!$B:$J,9,0)</f>
        <v>1495660.11</v>
      </c>
      <c r="G339" s="11">
        <f>VLOOKUP(A339,[3]数据!$B:$K,10,0)</f>
        <v>1495660.11</v>
      </c>
      <c r="H339" s="11">
        <f>VLOOKUP(A339,[3]数据!$B:$M,12,0)</f>
        <v>0</v>
      </c>
    </row>
    <row r="340" ht="16.5" spans="1:8">
      <c r="A340" s="10" t="s">
        <v>682</v>
      </c>
      <c r="B340" s="10" t="s">
        <v>683</v>
      </c>
      <c r="C340" s="11">
        <v>0</v>
      </c>
      <c r="D340" s="11">
        <f>VLOOKUP(A340,[2]数据!$B:$J,9,0)</f>
        <v>4011.87</v>
      </c>
      <c r="E340" s="11">
        <f>VLOOKUP(A340,[2]数据!$B:$K,10,0)</f>
        <v>4011.87</v>
      </c>
      <c r="F340" s="11">
        <f>VLOOKUP(A340,[3]数据!$B:$J,9,0)</f>
        <v>396411.87</v>
      </c>
      <c r="G340" s="11">
        <f>VLOOKUP(A340,[3]数据!$B:$K,10,0)</f>
        <v>396411.87</v>
      </c>
      <c r="H340" s="11">
        <f>VLOOKUP(A340,[3]数据!$B:$M,12,0)</f>
        <v>0</v>
      </c>
    </row>
    <row r="341" ht="16.5" spans="1:8">
      <c r="A341" s="10" t="s">
        <v>684</v>
      </c>
      <c r="B341" s="10" t="s">
        <v>685</v>
      </c>
      <c r="C341" s="11">
        <v>0</v>
      </c>
      <c r="D341" s="11"/>
      <c r="E341" s="11"/>
      <c r="F341" s="11">
        <f>VLOOKUP(A341,[3]数据!$B:$J,9,0)</f>
        <v>3000000</v>
      </c>
      <c r="G341" s="11">
        <f>VLOOKUP(A341,[3]数据!$B:$K,10,0)</f>
        <v>3000000</v>
      </c>
      <c r="H341" s="11">
        <f>VLOOKUP(A341,[3]数据!$B:$M,12,0)</f>
        <v>0</v>
      </c>
    </row>
    <row r="342" ht="16.5" spans="1:8">
      <c r="A342" s="10" t="s">
        <v>686</v>
      </c>
      <c r="B342" s="10" t="s">
        <v>687</v>
      </c>
      <c r="C342" s="11">
        <v>0</v>
      </c>
      <c r="D342" s="11">
        <f>VLOOKUP(A342,[2]数据!$B:$J,9,0)</f>
        <v>74860814.31</v>
      </c>
      <c r="E342" s="11">
        <f>VLOOKUP(A342,[2]数据!$B:$K,10,0)</f>
        <v>74860814.31</v>
      </c>
      <c r="F342" s="11">
        <f>VLOOKUP(A342,[3]数据!$B:$J,9,0)</f>
        <v>868789602.07</v>
      </c>
      <c r="G342" s="11">
        <f>VLOOKUP(A342,[3]数据!$B:$K,10,0)</f>
        <v>868789602.07</v>
      </c>
      <c r="H342" s="11">
        <f>VLOOKUP(A342,[3]数据!$B:$M,12,0)</f>
        <v>0</v>
      </c>
    </row>
    <row r="343" ht="16.5" spans="1:8">
      <c r="A343" s="10" t="s">
        <v>688</v>
      </c>
      <c r="B343" s="10" t="s">
        <v>689</v>
      </c>
      <c r="C343" s="11">
        <v>0</v>
      </c>
      <c r="D343" s="11">
        <f>VLOOKUP(A343,[2]数据!$B:$J,9,0)</f>
        <v>128354937.45</v>
      </c>
      <c r="E343" s="11">
        <f>VLOOKUP(A343,[2]数据!$B:$K,10,0)</f>
        <v>128354937.45</v>
      </c>
      <c r="F343" s="11">
        <f>VLOOKUP(A343,[3]数据!$B:$J,9,0)</f>
        <v>1302530427.82</v>
      </c>
      <c r="G343" s="11">
        <f>VLOOKUP(A343,[3]数据!$B:$K,10,0)</f>
        <v>1302530427.82</v>
      </c>
      <c r="H343" s="11">
        <f>VLOOKUP(A343,[3]数据!$B:$M,12,0)</f>
        <v>0</v>
      </c>
    </row>
    <row r="344" ht="16.5" spans="1:8">
      <c r="A344" s="10" t="s">
        <v>690</v>
      </c>
      <c r="B344" s="10" t="s">
        <v>691</v>
      </c>
      <c r="C344" s="11">
        <v>0</v>
      </c>
      <c r="D344" s="11">
        <f>VLOOKUP(A344,[2]数据!$B:$J,9,0)</f>
        <v>2072.27</v>
      </c>
      <c r="E344" s="11">
        <f>VLOOKUP(A344,[2]数据!$B:$K,10,0)</f>
        <v>2072.27</v>
      </c>
      <c r="F344" s="11">
        <f>VLOOKUP(A344,[3]数据!$B:$J,9,0)</f>
        <v>3045794.84</v>
      </c>
      <c r="G344" s="11">
        <f>VLOOKUP(A344,[3]数据!$B:$K,10,0)</f>
        <v>3045794.84</v>
      </c>
      <c r="H344" s="11">
        <f>VLOOKUP(A344,[3]数据!$B:$M,12,0)</f>
        <v>0</v>
      </c>
    </row>
    <row r="345" ht="16.5" spans="1:8">
      <c r="A345" s="10" t="s">
        <v>692</v>
      </c>
      <c r="B345" s="10" t="s">
        <v>693</v>
      </c>
      <c r="C345" s="11">
        <v>254539.13</v>
      </c>
      <c r="D345" s="11">
        <f>VLOOKUP(A345,[2]数据!$B:$J,9,0)</f>
        <v>78177.53</v>
      </c>
      <c r="E345" s="11">
        <f>VLOOKUP(A345,[2]数据!$B:$K,10,0)</f>
        <v>78177.53</v>
      </c>
      <c r="F345" s="11">
        <f>VLOOKUP(A345,[3]数据!$B:$J,9,0)</f>
        <v>462928.83</v>
      </c>
      <c r="G345" s="11">
        <f>VLOOKUP(A345,[3]数据!$B:$K,10,0)</f>
        <v>458605.84</v>
      </c>
      <c r="H345" s="11">
        <f>VLOOKUP(A345,[3]数据!$B:$M,12,0)</f>
        <v>258862.12</v>
      </c>
    </row>
  </sheetData>
  <mergeCells count="1">
    <mergeCell ref="A1:H1"/>
  </mergeCells>
  <conditionalFormatting sqref="A1:A34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6"/>
  <sheetViews>
    <sheetView tabSelected="1" zoomScale="85" zoomScaleNormal="85" workbookViewId="0">
      <pane ySplit="3" topLeftCell="A164" activePane="bottomLeft" state="frozen"/>
      <selection/>
      <selection pane="bottomLeft" activeCell="M299" sqref="M299"/>
    </sheetView>
  </sheetViews>
  <sheetFormatPr defaultColWidth="9" defaultRowHeight="13.5"/>
  <cols>
    <col min="1" max="1" width="12.125" style="5" customWidth="1"/>
    <col min="2" max="2" width="6.375" style="5" customWidth="1"/>
    <col min="3" max="3" width="34.75" style="5" customWidth="1"/>
    <col min="4" max="5" width="19.375" style="5"/>
    <col min="6" max="7" width="15" style="5" hidden="1" customWidth="1"/>
    <col min="8" max="9" width="17.125" style="5"/>
    <col min="10" max="11" width="19.375" style="5"/>
    <col min="12" max="12" width="20.375" style="5"/>
    <col min="13" max="14" width="19.375" style="6"/>
    <col min="15" max="16384" width="9" style="5"/>
  </cols>
  <sheetData>
    <row r="1" ht="18.75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8" t="s">
        <v>1</v>
      </c>
      <c r="B2" s="8"/>
      <c r="C2" s="8"/>
      <c r="D2" s="8"/>
      <c r="E2" s="8"/>
      <c r="F2" s="8"/>
      <c r="G2" s="8" t="str">
        <f>[4]所有者权益变动表07!E2</f>
        <v>日期：2024/12/31</v>
      </c>
      <c r="H2" s="8"/>
      <c r="I2" s="8"/>
      <c r="J2" s="8" t="s">
        <v>2</v>
      </c>
    </row>
    <row r="3" ht="16.5" spans="1:11">
      <c r="A3" s="9" t="s">
        <v>3</v>
      </c>
      <c r="B3" s="9"/>
      <c r="C3" s="9" t="s">
        <v>4</v>
      </c>
      <c r="D3" s="9" t="s">
        <v>694</v>
      </c>
      <c r="E3" s="9" t="s">
        <v>695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696</v>
      </c>
      <c r="K3" s="9" t="s">
        <v>697</v>
      </c>
    </row>
    <row r="4" ht="16.5" spans="1:11">
      <c r="A4" s="10" t="s">
        <v>11</v>
      </c>
      <c r="B4" s="10" t="s">
        <v>698</v>
      </c>
      <c r="C4" s="10" t="s">
        <v>12</v>
      </c>
      <c r="D4" s="11">
        <v>0</v>
      </c>
      <c r="E4" s="11">
        <v>0</v>
      </c>
      <c r="F4" s="11">
        <f>VLOOKUP(A4,[2]数据!$B:$J,9,0)</f>
        <v>12609529.97</v>
      </c>
      <c r="G4" s="11">
        <f>VLOOKUP(A4,[2]数据!$B:$K,10,0)</f>
        <v>12609529.97</v>
      </c>
      <c r="H4" s="11">
        <f>VLOOKUP(A4,[3]数据!$B:$J,9,0)</f>
        <v>521093081.1</v>
      </c>
      <c r="I4" s="11">
        <f>VLOOKUP(A4,[3]数据!$B:$K,10,0)</f>
        <v>521093081.1</v>
      </c>
      <c r="J4" s="11">
        <f>VLOOKUP(A4,[3]数据!$B:$M,12,0)</f>
        <v>0</v>
      </c>
      <c r="K4" s="11">
        <v>0</v>
      </c>
    </row>
    <row r="5" ht="16.5" spans="1:11">
      <c r="A5" s="10" t="s">
        <v>13</v>
      </c>
      <c r="B5" s="10" t="s">
        <v>698</v>
      </c>
      <c r="C5" s="10" t="s">
        <v>14</v>
      </c>
      <c r="D5" s="11">
        <v>24788.7</v>
      </c>
      <c r="E5" s="11">
        <v>0</v>
      </c>
      <c r="F5" s="11">
        <f>VLOOKUP(A5,[2]数据!$B:$J,9,0)</f>
        <v>170731.52</v>
      </c>
      <c r="G5" s="11">
        <f>VLOOKUP(A5,[2]数据!$B:$K,10,0)</f>
        <v>558528</v>
      </c>
      <c r="H5" s="11">
        <f>VLOOKUP(A5,[3]数据!$B:$J,9,0)</f>
        <v>9373558.12</v>
      </c>
      <c r="I5" s="11">
        <f>VLOOKUP(A5,[3]数据!$B:$K,10,0)</f>
        <v>9389922.39</v>
      </c>
      <c r="J5" s="11">
        <f>VLOOKUP(A5,[3]数据!$B:$M,12,0)</f>
        <v>8424.43</v>
      </c>
      <c r="K5" s="11">
        <v>0</v>
      </c>
    </row>
    <row r="6" ht="16.5" spans="1:11">
      <c r="A6" s="10" t="s">
        <v>15</v>
      </c>
      <c r="B6" s="10" t="s">
        <v>698</v>
      </c>
      <c r="C6" s="10" t="s">
        <v>16</v>
      </c>
      <c r="D6" s="11">
        <v>81479.27</v>
      </c>
      <c r="E6" s="11">
        <v>0</v>
      </c>
      <c r="F6" s="11">
        <f>VLOOKUP(A6,[2]数据!$B:$J,9,0)</f>
        <v>136571.94</v>
      </c>
      <c r="G6" s="11">
        <f>VLOOKUP(A6,[2]数据!$B:$K,10,0)</f>
        <v>837570.41</v>
      </c>
      <c r="H6" s="11">
        <f>VLOOKUP(A6,[3]数据!$B:$J,9,0)</f>
        <v>26994951.64</v>
      </c>
      <c r="I6" s="11">
        <f>VLOOKUP(A6,[3]数据!$B:$K,10,0)</f>
        <v>27026149.68</v>
      </c>
      <c r="J6" s="11">
        <f>VLOOKUP(A6,[3]数据!$B:$M,12,0)</f>
        <v>50281.23</v>
      </c>
      <c r="K6" s="11">
        <v>0</v>
      </c>
    </row>
    <row r="7" ht="16.5" spans="1:11">
      <c r="A7" s="10" t="s">
        <v>17</v>
      </c>
      <c r="B7" s="10" t="s">
        <v>698</v>
      </c>
      <c r="C7" s="10" t="s">
        <v>18</v>
      </c>
      <c r="D7" s="11">
        <v>3820.7</v>
      </c>
      <c r="E7" s="11">
        <v>0</v>
      </c>
      <c r="F7" s="11">
        <f>VLOOKUP(A7,[2]数据!$B:$J,9,0)</f>
        <v>0</v>
      </c>
      <c r="G7" s="11">
        <f>VLOOKUP(A7,[2]数据!$B:$K,10,0)</f>
        <v>0</v>
      </c>
      <c r="H7" s="11">
        <f>VLOOKUP(A7,[3]数据!$B:$J,9,0)</f>
        <v>11386002.66</v>
      </c>
      <c r="I7" s="11">
        <f>VLOOKUP(A7,[3]数据!$B:$K,10,0)</f>
        <v>11388742.94</v>
      </c>
      <c r="J7" s="11">
        <f>VLOOKUP(A7,[3]数据!$B:$M,12,0)</f>
        <v>1080.42</v>
      </c>
      <c r="K7" s="11">
        <v>0</v>
      </c>
    </row>
    <row r="8" ht="16.5" spans="1:11">
      <c r="A8" s="10" t="s">
        <v>19</v>
      </c>
      <c r="B8" s="10" t="s">
        <v>698</v>
      </c>
      <c r="C8" s="10" t="s">
        <v>20</v>
      </c>
      <c r="D8" s="11">
        <v>343680.65</v>
      </c>
      <c r="E8" s="11">
        <v>0</v>
      </c>
      <c r="F8" s="11">
        <f>VLOOKUP(A8,[2]数据!$B:$J,9,0)</f>
        <v>70179945.3</v>
      </c>
      <c r="G8" s="11">
        <f>VLOOKUP(A8,[2]数据!$B:$K,10,0)</f>
        <v>69990622.26</v>
      </c>
      <c r="H8" s="11">
        <f>VLOOKUP(A8,[3]数据!$B:$J,9,0)</f>
        <v>301712908.19</v>
      </c>
      <c r="I8" s="11">
        <f>VLOOKUP(A8,[3]数据!$B:$K,10,0)</f>
        <v>301728001.12</v>
      </c>
      <c r="J8" s="11">
        <f>VLOOKUP(A8,[3]数据!$B:$M,12,0)</f>
        <v>328587.72</v>
      </c>
      <c r="K8" s="11">
        <v>0</v>
      </c>
    </row>
    <row r="9" ht="16.5" spans="1:11">
      <c r="A9" s="10" t="s">
        <v>21</v>
      </c>
      <c r="B9" s="10" t="s">
        <v>698</v>
      </c>
      <c r="C9" s="10" t="s">
        <v>22</v>
      </c>
      <c r="D9" s="11">
        <v>0</v>
      </c>
      <c r="E9" s="11">
        <v>0</v>
      </c>
      <c r="F9" s="11">
        <f>VLOOKUP(A9,[2]数据!$B:$J,9,0)</f>
        <v>0</v>
      </c>
      <c r="G9" s="11">
        <f>VLOOKUP(A9,[2]数据!$B:$K,10,0)</f>
        <v>0</v>
      </c>
      <c r="H9" s="11">
        <f>VLOOKUP(A9,[3]数据!$B:$J,9,0)</f>
        <v>0</v>
      </c>
      <c r="I9" s="11">
        <f>VLOOKUP(A9,[3]数据!$B:$K,10,0)</f>
        <v>0</v>
      </c>
      <c r="J9" s="11">
        <f>VLOOKUP(A9,[3]数据!$B:$M,12,0)</f>
        <v>0</v>
      </c>
      <c r="K9" s="11">
        <v>0</v>
      </c>
    </row>
    <row r="10" ht="16.5" spans="1:11">
      <c r="A10" s="10" t="s">
        <v>23</v>
      </c>
      <c r="B10" s="10" t="s">
        <v>698</v>
      </c>
      <c r="C10" s="10" t="s">
        <v>24</v>
      </c>
      <c r="D10" s="11">
        <v>3099.39</v>
      </c>
      <c r="E10" s="11">
        <v>0</v>
      </c>
      <c r="F10" s="11">
        <f>VLOOKUP(A10,[2]数据!$B:$J,9,0)</f>
        <v>50019.15</v>
      </c>
      <c r="G10" s="11">
        <f>VLOOKUP(A10,[2]数据!$B:$K,10,0)</f>
        <v>50830</v>
      </c>
      <c r="H10" s="11">
        <f>VLOOKUP(A10,[3]数据!$B:$J,9,0)</f>
        <v>15974152.42</v>
      </c>
      <c r="I10" s="11">
        <f>VLOOKUP(A10,[3]数据!$B:$K,10,0)</f>
        <v>15971251.29</v>
      </c>
      <c r="J10" s="11">
        <f>VLOOKUP(A10,[3]数据!$B:$M,12,0)</f>
        <v>6000.52</v>
      </c>
      <c r="K10" s="11">
        <v>0</v>
      </c>
    </row>
    <row r="11" ht="16.5" spans="1:11">
      <c r="A11" s="10" t="s">
        <v>25</v>
      </c>
      <c r="B11" s="10" t="s">
        <v>698</v>
      </c>
      <c r="C11" s="10" t="s">
        <v>26</v>
      </c>
      <c r="D11" s="11">
        <v>2471.39</v>
      </c>
      <c r="E11" s="11">
        <v>0</v>
      </c>
      <c r="F11" s="11">
        <f>VLOOKUP(A11,[2]数据!$B:$J,9,0)</f>
        <v>0</v>
      </c>
      <c r="G11" s="11">
        <f>VLOOKUP(A11,[2]数据!$B:$K,10,0)</f>
        <v>0</v>
      </c>
      <c r="H11" s="11">
        <f>VLOOKUP(A11,[3]数据!$B:$J,9,0)</f>
        <v>59.11</v>
      </c>
      <c r="I11" s="11">
        <f>VLOOKUP(A11,[3]数据!$B:$K,10,0)</f>
        <v>2530.5</v>
      </c>
      <c r="J11" s="11">
        <f>VLOOKUP(A11,[3]数据!$B:$M,12,0)</f>
        <v>0</v>
      </c>
      <c r="K11" s="11">
        <v>0</v>
      </c>
    </row>
    <row r="12" ht="16.5" spans="1:11">
      <c r="A12" s="10" t="s">
        <v>27</v>
      </c>
      <c r="B12" s="10" t="s">
        <v>698</v>
      </c>
      <c r="C12" s="10" t="s">
        <v>28</v>
      </c>
      <c r="D12" s="11">
        <v>4408.12</v>
      </c>
      <c r="E12" s="11">
        <v>0</v>
      </c>
      <c r="F12" s="11">
        <f>VLOOKUP(A12,[2]数据!$B:$J,9,0)</f>
        <v>1.24</v>
      </c>
      <c r="G12" s="11">
        <f>VLOOKUP(A12,[2]数据!$B:$K,10,0)</f>
        <v>0</v>
      </c>
      <c r="H12" s="11">
        <f>VLOOKUP(A12,[3]数据!$B:$J,9,0)</f>
        <v>7.55</v>
      </c>
      <c r="I12" s="11">
        <f>VLOOKUP(A12,[3]数据!$B:$K,10,0)</f>
        <v>200</v>
      </c>
      <c r="J12" s="11">
        <f>VLOOKUP(A12,[3]数据!$B:$M,12,0)</f>
        <v>4215.67</v>
      </c>
      <c r="K12" s="11">
        <v>0</v>
      </c>
    </row>
    <row r="13" ht="16.5" spans="1:11">
      <c r="A13" s="10" t="s">
        <v>29</v>
      </c>
      <c r="B13" s="10" t="s">
        <v>698</v>
      </c>
      <c r="C13" s="10" t="s">
        <v>30</v>
      </c>
      <c r="D13" s="11">
        <v>10377.78</v>
      </c>
      <c r="E13" s="11">
        <v>0</v>
      </c>
      <c r="F13" s="11">
        <f>VLOOKUP(A13,[2]数据!$B:$J,9,0)</f>
        <v>41183123.66</v>
      </c>
      <c r="G13" s="11">
        <f>VLOOKUP(A13,[2]数据!$B:$K,10,0)</f>
        <v>39965800.81</v>
      </c>
      <c r="H13" s="11">
        <f>VLOOKUP(A13,[3]数据!$B:$J,9,0)</f>
        <v>286568563.19</v>
      </c>
      <c r="I13" s="11">
        <f>VLOOKUP(A13,[3]数据!$B:$K,10,0)</f>
        <v>285045126.62</v>
      </c>
      <c r="J13" s="11">
        <f>VLOOKUP(A13,[3]数据!$B:$M,12,0)</f>
        <v>1533814.35</v>
      </c>
      <c r="K13" s="11">
        <v>0</v>
      </c>
    </row>
    <row r="14" ht="16.5" spans="1:11">
      <c r="A14" s="10" t="s">
        <v>31</v>
      </c>
      <c r="B14" s="10" t="s">
        <v>698</v>
      </c>
      <c r="C14" s="10" t="s">
        <v>32</v>
      </c>
      <c r="D14" s="11">
        <v>32489.12</v>
      </c>
      <c r="E14" s="11">
        <v>0</v>
      </c>
      <c r="F14" s="11">
        <f>VLOOKUP(A14,[2]数据!$B:$J,9,0)</f>
        <v>104786.72</v>
      </c>
      <c r="G14" s="11">
        <f>VLOOKUP(A14,[2]数据!$B:$K,10,0)</f>
        <v>499639.14</v>
      </c>
      <c r="H14" s="11">
        <f>VLOOKUP(A14,[3]数据!$B:$J,9,0)</f>
        <v>128601252.76</v>
      </c>
      <c r="I14" s="11">
        <f>VLOOKUP(A14,[3]数据!$B:$K,10,0)</f>
        <v>128600277.27</v>
      </c>
      <c r="J14" s="11">
        <f>VLOOKUP(A14,[3]数据!$B:$M,12,0)</f>
        <v>33464.61</v>
      </c>
      <c r="K14" s="11">
        <v>0</v>
      </c>
    </row>
    <row r="15" ht="16.5" spans="1:11">
      <c r="A15" s="10" t="s">
        <v>33</v>
      </c>
      <c r="B15" s="10" t="s">
        <v>698</v>
      </c>
      <c r="C15" s="10" t="s">
        <v>34</v>
      </c>
      <c r="D15" s="11">
        <v>0</v>
      </c>
      <c r="E15" s="11">
        <v>0</v>
      </c>
      <c r="F15" s="11">
        <f>VLOOKUP(A15,[2]数据!$B:$J,9,0)</f>
        <v>0.12</v>
      </c>
      <c r="G15" s="11">
        <f>VLOOKUP(A15,[2]数据!$B:$K,10,0)</f>
        <v>0</v>
      </c>
      <c r="H15" s="11">
        <f>VLOOKUP(A15,[3]数据!$B:$J,9,0)</f>
        <v>19818555.7</v>
      </c>
      <c r="I15" s="11">
        <f>VLOOKUP(A15,[3]数据!$B:$K,10,0)</f>
        <v>19818185.43</v>
      </c>
      <c r="J15" s="11">
        <f>VLOOKUP(A15,[3]数据!$B:$M,12,0)</f>
        <v>370.27</v>
      </c>
      <c r="K15" s="11">
        <v>0</v>
      </c>
    </row>
    <row r="16" s="1" customFormat="1" ht="16.5" spans="1:14">
      <c r="A16" s="12" t="s">
        <v>699</v>
      </c>
      <c r="B16" s="12" t="s">
        <v>698</v>
      </c>
      <c r="C16" s="12" t="s">
        <v>700</v>
      </c>
      <c r="D16" s="13">
        <f>SUM(D4:D15)</f>
        <v>506615.12</v>
      </c>
      <c r="E16" s="14">
        <v>0</v>
      </c>
      <c r="F16" s="15">
        <f t="shared" ref="F16:K16" si="0">SUM(F4:F15)</f>
        <v>124434709.62</v>
      </c>
      <c r="G16" s="15">
        <f t="shared" si="0"/>
        <v>124512520.59</v>
      </c>
      <c r="H16" s="13">
        <f t="shared" si="0"/>
        <v>1321523092.44</v>
      </c>
      <c r="I16" s="13">
        <f t="shared" si="0"/>
        <v>1320063468.34</v>
      </c>
      <c r="J16" s="13">
        <f t="shared" si="0"/>
        <v>1966239.22</v>
      </c>
      <c r="K16" s="13">
        <f t="shared" si="0"/>
        <v>0</v>
      </c>
      <c r="M16" s="17"/>
      <c r="N16" s="17"/>
    </row>
    <row r="17" s="2" customFormat="1" ht="16.5" spans="1:14">
      <c r="A17" s="10" t="s">
        <v>35</v>
      </c>
      <c r="B17" s="10" t="s">
        <v>701</v>
      </c>
      <c r="C17" s="10" t="s">
        <v>36</v>
      </c>
      <c r="D17" s="11">
        <v>5751600</v>
      </c>
      <c r="E17" s="16">
        <v>0</v>
      </c>
      <c r="F17" s="11">
        <f>VLOOKUP(A17,[2]数据!$B:$J,9,0)</f>
        <v>12571852</v>
      </c>
      <c r="G17" s="11">
        <f>VLOOKUP(A17,[2]数据!$B:$K,10,0)</f>
        <v>11849682.87</v>
      </c>
      <c r="H17" s="11">
        <f>VLOOKUP(A17,[3]数据!$B:$J,9,0)</f>
        <v>154658697.08</v>
      </c>
      <c r="I17" s="11">
        <f>VLOOKUP(A17,[3]数据!$B:$K,10,0)</f>
        <v>156758367.12</v>
      </c>
      <c r="J17" s="11">
        <f>VLOOKUP(A17,[3]数据!$B:$M,12,0)</f>
        <v>3651929.96</v>
      </c>
      <c r="K17" s="11">
        <v>0</v>
      </c>
      <c r="M17" s="18"/>
      <c r="N17" s="18"/>
    </row>
    <row r="18" s="1" customFormat="1" ht="16.5" spans="1:14">
      <c r="A18" s="12" t="s">
        <v>699</v>
      </c>
      <c r="B18" s="12" t="s">
        <v>701</v>
      </c>
      <c r="C18" s="12" t="s">
        <v>702</v>
      </c>
      <c r="D18" s="13">
        <f>D17</f>
        <v>5751600</v>
      </c>
      <c r="E18" s="14">
        <v>0</v>
      </c>
      <c r="F18" s="15">
        <f t="shared" ref="F18:K18" si="1">F17</f>
        <v>12571852</v>
      </c>
      <c r="G18" s="15">
        <f t="shared" si="1"/>
        <v>11849682.87</v>
      </c>
      <c r="H18" s="13">
        <f t="shared" si="1"/>
        <v>154658697.08</v>
      </c>
      <c r="I18" s="13">
        <f t="shared" si="1"/>
        <v>156758367.12</v>
      </c>
      <c r="J18" s="13">
        <f t="shared" si="1"/>
        <v>3651929.96</v>
      </c>
      <c r="K18" s="13">
        <f t="shared" si="1"/>
        <v>0</v>
      </c>
      <c r="M18" s="17"/>
      <c r="N18" s="17"/>
    </row>
    <row r="19" ht="16.5" spans="1:11">
      <c r="A19" s="10" t="s">
        <v>37</v>
      </c>
      <c r="B19" s="10" t="s">
        <v>703</v>
      </c>
      <c r="C19" s="10" t="s">
        <v>38</v>
      </c>
      <c r="D19" s="11">
        <v>38721585.18</v>
      </c>
      <c r="E19" s="11">
        <v>0</v>
      </c>
      <c r="F19" s="11">
        <f>VLOOKUP(A19,[2]数据!$B:$J,9,0)</f>
        <v>11564826.59</v>
      </c>
      <c r="G19" s="11">
        <f>VLOOKUP(A19,[2]数据!$B:$K,10,0)</f>
        <v>44514396.11</v>
      </c>
      <c r="H19" s="11">
        <f>VLOOKUP(A19,[3]数据!$B:$J,9,0)</f>
        <v>374314850.88</v>
      </c>
      <c r="I19" s="11">
        <f>VLOOKUP(A19,[3]数据!$B:$K,10,0)</f>
        <v>365640254.7</v>
      </c>
      <c r="J19" s="11">
        <f>VLOOKUP(A19,[3]数据!$B:$M,12,0)</f>
        <v>47396181.36</v>
      </c>
      <c r="K19" s="11">
        <v>0</v>
      </c>
    </row>
    <row r="20" ht="16.5" spans="1:11">
      <c r="A20" s="10" t="s">
        <v>39</v>
      </c>
      <c r="B20" s="10" t="s">
        <v>703</v>
      </c>
      <c r="C20" s="10" t="s">
        <v>40</v>
      </c>
      <c r="D20" s="11">
        <v>44073673.6</v>
      </c>
      <c r="E20" s="11">
        <v>0</v>
      </c>
      <c r="F20" s="11">
        <f>VLOOKUP(A20,[2]数据!$B:$J,9,0)</f>
        <v>12544096.92</v>
      </c>
      <c r="G20" s="11">
        <f>VLOOKUP(A20,[2]数据!$B:$K,10,0)</f>
        <v>8366963.59</v>
      </c>
      <c r="H20" s="11">
        <f>VLOOKUP(A20,[3]数据!$B:$J,9,0)</f>
        <v>127504177.34</v>
      </c>
      <c r="I20" s="11">
        <f>VLOOKUP(A20,[3]数据!$B:$K,10,0)</f>
        <v>131566836.99</v>
      </c>
      <c r="J20" s="11">
        <f>VLOOKUP(A20,[3]数据!$B:$M,12,0)</f>
        <v>40011013.95</v>
      </c>
      <c r="K20" s="11">
        <v>0</v>
      </c>
    </row>
    <row r="21" ht="16.5" spans="1:11">
      <c r="A21" s="10" t="s">
        <v>41</v>
      </c>
      <c r="B21" s="10" t="s">
        <v>703</v>
      </c>
      <c r="C21" s="10" t="s">
        <v>42</v>
      </c>
      <c r="D21" s="11">
        <v>20912920.99</v>
      </c>
      <c r="E21" s="11">
        <v>0</v>
      </c>
      <c r="F21" s="11">
        <f>VLOOKUP(A21,[2]数据!$B:$J,9,0)</f>
        <v>0</v>
      </c>
      <c r="G21" s="11">
        <f>VLOOKUP(A21,[2]数据!$B:$K,10,0)</f>
        <v>0</v>
      </c>
      <c r="H21" s="11">
        <f>VLOOKUP(A21,[3]数据!$B:$J,9,0)</f>
        <v>19922262.53</v>
      </c>
      <c r="I21" s="11">
        <f>VLOOKUP(A21,[3]数据!$B:$K,10,0)</f>
        <v>15424064.75</v>
      </c>
      <c r="J21" s="11">
        <f>VLOOKUP(A21,[3]数据!$B:$M,12,0)</f>
        <v>25411118.77</v>
      </c>
      <c r="K21" s="11">
        <v>0</v>
      </c>
    </row>
    <row r="22" s="1" customFormat="1" ht="16.5" spans="1:14">
      <c r="A22" s="12" t="s">
        <v>699</v>
      </c>
      <c r="B22" s="12" t="s">
        <v>703</v>
      </c>
      <c r="C22" s="12" t="s">
        <v>704</v>
      </c>
      <c r="D22" s="13">
        <f>SUM(D19:D21)</f>
        <v>103708179.77</v>
      </c>
      <c r="E22" s="14">
        <v>0</v>
      </c>
      <c r="F22" s="15">
        <f t="shared" ref="F22:K22" si="2">SUM(F19:F21)</f>
        <v>24108923.51</v>
      </c>
      <c r="G22" s="15">
        <f t="shared" si="2"/>
        <v>52881359.7</v>
      </c>
      <c r="H22" s="13">
        <f t="shared" si="2"/>
        <v>521741290.75</v>
      </c>
      <c r="I22" s="13">
        <f t="shared" si="2"/>
        <v>512631156.44</v>
      </c>
      <c r="J22" s="13">
        <f t="shared" si="2"/>
        <v>112818314.08</v>
      </c>
      <c r="K22" s="13">
        <f t="shared" si="2"/>
        <v>0</v>
      </c>
      <c r="M22" s="17"/>
      <c r="N22" s="17"/>
    </row>
    <row r="23" ht="16.5" spans="1:11">
      <c r="A23" s="10" t="s">
        <v>43</v>
      </c>
      <c r="B23" s="10" t="s">
        <v>705</v>
      </c>
      <c r="C23" s="10" t="s">
        <v>44</v>
      </c>
      <c r="D23" s="11">
        <v>17376989.04</v>
      </c>
      <c r="E23" s="11">
        <v>0</v>
      </c>
      <c r="F23" s="11">
        <f>VLOOKUP(A23,[2]数据!$B:$J,9,0)</f>
        <v>0</v>
      </c>
      <c r="G23" s="11">
        <f>VLOOKUP(A23,[2]数据!$B:$K,10,0)</f>
        <v>0</v>
      </c>
      <c r="H23" s="11">
        <f>VLOOKUP(A23,[3]数据!$B:$J,9,0)</f>
        <v>12500000</v>
      </c>
      <c r="I23" s="11">
        <f>VLOOKUP(A23,[3]数据!$B:$K,10,0)</f>
        <v>27478353.46</v>
      </c>
      <c r="J23" s="11">
        <f>VLOOKUP(A23,[3]数据!$B:$M,12,0)</f>
        <v>2398635.58</v>
      </c>
      <c r="K23" s="11">
        <v>0</v>
      </c>
    </row>
    <row r="24" ht="16.5" spans="1:11">
      <c r="A24" s="10" t="s">
        <v>45</v>
      </c>
      <c r="B24" s="10" t="s">
        <v>705</v>
      </c>
      <c r="C24" s="10" t="s">
        <v>46</v>
      </c>
      <c r="D24" s="11">
        <v>6013548.41</v>
      </c>
      <c r="E24" s="11">
        <v>0</v>
      </c>
      <c r="F24" s="11">
        <f>VLOOKUP(A24,[2]数据!$B:$J,9,0)</f>
        <v>4856203.87</v>
      </c>
      <c r="G24" s="11">
        <f>VLOOKUP(A24,[2]数据!$B:$K,10,0)</f>
        <v>5767791.52</v>
      </c>
      <c r="H24" s="11">
        <f>VLOOKUP(A24,[3]数据!$B:$J,9,0)</f>
        <v>23159556.85</v>
      </c>
      <c r="I24" s="11">
        <f>VLOOKUP(A24,[3]数据!$B:$K,10,0)</f>
        <v>24393133.28</v>
      </c>
      <c r="J24" s="11">
        <f>VLOOKUP(A24,[3]数据!$B:$M,12,0)</f>
        <v>4779971.98</v>
      </c>
      <c r="K24" s="11">
        <v>0</v>
      </c>
    </row>
    <row r="25" ht="16.5" spans="1:11">
      <c r="A25" s="10" t="s">
        <v>47</v>
      </c>
      <c r="B25" s="10" t="s">
        <v>705</v>
      </c>
      <c r="C25" s="10" t="s">
        <v>48</v>
      </c>
      <c r="D25" s="11">
        <v>2000</v>
      </c>
      <c r="E25" s="11">
        <v>0</v>
      </c>
      <c r="F25" s="11">
        <f>VLOOKUP(A25,[2]数据!$B:$J,9,0)</f>
        <v>6000</v>
      </c>
      <c r="G25" s="11">
        <f>VLOOKUP(A25,[2]数据!$B:$K,10,0)</f>
        <v>4000</v>
      </c>
      <c r="H25" s="11">
        <f>VLOOKUP(A25,[3]数据!$B:$J,9,0)</f>
        <v>22110</v>
      </c>
      <c r="I25" s="11">
        <f>VLOOKUP(A25,[3]数据!$B:$K,10,0)</f>
        <v>14110</v>
      </c>
      <c r="J25" s="11">
        <f>VLOOKUP(A25,[3]数据!$B:$M,12,0)</f>
        <v>10000</v>
      </c>
      <c r="K25" s="11">
        <v>0</v>
      </c>
    </row>
    <row r="26" s="1" customFormat="1" ht="16.5" spans="1:14">
      <c r="A26" s="12" t="s">
        <v>699</v>
      </c>
      <c r="B26" s="12" t="s">
        <v>705</v>
      </c>
      <c r="C26" s="12" t="s">
        <v>706</v>
      </c>
      <c r="D26" s="13">
        <f>SUM(D23:D25)</f>
        <v>23392537.45</v>
      </c>
      <c r="E26" s="14">
        <v>0</v>
      </c>
      <c r="F26" s="15">
        <f t="shared" ref="F26:K26" si="3">SUM(F23:F25)</f>
        <v>4862203.87</v>
      </c>
      <c r="G26" s="15">
        <f t="shared" si="3"/>
        <v>5771791.52</v>
      </c>
      <c r="H26" s="13">
        <f t="shared" si="3"/>
        <v>35681666.85</v>
      </c>
      <c r="I26" s="13">
        <f t="shared" si="3"/>
        <v>51885596.74</v>
      </c>
      <c r="J26" s="13">
        <f t="shared" si="3"/>
        <v>7188607.56</v>
      </c>
      <c r="K26" s="13">
        <f t="shared" si="3"/>
        <v>0</v>
      </c>
      <c r="M26" s="17"/>
      <c r="N26" s="17"/>
    </row>
    <row r="27" ht="16.5" spans="1:11">
      <c r="A27" s="10" t="s">
        <v>49</v>
      </c>
      <c r="B27" s="10" t="s">
        <v>707</v>
      </c>
      <c r="C27" s="10" t="s">
        <v>50</v>
      </c>
      <c r="D27" s="11">
        <v>107712075.22</v>
      </c>
      <c r="E27" s="11">
        <v>0</v>
      </c>
      <c r="F27" s="11">
        <f>VLOOKUP(A27,[2]数据!$B:$J,9,0)</f>
        <v>49000000</v>
      </c>
      <c r="G27" s="11">
        <f>VLOOKUP(A27,[2]数据!$B:$K,10,0)</f>
        <v>9299000</v>
      </c>
      <c r="H27" s="11">
        <f>VLOOKUP(A27,[3]数据!$B:$J,9,0)</f>
        <v>337591940.38</v>
      </c>
      <c r="I27" s="11">
        <f>VLOOKUP(A27,[3]数据!$B:$K,10,0)</f>
        <v>362296962.91</v>
      </c>
      <c r="J27" s="11">
        <f>VLOOKUP(A27,[3]数据!$B:$M,12,0)</f>
        <v>83007052.69</v>
      </c>
      <c r="K27" s="11">
        <v>0</v>
      </c>
    </row>
    <row r="28" ht="16.5" spans="1:11">
      <c r="A28" s="10" t="s">
        <v>51</v>
      </c>
      <c r="B28" s="10" t="s">
        <v>707</v>
      </c>
      <c r="C28" s="10" t="s">
        <v>52</v>
      </c>
      <c r="D28" s="11">
        <v>13902.15</v>
      </c>
      <c r="E28" s="11">
        <v>0</v>
      </c>
      <c r="F28" s="11">
        <f>VLOOKUP(A28,[2]数据!$B:$J,9,0)</f>
        <v>603000</v>
      </c>
      <c r="G28" s="11">
        <f>VLOOKUP(A28,[2]数据!$B:$K,10,0)</f>
        <v>0</v>
      </c>
      <c r="H28" s="11">
        <f>VLOOKUP(A28,[3]数据!$B:$J,9,0)</f>
        <v>603000</v>
      </c>
      <c r="I28" s="11">
        <f>VLOOKUP(A28,[3]数据!$B:$K,10,0)</f>
        <v>4087.28</v>
      </c>
      <c r="J28" s="11">
        <f>VLOOKUP(A28,[3]数据!$B:$M,12,0)</f>
        <v>612814.87</v>
      </c>
      <c r="K28" s="11">
        <v>0</v>
      </c>
    </row>
    <row r="29" ht="16.5" spans="1:11">
      <c r="A29" s="10" t="s">
        <v>53</v>
      </c>
      <c r="B29" s="10" t="s">
        <v>707</v>
      </c>
      <c r="C29" s="10" t="s">
        <v>54</v>
      </c>
      <c r="D29" s="11">
        <v>15000</v>
      </c>
      <c r="E29" s="11">
        <v>0</v>
      </c>
      <c r="F29" s="11">
        <f>VLOOKUP(A29,[2]数据!$B:$J,9,0)</f>
        <v>0</v>
      </c>
      <c r="G29" s="11">
        <f>VLOOKUP(A29,[2]数据!$B:$K,10,0)</f>
        <v>0</v>
      </c>
      <c r="H29" s="11">
        <f>VLOOKUP(A29,[3]数据!$B:$J,9,0)</f>
        <v>0</v>
      </c>
      <c r="I29" s="11">
        <f>VLOOKUP(A29,[3]数据!$B:$K,10,0)</f>
        <v>0</v>
      </c>
      <c r="J29" s="11">
        <f>VLOOKUP(A29,[3]数据!$B:$M,12,0)</f>
        <v>15000</v>
      </c>
      <c r="K29" s="11">
        <v>0</v>
      </c>
    </row>
    <row r="30" ht="16.5" spans="1:11">
      <c r="A30" s="10" t="s">
        <v>55</v>
      </c>
      <c r="B30" s="10" t="s">
        <v>707</v>
      </c>
      <c r="C30" s="10" t="s">
        <v>56</v>
      </c>
      <c r="D30" s="11">
        <v>50</v>
      </c>
      <c r="E30" s="11">
        <v>0</v>
      </c>
      <c r="F30" s="11">
        <f>VLOOKUP(A30,[2]数据!$B:$J,9,0)</f>
        <v>0</v>
      </c>
      <c r="G30" s="11">
        <f>VLOOKUP(A30,[2]数据!$B:$K,10,0)</f>
        <v>0</v>
      </c>
      <c r="H30" s="11">
        <f>VLOOKUP(A30,[3]数据!$B:$J,9,0)</f>
        <v>0</v>
      </c>
      <c r="I30" s="11">
        <f>VLOOKUP(A30,[3]数据!$B:$K,10,0)</f>
        <v>0</v>
      </c>
      <c r="J30" s="11">
        <f>VLOOKUP(A30,[3]数据!$B:$M,12,0)</f>
        <v>50</v>
      </c>
      <c r="K30" s="11">
        <v>0</v>
      </c>
    </row>
    <row r="31" s="1" customFormat="1" ht="16.5" spans="1:14">
      <c r="A31" s="12" t="s">
        <v>699</v>
      </c>
      <c r="B31" s="12" t="s">
        <v>707</v>
      </c>
      <c r="C31" s="12" t="s">
        <v>708</v>
      </c>
      <c r="D31" s="13">
        <f>SUM(D27:D30)</f>
        <v>107741027.37</v>
      </c>
      <c r="E31" s="14">
        <v>0</v>
      </c>
      <c r="F31" s="15">
        <f t="shared" ref="F31:K31" si="4">SUM(F27:F30)</f>
        <v>49603000</v>
      </c>
      <c r="G31" s="15">
        <f t="shared" si="4"/>
        <v>9299000</v>
      </c>
      <c r="H31" s="13">
        <f t="shared" si="4"/>
        <v>338194940.38</v>
      </c>
      <c r="I31" s="13">
        <f t="shared" si="4"/>
        <v>362301050.19</v>
      </c>
      <c r="J31" s="13">
        <f t="shared" si="4"/>
        <v>83634917.56</v>
      </c>
      <c r="K31" s="13">
        <f t="shared" si="4"/>
        <v>0</v>
      </c>
      <c r="M31" s="17"/>
      <c r="N31" s="17"/>
    </row>
    <row r="32" s="2" customFormat="1" ht="16.5" spans="1:14">
      <c r="A32" s="10" t="s">
        <v>57</v>
      </c>
      <c r="B32" s="10" t="s">
        <v>709</v>
      </c>
      <c r="C32" s="10" t="s">
        <v>58</v>
      </c>
      <c r="D32" s="11">
        <v>0</v>
      </c>
      <c r="E32" s="16">
        <v>0</v>
      </c>
      <c r="F32" s="11">
        <f>VLOOKUP(A32,[2]数据!$B:$J,9,0)</f>
        <v>0</v>
      </c>
      <c r="G32" s="11">
        <f>VLOOKUP(A32,[2]数据!$B:$K,10,0)</f>
        <v>0</v>
      </c>
      <c r="H32" s="11">
        <f>VLOOKUP(A32,[3]数据!$B:$J,9,0)</f>
        <v>0</v>
      </c>
      <c r="I32" s="11">
        <f>VLOOKUP(A32,[3]数据!$B:$K,10,0)</f>
        <v>0</v>
      </c>
      <c r="J32" s="11">
        <f>VLOOKUP(A32,[3]数据!$B:$M,12,0)</f>
        <v>0</v>
      </c>
      <c r="K32" s="11">
        <v>0</v>
      </c>
      <c r="M32" s="18"/>
      <c r="N32" s="18"/>
    </row>
    <row r="33" s="1" customFormat="1" ht="16.5" spans="1:14">
      <c r="A33" s="12" t="s">
        <v>699</v>
      </c>
      <c r="B33" s="12" t="s">
        <v>709</v>
      </c>
      <c r="C33" s="12" t="s">
        <v>58</v>
      </c>
      <c r="D33" s="13">
        <f>D32</f>
        <v>0</v>
      </c>
      <c r="E33" s="14">
        <v>0</v>
      </c>
      <c r="F33" s="15">
        <f t="shared" ref="F33:K33" si="5">F32</f>
        <v>0</v>
      </c>
      <c r="G33" s="15">
        <f t="shared" si="5"/>
        <v>0</v>
      </c>
      <c r="H33" s="13">
        <f t="shared" si="5"/>
        <v>0</v>
      </c>
      <c r="I33" s="13">
        <f t="shared" si="5"/>
        <v>0</v>
      </c>
      <c r="J33" s="13">
        <f t="shared" si="5"/>
        <v>0</v>
      </c>
      <c r="K33" s="13">
        <f t="shared" si="5"/>
        <v>0</v>
      </c>
      <c r="M33" s="17"/>
      <c r="N33" s="17"/>
    </row>
    <row r="34" s="2" customFormat="1" ht="16.5" spans="1:14">
      <c r="A34" s="10" t="s">
        <v>59</v>
      </c>
      <c r="B34" s="10" t="s">
        <v>710</v>
      </c>
      <c r="C34" s="10" t="s">
        <v>60</v>
      </c>
      <c r="D34" s="11">
        <v>24354177.36</v>
      </c>
      <c r="E34" s="16">
        <v>0</v>
      </c>
      <c r="F34" s="11">
        <f>VLOOKUP(A34,[2]数据!$B:$J,9,0)</f>
        <v>64959500.37</v>
      </c>
      <c r="G34" s="11">
        <f>VLOOKUP(A34,[2]数据!$B:$K,10,0)</f>
        <v>67175884.62</v>
      </c>
      <c r="H34" s="11">
        <f>VLOOKUP(A34,[3]数据!$B:$J,9,0)</f>
        <v>650541059.48</v>
      </c>
      <c r="I34" s="11">
        <f>VLOOKUP(A34,[3]数据!$B:$K,10,0)</f>
        <v>653300580.3</v>
      </c>
      <c r="J34" s="11">
        <f>VLOOKUP(A34,[3]数据!$B:$M,12,0)</f>
        <v>21594656.54</v>
      </c>
      <c r="K34" s="11">
        <v>0</v>
      </c>
      <c r="M34" s="18"/>
      <c r="N34" s="18"/>
    </row>
    <row r="35" s="1" customFormat="1" ht="16.5" spans="1:14">
      <c r="A35" s="12" t="s">
        <v>699</v>
      </c>
      <c r="B35" s="12" t="s">
        <v>710</v>
      </c>
      <c r="C35" s="12" t="s">
        <v>60</v>
      </c>
      <c r="D35" s="13">
        <f>D34</f>
        <v>24354177.36</v>
      </c>
      <c r="E35" s="14">
        <v>0</v>
      </c>
      <c r="F35" s="15">
        <f t="shared" ref="F35:K35" si="6">F34</f>
        <v>64959500.37</v>
      </c>
      <c r="G35" s="15">
        <f t="shared" si="6"/>
        <v>67175884.62</v>
      </c>
      <c r="H35" s="13">
        <f t="shared" si="6"/>
        <v>650541059.48</v>
      </c>
      <c r="I35" s="13">
        <f t="shared" si="6"/>
        <v>653300580.3</v>
      </c>
      <c r="J35" s="13">
        <f t="shared" si="6"/>
        <v>21594656.54</v>
      </c>
      <c r="K35" s="13">
        <f t="shared" si="6"/>
        <v>0</v>
      </c>
      <c r="M35" s="17"/>
      <c r="N35" s="17"/>
    </row>
    <row r="36" s="2" customFormat="1" ht="16.5" spans="1:14">
      <c r="A36" s="10" t="s">
        <v>61</v>
      </c>
      <c r="B36" s="10" t="s">
        <v>711</v>
      </c>
      <c r="C36" s="10" t="s">
        <v>62</v>
      </c>
      <c r="D36" s="11">
        <v>6813475.34</v>
      </c>
      <c r="E36" s="16">
        <v>0</v>
      </c>
      <c r="F36" s="11">
        <f>VLOOKUP(A36,[2]数据!$B:$J,9,0)</f>
        <v>45929338.55</v>
      </c>
      <c r="G36" s="11">
        <f>VLOOKUP(A36,[2]数据!$B:$K,10,0)</f>
        <v>49532587.09</v>
      </c>
      <c r="H36" s="11">
        <f>VLOOKUP(A36,[3]数据!$B:$J,9,0)</f>
        <v>495924692.52</v>
      </c>
      <c r="I36" s="11">
        <f>VLOOKUP(A36,[3]数据!$B:$K,10,0)</f>
        <v>493424440.57</v>
      </c>
      <c r="J36" s="11">
        <f>VLOOKUP(A36,[3]数据!$B:$M,12,0)</f>
        <v>9313727.29</v>
      </c>
      <c r="K36" s="11">
        <v>0</v>
      </c>
      <c r="M36" s="18"/>
      <c r="N36" s="18"/>
    </row>
    <row r="37" s="1" customFormat="1" ht="16.5" spans="1:14">
      <c r="A37" s="12" t="s">
        <v>699</v>
      </c>
      <c r="B37" s="12" t="s">
        <v>711</v>
      </c>
      <c r="C37" s="12" t="s">
        <v>712</v>
      </c>
      <c r="D37" s="13">
        <f>D36</f>
        <v>6813475.34</v>
      </c>
      <c r="E37" s="14">
        <v>0</v>
      </c>
      <c r="F37" s="15">
        <f t="shared" ref="F37:K37" si="7">F36</f>
        <v>45929338.55</v>
      </c>
      <c r="G37" s="15">
        <f t="shared" si="7"/>
        <v>49532587.09</v>
      </c>
      <c r="H37" s="13">
        <f t="shared" si="7"/>
        <v>495924692.52</v>
      </c>
      <c r="I37" s="13">
        <f t="shared" si="7"/>
        <v>493424440.57</v>
      </c>
      <c r="J37" s="13">
        <f t="shared" si="7"/>
        <v>9313727.29</v>
      </c>
      <c r="K37" s="13">
        <f t="shared" si="7"/>
        <v>0</v>
      </c>
      <c r="M37" s="17"/>
      <c r="N37" s="17"/>
    </row>
    <row r="38" s="2" customFormat="1" ht="16.5" spans="1:14">
      <c r="A38" s="10" t="s">
        <v>63</v>
      </c>
      <c r="B38" s="10" t="s">
        <v>713</v>
      </c>
      <c r="C38" s="10" t="s">
        <v>64</v>
      </c>
      <c r="D38" s="11">
        <v>10609623.9</v>
      </c>
      <c r="E38" s="16">
        <v>0</v>
      </c>
      <c r="F38" s="11">
        <f>VLOOKUP(A38,[2]数据!$B:$J,9,0)</f>
        <v>47964512.92</v>
      </c>
      <c r="G38" s="11">
        <f>VLOOKUP(A38,[2]数据!$B:$K,10,0)</f>
        <v>50626436.45</v>
      </c>
      <c r="H38" s="11">
        <f>VLOOKUP(A38,[3]数据!$B:$J,9,0)</f>
        <v>552687127.09</v>
      </c>
      <c r="I38" s="11">
        <f>VLOOKUP(A38,[3]数据!$B:$K,10,0)</f>
        <v>548629882.42</v>
      </c>
      <c r="J38" s="11">
        <f>VLOOKUP(A38,[3]数据!$B:$M,12,0)</f>
        <v>14666868.57</v>
      </c>
      <c r="K38" s="11">
        <v>0</v>
      </c>
      <c r="M38" s="18"/>
      <c r="N38" s="18"/>
    </row>
    <row r="39" s="1" customFormat="1" ht="16.5" spans="1:14">
      <c r="A39" s="12" t="s">
        <v>699</v>
      </c>
      <c r="B39" s="12" t="s">
        <v>713</v>
      </c>
      <c r="C39" s="12" t="s">
        <v>714</v>
      </c>
      <c r="D39" s="13">
        <f>D38</f>
        <v>10609623.9</v>
      </c>
      <c r="E39" s="14">
        <v>0</v>
      </c>
      <c r="F39" s="15">
        <f t="shared" ref="F39:K39" si="8">F38</f>
        <v>47964512.92</v>
      </c>
      <c r="G39" s="15">
        <f t="shared" si="8"/>
        <v>50626436.45</v>
      </c>
      <c r="H39" s="13">
        <f t="shared" si="8"/>
        <v>552687127.09</v>
      </c>
      <c r="I39" s="13">
        <f t="shared" si="8"/>
        <v>548629882.42</v>
      </c>
      <c r="J39" s="13">
        <f t="shared" si="8"/>
        <v>14666868.57</v>
      </c>
      <c r="K39" s="13">
        <f t="shared" si="8"/>
        <v>0</v>
      </c>
      <c r="M39" s="17"/>
      <c r="N39" s="17"/>
    </row>
    <row r="40" s="2" customFormat="1" ht="16.5" spans="1:14">
      <c r="A40" s="10" t="s">
        <v>65</v>
      </c>
      <c r="B40" s="10" t="s">
        <v>715</v>
      </c>
      <c r="C40" s="10" t="s">
        <v>66</v>
      </c>
      <c r="D40" s="11">
        <v>18306077.79</v>
      </c>
      <c r="E40" s="16">
        <v>0</v>
      </c>
      <c r="F40" s="11">
        <f>VLOOKUP(A40,[2]数据!$B:$J,9,0)</f>
        <v>24742831.69</v>
      </c>
      <c r="G40" s="11">
        <f>VLOOKUP(A40,[2]数据!$B:$K,10,0)</f>
        <v>16976725.42</v>
      </c>
      <c r="H40" s="11">
        <f>VLOOKUP(A40,[3]数据!$B:$J,9,0)</f>
        <v>255428417.19</v>
      </c>
      <c r="I40" s="11">
        <f>VLOOKUP(A40,[3]数据!$B:$K,10,0)</f>
        <v>238119452.09</v>
      </c>
      <c r="J40" s="11">
        <f>VLOOKUP(A40,[3]数据!$B:$M,12,0)</f>
        <v>35615042.89</v>
      </c>
      <c r="K40" s="11">
        <v>0</v>
      </c>
      <c r="M40" s="18"/>
      <c r="N40" s="18"/>
    </row>
    <row r="41" s="1" customFormat="1" ht="16.5" spans="1:14">
      <c r="A41" s="12" t="s">
        <v>699</v>
      </c>
      <c r="B41" s="12" t="s">
        <v>715</v>
      </c>
      <c r="C41" s="12" t="s">
        <v>716</v>
      </c>
      <c r="D41" s="13">
        <f>D40</f>
        <v>18306077.79</v>
      </c>
      <c r="E41" s="14">
        <v>0</v>
      </c>
      <c r="F41" s="15">
        <f t="shared" ref="F41:K41" si="9">F40</f>
        <v>24742831.69</v>
      </c>
      <c r="G41" s="15">
        <f t="shared" si="9"/>
        <v>16976725.42</v>
      </c>
      <c r="H41" s="13">
        <f t="shared" si="9"/>
        <v>255428417.19</v>
      </c>
      <c r="I41" s="13">
        <f t="shared" si="9"/>
        <v>238119452.09</v>
      </c>
      <c r="J41" s="13">
        <f t="shared" si="9"/>
        <v>35615042.89</v>
      </c>
      <c r="K41" s="13">
        <f t="shared" si="9"/>
        <v>0</v>
      </c>
      <c r="M41" s="17"/>
      <c r="N41" s="17"/>
    </row>
    <row r="42" s="2" customFormat="1" ht="16.5" spans="1:14">
      <c r="A42" s="10" t="s">
        <v>67</v>
      </c>
      <c r="B42" s="10" t="s">
        <v>717</v>
      </c>
      <c r="C42" s="10" t="s">
        <v>68</v>
      </c>
      <c r="D42" s="11">
        <v>0</v>
      </c>
      <c r="E42" s="16">
        <v>0</v>
      </c>
      <c r="F42" s="11">
        <f>VLOOKUP(A42,[2]数据!$B:$J,9,0)</f>
        <v>-199432.4</v>
      </c>
      <c r="G42" s="11">
        <f>VLOOKUP(A42,[2]数据!$B:$K,10,0)</f>
        <v>-199432.4</v>
      </c>
      <c r="H42" s="11">
        <f>VLOOKUP(A42,[3]数据!$B:$J,9,0)</f>
        <v>-3110501.86</v>
      </c>
      <c r="I42" s="11">
        <f>VLOOKUP(A42,[3]数据!$B:$K,10,0)</f>
        <v>-3110501.86</v>
      </c>
      <c r="J42" s="11">
        <f>VLOOKUP(A42,[3]数据!$B:$M,12,0)</f>
        <v>0</v>
      </c>
      <c r="K42" s="11">
        <v>0</v>
      </c>
      <c r="M42" s="18"/>
      <c r="N42" s="18"/>
    </row>
    <row r="43" s="2" customFormat="1" ht="16.5" spans="1:14">
      <c r="A43" s="10" t="s">
        <v>69</v>
      </c>
      <c r="B43" s="10" t="s">
        <v>717</v>
      </c>
      <c r="C43" s="10" t="s">
        <v>70</v>
      </c>
      <c r="D43" s="11">
        <v>0</v>
      </c>
      <c r="E43" s="16">
        <v>0</v>
      </c>
      <c r="F43" s="11">
        <f>VLOOKUP(A43,[2]数据!$B:$J,9,0)</f>
        <v>0</v>
      </c>
      <c r="G43" s="11">
        <f>VLOOKUP(A43,[2]数据!$B:$K,10,0)</f>
        <v>0</v>
      </c>
      <c r="H43" s="11">
        <f>VLOOKUP(A43,[3]数据!$B:$J,9,0)</f>
        <v>15025.39</v>
      </c>
      <c r="I43" s="11">
        <f>VLOOKUP(A43,[3]数据!$B:$K,10,0)</f>
        <v>15025.39</v>
      </c>
      <c r="J43" s="11">
        <f>VLOOKUP(A43,[3]数据!$B:$M,12,0)</f>
        <v>0</v>
      </c>
      <c r="K43" s="11">
        <v>0</v>
      </c>
      <c r="M43" s="18"/>
      <c r="N43" s="18"/>
    </row>
    <row r="44" s="2" customFormat="1" ht="16.5" spans="1:14">
      <c r="A44" s="10" t="s">
        <v>71</v>
      </c>
      <c r="B44" s="10" t="s">
        <v>717</v>
      </c>
      <c r="C44" s="10" t="s">
        <v>72</v>
      </c>
      <c r="D44" s="11">
        <v>0</v>
      </c>
      <c r="E44" s="16">
        <v>0</v>
      </c>
      <c r="F44" s="11">
        <f>VLOOKUP(A44,[2]数据!$B:$J,9,0)</f>
        <v>0</v>
      </c>
      <c r="G44" s="11">
        <f>VLOOKUP(A44,[2]数据!$B:$K,10,0)</f>
        <v>0</v>
      </c>
      <c r="H44" s="11">
        <f>VLOOKUP(A44,[3]数据!$B:$J,9,0)</f>
        <v>629.8</v>
      </c>
      <c r="I44" s="11">
        <f>VLOOKUP(A44,[3]数据!$B:$K,10,0)</f>
        <v>629.8</v>
      </c>
      <c r="J44" s="11">
        <f>VLOOKUP(A44,[3]数据!$B:$M,12,0)</f>
        <v>0</v>
      </c>
      <c r="K44" s="11">
        <v>0</v>
      </c>
      <c r="M44" s="18"/>
      <c r="N44" s="18"/>
    </row>
    <row r="45" s="2" customFormat="1" ht="16.5" spans="1:14">
      <c r="A45" s="10" t="s">
        <v>73</v>
      </c>
      <c r="B45" s="10" t="s">
        <v>717</v>
      </c>
      <c r="C45" s="10" t="s">
        <v>74</v>
      </c>
      <c r="D45" s="11">
        <v>0</v>
      </c>
      <c r="E45" s="16">
        <v>0</v>
      </c>
      <c r="F45" s="11">
        <f>VLOOKUP(A45,[2]数据!$B:$J,9,0)</f>
        <v>16018310.51</v>
      </c>
      <c r="G45" s="11">
        <f>VLOOKUP(A45,[2]数据!$B:$K,10,0)</f>
        <v>16018310.51</v>
      </c>
      <c r="H45" s="11">
        <f>VLOOKUP(A45,[3]数据!$B:$J,9,0)</f>
        <v>22666050.42</v>
      </c>
      <c r="I45" s="11">
        <f>VLOOKUP(A45,[3]数据!$B:$K,10,0)</f>
        <v>22666050.42</v>
      </c>
      <c r="J45" s="11">
        <f>VLOOKUP(A45,[3]数据!$B:$M,12,0)</f>
        <v>0</v>
      </c>
      <c r="K45" s="11">
        <v>0</v>
      </c>
      <c r="M45" s="18"/>
      <c r="N45" s="18"/>
    </row>
    <row r="46" s="2" customFormat="1" ht="16.5" spans="1:14">
      <c r="A46" s="10" t="s">
        <v>75</v>
      </c>
      <c r="B46" s="10" t="s">
        <v>717</v>
      </c>
      <c r="C46" s="10" t="s">
        <v>76</v>
      </c>
      <c r="D46" s="11">
        <v>0</v>
      </c>
      <c r="E46" s="16">
        <v>0</v>
      </c>
      <c r="F46" s="11">
        <f>VLOOKUP(A46,[2]数据!$B:$J,9,0)</f>
        <v>0</v>
      </c>
      <c r="G46" s="11">
        <f>VLOOKUP(A46,[2]数据!$B:$K,10,0)</f>
        <v>0</v>
      </c>
      <c r="H46" s="11">
        <f>VLOOKUP(A46,[3]数据!$B:$J,9,0)</f>
        <v>0</v>
      </c>
      <c r="I46" s="11">
        <f>VLOOKUP(A46,[3]数据!$B:$K,10,0)</f>
        <v>0</v>
      </c>
      <c r="J46" s="11">
        <f>VLOOKUP(A46,[3]数据!$B:$M,12,0)</f>
        <v>0</v>
      </c>
      <c r="K46" s="11">
        <v>0</v>
      </c>
      <c r="M46" s="18"/>
      <c r="N46" s="18"/>
    </row>
    <row r="47" s="2" customFormat="1" ht="16.5" spans="1:14">
      <c r="A47" s="10" t="s">
        <v>77</v>
      </c>
      <c r="B47" s="10" t="s">
        <v>717</v>
      </c>
      <c r="C47" s="10" t="s">
        <v>78</v>
      </c>
      <c r="D47" s="11">
        <v>0</v>
      </c>
      <c r="E47" s="16">
        <v>0</v>
      </c>
      <c r="F47" s="11">
        <f>VLOOKUP(A47,[2]数据!$B:$J,9,0)</f>
        <v>68397.61</v>
      </c>
      <c r="G47" s="11">
        <f>VLOOKUP(A47,[2]数据!$B:$K,10,0)</f>
        <v>68397.61</v>
      </c>
      <c r="H47" s="11">
        <f>VLOOKUP(A47,[3]数据!$B:$J,9,0)</f>
        <v>-27202.59</v>
      </c>
      <c r="I47" s="11">
        <f>VLOOKUP(A47,[3]数据!$B:$K,10,0)</f>
        <v>-27202.59</v>
      </c>
      <c r="J47" s="11">
        <f>VLOOKUP(A47,[3]数据!$B:$M,12,0)</f>
        <v>0</v>
      </c>
      <c r="K47" s="11">
        <v>0</v>
      </c>
      <c r="M47" s="18"/>
      <c r="N47" s="18"/>
    </row>
    <row r="48" s="2" customFormat="1" ht="16.5" spans="1:14">
      <c r="A48" s="10" t="s">
        <v>79</v>
      </c>
      <c r="B48" s="10" t="s">
        <v>717</v>
      </c>
      <c r="C48" s="10" t="s">
        <v>80</v>
      </c>
      <c r="D48" s="11">
        <v>0</v>
      </c>
      <c r="E48" s="16">
        <v>0</v>
      </c>
      <c r="F48" s="11">
        <f>VLOOKUP(A48,[2]数据!$B:$J,9,0)</f>
        <v>-480929.92</v>
      </c>
      <c r="G48" s="11">
        <f>VLOOKUP(A48,[2]数据!$B:$K,10,0)</f>
        <v>-480929.92</v>
      </c>
      <c r="H48" s="11">
        <f>VLOOKUP(A48,[3]数据!$B:$J,9,0)</f>
        <v>-7792277.8</v>
      </c>
      <c r="I48" s="11">
        <f>VLOOKUP(A48,[3]数据!$B:$K,10,0)</f>
        <v>-7792277.8</v>
      </c>
      <c r="J48" s="11">
        <f>VLOOKUP(A48,[3]数据!$B:$M,12,0)</f>
        <v>0</v>
      </c>
      <c r="K48" s="11">
        <v>0</v>
      </c>
      <c r="M48" s="18"/>
      <c r="N48" s="18"/>
    </row>
    <row r="49" s="2" customFormat="1" ht="16.5" spans="1:14">
      <c r="A49" s="10" t="s">
        <v>81</v>
      </c>
      <c r="B49" s="10" t="s">
        <v>717</v>
      </c>
      <c r="C49" s="10" t="s">
        <v>82</v>
      </c>
      <c r="D49" s="11">
        <v>0</v>
      </c>
      <c r="E49" s="16">
        <v>0</v>
      </c>
      <c r="F49" s="11">
        <f>VLOOKUP(A49,[2]数据!$B:$J,9,0)</f>
        <v>73771.61</v>
      </c>
      <c r="G49" s="11">
        <f>VLOOKUP(A49,[2]数据!$B:$K,10,0)</f>
        <v>73771.61</v>
      </c>
      <c r="H49" s="11">
        <f>VLOOKUP(A49,[3]数据!$B:$J,9,0)</f>
        <v>-429539.24</v>
      </c>
      <c r="I49" s="11">
        <f>VLOOKUP(A49,[3]数据!$B:$K,10,0)</f>
        <v>-429539.24</v>
      </c>
      <c r="J49" s="11">
        <f>VLOOKUP(A49,[3]数据!$B:$M,12,0)</f>
        <v>0</v>
      </c>
      <c r="K49" s="11">
        <v>0</v>
      </c>
      <c r="M49" s="18"/>
      <c r="N49" s="18"/>
    </row>
    <row r="50" s="2" customFormat="1" ht="16.5" spans="1:14">
      <c r="A50" s="10" t="s">
        <v>83</v>
      </c>
      <c r="B50" s="10" t="s">
        <v>717</v>
      </c>
      <c r="C50" s="10" t="s">
        <v>84</v>
      </c>
      <c r="D50" s="11">
        <v>0</v>
      </c>
      <c r="E50" s="16">
        <v>0</v>
      </c>
      <c r="F50" s="11">
        <f>VLOOKUP(A50,[2]数据!$B:$J,9,0)</f>
        <v>43226.68</v>
      </c>
      <c r="G50" s="11">
        <f>VLOOKUP(A50,[2]数据!$B:$K,10,0)</f>
        <v>43226.68</v>
      </c>
      <c r="H50" s="11">
        <f>VLOOKUP(A50,[3]数据!$B:$J,9,0)</f>
        <v>106214.18</v>
      </c>
      <c r="I50" s="11">
        <f>VLOOKUP(A50,[3]数据!$B:$K,10,0)</f>
        <v>106214.18</v>
      </c>
      <c r="J50" s="11">
        <f>VLOOKUP(A50,[3]数据!$B:$M,12,0)</f>
        <v>0</v>
      </c>
      <c r="K50" s="11">
        <v>0</v>
      </c>
      <c r="M50" s="18"/>
      <c r="N50" s="18"/>
    </row>
    <row r="51" s="2" customFormat="1" ht="16.5" spans="1:14">
      <c r="A51" s="10" t="s">
        <v>85</v>
      </c>
      <c r="B51" s="10" t="s">
        <v>717</v>
      </c>
      <c r="C51" s="10" t="s">
        <v>86</v>
      </c>
      <c r="D51" s="11">
        <v>0</v>
      </c>
      <c r="E51" s="16">
        <v>0</v>
      </c>
      <c r="F51" s="11">
        <f>VLOOKUP(A51,[2]数据!$B:$J,9,0)</f>
        <v>0</v>
      </c>
      <c r="G51" s="11">
        <f>VLOOKUP(A51,[2]数据!$B:$K,10,0)</f>
        <v>0</v>
      </c>
      <c r="H51" s="11">
        <f>VLOOKUP(A51,[3]数据!$B:$J,9,0)</f>
        <v>0</v>
      </c>
      <c r="I51" s="11">
        <f>VLOOKUP(A51,[3]数据!$B:$K,10,0)</f>
        <v>0</v>
      </c>
      <c r="J51" s="11">
        <f>VLOOKUP(A51,[3]数据!$B:$M,12,0)</f>
        <v>0</v>
      </c>
      <c r="K51" s="11">
        <v>0</v>
      </c>
      <c r="M51" s="18"/>
      <c r="N51" s="18"/>
    </row>
    <row r="52" s="1" customFormat="1" ht="16.5" spans="1:14">
      <c r="A52" s="12" t="s">
        <v>699</v>
      </c>
      <c r="B52" s="12" t="s">
        <v>717</v>
      </c>
      <c r="C52" s="12" t="s">
        <v>718</v>
      </c>
      <c r="D52" s="13">
        <f>SUM(D42:D51)</f>
        <v>0</v>
      </c>
      <c r="E52" s="14">
        <v>0</v>
      </c>
      <c r="F52" s="15">
        <f t="shared" ref="F52:K52" si="10">SUM(F42:F51)</f>
        <v>15523344.09</v>
      </c>
      <c r="G52" s="15">
        <f t="shared" si="10"/>
        <v>15523344.09</v>
      </c>
      <c r="H52" s="13">
        <f t="shared" si="10"/>
        <v>11428398.3</v>
      </c>
      <c r="I52" s="13">
        <f t="shared" si="10"/>
        <v>11428398.3</v>
      </c>
      <c r="J52" s="13">
        <f t="shared" si="10"/>
        <v>0</v>
      </c>
      <c r="K52" s="13">
        <f t="shared" si="10"/>
        <v>0</v>
      </c>
      <c r="M52" s="17"/>
      <c r="N52" s="17"/>
    </row>
    <row r="53" s="2" customFormat="1" ht="16.5" spans="1:14">
      <c r="A53" s="10" t="s">
        <v>87</v>
      </c>
      <c r="B53" s="10" t="s">
        <v>719</v>
      </c>
      <c r="C53" s="10" t="s">
        <v>88</v>
      </c>
      <c r="D53" s="11">
        <v>121929.2</v>
      </c>
      <c r="E53" s="16">
        <v>0</v>
      </c>
      <c r="F53" s="11">
        <f>VLOOKUP(A53,[2]数据!$B:$J,9,0)</f>
        <v>0</v>
      </c>
      <c r="G53" s="11">
        <f>VLOOKUP(A53,[2]数据!$B:$K,10,0)</f>
        <v>0</v>
      </c>
      <c r="H53" s="11">
        <f>VLOOKUP(A53,[3]数据!$B:$J,9,0)</f>
        <v>264353.19</v>
      </c>
      <c r="I53" s="11">
        <f>VLOOKUP(A53,[3]数据!$B:$K,10,0)</f>
        <v>0</v>
      </c>
      <c r="J53" s="11">
        <f>VLOOKUP(A53,[3]数据!$B:$M,12,0)</f>
        <v>386282.39</v>
      </c>
      <c r="K53" s="11">
        <v>0</v>
      </c>
      <c r="M53" s="18"/>
      <c r="N53" s="18"/>
    </row>
    <row r="54" s="1" customFormat="1" ht="16.5" spans="1:14">
      <c r="A54" s="12" t="s">
        <v>699</v>
      </c>
      <c r="B54" s="12" t="s">
        <v>719</v>
      </c>
      <c r="C54" s="12" t="s">
        <v>88</v>
      </c>
      <c r="D54" s="13">
        <f>D53</f>
        <v>121929.2</v>
      </c>
      <c r="E54" s="14">
        <v>0</v>
      </c>
      <c r="F54" s="15">
        <f t="shared" ref="F54:K54" si="11">F53</f>
        <v>0</v>
      </c>
      <c r="G54" s="15">
        <f t="shared" si="11"/>
        <v>0</v>
      </c>
      <c r="H54" s="13">
        <f t="shared" si="11"/>
        <v>264353.19</v>
      </c>
      <c r="I54" s="13">
        <f t="shared" si="11"/>
        <v>0</v>
      </c>
      <c r="J54" s="13">
        <f t="shared" si="11"/>
        <v>386282.39</v>
      </c>
      <c r="K54" s="13">
        <f t="shared" si="11"/>
        <v>0</v>
      </c>
      <c r="M54" s="17"/>
      <c r="N54" s="17"/>
    </row>
    <row r="55" ht="16.5" spans="1:11">
      <c r="A55" s="10" t="s">
        <v>89</v>
      </c>
      <c r="B55" s="10" t="s">
        <v>720</v>
      </c>
      <c r="C55" s="10" t="s">
        <v>90</v>
      </c>
      <c r="D55" s="11">
        <v>80000000</v>
      </c>
      <c r="E55" s="11">
        <v>0</v>
      </c>
      <c r="F55" s="11">
        <f>VLOOKUP(A55,[2]数据!$B:$J,9,0)</f>
        <v>0</v>
      </c>
      <c r="G55" s="11">
        <f>VLOOKUP(A55,[2]数据!$B:$K,10,0)</f>
        <v>0</v>
      </c>
      <c r="H55" s="11">
        <f>VLOOKUP(A55,[3]数据!$B:$J,9,0)</f>
        <v>0</v>
      </c>
      <c r="I55" s="11">
        <f>VLOOKUP(A55,[3]数据!$B:$K,10,0)</f>
        <v>0</v>
      </c>
      <c r="J55" s="11">
        <f>VLOOKUP(A55,[3]数据!$B:$M,12,0)</f>
        <v>80000000</v>
      </c>
      <c r="K55" s="11">
        <v>0</v>
      </c>
    </row>
    <row r="56" ht="16.5" spans="1:11">
      <c r="A56" s="10" t="s">
        <v>91</v>
      </c>
      <c r="B56" s="10" t="s">
        <v>720</v>
      </c>
      <c r="C56" s="10" t="s">
        <v>92</v>
      </c>
      <c r="D56" s="11">
        <v>49536600</v>
      </c>
      <c r="E56" s="11">
        <v>0</v>
      </c>
      <c r="F56" s="11">
        <f>VLOOKUP(A56,[2]数据!$B:$J,9,0)</f>
        <v>0</v>
      </c>
      <c r="G56" s="11">
        <f>VLOOKUP(A56,[2]数据!$B:$K,10,0)</f>
        <v>0</v>
      </c>
      <c r="H56" s="11">
        <f>VLOOKUP(A56,[3]数据!$B:$J,9,0)</f>
        <v>0</v>
      </c>
      <c r="I56" s="11">
        <f>VLOOKUP(A56,[3]数据!$B:$K,10,0)</f>
        <v>0</v>
      </c>
      <c r="J56" s="11">
        <f>VLOOKUP(A56,[3]数据!$B:$M,12,0)</f>
        <v>49536600</v>
      </c>
      <c r="K56" s="11">
        <v>0</v>
      </c>
    </row>
    <row r="57" s="1" customFormat="1" ht="16.5" spans="1:14">
      <c r="A57" s="12" t="s">
        <v>699</v>
      </c>
      <c r="B57" s="12" t="s">
        <v>720</v>
      </c>
      <c r="C57" s="12" t="s">
        <v>721</v>
      </c>
      <c r="D57" s="13">
        <f>SUM(D55:D56)</f>
        <v>129536600</v>
      </c>
      <c r="E57" s="14">
        <v>0</v>
      </c>
      <c r="F57" s="15">
        <f t="shared" ref="F57:K57" si="12">SUM(F55:F56)</f>
        <v>0</v>
      </c>
      <c r="G57" s="15">
        <f t="shared" si="12"/>
        <v>0</v>
      </c>
      <c r="H57" s="13">
        <f t="shared" si="12"/>
        <v>0</v>
      </c>
      <c r="I57" s="13">
        <f t="shared" si="12"/>
        <v>0</v>
      </c>
      <c r="J57" s="13">
        <f t="shared" si="12"/>
        <v>129536600</v>
      </c>
      <c r="K57" s="13">
        <f t="shared" si="12"/>
        <v>0</v>
      </c>
      <c r="M57" s="17"/>
      <c r="N57" s="17"/>
    </row>
    <row r="58" ht="16.5" spans="1:11">
      <c r="A58" s="10" t="s">
        <v>93</v>
      </c>
      <c r="B58" s="10" t="s">
        <v>722</v>
      </c>
      <c r="C58" s="10" t="s">
        <v>94</v>
      </c>
      <c r="D58" s="11">
        <v>55372720.78</v>
      </c>
      <c r="E58" s="11">
        <v>0</v>
      </c>
      <c r="F58" s="11">
        <f>VLOOKUP(A58,[2]数据!$B:$J,9,0)</f>
        <v>0</v>
      </c>
      <c r="G58" s="11">
        <f>VLOOKUP(A58,[2]数据!$B:$K,10,0)</f>
        <v>0</v>
      </c>
      <c r="H58" s="11">
        <f>VLOOKUP(A58,[3]数据!$B:$J,9,0)</f>
        <v>0</v>
      </c>
      <c r="I58" s="11">
        <f>VLOOKUP(A58,[3]数据!$B:$K,10,0)</f>
        <v>0</v>
      </c>
      <c r="J58" s="11">
        <f>VLOOKUP(A58,[3]数据!$B:$M,12,0)</f>
        <v>55372720.78</v>
      </c>
      <c r="K58" s="11">
        <v>0</v>
      </c>
    </row>
    <row r="59" ht="16.5" spans="1:11">
      <c r="A59" s="10" t="s">
        <v>95</v>
      </c>
      <c r="B59" s="10" t="s">
        <v>722</v>
      </c>
      <c r="C59" s="10" t="s">
        <v>96</v>
      </c>
      <c r="D59" s="11">
        <v>113076402.79</v>
      </c>
      <c r="E59" s="11">
        <v>0</v>
      </c>
      <c r="F59" s="11">
        <f>VLOOKUP(A59,[2]数据!$B:$J,9,0)</f>
        <v>37046.19</v>
      </c>
      <c r="G59" s="11">
        <f>VLOOKUP(A59,[2]数据!$B:$K,10,0)</f>
        <v>27817.6</v>
      </c>
      <c r="H59" s="11">
        <f>VLOOKUP(A59,[3]数据!$B:$J,9,0)</f>
        <v>3335588.66</v>
      </c>
      <c r="I59" s="11">
        <f>VLOOKUP(A59,[3]数据!$B:$K,10,0)</f>
        <v>2105177.01</v>
      </c>
      <c r="J59" s="11">
        <f>VLOOKUP(A59,[3]数据!$B:$M,12,0)</f>
        <v>114306814.44</v>
      </c>
      <c r="K59" s="11">
        <v>0</v>
      </c>
    </row>
    <row r="60" ht="16.5" spans="1:11">
      <c r="A60" s="10" t="s">
        <v>97</v>
      </c>
      <c r="B60" s="10" t="s">
        <v>722</v>
      </c>
      <c r="C60" s="10" t="s">
        <v>98</v>
      </c>
      <c r="D60" s="11">
        <v>2609007.94</v>
      </c>
      <c r="E60" s="11">
        <v>0</v>
      </c>
      <c r="F60" s="11">
        <f>VLOOKUP(A60,[2]数据!$B:$J,9,0)</f>
        <v>0</v>
      </c>
      <c r="G60" s="11">
        <f>VLOOKUP(A60,[2]数据!$B:$K,10,0)</f>
        <v>0</v>
      </c>
      <c r="H60" s="11">
        <f>VLOOKUP(A60,[3]数据!$B:$J,9,0)</f>
        <v>32261.52</v>
      </c>
      <c r="I60" s="11">
        <f>VLOOKUP(A60,[3]数据!$B:$K,10,0)</f>
        <v>909.53</v>
      </c>
      <c r="J60" s="11">
        <f>VLOOKUP(A60,[3]数据!$B:$M,12,0)</f>
        <v>2640359.93</v>
      </c>
      <c r="K60" s="11">
        <v>0</v>
      </c>
    </row>
    <row r="61" ht="16.5" spans="1:11">
      <c r="A61" s="10" t="s">
        <v>99</v>
      </c>
      <c r="B61" s="10" t="s">
        <v>722</v>
      </c>
      <c r="C61" s="10" t="s">
        <v>100</v>
      </c>
      <c r="D61" s="11">
        <v>792113.65</v>
      </c>
      <c r="E61" s="11">
        <v>0</v>
      </c>
      <c r="F61" s="11">
        <f>VLOOKUP(A61,[2]数据!$B:$J,9,0)</f>
        <v>0</v>
      </c>
      <c r="G61" s="11">
        <f>VLOOKUP(A61,[2]数据!$B:$K,10,0)</f>
        <v>0</v>
      </c>
      <c r="H61" s="11">
        <f>VLOOKUP(A61,[3]数据!$B:$J,9,0)</f>
        <v>4396.47</v>
      </c>
      <c r="I61" s="11">
        <f>VLOOKUP(A61,[3]数据!$B:$K,10,0)</f>
        <v>327015.85</v>
      </c>
      <c r="J61" s="11">
        <f>VLOOKUP(A61,[3]数据!$B:$M,12,0)</f>
        <v>469494.27</v>
      </c>
      <c r="K61" s="11">
        <v>0</v>
      </c>
    </row>
    <row r="62" ht="16.5" spans="1:11">
      <c r="A62" s="10" t="s">
        <v>101</v>
      </c>
      <c r="B62" s="10" t="s">
        <v>722</v>
      </c>
      <c r="C62" s="10" t="s">
        <v>102</v>
      </c>
      <c r="D62" s="11">
        <v>127145320.41</v>
      </c>
      <c r="E62" s="11">
        <v>0</v>
      </c>
      <c r="F62" s="11">
        <f>VLOOKUP(A62,[2]数据!$B:$J,9,0)</f>
        <v>1557879.56</v>
      </c>
      <c r="G62" s="11">
        <f>VLOOKUP(A62,[2]数据!$B:$K,10,0)</f>
        <v>49106.04</v>
      </c>
      <c r="H62" s="11">
        <f>VLOOKUP(A62,[3]数据!$B:$J,9,0)</f>
        <v>25843724.44</v>
      </c>
      <c r="I62" s="11">
        <f>VLOOKUP(A62,[3]数据!$B:$K,10,0)</f>
        <v>10512723.24</v>
      </c>
      <c r="J62" s="11">
        <f>VLOOKUP(A62,[3]数据!$B:$M,12,0)</f>
        <v>142476321.61</v>
      </c>
      <c r="K62" s="11">
        <v>0</v>
      </c>
    </row>
    <row r="63" ht="16.5" spans="1:11">
      <c r="A63" s="10" t="s">
        <v>103</v>
      </c>
      <c r="B63" s="10" t="s">
        <v>722</v>
      </c>
      <c r="C63" s="10" t="s">
        <v>104</v>
      </c>
      <c r="D63" s="11">
        <v>16557761.92</v>
      </c>
      <c r="E63" s="11">
        <v>0</v>
      </c>
      <c r="F63" s="11">
        <f>VLOOKUP(A63,[2]数据!$B:$J,9,0)</f>
        <v>0</v>
      </c>
      <c r="G63" s="11">
        <f>VLOOKUP(A63,[2]数据!$B:$K,10,0)</f>
        <v>0</v>
      </c>
      <c r="H63" s="11">
        <f>VLOOKUP(A63,[3]数据!$B:$J,9,0)</f>
        <v>102565.14</v>
      </c>
      <c r="I63" s="11">
        <f>VLOOKUP(A63,[3]数据!$B:$K,10,0)</f>
        <v>747626.96</v>
      </c>
      <c r="J63" s="11">
        <f>VLOOKUP(A63,[3]数据!$B:$M,12,0)</f>
        <v>15912700.1</v>
      </c>
      <c r="K63" s="11">
        <v>0</v>
      </c>
    </row>
    <row r="64" s="1" customFormat="1" ht="16.5" spans="1:14">
      <c r="A64" s="12" t="s">
        <v>699</v>
      </c>
      <c r="B64" s="12" t="s">
        <v>722</v>
      </c>
      <c r="C64" s="12" t="s">
        <v>723</v>
      </c>
      <c r="D64" s="13">
        <f>SUM(D58:D63)</f>
        <v>315553327.49</v>
      </c>
      <c r="E64" s="14">
        <v>0</v>
      </c>
      <c r="F64" s="15">
        <f t="shared" ref="F64:K64" si="13">SUM(F58:F63)</f>
        <v>1594925.75</v>
      </c>
      <c r="G64" s="15">
        <f t="shared" si="13"/>
        <v>76923.64</v>
      </c>
      <c r="H64" s="13">
        <f t="shared" si="13"/>
        <v>29318536.23</v>
      </c>
      <c r="I64" s="13">
        <f t="shared" si="13"/>
        <v>13693452.59</v>
      </c>
      <c r="J64" s="13">
        <f t="shared" si="13"/>
        <v>331178411.13</v>
      </c>
      <c r="K64" s="13">
        <f t="shared" si="13"/>
        <v>0</v>
      </c>
      <c r="M64" s="17"/>
      <c r="N64" s="17"/>
    </row>
    <row r="65" ht="16.5" spans="1:11">
      <c r="A65" s="10" t="s">
        <v>105</v>
      </c>
      <c r="B65" s="10" t="s">
        <v>724</v>
      </c>
      <c r="C65" s="10" t="s">
        <v>106</v>
      </c>
      <c r="D65" s="11"/>
      <c r="E65" s="11">
        <v>25421224.42</v>
      </c>
      <c r="F65" s="11">
        <f>VLOOKUP(A65,[2]数据!$B:$J,9,0)</f>
        <v>0</v>
      </c>
      <c r="G65" s="11">
        <f>VLOOKUP(A65,[2]数据!$B:$K,10,0)</f>
        <v>229864.89</v>
      </c>
      <c r="H65" s="11">
        <f>VLOOKUP(A65,[3]数据!$B:$J,9,0)</f>
        <v>0</v>
      </c>
      <c r="I65" s="11">
        <f>VLOOKUP(A65,[3]数据!$B:$K,10,0)</f>
        <v>2759421.96</v>
      </c>
      <c r="J65" s="11">
        <v>0</v>
      </c>
      <c r="K65" s="11">
        <v>28180646.38</v>
      </c>
    </row>
    <row r="66" ht="16.5" spans="1:11">
      <c r="A66" s="10" t="s">
        <v>107</v>
      </c>
      <c r="B66" s="10" t="s">
        <v>724</v>
      </c>
      <c r="C66" s="10" t="s">
        <v>108</v>
      </c>
      <c r="D66" s="11"/>
      <c r="E66" s="11">
        <v>55352391.34</v>
      </c>
      <c r="F66" s="11">
        <f>VLOOKUP(A66,[2]数据!$B:$J,9,0)</f>
        <v>0</v>
      </c>
      <c r="G66" s="11">
        <f>VLOOKUP(A66,[2]数据!$B:$K,10,0)</f>
        <v>777027.4</v>
      </c>
      <c r="H66" s="11">
        <f>VLOOKUP(A66,[3]数据!$B:$J,9,0)</f>
        <v>1167138.01</v>
      </c>
      <c r="I66" s="11">
        <f>VLOOKUP(A66,[3]数据!$B:$K,10,0)</f>
        <v>9241329.68</v>
      </c>
      <c r="J66" s="11">
        <v>0</v>
      </c>
      <c r="K66" s="11">
        <v>63426583.01</v>
      </c>
    </row>
    <row r="67" ht="16.5" spans="1:11">
      <c r="A67" s="10" t="s">
        <v>109</v>
      </c>
      <c r="B67" s="10" t="s">
        <v>724</v>
      </c>
      <c r="C67" s="10" t="s">
        <v>110</v>
      </c>
      <c r="D67" s="11"/>
      <c r="E67" s="11">
        <v>1816397.73</v>
      </c>
      <c r="F67" s="11">
        <f>VLOOKUP(A67,[2]数据!$B:$J,9,0)</f>
        <v>0</v>
      </c>
      <c r="G67" s="11">
        <f>VLOOKUP(A67,[2]数据!$B:$K,10,0)</f>
        <v>12224.14</v>
      </c>
      <c r="H67" s="11">
        <f>VLOOKUP(A67,[3]数据!$B:$J,9,0)</f>
        <v>484.33</v>
      </c>
      <c r="I67" s="11">
        <f>VLOOKUP(A67,[3]数据!$B:$K,10,0)</f>
        <v>182971.98</v>
      </c>
      <c r="J67" s="11">
        <v>0</v>
      </c>
      <c r="K67" s="11">
        <v>1998885.38</v>
      </c>
    </row>
    <row r="68" ht="16.5" spans="1:11">
      <c r="A68" s="10" t="s">
        <v>111</v>
      </c>
      <c r="B68" s="10" t="s">
        <v>724</v>
      </c>
      <c r="C68" s="10" t="s">
        <v>112</v>
      </c>
      <c r="D68" s="11"/>
      <c r="E68" s="11">
        <v>688359.3</v>
      </c>
      <c r="F68" s="11">
        <f>VLOOKUP(A68,[2]数据!$B:$J,9,0)</f>
        <v>0</v>
      </c>
      <c r="G68" s="11">
        <f>VLOOKUP(A68,[2]数据!$B:$K,10,0)</f>
        <v>177.82</v>
      </c>
      <c r="H68" s="11">
        <f>VLOOKUP(A68,[3]数据!$B:$J,9,0)</f>
        <v>261735.19</v>
      </c>
      <c r="I68" s="11">
        <f>VLOOKUP(A68,[3]数据!$B:$K,10,0)</f>
        <v>8853.15</v>
      </c>
      <c r="J68" s="11">
        <v>0</v>
      </c>
      <c r="K68" s="11">
        <v>435477.26</v>
      </c>
    </row>
    <row r="69" ht="16.5" spans="1:11">
      <c r="A69" s="10" t="s">
        <v>113</v>
      </c>
      <c r="B69" s="10" t="s">
        <v>724</v>
      </c>
      <c r="C69" s="10" t="s">
        <v>114</v>
      </c>
      <c r="D69" s="11"/>
      <c r="E69" s="11">
        <v>66183816.67</v>
      </c>
      <c r="F69" s="11">
        <f>VLOOKUP(A69,[2]数据!$B:$J,9,0)</f>
        <v>712.5</v>
      </c>
      <c r="G69" s="11">
        <f>VLOOKUP(A69,[2]数据!$B:$K,10,0)</f>
        <v>2006809.19</v>
      </c>
      <c r="H69" s="11">
        <f>VLOOKUP(A69,[3]数据!$B:$J,9,0)</f>
        <v>5419778.78</v>
      </c>
      <c r="I69" s="11">
        <f>VLOOKUP(A69,[3]数据!$B:$K,10,0)</f>
        <v>23464578.75</v>
      </c>
      <c r="J69" s="11">
        <v>0</v>
      </c>
      <c r="K69" s="11">
        <v>84228616.64</v>
      </c>
    </row>
    <row r="70" ht="16.5" spans="1:11">
      <c r="A70" s="10" t="s">
        <v>115</v>
      </c>
      <c r="B70" s="10" t="s">
        <v>724</v>
      </c>
      <c r="C70" s="10" t="s">
        <v>116</v>
      </c>
      <c r="D70" s="11"/>
      <c r="E70" s="11">
        <v>8867884.88</v>
      </c>
      <c r="F70" s="11">
        <f>VLOOKUP(A70,[2]数据!$B:$J,9,0)</f>
        <v>0</v>
      </c>
      <c r="G70" s="11">
        <f>VLOOKUP(A70,[2]数据!$B:$K,10,0)</f>
        <v>57986.84</v>
      </c>
      <c r="H70" s="11">
        <f>VLOOKUP(A70,[3]数据!$B:$J,9,0)</f>
        <v>700914.49</v>
      </c>
      <c r="I70" s="11">
        <f>VLOOKUP(A70,[3]数据!$B:$K,10,0)</f>
        <v>703019.89</v>
      </c>
      <c r="J70" s="11">
        <v>0</v>
      </c>
      <c r="K70" s="11">
        <v>8869990.28</v>
      </c>
    </row>
    <row r="71" s="1" customFormat="1" ht="16.5" spans="1:14">
      <c r="A71" s="12" t="s">
        <v>699</v>
      </c>
      <c r="B71" s="12" t="s">
        <v>724</v>
      </c>
      <c r="C71" s="12" t="s">
        <v>725</v>
      </c>
      <c r="D71" s="13"/>
      <c r="E71" s="13">
        <v>158330074.34</v>
      </c>
      <c r="F71" s="15">
        <f t="shared" ref="F71:K71" si="14">SUM(F65:F70)</f>
        <v>712.5</v>
      </c>
      <c r="G71" s="15">
        <f t="shared" si="14"/>
        <v>3084090.28</v>
      </c>
      <c r="H71" s="13">
        <f t="shared" si="14"/>
        <v>7550050.8</v>
      </c>
      <c r="I71" s="13">
        <f t="shared" si="14"/>
        <v>36360175.41</v>
      </c>
      <c r="J71" s="13">
        <f t="shared" si="14"/>
        <v>0</v>
      </c>
      <c r="K71" s="13">
        <f t="shared" si="14"/>
        <v>187140198.95</v>
      </c>
      <c r="M71" s="17"/>
      <c r="N71" s="17"/>
    </row>
    <row r="72" ht="16.5" spans="1:11">
      <c r="A72" s="10" t="s">
        <v>117</v>
      </c>
      <c r="B72" s="10" t="s">
        <v>726</v>
      </c>
      <c r="C72" s="10" t="s">
        <v>118</v>
      </c>
      <c r="D72" s="11">
        <v>29413045.61</v>
      </c>
      <c r="E72" s="11">
        <v>0</v>
      </c>
      <c r="F72" s="11">
        <f>VLOOKUP(A72,[2]数据!$B:$J,9,0)</f>
        <v>1247542.45</v>
      </c>
      <c r="G72" s="11">
        <f>VLOOKUP(A72,[2]数据!$B:$K,10,0)</f>
        <v>2506782.11</v>
      </c>
      <c r="H72" s="11">
        <f>VLOOKUP(A72,[3]数据!$B:$J,9,0)</f>
        <v>8890834.66</v>
      </c>
      <c r="I72" s="11">
        <f>VLOOKUP(A72,[3]数据!$B:$K,10,0)</f>
        <v>21767010.71</v>
      </c>
      <c r="J72" s="11">
        <f>VLOOKUP(A72,[3]数据!$B:$M,12,0)</f>
        <v>16536869.56</v>
      </c>
      <c r="K72" s="11">
        <v>3240186.19</v>
      </c>
    </row>
    <row r="73" ht="16.5" spans="1:11">
      <c r="A73" s="10" t="s">
        <v>119</v>
      </c>
      <c r="B73" s="10" t="s">
        <v>726</v>
      </c>
      <c r="C73" s="10" t="s">
        <v>120</v>
      </c>
      <c r="D73" s="11">
        <v>0</v>
      </c>
      <c r="E73" s="11">
        <v>0</v>
      </c>
      <c r="F73" s="11">
        <f>VLOOKUP(A73,[2]数据!$B:$J,9,0)</f>
        <v>1758.11</v>
      </c>
      <c r="G73" s="11">
        <f>VLOOKUP(A73,[2]数据!$B:$K,10,0)</f>
        <v>1758.11</v>
      </c>
      <c r="H73" s="11">
        <f>VLOOKUP(A73,[3]数据!$B:$J,9,0)</f>
        <v>8518450.05</v>
      </c>
      <c r="I73" s="11">
        <f>VLOOKUP(A73,[3]数据!$B:$K,10,0)</f>
        <v>8518450.05</v>
      </c>
      <c r="J73" s="11">
        <f>VLOOKUP(A73,[3]数据!$B:$M,12,0)</f>
        <v>0</v>
      </c>
      <c r="K73" s="11">
        <v>362238.37</v>
      </c>
    </row>
    <row r="74" s="1" customFormat="1" ht="16.5" spans="1:14">
      <c r="A74" s="12" t="s">
        <v>699</v>
      </c>
      <c r="B74" s="12" t="s">
        <v>726</v>
      </c>
      <c r="C74" s="12" t="s">
        <v>727</v>
      </c>
      <c r="D74" s="13">
        <f>SUM(D72:D73)</f>
        <v>29413045.61</v>
      </c>
      <c r="E74" s="14">
        <v>0</v>
      </c>
      <c r="F74" s="15">
        <f t="shared" ref="F74:K74" si="15">SUM(F72:F73)</f>
        <v>1249300.56</v>
      </c>
      <c r="G74" s="15">
        <f t="shared" si="15"/>
        <v>2508540.22</v>
      </c>
      <c r="H74" s="13">
        <f t="shared" si="15"/>
        <v>17409284.71</v>
      </c>
      <c r="I74" s="13">
        <f t="shared" si="15"/>
        <v>30285460.76</v>
      </c>
      <c r="J74" s="13">
        <f t="shared" si="15"/>
        <v>16536869.56</v>
      </c>
      <c r="K74" s="13">
        <f t="shared" si="15"/>
        <v>3602424.56</v>
      </c>
      <c r="M74" s="17"/>
      <c r="N74" s="17"/>
    </row>
    <row r="75" ht="16.5" spans="1:11">
      <c r="A75" s="10" t="s">
        <v>121</v>
      </c>
      <c r="B75" s="10" t="s">
        <v>728</v>
      </c>
      <c r="C75" s="10" t="s">
        <v>122</v>
      </c>
      <c r="D75" s="11">
        <v>0</v>
      </c>
      <c r="E75" s="11">
        <v>0</v>
      </c>
      <c r="F75" s="11">
        <f>VLOOKUP(A75,[2]数据!$B:$J,9,0)</f>
        <v>74920.98</v>
      </c>
      <c r="G75" s="11">
        <f>VLOOKUP(A75,[2]数据!$B:$K,10,0)</f>
        <v>74920.98</v>
      </c>
      <c r="H75" s="11">
        <f>VLOOKUP(A75,[3]数据!$B:$J,9,0)</f>
        <v>6943381.23</v>
      </c>
      <c r="I75" s="11">
        <f>VLOOKUP(A75,[3]数据!$B:$K,10,0)</f>
        <v>6943381.23</v>
      </c>
      <c r="J75" s="11">
        <f>VLOOKUP(A75,[3]数据!$B:$M,12,0)</f>
        <v>0</v>
      </c>
      <c r="K75" s="11">
        <v>32600000</v>
      </c>
    </row>
    <row r="76" s="1" customFormat="1" ht="16.5" spans="1:14">
      <c r="A76" s="12" t="s">
        <v>699</v>
      </c>
      <c r="B76" s="12" t="s">
        <v>728</v>
      </c>
      <c r="C76" s="12" t="s">
        <v>122</v>
      </c>
      <c r="D76" s="13">
        <f>D75</f>
        <v>0</v>
      </c>
      <c r="E76" s="14">
        <v>0</v>
      </c>
      <c r="F76" s="15">
        <f t="shared" ref="F76:K76" si="16">F75</f>
        <v>74920.98</v>
      </c>
      <c r="G76" s="15">
        <f t="shared" si="16"/>
        <v>74920.98</v>
      </c>
      <c r="H76" s="13">
        <f t="shared" si="16"/>
        <v>6943381.23</v>
      </c>
      <c r="I76" s="13">
        <f t="shared" si="16"/>
        <v>6943381.23</v>
      </c>
      <c r="J76" s="13">
        <f t="shared" si="16"/>
        <v>0</v>
      </c>
      <c r="K76" s="13">
        <f t="shared" si="16"/>
        <v>32600000</v>
      </c>
      <c r="M76" s="17"/>
      <c r="N76" s="17"/>
    </row>
    <row r="77" ht="16.5" spans="1:11">
      <c r="A77" s="10" t="s">
        <v>123</v>
      </c>
      <c r="B77" s="10" t="s">
        <v>729</v>
      </c>
      <c r="C77" s="10" t="s">
        <v>124</v>
      </c>
      <c r="D77" s="11">
        <v>15174595.32</v>
      </c>
      <c r="E77" s="11">
        <v>0</v>
      </c>
      <c r="F77" s="11">
        <f>VLOOKUP(A77,[2]数据!$B:$J,9,0)</f>
        <v>0</v>
      </c>
      <c r="G77" s="11">
        <f>VLOOKUP(A77,[2]数据!$B:$K,10,0)</f>
        <v>0</v>
      </c>
      <c r="H77" s="11">
        <f>VLOOKUP(A77,[3]数据!$B:$J,9,0)</f>
        <v>0</v>
      </c>
      <c r="I77" s="11">
        <f>VLOOKUP(A77,[3]数据!$B:$K,10,0)</f>
        <v>0</v>
      </c>
      <c r="J77" s="11">
        <f>VLOOKUP(A77,[3]数据!$B:$M,12,0)</f>
        <v>15174595.32</v>
      </c>
      <c r="K77" s="11">
        <v>6594154.97</v>
      </c>
    </row>
    <row r="78" ht="16.5" spans="1:11">
      <c r="A78" s="10" t="s">
        <v>125</v>
      </c>
      <c r="B78" s="10" t="s">
        <v>729</v>
      </c>
      <c r="C78" s="10" t="s">
        <v>126</v>
      </c>
      <c r="D78" s="11">
        <v>2830466.43</v>
      </c>
      <c r="E78" s="11">
        <v>0</v>
      </c>
      <c r="F78" s="11">
        <f>VLOOKUP(A78,[2]数据!$B:$J,9,0)</f>
        <v>0</v>
      </c>
      <c r="G78" s="11">
        <f>VLOOKUP(A78,[2]数据!$B:$K,10,0)</f>
        <v>0</v>
      </c>
      <c r="H78" s="11">
        <f>VLOOKUP(A78,[3]数据!$B:$J,9,0)</f>
        <v>0</v>
      </c>
      <c r="I78" s="11">
        <f>VLOOKUP(A78,[3]数据!$B:$K,10,0)</f>
        <v>0</v>
      </c>
      <c r="J78" s="11">
        <f>VLOOKUP(A78,[3]数据!$B:$M,12,0)</f>
        <v>2830466.43</v>
      </c>
      <c r="K78" s="11">
        <v>22249190.7</v>
      </c>
    </row>
    <row r="79" s="1" customFormat="1" ht="16.5" spans="1:14">
      <c r="A79" s="12" t="s">
        <v>699</v>
      </c>
      <c r="B79" s="12" t="s">
        <v>729</v>
      </c>
      <c r="C79" s="12" t="s">
        <v>730</v>
      </c>
      <c r="D79" s="13">
        <f>SUM(D77:D78)</f>
        <v>18005061.75</v>
      </c>
      <c r="E79" s="14">
        <v>0</v>
      </c>
      <c r="F79" s="15">
        <f t="shared" ref="F79:K79" si="17">SUM(F77:F78)</f>
        <v>0</v>
      </c>
      <c r="G79" s="15">
        <f t="shared" si="17"/>
        <v>0</v>
      </c>
      <c r="H79" s="13">
        <f t="shared" si="17"/>
        <v>0</v>
      </c>
      <c r="I79" s="13">
        <f t="shared" si="17"/>
        <v>0</v>
      </c>
      <c r="J79" s="13">
        <f t="shared" si="17"/>
        <v>18005061.75</v>
      </c>
      <c r="K79" s="13">
        <f t="shared" si="17"/>
        <v>28843345.67</v>
      </c>
      <c r="M79" s="17"/>
      <c r="N79" s="17"/>
    </row>
    <row r="80" ht="16.5" spans="1:11">
      <c r="A80" s="10" t="s">
        <v>127</v>
      </c>
      <c r="B80" s="10" t="s">
        <v>731</v>
      </c>
      <c r="C80" s="10" t="s">
        <v>128</v>
      </c>
      <c r="D80" s="11"/>
      <c r="E80" s="11">
        <v>2915595.91</v>
      </c>
      <c r="F80" s="11">
        <f>VLOOKUP(A80,[2]数据!$B:$J,9,0)</f>
        <v>0</v>
      </c>
      <c r="G80" s="11">
        <f>VLOOKUP(A80,[2]数据!$B:$K,10,0)</f>
        <v>27049.19</v>
      </c>
      <c r="H80" s="11">
        <f>VLOOKUP(A80,[3]数据!$B:$J,9,0)</f>
        <v>0</v>
      </c>
      <c r="I80" s="11">
        <f>VLOOKUP(A80,[3]数据!$B:$K,10,0)</f>
        <v>324590.28</v>
      </c>
      <c r="J80" s="11">
        <v>0</v>
      </c>
      <c r="K80" s="11">
        <v>3240186.19</v>
      </c>
    </row>
    <row r="81" ht="16.5" spans="1:11">
      <c r="A81" s="10" t="s">
        <v>129</v>
      </c>
      <c r="B81" s="10" t="s">
        <v>731</v>
      </c>
      <c r="C81" s="10" t="s">
        <v>130</v>
      </c>
      <c r="D81" s="11"/>
      <c r="E81" s="11">
        <v>280222.09</v>
      </c>
      <c r="F81" s="11">
        <f>VLOOKUP(A81,[2]数据!$B:$J,9,0)</f>
        <v>0</v>
      </c>
      <c r="G81" s="11">
        <f>VLOOKUP(A81,[2]数据!$B:$K,10,0)</f>
        <v>6834.69</v>
      </c>
      <c r="H81" s="11">
        <f>VLOOKUP(A81,[3]数据!$B:$J,9,0)</f>
        <v>0</v>
      </c>
      <c r="I81" s="11">
        <f>VLOOKUP(A81,[3]数据!$B:$K,10,0)</f>
        <v>82016.28</v>
      </c>
      <c r="J81" s="11">
        <v>0</v>
      </c>
      <c r="K81" s="11">
        <v>362238.37</v>
      </c>
    </row>
    <row r="82" s="1" customFormat="1" ht="16.5" spans="1:14">
      <c r="A82" s="12" t="s">
        <v>699</v>
      </c>
      <c r="B82" s="12" t="s">
        <v>731</v>
      </c>
      <c r="C82" s="12" t="s">
        <v>732</v>
      </c>
      <c r="D82" s="13"/>
      <c r="E82" s="13">
        <v>3195818</v>
      </c>
      <c r="F82" s="15">
        <f t="shared" ref="F82:K82" si="18">SUM(F80:F81)</f>
        <v>0</v>
      </c>
      <c r="G82" s="15">
        <f t="shared" si="18"/>
        <v>33883.88</v>
      </c>
      <c r="H82" s="13">
        <f t="shared" si="18"/>
        <v>0</v>
      </c>
      <c r="I82" s="13">
        <f t="shared" si="18"/>
        <v>406606.56</v>
      </c>
      <c r="J82" s="13">
        <f t="shared" si="18"/>
        <v>0</v>
      </c>
      <c r="K82" s="13">
        <f t="shared" si="18"/>
        <v>3602424.56</v>
      </c>
      <c r="M82" s="17"/>
      <c r="N82" s="17"/>
    </row>
    <row r="83" ht="16.5" spans="1:11">
      <c r="A83" s="10" t="s">
        <v>131</v>
      </c>
      <c r="B83" s="10" t="s">
        <v>733</v>
      </c>
      <c r="C83" s="10" t="s">
        <v>132</v>
      </c>
      <c r="D83" s="11">
        <v>187192.73</v>
      </c>
      <c r="E83" s="11">
        <v>0</v>
      </c>
      <c r="F83" s="11">
        <f>VLOOKUP(A83,[2]数据!$B:$J,9,0)</f>
        <v>0</v>
      </c>
      <c r="G83" s="11">
        <f>VLOOKUP(A83,[2]数据!$B:$K,10,0)</f>
        <v>6246.14</v>
      </c>
      <c r="H83" s="11">
        <f>VLOOKUP(A83,[3]数据!$B:$J,9,0)</f>
        <v>0</v>
      </c>
      <c r="I83" s="11">
        <f>VLOOKUP(A83,[3]数据!$B:$K,10,0)</f>
        <v>74953.68</v>
      </c>
      <c r="J83" s="11">
        <f>VLOOKUP(A83,[3]数据!$B:$M,12,0)</f>
        <v>112239.05</v>
      </c>
      <c r="K83" s="11">
        <v>0</v>
      </c>
    </row>
    <row r="84" customFormat="1" ht="16.5" spans="1:14">
      <c r="A84" s="10" t="s">
        <v>734</v>
      </c>
      <c r="B84" s="19">
        <v>1801</v>
      </c>
      <c r="C84" s="10" t="s">
        <v>735</v>
      </c>
      <c r="D84" s="11">
        <v>0</v>
      </c>
      <c r="E84" s="11">
        <v>0</v>
      </c>
      <c r="F84" s="11"/>
      <c r="G84" s="11"/>
      <c r="H84" s="11">
        <v>615000</v>
      </c>
      <c r="I84" s="11">
        <v>17083.34</v>
      </c>
      <c r="J84" s="11">
        <f>D84-E84+H84-I84</f>
        <v>597916.66</v>
      </c>
      <c r="K84" s="11">
        <v>0</v>
      </c>
      <c r="M84" s="20"/>
      <c r="N84" s="20"/>
    </row>
    <row r="85" s="1" customFormat="1" ht="16.5" spans="1:14">
      <c r="A85" s="12" t="s">
        <v>699</v>
      </c>
      <c r="B85" s="12" t="s">
        <v>733</v>
      </c>
      <c r="C85" s="12" t="s">
        <v>736</v>
      </c>
      <c r="D85" s="13">
        <f>D83+D84</f>
        <v>187192.73</v>
      </c>
      <c r="E85" s="13">
        <f t="shared" ref="E85:K85" si="19">E83+E84</f>
        <v>0</v>
      </c>
      <c r="F85" s="13">
        <f t="shared" si="19"/>
        <v>0</v>
      </c>
      <c r="G85" s="13">
        <f t="shared" si="19"/>
        <v>6246.14</v>
      </c>
      <c r="H85" s="13">
        <f t="shared" si="19"/>
        <v>615000</v>
      </c>
      <c r="I85" s="13">
        <f t="shared" si="19"/>
        <v>92037.02</v>
      </c>
      <c r="J85" s="13">
        <f t="shared" si="19"/>
        <v>710155.71</v>
      </c>
      <c r="K85" s="13">
        <f t="shared" si="19"/>
        <v>0</v>
      </c>
      <c r="M85" s="17"/>
      <c r="N85" s="17"/>
    </row>
    <row r="86" ht="16.5" spans="1:11">
      <c r="A86" s="10" t="s">
        <v>133</v>
      </c>
      <c r="B86" s="10" t="s">
        <v>737</v>
      </c>
      <c r="C86" s="10" t="s">
        <v>134</v>
      </c>
      <c r="D86" s="11">
        <v>0</v>
      </c>
      <c r="E86" s="11">
        <v>0</v>
      </c>
      <c r="F86" s="11">
        <f>VLOOKUP(A86,[2]数据!$B:$J,9,0)</f>
        <v>0</v>
      </c>
      <c r="G86" s="11">
        <f>VLOOKUP(A86,[2]数据!$B:$K,10,0)</f>
        <v>0</v>
      </c>
      <c r="H86" s="11">
        <f>VLOOKUP(A86,[3]数据!$B:$J,9,0)</f>
        <v>0</v>
      </c>
      <c r="I86" s="11">
        <f>VLOOKUP(A86,[3]数据!$B:$K,10,0)</f>
        <v>0</v>
      </c>
      <c r="J86" s="11">
        <f>VLOOKUP(A86,[3]数据!$B:$M,12,0)</f>
        <v>0</v>
      </c>
      <c r="K86" s="11">
        <v>24860.95</v>
      </c>
    </row>
    <row r="87" ht="16.5" spans="1:11">
      <c r="A87" s="10" t="s">
        <v>135</v>
      </c>
      <c r="B87" s="10" t="s">
        <v>737</v>
      </c>
      <c r="C87" s="10" t="s">
        <v>136</v>
      </c>
      <c r="D87" s="11">
        <v>505534.67</v>
      </c>
      <c r="E87" s="11">
        <v>0</v>
      </c>
      <c r="F87" s="11">
        <f>VLOOKUP(A87,[2]数据!$B:$J,9,0)</f>
        <v>2391.11</v>
      </c>
      <c r="G87" s="11">
        <f>VLOOKUP(A87,[2]数据!$B:$K,10,0)</f>
        <v>5841.18</v>
      </c>
      <c r="H87" s="11">
        <f>VLOOKUP(A87,[3]数据!$B:$J,9,0)</f>
        <v>1372821.94</v>
      </c>
      <c r="I87" s="11">
        <f>VLOOKUP(A87,[3]数据!$B:$K,10,0)</f>
        <v>1485427.2</v>
      </c>
      <c r="J87" s="11">
        <f>VLOOKUP(A87,[3]数据!$B:$M,12,0)</f>
        <v>392929.41</v>
      </c>
      <c r="K87" s="11">
        <v>1053549.08</v>
      </c>
    </row>
    <row r="88" s="1" customFormat="1" ht="16.5" spans="1:14">
      <c r="A88" s="12" t="s">
        <v>699</v>
      </c>
      <c r="B88" s="12" t="s">
        <v>737</v>
      </c>
      <c r="C88" s="12" t="s">
        <v>134</v>
      </c>
      <c r="D88" s="13">
        <f>SUM(D86:D87)</f>
        <v>505534.67</v>
      </c>
      <c r="E88" s="14">
        <v>0</v>
      </c>
      <c r="F88" s="15">
        <f t="shared" ref="F88:K88" si="20">SUM(F86:F87)</f>
        <v>2391.11</v>
      </c>
      <c r="G88" s="15">
        <f t="shared" si="20"/>
        <v>5841.18</v>
      </c>
      <c r="H88" s="13">
        <f t="shared" si="20"/>
        <v>1372821.94</v>
      </c>
      <c r="I88" s="13">
        <f t="shared" si="20"/>
        <v>1485427.2</v>
      </c>
      <c r="J88" s="13">
        <f t="shared" si="20"/>
        <v>392929.41</v>
      </c>
      <c r="K88" s="13">
        <f t="shared" si="20"/>
        <v>1078410.03</v>
      </c>
      <c r="M88" s="17"/>
      <c r="N88" s="17"/>
    </row>
    <row r="89" ht="16.5" spans="1:11">
      <c r="A89" s="10" t="s">
        <v>137</v>
      </c>
      <c r="B89" s="10" t="s">
        <v>738</v>
      </c>
      <c r="C89" s="10" t="s">
        <v>138</v>
      </c>
      <c r="D89" s="11"/>
      <c r="E89" s="11">
        <v>124530000</v>
      </c>
      <c r="F89" s="11">
        <f>VLOOKUP(A89,[2]数据!$B:$J,9,0)</f>
        <v>69400000</v>
      </c>
      <c r="G89" s="11">
        <f>VLOOKUP(A89,[2]数据!$B:$K,10,0)</f>
        <v>0</v>
      </c>
      <c r="H89" s="11">
        <f>VLOOKUP(A89,[3]数据!$B:$J,9,0)</f>
        <v>124530000</v>
      </c>
      <c r="I89" s="11">
        <f>VLOOKUP(A89,[3]数据!$B:$K,10,0)</f>
        <v>32600000</v>
      </c>
      <c r="J89" s="11">
        <v>0</v>
      </c>
      <c r="K89" s="11">
        <v>32600000</v>
      </c>
    </row>
    <row r="90" s="1" customFormat="1" ht="16.5" spans="1:14">
      <c r="A90" s="12" t="s">
        <v>699</v>
      </c>
      <c r="B90" s="12" t="s">
        <v>738</v>
      </c>
      <c r="C90" s="12" t="s">
        <v>138</v>
      </c>
      <c r="D90" s="13"/>
      <c r="E90" s="13">
        <v>124530000</v>
      </c>
      <c r="F90" s="15">
        <f t="shared" ref="F90:K90" si="21">F89</f>
        <v>69400000</v>
      </c>
      <c r="G90" s="15">
        <f t="shared" si="21"/>
        <v>0</v>
      </c>
      <c r="H90" s="13">
        <f t="shared" si="21"/>
        <v>124530000</v>
      </c>
      <c r="I90" s="13">
        <f t="shared" si="21"/>
        <v>32600000</v>
      </c>
      <c r="J90" s="13">
        <f t="shared" si="21"/>
        <v>0</v>
      </c>
      <c r="K90" s="13">
        <f t="shared" si="21"/>
        <v>32600000</v>
      </c>
      <c r="M90" s="17"/>
      <c r="N90" s="17"/>
    </row>
    <row r="91" ht="16.5" spans="1:11">
      <c r="A91" s="10" t="s">
        <v>139</v>
      </c>
      <c r="B91" s="10" t="s">
        <v>739</v>
      </c>
      <c r="C91" s="10" t="s">
        <v>140</v>
      </c>
      <c r="D91" s="11">
        <v>0</v>
      </c>
      <c r="E91" s="11">
        <v>0</v>
      </c>
      <c r="F91" s="11"/>
      <c r="G91" s="11"/>
      <c r="H91" s="11">
        <f>VLOOKUP(A91,[3]数据!$B:$J,9,0)</f>
        <v>142500</v>
      </c>
      <c r="I91" s="11">
        <f>VLOOKUP(A91,[3]数据!$B:$K,10,0)</f>
        <v>142500</v>
      </c>
      <c r="J91" s="11">
        <f>VLOOKUP(A91,[3]数据!$B:$M,12,0)</f>
        <v>0</v>
      </c>
      <c r="K91" s="11">
        <v>1658.33</v>
      </c>
    </row>
    <row r="92" s="1" customFormat="1" ht="16.5" spans="1:14">
      <c r="A92" s="12" t="s">
        <v>699</v>
      </c>
      <c r="B92" s="12" t="s">
        <v>739</v>
      </c>
      <c r="C92" s="12" t="s">
        <v>740</v>
      </c>
      <c r="D92" s="13">
        <f>D91</f>
        <v>0</v>
      </c>
      <c r="E92" s="14">
        <v>0</v>
      </c>
      <c r="F92" s="15">
        <f t="shared" ref="F92:K92" si="22">F91</f>
        <v>0</v>
      </c>
      <c r="G92" s="15">
        <f t="shared" si="22"/>
        <v>0</v>
      </c>
      <c r="H92" s="13">
        <f t="shared" si="22"/>
        <v>142500</v>
      </c>
      <c r="I92" s="13">
        <f t="shared" si="22"/>
        <v>142500</v>
      </c>
      <c r="J92" s="13">
        <f t="shared" si="22"/>
        <v>0</v>
      </c>
      <c r="K92" s="13">
        <f t="shared" si="22"/>
        <v>1658.33</v>
      </c>
      <c r="M92" s="17"/>
      <c r="N92" s="17"/>
    </row>
    <row r="93" ht="16.5" spans="1:11">
      <c r="A93" s="10" t="s">
        <v>141</v>
      </c>
      <c r="B93" s="10" t="s">
        <v>741</v>
      </c>
      <c r="C93" s="10" t="s">
        <v>142</v>
      </c>
      <c r="D93" s="11"/>
      <c r="E93" s="11">
        <v>10167265.51</v>
      </c>
      <c r="F93" s="11">
        <f>VLOOKUP(A93,[2]数据!$B:$J,9,0)</f>
        <v>333179.59</v>
      </c>
      <c r="G93" s="11">
        <f>VLOOKUP(A93,[2]数据!$B:$K,10,0)</f>
        <v>4919024.92</v>
      </c>
      <c r="H93" s="11">
        <f>VLOOKUP(A93,[3]数据!$B:$J,9,0)</f>
        <v>161980183.54</v>
      </c>
      <c r="I93" s="11">
        <f>VLOOKUP(A93,[3]数据!$B:$K,10,0)</f>
        <v>158407073</v>
      </c>
      <c r="J93" s="11">
        <v>0</v>
      </c>
      <c r="K93" s="11">
        <v>6594154.97</v>
      </c>
    </row>
    <row r="94" ht="16.5" spans="1:11">
      <c r="A94" s="10" t="s">
        <v>143</v>
      </c>
      <c r="B94" s="10" t="s">
        <v>741</v>
      </c>
      <c r="C94" s="10" t="s">
        <v>144</v>
      </c>
      <c r="D94" s="11"/>
      <c r="E94" s="11">
        <v>19550815.87</v>
      </c>
      <c r="F94" s="11">
        <f>VLOOKUP(A94,[2]数据!$B:$J,9,0)</f>
        <v>4251279.15</v>
      </c>
      <c r="G94" s="11">
        <f>VLOOKUP(A94,[2]数据!$B:$K,10,0)</f>
        <v>5058664.33</v>
      </c>
      <c r="H94" s="11">
        <f>VLOOKUP(A94,[3]数据!$B:$J,9,0)</f>
        <v>33101429.82</v>
      </c>
      <c r="I94" s="11">
        <f>VLOOKUP(A94,[3]数据!$B:$K,10,0)</f>
        <v>35799804.65</v>
      </c>
      <c r="J94" s="11">
        <v>0</v>
      </c>
      <c r="K94" s="11">
        <v>22249190.7</v>
      </c>
    </row>
    <row r="95" ht="16.5" spans="1:11">
      <c r="A95" s="10" t="s">
        <v>145</v>
      </c>
      <c r="B95" s="10" t="s">
        <v>741</v>
      </c>
      <c r="C95" s="10" t="s">
        <v>146</v>
      </c>
      <c r="D95" s="11"/>
      <c r="E95" s="11">
        <v>212345668.26</v>
      </c>
      <c r="F95" s="11">
        <f>VLOOKUP(A95,[2]数据!$B:$J,9,0)</f>
        <v>56456500.83</v>
      </c>
      <c r="G95" s="11">
        <f>VLOOKUP(A95,[2]数据!$B:$K,10,0)</f>
        <v>42907241</v>
      </c>
      <c r="H95" s="11">
        <f>VLOOKUP(A95,[3]数据!$B:$J,9,0)</f>
        <v>484410680.57</v>
      </c>
      <c r="I95" s="11">
        <f>VLOOKUP(A95,[3]数据!$B:$K,10,0)</f>
        <v>486555274.91</v>
      </c>
      <c r="J95" s="11">
        <v>0</v>
      </c>
      <c r="K95" s="11">
        <v>214490262.6</v>
      </c>
    </row>
    <row r="96" ht="16.5" spans="1:11">
      <c r="A96" s="10" t="s">
        <v>147</v>
      </c>
      <c r="B96" s="10" t="s">
        <v>741</v>
      </c>
      <c r="C96" s="10" t="s">
        <v>148</v>
      </c>
      <c r="D96" s="11"/>
      <c r="E96" s="11">
        <v>10133341.86</v>
      </c>
      <c r="F96" s="11">
        <f>VLOOKUP(A96,[2]数据!$B:$J,9,0)</f>
        <v>24728357.75</v>
      </c>
      <c r="G96" s="11">
        <f>VLOOKUP(A96,[2]数据!$B:$K,10,0)</f>
        <v>33244420.56</v>
      </c>
      <c r="H96" s="11">
        <f>VLOOKUP(A96,[3]数据!$B:$J,9,0)</f>
        <v>423323732.69</v>
      </c>
      <c r="I96" s="11">
        <f>VLOOKUP(A96,[3]数据!$B:$K,10,0)</f>
        <v>437471463.5</v>
      </c>
      <c r="J96" s="11">
        <v>0</v>
      </c>
      <c r="K96" s="11">
        <v>24281072.67</v>
      </c>
    </row>
    <row r="97" ht="16.5" spans="1:11">
      <c r="A97" s="10" t="s">
        <v>149</v>
      </c>
      <c r="B97" s="10" t="s">
        <v>741</v>
      </c>
      <c r="C97" s="10" t="s">
        <v>150</v>
      </c>
      <c r="D97" s="11"/>
      <c r="E97" s="11">
        <v>7320032.86</v>
      </c>
      <c r="F97" s="11">
        <f>VLOOKUP(A97,[2]数据!$B:$J,9,0)</f>
        <v>1490000</v>
      </c>
      <c r="G97" s="11">
        <f>VLOOKUP(A97,[2]数据!$B:$K,10,0)</f>
        <v>83911.47</v>
      </c>
      <c r="H97" s="11">
        <f>VLOOKUP(A97,[3]数据!$B:$J,9,0)</f>
        <v>23334064.75</v>
      </c>
      <c r="I97" s="11">
        <f>VLOOKUP(A97,[3]数据!$B:$K,10,0)</f>
        <v>16017976.48</v>
      </c>
      <c r="J97" s="11">
        <v>0</v>
      </c>
      <c r="K97" s="11">
        <v>3944.59</v>
      </c>
    </row>
    <row r="98" s="1" customFormat="1" ht="16.5" spans="1:14">
      <c r="A98" s="12" t="s">
        <v>699</v>
      </c>
      <c r="B98" s="12" t="s">
        <v>741</v>
      </c>
      <c r="C98" s="12" t="s">
        <v>742</v>
      </c>
      <c r="D98" s="13"/>
      <c r="E98" s="13">
        <v>259517124.36</v>
      </c>
      <c r="F98" s="15">
        <f t="shared" ref="F98:K98" si="23">SUM(F93:F97)</f>
        <v>87259317.32</v>
      </c>
      <c r="G98" s="15">
        <f t="shared" si="23"/>
        <v>86213262.28</v>
      </c>
      <c r="H98" s="13">
        <f t="shared" si="23"/>
        <v>1126150091.37</v>
      </c>
      <c r="I98" s="13">
        <f t="shared" si="23"/>
        <v>1134251592.54</v>
      </c>
      <c r="J98" s="13">
        <f t="shared" si="23"/>
        <v>0</v>
      </c>
      <c r="K98" s="13">
        <f t="shared" si="23"/>
        <v>267618625.53</v>
      </c>
      <c r="M98" s="17"/>
      <c r="N98" s="17"/>
    </row>
    <row r="99" ht="16.5" spans="1:11">
      <c r="A99" s="10" t="s">
        <v>151</v>
      </c>
      <c r="B99" s="10" t="s">
        <v>743</v>
      </c>
      <c r="C99" s="10" t="s">
        <v>152</v>
      </c>
      <c r="D99" s="11"/>
      <c r="E99" s="11">
        <v>40312751.25</v>
      </c>
      <c r="F99" s="11">
        <f>VLOOKUP(A99,[2]数据!$B:$J,9,0)</f>
        <v>0</v>
      </c>
      <c r="G99" s="11">
        <f>VLOOKUP(A99,[2]数据!$B:$K,10,0)</f>
        <v>0</v>
      </c>
      <c r="H99" s="11">
        <f>VLOOKUP(A99,[3]数据!$B:$J,9,0)</f>
        <v>67777781.78</v>
      </c>
      <c r="I99" s="11">
        <f>VLOOKUP(A99,[3]数据!$B:$K,10,0)</f>
        <v>27465030.53</v>
      </c>
      <c r="J99" s="11">
        <f>VLOOKUP(A99,[3]数据!$B:$M,12,0)</f>
        <v>0</v>
      </c>
      <c r="K99" s="11">
        <v>3068.72</v>
      </c>
    </row>
    <row r="100" ht="16.5" spans="1:11">
      <c r="A100" s="10" t="s">
        <v>153</v>
      </c>
      <c r="B100" s="10" t="s">
        <v>743</v>
      </c>
      <c r="C100" s="10" t="s">
        <v>154</v>
      </c>
      <c r="D100" s="11"/>
      <c r="E100" s="11">
        <v>24860.95</v>
      </c>
      <c r="F100" s="11">
        <f>VLOOKUP(A100,[2]数据!$B:$J,9,0)</f>
        <v>0</v>
      </c>
      <c r="G100" s="11">
        <f>VLOOKUP(A100,[2]数据!$B:$K,10,0)</f>
        <v>0</v>
      </c>
      <c r="H100" s="11">
        <f>VLOOKUP(A100,[3]数据!$B:$J,9,0)</f>
        <v>15101160</v>
      </c>
      <c r="I100" s="11">
        <f>VLOOKUP(A100,[3]数据!$B:$K,10,0)</f>
        <v>15101160</v>
      </c>
      <c r="J100" s="11">
        <v>0</v>
      </c>
      <c r="K100" s="11">
        <v>24860.95</v>
      </c>
    </row>
    <row r="101" s="1" customFormat="1" ht="16.5" spans="1:14">
      <c r="A101" s="12" t="s">
        <v>699</v>
      </c>
      <c r="B101" s="12" t="s">
        <v>743</v>
      </c>
      <c r="C101" s="12" t="s">
        <v>744</v>
      </c>
      <c r="D101" s="13"/>
      <c r="E101" s="13">
        <v>40337612.2</v>
      </c>
      <c r="F101" s="15">
        <f t="shared" ref="F101:K101" si="24">SUM(F99:F100)</f>
        <v>0</v>
      </c>
      <c r="G101" s="15">
        <f t="shared" si="24"/>
        <v>0</v>
      </c>
      <c r="H101" s="13">
        <f t="shared" si="24"/>
        <v>82878941.78</v>
      </c>
      <c r="I101" s="13">
        <f t="shared" si="24"/>
        <v>42566190.53</v>
      </c>
      <c r="J101" s="13">
        <f t="shared" si="24"/>
        <v>0</v>
      </c>
      <c r="K101" s="13">
        <f t="shared" si="24"/>
        <v>27929.67</v>
      </c>
      <c r="M101" s="17"/>
      <c r="N101" s="17"/>
    </row>
    <row r="102" ht="16.5" spans="1:11">
      <c r="A102" s="10" t="s">
        <v>155</v>
      </c>
      <c r="B102" s="10" t="s">
        <v>745</v>
      </c>
      <c r="C102" s="10" t="s">
        <v>156</v>
      </c>
      <c r="D102" s="11"/>
      <c r="E102" s="11">
        <v>1754406.67</v>
      </c>
      <c r="F102" s="11">
        <f>VLOOKUP(A102,[2]数据!$B:$J,9,0)</f>
        <v>2454879.7</v>
      </c>
      <c r="G102" s="11">
        <f>VLOOKUP(A102,[2]数据!$B:$K,10,0)</f>
        <v>1987377.55</v>
      </c>
      <c r="H102" s="11">
        <f>VLOOKUP(A102,[3]数据!$B:$J,9,0)</f>
        <v>28318749.99</v>
      </c>
      <c r="I102" s="11">
        <f>VLOOKUP(A102,[3]数据!$B:$K,10,0)</f>
        <v>27617892.4</v>
      </c>
      <c r="J102" s="11">
        <v>0</v>
      </c>
      <c r="K102" s="11">
        <v>1053549.08</v>
      </c>
    </row>
    <row r="103" ht="16.5" spans="1:11">
      <c r="A103" s="10" t="s">
        <v>157</v>
      </c>
      <c r="B103" s="10" t="s">
        <v>745</v>
      </c>
      <c r="C103" s="10" t="s">
        <v>158</v>
      </c>
      <c r="D103" s="11"/>
      <c r="E103" s="11">
        <v>2053779.93</v>
      </c>
      <c r="F103" s="11">
        <f>VLOOKUP(A103,[2]数据!$B:$J,9,0)</f>
        <v>0</v>
      </c>
      <c r="G103" s="11">
        <f>VLOOKUP(A103,[2]数据!$B:$K,10,0)</f>
        <v>892033.56</v>
      </c>
      <c r="H103" s="11">
        <f>VLOOKUP(A103,[3]数据!$B:$J,9,0)</f>
        <v>0</v>
      </c>
      <c r="I103" s="11">
        <f>VLOOKUP(A103,[3]数据!$B:$K,10,0)</f>
        <v>892033.56</v>
      </c>
      <c r="J103" s="11">
        <v>0</v>
      </c>
      <c r="K103" s="11">
        <v>2945813.49</v>
      </c>
    </row>
    <row r="104" ht="16.5" spans="1:11">
      <c r="A104" s="10" t="s">
        <v>159</v>
      </c>
      <c r="B104" s="10" t="s">
        <v>745</v>
      </c>
      <c r="C104" s="10" t="s">
        <v>160</v>
      </c>
      <c r="D104" s="11">
        <v>155961.51</v>
      </c>
      <c r="E104" s="11">
        <v>0</v>
      </c>
      <c r="F104" s="11">
        <f>VLOOKUP(A104,[2]数据!$B:$J,9,0)</f>
        <v>269286.62</v>
      </c>
      <c r="G104" s="11">
        <f>VLOOKUP(A104,[2]数据!$B:$K,10,0)</f>
        <v>269286.62</v>
      </c>
      <c r="H104" s="11">
        <f>VLOOKUP(A104,[3]数据!$B:$J,9,0)</f>
        <v>2737320.16</v>
      </c>
      <c r="I104" s="11">
        <f>VLOOKUP(A104,[3]数据!$B:$K,10,0)</f>
        <v>2733463.36</v>
      </c>
      <c r="J104" s="11">
        <f>VLOOKUP(A104,[3]数据!$B:$M,12,0)</f>
        <v>159818.31</v>
      </c>
      <c r="K104" s="11">
        <v>12675.29</v>
      </c>
    </row>
    <row r="105" ht="16.5" spans="1:11">
      <c r="A105" s="10" t="s">
        <v>161</v>
      </c>
      <c r="B105" s="10" t="s">
        <v>745</v>
      </c>
      <c r="C105" s="10" t="s">
        <v>162</v>
      </c>
      <c r="D105" s="11">
        <v>0</v>
      </c>
      <c r="E105" s="11">
        <v>0</v>
      </c>
      <c r="F105" s="11">
        <f>VLOOKUP(A105,[2]数据!$B:$J,9,0)</f>
        <v>183516.04</v>
      </c>
      <c r="G105" s="11">
        <f>VLOOKUP(A105,[2]数据!$B:$K,10,0)</f>
        <v>183516.04</v>
      </c>
      <c r="H105" s="11">
        <f>VLOOKUP(A105,[3]数据!$B:$J,9,0)</f>
        <v>3017703.47</v>
      </c>
      <c r="I105" s="11">
        <f>VLOOKUP(A105,[3]数据!$B:$K,10,0)</f>
        <v>3017703.47</v>
      </c>
      <c r="J105" s="11">
        <f>VLOOKUP(A105,[3]数据!$B:$M,12,0)</f>
        <v>0</v>
      </c>
      <c r="K105" s="11">
        <v>2010</v>
      </c>
    </row>
    <row r="106" ht="16.5" spans="1:11">
      <c r="A106" s="10" t="s">
        <v>163</v>
      </c>
      <c r="B106" s="10" t="s">
        <v>745</v>
      </c>
      <c r="C106" s="10" t="s">
        <v>164</v>
      </c>
      <c r="D106" s="11">
        <v>0</v>
      </c>
      <c r="E106" s="11">
        <v>0</v>
      </c>
      <c r="F106" s="11">
        <f>VLOOKUP(A106,[2]数据!$B:$J,9,0)</f>
        <v>145307.94</v>
      </c>
      <c r="G106" s="11">
        <f>VLOOKUP(A106,[2]数据!$B:$K,10,0)</f>
        <v>145307.94</v>
      </c>
      <c r="H106" s="11">
        <f>VLOOKUP(A106,[3]数据!$B:$J,9,0)</f>
        <v>2385907.62</v>
      </c>
      <c r="I106" s="11">
        <f>VLOOKUP(A106,[3]数据!$B:$K,10,0)</f>
        <v>2385907.62</v>
      </c>
      <c r="J106" s="11">
        <f>VLOOKUP(A106,[3]数据!$B:$M,12,0)</f>
        <v>0</v>
      </c>
      <c r="K106" s="11">
        <v>137430000</v>
      </c>
    </row>
    <row r="107" ht="16.5" spans="1:11">
      <c r="A107" s="10" t="s">
        <v>165</v>
      </c>
      <c r="B107" s="10" t="s">
        <v>745</v>
      </c>
      <c r="C107" s="10" t="s">
        <v>166</v>
      </c>
      <c r="D107" s="11">
        <v>0</v>
      </c>
      <c r="E107" s="11">
        <v>0</v>
      </c>
      <c r="F107" s="11">
        <f>VLOOKUP(A107,[2]数据!$B:$J,9,0)</f>
        <v>13764.6</v>
      </c>
      <c r="G107" s="11">
        <f>VLOOKUP(A107,[2]数据!$B:$K,10,0)</f>
        <v>13764.6</v>
      </c>
      <c r="H107" s="11">
        <f>VLOOKUP(A107,[3]数据!$B:$J,9,0)</f>
        <v>229748.54</v>
      </c>
      <c r="I107" s="11">
        <f>VLOOKUP(A107,[3]数据!$B:$K,10,0)</f>
        <v>229748.54</v>
      </c>
      <c r="J107" s="11">
        <f>VLOOKUP(A107,[3]数据!$B:$M,12,0)</f>
        <v>0</v>
      </c>
      <c r="K107" s="11">
        <v>8533368.14</v>
      </c>
    </row>
    <row r="108" ht="16.5" spans="1:11">
      <c r="A108" s="10" t="s">
        <v>167</v>
      </c>
      <c r="B108" s="10" t="s">
        <v>745</v>
      </c>
      <c r="C108" s="10" t="s">
        <v>168</v>
      </c>
      <c r="D108" s="11">
        <v>0</v>
      </c>
      <c r="E108" s="11">
        <v>0</v>
      </c>
      <c r="F108" s="11">
        <f>VLOOKUP(A108,[2]数据!$B:$J,9,0)</f>
        <v>8055.18</v>
      </c>
      <c r="G108" s="11">
        <f>VLOOKUP(A108,[2]数据!$B:$K,10,0)</f>
        <v>8055.18</v>
      </c>
      <c r="H108" s="11">
        <f>VLOOKUP(A108,[3]数据!$B:$J,9,0)</f>
        <v>132397.95</v>
      </c>
      <c r="I108" s="11">
        <f>VLOOKUP(A108,[3]数据!$B:$K,10,0)</f>
        <v>132397.95</v>
      </c>
      <c r="J108" s="11">
        <f>VLOOKUP(A108,[3]数据!$B:$M,12,0)</f>
        <v>0</v>
      </c>
      <c r="K108" s="11">
        <v>4068674.44</v>
      </c>
    </row>
    <row r="109" ht="16.5" spans="1:11">
      <c r="A109" s="10" t="s">
        <v>169</v>
      </c>
      <c r="B109" s="10" t="s">
        <v>745</v>
      </c>
      <c r="C109" s="10" t="s">
        <v>170</v>
      </c>
      <c r="D109" s="11">
        <v>0</v>
      </c>
      <c r="E109" s="11">
        <v>0</v>
      </c>
      <c r="F109" s="11">
        <f>VLOOKUP(A109,[2]数据!$B:$J,9,0)</f>
        <v>39010.2</v>
      </c>
      <c r="G109" s="11">
        <f>VLOOKUP(A109,[2]数据!$B:$K,10,0)</f>
        <v>39010.2</v>
      </c>
      <c r="H109" s="11">
        <f>VLOOKUP(A109,[3]数据!$B:$J,9,0)</f>
        <v>584053.2</v>
      </c>
      <c r="I109" s="11">
        <f>VLOOKUP(A109,[3]数据!$B:$K,10,0)</f>
        <v>584053.2</v>
      </c>
      <c r="J109" s="11">
        <f>VLOOKUP(A109,[3]数据!$B:$M,12,0)</f>
        <v>0</v>
      </c>
      <c r="K109" s="11">
        <v>163018.12</v>
      </c>
    </row>
    <row r="110" ht="16.5" spans="1:11">
      <c r="A110" s="10" t="s">
        <v>171</v>
      </c>
      <c r="B110" s="10" t="s">
        <v>745</v>
      </c>
      <c r="C110" s="10" t="s">
        <v>172</v>
      </c>
      <c r="D110" s="11">
        <v>0</v>
      </c>
      <c r="E110" s="11">
        <v>0</v>
      </c>
      <c r="F110" s="11">
        <f>VLOOKUP(A110,[2]数据!$B:$J,9,0)</f>
        <v>15000</v>
      </c>
      <c r="G110" s="11">
        <f>VLOOKUP(A110,[2]数据!$B:$K,10,0)</f>
        <v>15000</v>
      </c>
      <c r="H110" s="11">
        <f>VLOOKUP(A110,[3]数据!$B:$J,9,0)</f>
        <v>35700</v>
      </c>
      <c r="I110" s="11">
        <f>VLOOKUP(A110,[3]数据!$B:$K,10,0)</f>
        <v>35700</v>
      </c>
      <c r="J110" s="11">
        <f>VLOOKUP(A110,[3]数据!$B:$M,12,0)</f>
        <v>0</v>
      </c>
      <c r="K110" s="11">
        <v>84350000</v>
      </c>
    </row>
    <row r="111" ht="16.5" spans="1:11">
      <c r="A111" s="10" t="s">
        <v>173</v>
      </c>
      <c r="B111" s="10" t="s">
        <v>745</v>
      </c>
      <c r="C111" s="10" t="s">
        <v>174</v>
      </c>
      <c r="D111" s="11"/>
      <c r="E111" s="11">
        <v>1658.33</v>
      </c>
      <c r="F111" s="11">
        <f>VLOOKUP(A111,[2]数据!$B:$J,9,0)</f>
        <v>1658.33</v>
      </c>
      <c r="G111" s="11">
        <f>VLOOKUP(A111,[2]数据!$B:$K,10,0)</f>
        <v>1658.33</v>
      </c>
      <c r="H111" s="11">
        <f>VLOOKUP(A111,[3]数据!$B:$J,9,0)</f>
        <v>19899.96</v>
      </c>
      <c r="I111" s="11">
        <f>VLOOKUP(A111,[3]数据!$B:$K,10,0)</f>
        <v>19899.96</v>
      </c>
      <c r="J111" s="11">
        <v>0</v>
      </c>
      <c r="K111" s="11">
        <v>1658.33</v>
      </c>
    </row>
    <row r="112" s="1" customFormat="1" ht="16.5" spans="1:14">
      <c r="A112" s="12" t="s">
        <v>699</v>
      </c>
      <c r="B112" s="12" t="s">
        <v>745</v>
      </c>
      <c r="C112" s="12" t="s">
        <v>746</v>
      </c>
      <c r="D112" s="13"/>
      <c r="E112" s="13">
        <v>3653883.42</v>
      </c>
      <c r="F112" s="15">
        <f t="shared" ref="F112:K112" si="25">SUM(F102:F111)</f>
        <v>3130478.61</v>
      </c>
      <c r="G112" s="15">
        <f t="shared" si="25"/>
        <v>3555010.02</v>
      </c>
      <c r="H112" s="13">
        <f t="shared" si="25"/>
        <v>37461480.89</v>
      </c>
      <c r="I112" s="13">
        <f t="shared" si="25"/>
        <v>37648800.06</v>
      </c>
      <c r="J112" s="13">
        <f t="shared" si="25"/>
        <v>159818.31</v>
      </c>
      <c r="K112" s="13">
        <f t="shared" si="25"/>
        <v>238560766.89</v>
      </c>
      <c r="M112" s="17"/>
      <c r="N112" s="17"/>
    </row>
    <row r="113" ht="16.5" spans="1:11">
      <c r="A113" s="10" t="s">
        <v>175</v>
      </c>
      <c r="B113" s="10" t="s">
        <v>747</v>
      </c>
      <c r="C113" s="10" t="s">
        <v>176</v>
      </c>
      <c r="D113" s="11">
        <v>49939629.17</v>
      </c>
      <c r="E113" s="11">
        <v>0</v>
      </c>
      <c r="F113" s="11">
        <f>VLOOKUP(A113,[2]数据!$B:$J,9,0)</f>
        <v>2032496.04</v>
      </c>
      <c r="G113" s="11">
        <f>VLOOKUP(A113,[2]数据!$B:$K,10,0)</f>
        <v>0</v>
      </c>
      <c r="H113" s="11">
        <f>VLOOKUP(A113,[3]数据!$B:$J,9,0)</f>
        <v>28536866.16</v>
      </c>
      <c r="I113" s="11">
        <f>VLOOKUP(A113,[3]数据!$B:$K,10,0)</f>
        <v>0</v>
      </c>
      <c r="J113" s="11">
        <f>VLOOKUP(A113,[3]数据!$B:$M,12,0)</f>
        <v>78476495.33</v>
      </c>
      <c r="K113" s="11">
        <v>16000000</v>
      </c>
    </row>
    <row r="114" ht="16.5" spans="1:11">
      <c r="A114" s="10" t="s">
        <v>177</v>
      </c>
      <c r="B114" s="10" t="s">
        <v>747</v>
      </c>
      <c r="C114" s="10" t="s">
        <v>178</v>
      </c>
      <c r="D114" s="11">
        <v>2459</v>
      </c>
      <c r="E114" s="11">
        <v>0</v>
      </c>
      <c r="F114" s="11">
        <f>VLOOKUP(A114,[2]数据!$B:$J,9,0)</f>
        <v>6000</v>
      </c>
      <c r="G114" s="11">
        <f>VLOOKUP(A114,[2]数据!$B:$K,10,0)</f>
        <v>0</v>
      </c>
      <c r="H114" s="11">
        <f>VLOOKUP(A114,[3]数据!$B:$J,9,0)</f>
        <v>18000</v>
      </c>
      <c r="I114" s="11">
        <f>VLOOKUP(A114,[3]数据!$B:$K,10,0)</f>
        <v>0</v>
      </c>
      <c r="J114" s="11">
        <f>VLOOKUP(A114,[3]数据!$B:$M,12,0)</f>
        <v>20459</v>
      </c>
      <c r="K114" s="11">
        <v>4227500</v>
      </c>
    </row>
    <row r="115" ht="16.5" spans="1:11">
      <c r="A115" s="10" t="s">
        <v>179</v>
      </c>
      <c r="B115" s="10" t="s">
        <v>747</v>
      </c>
      <c r="C115" s="10" t="s">
        <v>180</v>
      </c>
      <c r="D115" s="11">
        <v>63662058.42</v>
      </c>
      <c r="E115" s="11">
        <v>0</v>
      </c>
      <c r="F115" s="11">
        <f>VLOOKUP(A115,[2]数据!$B:$J,9,0)</f>
        <v>37838.82</v>
      </c>
      <c r="G115" s="11">
        <f>VLOOKUP(A115,[2]数据!$B:$K,10,0)</f>
        <v>0</v>
      </c>
      <c r="H115" s="11">
        <f>VLOOKUP(A115,[3]数据!$B:$J,9,0)</f>
        <v>4208275.82</v>
      </c>
      <c r="I115" s="11">
        <f>VLOOKUP(A115,[3]数据!$B:$K,10,0)</f>
        <v>1159451.32</v>
      </c>
      <c r="J115" s="11">
        <f>VLOOKUP(A115,[3]数据!$B:$M,12,0)</f>
        <v>66710882.92</v>
      </c>
      <c r="K115" s="11">
        <v>3820000</v>
      </c>
    </row>
    <row r="116" ht="16.5" spans="1:11">
      <c r="A116" s="10" t="s">
        <v>181</v>
      </c>
      <c r="B116" s="10" t="s">
        <v>747</v>
      </c>
      <c r="C116" s="10" t="s">
        <v>182</v>
      </c>
      <c r="D116" s="11"/>
      <c r="E116" s="11">
        <v>65586368.53</v>
      </c>
      <c r="F116" s="11">
        <f>VLOOKUP(A116,[2]数据!$B:$J,9,0)</f>
        <v>57.71</v>
      </c>
      <c r="G116" s="11">
        <f>VLOOKUP(A116,[2]数据!$B:$K,10,0)</f>
        <v>2594889.58</v>
      </c>
      <c r="H116" s="11">
        <f>VLOOKUP(A116,[3]数据!$B:$J,9,0)</f>
        <v>363858.42</v>
      </c>
      <c r="I116" s="11">
        <f>VLOOKUP(A116,[3]数据!$B:$K,10,0)</f>
        <v>36958422.2</v>
      </c>
      <c r="J116" s="11">
        <v>0</v>
      </c>
      <c r="K116" s="11">
        <v>102180932.31</v>
      </c>
    </row>
    <row r="117" ht="16.5" spans="1:11">
      <c r="A117" s="10" t="s">
        <v>183</v>
      </c>
      <c r="B117" s="10" t="s">
        <v>747</v>
      </c>
      <c r="C117" s="10" t="s">
        <v>184</v>
      </c>
      <c r="D117" s="11"/>
      <c r="E117" s="11">
        <v>616021.99</v>
      </c>
      <c r="F117" s="11">
        <f>VLOOKUP(A117,[2]数据!$B:$J,9,0)</f>
        <v>-16266.55</v>
      </c>
      <c r="G117" s="11">
        <f>VLOOKUP(A117,[2]数据!$B:$K,10,0)</f>
        <v>2391.8</v>
      </c>
      <c r="H117" s="11">
        <f>VLOOKUP(A117,[3]数据!$B:$J,9,0)</f>
        <v>-17053.35</v>
      </c>
      <c r="I117" s="11">
        <f>VLOOKUP(A117,[3]数据!$B:$K,10,0)</f>
        <v>40920.63</v>
      </c>
      <c r="J117" s="11">
        <v>0</v>
      </c>
      <c r="K117" s="11">
        <v>673995.97</v>
      </c>
    </row>
    <row r="118" ht="16.5" spans="1:11">
      <c r="A118" s="10" t="s">
        <v>185</v>
      </c>
      <c r="B118" s="10" t="s">
        <v>747</v>
      </c>
      <c r="C118" s="10" t="s">
        <v>186</v>
      </c>
      <c r="D118" s="11">
        <v>0</v>
      </c>
      <c r="E118" s="11">
        <v>0</v>
      </c>
      <c r="F118" s="11">
        <f>VLOOKUP(A118,[2]数据!$B:$J,9,0)</f>
        <v>0</v>
      </c>
      <c r="G118" s="11">
        <f>VLOOKUP(A118,[2]数据!$B:$K,10,0)</f>
        <v>0</v>
      </c>
      <c r="H118" s="11">
        <f>VLOOKUP(A118,[3]数据!$B:$J,9,0)</f>
        <v>0</v>
      </c>
      <c r="I118" s="11">
        <f>VLOOKUP(A118,[3]数据!$B:$K,10,0)</f>
        <v>0</v>
      </c>
      <c r="J118" s="11">
        <f>VLOOKUP(A118,[3]数据!$B:$M,12,0)</f>
        <v>0</v>
      </c>
      <c r="K118" s="11">
        <v>1760000</v>
      </c>
    </row>
    <row r="119" ht="16.5" spans="1:11">
      <c r="A119" s="10" t="s">
        <v>187</v>
      </c>
      <c r="B119" s="10" t="s">
        <v>747</v>
      </c>
      <c r="C119" s="10" t="s">
        <v>188</v>
      </c>
      <c r="D119" s="11">
        <v>365075680.62</v>
      </c>
      <c r="E119" s="11">
        <v>0</v>
      </c>
      <c r="F119" s="11">
        <f>VLOOKUP(A119,[2]数据!$B:$J,9,0)</f>
        <v>581470.18</v>
      </c>
      <c r="G119" s="11">
        <f>VLOOKUP(A119,[2]数据!$B:$K,10,0)</f>
        <v>-14285.42</v>
      </c>
      <c r="H119" s="11">
        <f>VLOOKUP(A119,[3]数据!$B:$J,9,0)</f>
        <v>4605106.42</v>
      </c>
      <c r="I119" s="11">
        <f>VLOOKUP(A119,[3]数据!$B:$K,10,0)</f>
        <v>-14274.22</v>
      </c>
      <c r="J119" s="11">
        <f>VLOOKUP(A119,[3]数据!$B:$M,12,0)</f>
        <v>369695061.26</v>
      </c>
      <c r="K119" s="11">
        <v>1100000</v>
      </c>
    </row>
    <row r="120" ht="16.5" spans="1:11">
      <c r="A120" s="10" t="s">
        <v>189</v>
      </c>
      <c r="B120" s="10" t="s">
        <v>747</v>
      </c>
      <c r="C120" s="10" t="s">
        <v>190</v>
      </c>
      <c r="D120" s="11"/>
      <c r="E120" s="11">
        <v>412477875.25</v>
      </c>
      <c r="F120" s="11">
        <f>VLOOKUP(A120,[2]数据!$B:$J,9,0)</f>
        <v>0</v>
      </c>
      <c r="G120" s="11">
        <f>VLOOKUP(A120,[2]数据!$B:$K,10,0)</f>
        <v>58600.24</v>
      </c>
      <c r="H120" s="11">
        <f>VLOOKUP(A120,[3]数据!$B:$J,9,0)</f>
        <v>-70164.72</v>
      </c>
      <c r="I120" s="11">
        <f>VLOOKUP(A120,[3]数据!$B:$K,10,0)</f>
        <v>-499631.18</v>
      </c>
      <c r="J120" s="11">
        <v>0</v>
      </c>
      <c r="K120" s="11">
        <v>412048408.79</v>
      </c>
    </row>
    <row r="121" ht="16.5" spans="1:11">
      <c r="A121" s="10" t="s">
        <v>191</v>
      </c>
      <c r="B121" s="10" t="s">
        <v>747</v>
      </c>
      <c r="C121" s="10" t="s">
        <v>192</v>
      </c>
      <c r="D121" s="11"/>
      <c r="E121" s="11">
        <v>217608.84</v>
      </c>
      <c r="F121" s="11">
        <f>VLOOKUP(A121,[2]数据!$B:$J,9,0)</f>
        <v>17288.68</v>
      </c>
      <c r="G121" s="11">
        <f>VLOOKUP(A121,[2]数据!$B:$K,10,0)</f>
        <v>37838.82</v>
      </c>
      <c r="H121" s="11">
        <f>VLOOKUP(A121,[3]数据!$B:$J,9,0)</f>
        <v>4388045.84</v>
      </c>
      <c r="I121" s="11">
        <f>VLOOKUP(A121,[3]数据!$B:$K,10,0)</f>
        <v>4208275.82</v>
      </c>
      <c r="J121" s="11">
        <v>0</v>
      </c>
      <c r="K121" s="11">
        <v>37838.82</v>
      </c>
    </row>
    <row r="122" ht="16.5" spans="1:11">
      <c r="A122" s="10" t="s">
        <v>193</v>
      </c>
      <c r="B122" s="10" t="s">
        <v>747</v>
      </c>
      <c r="C122" s="10" t="s">
        <v>194</v>
      </c>
      <c r="D122" s="11"/>
      <c r="E122" s="11">
        <v>3054.18</v>
      </c>
      <c r="F122" s="11">
        <f>VLOOKUP(A122,[2]数据!$B:$J,9,0)</f>
        <v>1453.84</v>
      </c>
      <c r="G122" s="11">
        <f>VLOOKUP(A122,[2]数据!$B:$K,10,0)</f>
        <v>6555.74</v>
      </c>
      <c r="H122" s="11">
        <f>VLOOKUP(A122,[3]数据!$B:$J,9,0)</f>
        <v>19123.8</v>
      </c>
      <c r="I122" s="11">
        <f>VLOOKUP(A122,[3]数据!$B:$K,10,0)</f>
        <v>21171.52</v>
      </c>
      <c r="J122" s="11">
        <v>0</v>
      </c>
      <c r="K122" s="11">
        <v>5101.9</v>
      </c>
    </row>
    <row r="123" ht="16.5" spans="1:11">
      <c r="A123" s="10" t="s">
        <v>195</v>
      </c>
      <c r="B123" s="10" t="s">
        <v>747</v>
      </c>
      <c r="C123" s="10" t="s">
        <v>196</v>
      </c>
      <c r="D123" s="11"/>
      <c r="E123" s="11">
        <v>15232.62</v>
      </c>
      <c r="F123" s="11">
        <f>VLOOKUP(A123,[2]数据!$B:$J,9,0)</f>
        <v>1210.21</v>
      </c>
      <c r="G123" s="11">
        <f>VLOOKUP(A123,[2]数据!$B:$K,10,0)</f>
        <v>3068.72</v>
      </c>
      <c r="H123" s="11">
        <f>VLOOKUP(A123,[3]数据!$B:$J,9,0)</f>
        <v>311724.15</v>
      </c>
      <c r="I123" s="11">
        <f>VLOOKUP(A123,[3]数据!$B:$K,10,0)</f>
        <v>299560.25</v>
      </c>
      <c r="J123" s="11">
        <v>0</v>
      </c>
      <c r="K123" s="11">
        <v>3068.72</v>
      </c>
    </row>
    <row r="124" ht="16.5" spans="1:11">
      <c r="A124" s="10" t="s">
        <v>197</v>
      </c>
      <c r="B124" s="10" t="s">
        <v>747</v>
      </c>
      <c r="C124" s="10" t="s">
        <v>198</v>
      </c>
      <c r="D124" s="11"/>
      <c r="E124" s="11">
        <v>6528.27</v>
      </c>
      <c r="F124" s="11">
        <f>VLOOKUP(A124,[2]数据!$B:$J,9,0)</f>
        <v>518.66</v>
      </c>
      <c r="G124" s="11">
        <f>VLOOKUP(A124,[2]数据!$B:$K,10,0)</f>
        <v>1315.16</v>
      </c>
      <c r="H124" s="11">
        <f>VLOOKUP(A124,[3]数据!$B:$J,9,0)</f>
        <v>132001.37</v>
      </c>
      <c r="I124" s="11">
        <f>VLOOKUP(A124,[3]数据!$B:$K,10,0)</f>
        <v>126788.26</v>
      </c>
      <c r="J124" s="11">
        <v>0</v>
      </c>
      <c r="K124" s="11">
        <v>1315.16</v>
      </c>
    </row>
    <row r="125" ht="16.5" spans="1:11">
      <c r="A125" s="10" t="s">
        <v>199</v>
      </c>
      <c r="B125" s="10" t="s">
        <v>747</v>
      </c>
      <c r="C125" s="10" t="s">
        <v>200</v>
      </c>
      <c r="D125" s="11">
        <v>0</v>
      </c>
      <c r="E125" s="11">
        <v>0</v>
      </c>
      <c r="F125" s="11">
        <f>VLOOKUP(A125,[2]数据!$B:$J,9,0)</f>
        <v>181497.27</v>
      </c>
      <c r="G125" s="11">
        <f>VLOOKUP(A125,[2]数据!$B:$K,10,0)</f>
        <v>60499.09</v>
      </c>
      <c r="H125" s="11">
        <f>VLOOKUP(A125,[3]数据!$B:$J,9,0)</f>
        <v>725989.08</v>
      </c>
      <c r="I125" s="11">
        <f>VLOOKUP(A125,[3]数据!$B:$K,10,0)</f>
        <v>725989.08</v>
      </c>
      <c r="J125" s="11">
        <f>VLOOKUP(A125,[3]数据!$B:$M,12,0)</f>
        <v>0</v>
      </c>
      <c r="K125" s="11">
        <v>22472500</v>
      </c>
    </row>
    <row r="126" ht="16.5" spans="1:11">
      <c r="A126" s="10" t="s">
        <v>201</v>
      </c>
      <c r="B126" s="10" t="s">
        <v>747</v>
      </c>
      <c r="C126" s="10" t="s">
        <v>202</v>
      </c>
      <c r="D126" s="11">
        <v>0</v>
      </c>
      <c r="E126" s="11">
        <v>0</v>
      </c>
      <c r="F126" s="11">
        <f>VLOOKUP(A126,[2]数据!$B:$J,9,0)</f>
        <v>52563</v>
      </c>
      <c r="G126" s="11">
        <f>VLOOKUP(A126,[2]数据!$B:$K,10,0)</f>
        <v>17521</v>
      </c>
      <c r="H126" s="11">
        <f>VLOOKUP(A126,[3]数据!$B:$J,9,0)</f>
        <v>210252</v>
      </c>
      <c r="I126" s="11">
        <f>VLOOKUP(A126,[3]数据!$B:$K,10,0)</f>
        <v>210252</v>
      </c>
      <c r="J126" s="11">
        <f>VLOOKUP(A126,[3]数据!$B:$M,12,0)</f>
        <v>0</v>
      </c>
      <c r="K126" s="11">
        <v>19180000</v>
      </c>
    </row>
    <row r="127" ht="16.5" spans="1:11">
      <c r="A127" s="10" t="s">
        <v>203</v>
      </c>
      <c r="B127" s="10" t="s">
        <v>747</v>
      </c>
      <c r="C127" s="10" t="s">
        <v>204</v>
      </c>
      <c r="D127" s="11">
        <v>29597.77</v>
      </c>
      <c r="E127" s="11">
        <v>0</v>
      </c>
      <c r="F127" s="11">
        <f>VLOOKUP(A127,[2]数据!$B:$J,9,0)</f>
        <v>12076.7</v>
      </c>
      <c r="G127" s="11">
        <f>VLOOKUP(A127,[2]数据!$B:$K,10,0)</f>
        <v>23458.77</v>
      </c>
      <c r="H127" s="11">
        <f>VLOOKUP(A127,[3]数据!$B:$J,9,0)</f>
        <v>118663.8</v>
      </c>
      <c r="I127" s="11">
        <f>VLOOKUP(A127,[3]数据!$B:$K,10,0)</f>
        <v>120299.64</v>
      </c>
      <c r="J127" s="11">
        <f>VLOOKUP(A127,[3]数据!$B:$M,12,0)</f>
        <v>27961.93</v>
      </c>
      <c r="K127" s="11">
        <v>16470000</v>
      </c>
    </row>
    <row r="128" ht="16.5" spans="1:11">
      <c r="A128" s="10" t="s">
        <v>205</v>
      </c>
      <c r="B128" s="10" t="s">
        <v>747</v>
      </c>
      <c r="C128" s="10" t="s">
        <v>206</v>
      </c>
      <c r="D128" s="11"/>
      <c r="E128" s="11">
        <v>4352.18</v>
      </c>
      <c r="F128" s="11">
        <f>VLOOKUP(A128,[2]数据!$B:$J,9,0)</f>
        <v>345.77</v>
      </c>
      <c r="G128" s="11">
        <f>VLOOKUP(A128,[2]数据!$B:$K,10,0)</f>
        <v>876.78</v>
      </c>
      <c r="H128" s="11">
        <f>VLOOKUP(A128,[3]数据!$B:$J,9,0)</f>
        <v>88000.91</v>
      </c>
      <c r="I128" s="11">
        <f>VLOOKUP(A128,[3]数据!$B:$K,10,0)</f>
        <v>84525.51</v>
      </c>
      <c r="J128" s="11">
        <v>0</v>
      </c>
      <c r="K128" s="11">
        <v>876.78</v>
      </c>
    </row>
    <row r="129" ht="16.5" spans="1:11">
      <c r="A129" s="10" t="s">
        <v>207</v>
      </c>
      <c r="B129" s="10" t="s">
        <v>747</v>
      </c>
      <c r="C129" s="10" t="s">
        <v>208</v>
      </c>
      <c r="D129" s="11"/>
      <c r="E129" s="11">
        <v>59978.69</v>
      </c>
      <c r="F129" s="11">
        <f>VLOOKUP(A129,[2]数据!$B:$J,9,0)</f>
        <v>0</v>
      </c>
      <c r="G129" s="11">
        <f>VLOOKUP(A129,[2]数据!$B:$K,10,0)</f>
        <v>12922.36</v>
      </c>
      <c r="H129" s="11">
        <f>VLOOKUP(A129,[3]数据!$B:$J,9,0)</f>
        <v>223078.93</v>
      </c>
      <c r="I129" s="11">
        <f>VLOOKUP(A129,[3]数据!$B:$K,10,0)</f>
        <v>196106.72</v>
      </c>
      <c r="J129" s="11">
        <v>0</v>
      </c>
      <c r="K129" s="11">
        <v>33006.48</v>
      </c>
    </row>
    <row r="130" ht="16.5" spans="1:11">
      <c r="A130" s="10" t="s">
        <v>209</v>
      </c>
      <c r="B130" s="10" t="s">
        <v>747</v>
      </c>
      <c r="C130" s="10" t="s">
        <v>210</v>
      </c>
      <c r="D130" s="11"/>
      <c r="E130" s="11">
        <v>12675.29</v>
      </c>
      <c r="F130" s="11">
        <f>VLOOKUP(A130,[2]数据!$B:$J,9,0)</f>
        <v>0</v>
      </c>
      <c r="G130" s="11">
        <f>VLOOKUP(A130,[2]数据!$B:$K,10,0)</f>
        <v>0</v>
      </c>
      <c r="H130" s="11">
        <f>VLOOKUP(A130,[3]数据!$B:$J,9,0)</f>
        <v>0</v>
      </c>
      <c r="I130" s="11">
        <f>VLOOKUP(A130,[3]数据!$B:$K,10,0)</f>
        <v>0</v>
      </c>
      <c r="J130" s="11">
        <v>0</v>
      </c>
      <c r="K130" s="11">
        <v>12675.29</v>
      </c>
    </row>
    <row r="131" s="1" customFormat="1" ht="16.5" spans="1:14">
      <c r="A131" s="12" t="s">
        <v>699</v>
      </c>
      <c r="B131" s="12" t="s">
        <v>747</v>
      </c>
      <c r="C131" s="12" t="s">
        <v>748</v>
      </c>
      <c r="D131" s="13"/>
      <c r="E131" s="13">
        <v>290270.860000002</v>
      </c>
      <c r="F131" s="15">
        <f t="shared" ref="F131:K131" si="26">SUM(F113:F130)</f>
        <v>2908550.33</v>
      </c>
      <c r="G131" s="15">
        <f t="shared" si="26"/>
        <v>2805652.64</v>
      </c>
      <c r="H131" s="13">
        <f t="shared" si="26"/>
        <v>43861768.63</v>
      </c>
      <c r="I131" s="13">
        <f t="shared" si="26"/>
        <v>43637857.55</v>
      </c>
      <c r="J131" s="13">
        <f t="shared" si="26"/>
        <v>514930860.44</v>
      </c>
      <c r="K131" s="13">
        <f t="shared" si="26"/>
        <v>600027220.22</v>
      </c>
      <c r="M131" s="17"/>
      <c r="N131" s="17"/>
    </row>
    <row r="132" ht="16.5" spans="1:11">
      <c r="A132" s="10" t="s">
        <v>211</v>
      </c>
      <c r="B132" s="10" t="s">
        <v>749</v>
      </c>
      <c r="C132" s="10" t="s">
        <v>212</v>
      </c>
      <c r="D132" s="11">
        <v>33420536.06</v>
      </c>
      <c r="E132" s="11">
        <v>0</v>
      </c>
      <c r="F132" s="11">
        <f>VLOOKUP(A132,[2]数据!$B:$J,9,0)</f>
        <v>0</v>
      </c>
      <c r="G132" s="11">
        <f>VLOOKUP(A132,[2]数据!$B:$K,10,0)</f>
        <v>2010</v>
      </c>
      <c r="H132" s="11">
        <f>VLOOKUP(A132,[3]数据!$B:$J,9,0)</f>
        <v>44000000</v>
      </c>
      <c r="I132" s="11">
        <f>VLOOKUP(A132,[3]数据!$B:$K,10,0)</f>
        <v>77422546.06</v>
      </c>
      <c r="J132" s="11">
        <v>0</v>
      </c>
      <c r="K132" s="11">
        <v>2010</v>
      </c>
    </row>
    <row r="133" ht="16.5" spans="1:11">
      <c r="A133" s="10" t="s">
        <v>213</v>
      </c>
      <c r="B133" s="10" t="s">
        <v>749</v>
      </c>
      <c r="C133" s="10" t="s">
        <v>214</v>
      </c>
      <c r="D133" s="11"/>
      <c r="E133" s="11">
        <v>110437812</v>
      </c>
      <c r="F133" s="11">
        <f>VLOOKUP(A133,[2]数据!$B:$J,9,0)</f>
        <v>329134.29</v>
      </c>
      <c r="G133" s="11">
        <f>VLOOKUP(A133,[2]数据!$B:$K,10,0)</f>
        <v>27327767.94</v>
      </c>
      <c r="H133" s="11">
        <f>VLOOKUP(A133,[3]数据!$B:$J,9,0)</f>
        <v>5076901.65</v>
      </c>
      <c r="I133" s="11">
        <f>VLOOKUP(A133,[3]数据!$B:$K,10,0)</f>
        <v>32069089.65</v>
      </c>
      <c r="J133" s="11">
        <v>0</v>
      </c>
      <c r="K133" s="11">
        <v>137430000</v>
      </c>
    </row>
    <row r="134" ht="16.5" spans="1:11">
      <c r="A134" s="10" t="s">
        <v>215</v>
      </c>
      <c r="B134" s="10" t="s">
        <v>749</v>
      </c>
      <c r="C134" s="10" t="s">
        <v>216</v>
      </c>
      <c r="D134" s="11"/>
      <c r="E134" s="11">
        <v>6614178.61</v>
      </c>
      <c r="F134" s="11">
        <f>VLOOKUP(A134,[2]数据!$B:$J,9,0)</f>
        <v>0</v>
      </c>
      <c r="G134" s="11">
        <f>VLOOKUP(A134,[2]数据!$B:$K,10,0)</f>
        <v>840516.24</v>
      </c>
      <c r="H134" s="11">
        <f>VLOOKUP(A134,[3]数据!$B:$J,9,0)</f>
        <v>0</v>
      </c>
      <c r="I134" s="11">
        <f>VLOOKUP(A134,[3]数据!$B:$K,10,0)</f>
        <v>1919189.53</v>
      </c>
      <c r="J134" s="11">
        <v>0</v>
      </c>
      <c r="K134" s="11">
        <v>8533368.14</v>
      </c>
    </row>
    <row r="135" ht="16.5" spans="1:11">
      <c r="A135" s="10" t="s">
        <v>217</v>
      </c>
      <c r="B135" s="10" t="s">
        <v>749</v>
      </c>
      <c r="C135" s="10" t="s">
        <v>218</v>
      </c>
      <c r="D135" s="11"/>
      <c r="E135" s="11">
        <v>4280372</v>
      </c>
      <c r="F135" s="11">
        <f>VLOOKUP(A135,[2]数据!$B:$J,9,0)</f>
        <v>594139.14</v>
      </c>
      <c r="G135" s="11">
        <f>VLOOKUP(A135,[2]数据!$B:$K,10,0)</f>
        <v>555687.71</v>
      </c>
      <c r="H135" s="11">
        <f>VLOOKUP(A135,[3]数据!$B:$J,9,0)</f>
        <v>2675341.35</v>
      </c>
      <c r="I135" s="11">
        <f>VLOOKUP(A135,[3]数据!$B:$K,10,0)</f>
        <v>2463643.79</v>
      </c>
      <c r="J135" s="11">
        <v>0</v>
      </c>
      <c r="K135" s="11">
        <v>4068674.44</v>
      </c>
    </row>
    <row r="136" ht="16.5" spans="1:11">
      <c r="A136" s="10" t="s">
        <v>219</v>
      </c>
      <c r="B136" s="10" t="s">
        <v>749</v>
      </c>
      <c r="C136" s="10" t="s">
        <v>220</v>
      </c>
      <c r="D136" s="11">
        <v>71837.13</v>
      </c>
      <c r="E136" s="11">
        <v>0</v>
      </c>
      <c r="F136" s="11">
        <f>VLOOKUP(A136,[2]数据!$B:$J,9,0)</f>
        <v>170547.5</v>
      </c>
      <c r="G136" s="11">
        <f>VLOOKUP(A136,[2]数据!$B:$K,10,0)</f>
        <v>230305.12</v>
      </c>
      <c r="H136" s="11">
        <f>VLOOKUP(A136,[3]数据!$B:$J,9,0)</f>
        <v>2768299.21</v>
      </c>
      <c r="I136" s="11">
        <f>VLOOKUP(A136,[3]数据!$B:$K,10,0)</f>
        <v>3003154.46</v>
      </c>
      <c r="J136" s="11">
        <v>0</v>
      </c>
      <c r="K136" s="11">
        <v>163018.12</v>
      </c>
    </row>
    <row r="137" s="1" customFormat="1" ht="16.5" spans="1:14">
      <c r="A137" s="12" t="s">
        <v>699</v>
      </c>
      <c r="B137" s="12" t="s">
        <v>749</v>
      </c>
      <c r="C137" s="12" t="s">
        <v>750</v>
      </c>
      <c r="D137" s="13"/>
      <c r="E137" s="13">
        <v>87839989.42</v>
      </c>
      <c r="F137" s="15">
        <f t="shared" ref="F137:K137" si="27">SUM(F132:F136)</f>
        <v>1093820.93</v>
      </c>
      <c r="G137" s="15">
        <f t="shared" si="27"/>
        <v>28956287.01</v>
      </c>
      <c r="H137" s="13">
        <f t="shared" si="27"/>
        <v>54520542.21</v>
      </c>
      <c r="I137" s="13">
        <f t="shared" si="27"/>
        <v>116877623.49</v>
      </c>
      <c r="J137" s="13">
        <f t="shared" si="27"/>
        <v>0</v>
      </c>
      <c r="K137" s="13">
        <f t="shared" si="27"/>
        <v>150197070.7</v>
      </c>
      <c r="M137" s="17"/>
      <c r="N137" s="17"/>
    </row>
    <row r="138" ht="16.5" spans="1:11">
      <c r="A138" s="10" t="s">
        <v>221</v>
      </c>
      <c r="B138" s="10" t="s">
        <v>751</v>
      </c>
      <c r="C138" s="10" t="s">
        <v>222</v>
      </c>
      <c r="D138" s="11">
        <v>0</v>
      </c>
      <c r="E138" s="11">
        <v>0</v>
      </c>
      <c r="F138" s="11">
        <f>VLOOKUP(A138,[2]数据!$B:$J,9,0)</f>
        <v>0</v>
      </c>
      <c r="G138" s="11">
        <f>VLOOKUP(A138,[2]数据!$B:$K,10,0)</f>
        <v>69400000</v>
      </c>
      <c r="H138" s="11">
        <f>VLOOKUP(A138,[3]数据!$B:$J,9,0)</f>
        <v>50000</v>
      </c>
      <c r="I138" s="11">
        <f>VLOOKUP(A138,[3]数据!$B:$K,10,0)</f>
        <v>84400000</v>
      </c>
      <c r="J138" s="11">
        <v>0</v>
      </c>
      <c r="K138" s="11">
        <v>84350000</v>
      </c>
    </row>
    <row r="139" s="1" customFormat="1" ht="16.5" spans="1:14">
      <c r="A139" s="12" t="s">
        <v>699</v>
      </c>
      <c r="B139" s="12" t="s">
        <v>751</v>
      </c>
      <c r="C139" s="12" t="s">
        <v>752</v>
      </c>
      <c r="D139" s="13">
        <f>D138</f>
        <v>0</v>
      </c>
      <c r="E139" s="14">
        <v>0</v>
      </c>
      <c r="F139" s="15">
        <f t="shared" ref="F139:K139" si="28">F138</f>
        <v>0</v>
      </c>
      <c r="G139" s="15">
        <f t="shared" si="28"/>
        <v>69400000</v>
      </c>
      <c r="H139" s="13">
        <f t="shared" si="28"/>
        <v>50000</v>
      </c>
      <c r="I139" s="13">
        <f t="shared" si="28"/>
        <v>84400000</v>
      </c>
      <c r="J139" s="13">
        <f t="shared" si="28"/>
        <v>0</v>
      </c>
      <c r="K139" s="13">
        <f t="shared" si="28"/>
        <v>84350000</v>
      </c>
      <c r="M139" s="17"/>
      <c r="N139" s="17"/>
    </row>
    <row r="140" ht="16.5" spans="1:11">
      <c r="A140" s="10" t="s">
        <v>223</v>
      </c>
      <c r="B140" s="10" t="s">
        <v>753</v>
      </c>
      <c r="C140" s="10" t="s">
        <v>224</v>
      </c>
      <c r="D140" s="11"/>
      <c r="E140" s="11">
        <v>733804.42</v>
      </c>
      <c r="F140" s="11">
        <f>VLOOKUP(A140,[2]数据!$B:$J,9,0)</f>
        <v>0</v>
      </c>
      <c r="G140" s="11">
        <f>VLOOKUP(A140,[2]数据!$B:$K,10,0)</f>
        <v>0</v>
      </c>
      <c r="H140" s="11">
        <f>VLOOKUP(A140,[3]数据!$B:$J,9,0)</f>
        <v>733804.42</v>
      </c>
      <c r="I140" s="11">
        <f>VLOOKUP(A140,[3]数据!$B:$K,10,0)</f>
        <v>0</v>
      </c>
      <c r="J140" s="11">
        <f>VLOOKUP(A140,[3]数据!$B:$M,12,0)</f>
        <v>0</v>
      </c>
      <c r="K140" s="11">
        <v>54962447.32</v>
      </c>
    </row>
    <row r="141" s="1" customFormat="1" ht="16.5" spans="1:14">
      <c r="A141" s="12" t="s">
        <v>699</v>
      </c>
      <c r="B141" s="12" t="s">
        <v>753</v>
      </c>
      <c r="C141" s="12" t="s">
        <v>224</v>
      </c>
      <c r="D141" s="13"/>
      <c r="E141" s="13">
        <v>733804.42</v>
      </c>
      <c r="F141" s="15">
        <f t="shared" ref="F141:K141" si="29">F140</f>
        <v>0</v>
      </c>
      <c r="G141" s="15">
        <f t="shared" si="29"/>
        <v>0</v>
      </c>
      <c r="H141" s="13">
        <f t="shared" si="29"/>
        <v>733804.42</v>
      </c>
      <c r="I141" s="13">
        <f t="shared" si="29"/>
        <v>0</v>
      </c>
      <c r="J141" s="13">
        <f t="shared" si="29"/>
        <v>0</v>
      </c>
      <c r="K141" s="13">
        <f t="shared" si="29"/>
        <v>54962447.32</v>
      </c>
      <c r="M141" s="17"/>
      <c r="N141" s="17"/>
    </row>
    <row r="142" ht="16.5" spans="1:11">
      <c r="A142" s="10" t="s">
        <v>225</v>
      </c>
      <c r="B142" s="10" t="s">
        <v>754</v>
      </c>
      <c r="C142" s="10" t="s">
        <v>226</v>
      </c>
      <c r="D142" s="11"/>
      <c r="E142" s="11">
        <v>39000000</v>
      </c>
      <c r="F142" s="11">
        <f>VLOOKUP(A142,[2]数据!$B:$J,9,0)</f>
        <v>0</v>
      </c>
      <c r="G142" s="11">
        <f>VLOOKUP(A142,[2]数据!$B:$K,10,0)</f>
        <v>0</v>
      </c>
      <c r="H142" s="11">
        <f>VLOOKUP(A142,[3]数据!$B:$J,9,0)</f>
        <v>0</v>
      </c>
      <c r="I142" s="11">
        <f>VLOOKUP(A142,[3]数据!$B:$K,10,0)</f>
        <v>0</v>
      </c>
      <c r="J142" s="11">
        <v>0</v>
      </c>
      <c r="K142" s="11">
        <v>39000000</v>
      </c>
    </row>
    <row r="143" ht="16.5" spans="1:11">
      <c r="A143" s="10" t="s">
        <v>227</v>
      </c>
      <c r="B143" s="10" t="s">
        <v>754</v>
      </c>
      <c r="C143" s="10" t="s">
        <v>228</v>
      </c>
      <c r="D143" s="11"/>
      <c r="E143" s="11">
        <v>16000000</v>
      </c>
      <c r="F143" s="11">
        <f>VLOOKUP(A143,[2]数据!$B:$J,9,0)</f>
        <v>0</v>
      </c>
      <c r="G143" s="11">
        <f>VLOOKUP(A143,[2]数据!$B:$K,10,0)</f>
        <v>0</v>
      </c>
      <c r="H143" s="11">
        <f>VLOOKUP(A143,[3]数据!$B:$J,9,0)</f>
        <v>0</v>
      </c>
      <c r="I143" s="11">
        <f>VLOOKUP(A143,[3]数据!$B:$K,10,0)</f>
        <v>0</v>
      </c>
      <c r="J143" s="11">
        <v>0</v>
      </c>
      <c r="K143" s="11">
        <v>16000000</v>
      </c>
    </row>
    <row r="144" ht="16.5" spans="1:11">
      <c r="A144" s="10" t="s">
        <v>229</v>
      </c>
      <c r="B144" s="10" t="s">
        <v>754</v>
      </c>
      <c r="C144" s="10" t="s">
        <v>230</v>
      </c>
      <c r="D144" s="11"/>
      <c r="E144" s="11">
        <v>4227500</v>
      </c>
      <c r="F144" s="11">
        <f>VLOOKUP(A144,[2]数据!$B:$J,9,0)</f>
        <v>0</v>
      </c>
      <c r="G144" s="11">
        <f>VLOOKUP(A144,[2]数据!$B:$K,10,0)</f>
        <v>0</v>
      </c>
      <c r="H144" s="11">
        <f>VLOOKUP(A144,[3]数据!$B:$J,9,0)</f>
        <v>0</v>
      </c>
      <c r="I144" s="11">
        <f>VLOOKUP(A144,[3]数据!$B:$K,10,0)</f>
        <v>0</v>
      </c>
      <c r="J144" s="11">
        <v>0</v>
      </c>
      <c r="K144" s="11">
        <v>4227500</v>
      </c>
    </row>
    <row r="145" ht="16.5" spans="1:11">
      <c r="A145" s="10" t="s">
        <v>231</v>
      </c>
      <c r="B145" s="10" t="s">
        <v>754</v>
      </c>
      <c r="C145" s="10" t="s">
        <v>232</v>
      </c>
      <c r="D145" s="11"/>
      <c r="E145" s="11">
        <v>3820000</v>
      </c>
      <c r="F145" s="11">
        <f>VLOOKUP(A145,[2]数据!$B:$J,9,0)</f>
        <v>0</v>
      </c>
      <c r="G145" s="11">
        <f>VLOOKUP(A145,[2]数据!$B:$K,10,0)</f>
        <v>0</v>
      </c>
      <c r="H145" s="11">
        <f>VLOOKUP(A145,[3]数据!$B:$J,9,0)</f>
        <v>0</v>
      </c>
      <c r="I145" s="11">
        <f>VLOOKUP(A145,[3]数据!$B:$K,10,0)</f>
        <v>0</v>
      </c>
      <c r="J145" s="11">
        <v>0</v>
      </c>
      <c r="K145" s="11">
        <v>3820000</v>
      </c>
    </row>
    <row r="146" ht="16.5" spans="1:11">
      <c r="A146" s="10" t="s">
        <v>233</v>
      </c>
      <c r="B146" s="10" t="s">
        <v>754</v>
      </c>
      <c r="C146" s="10" t="s">
        <v>234</v>
      </c>
      <c r="D146" s="11"/>
      <c r="E146" s="11">
        <v>12522500</v>
      </c>
      <c r="F146" s="11">
        <f>VLOOKUP(A146,[2]数据!$B:$J,9,0)</f>
        <v>0</v>
      </c>
      <c r="G146" s="11">
        <f>VLOOKUP(A146,[2]数据!$B:$K,10,0)</f>
        <v>0</v>
      </c>
      <c r="H146" s="11">
        <f>VLOOKUP(A146,[3]数据!$B:$J,9,0)</f>
        <v>0</v>
      </c>
      <c r="I146" s="11">
        <f>VLOOKUP(A146,[3]数据!$B:$K,10,0)</f>
        <v>0</v>
      </c>
      <c r="J146" s="11">
        <v>0</v>
      </c>
      <c r="K146" s="11">
        <v>12522500</v>
      </c>
    </row>
    <row r="147" ht="16.5" spans="1:11">
      <c r="A147" s="10" t="s">
        <v>235</v>
      </c>
      <c r="B147" s="10" t="s">
        <v>754</v>
      </c>
      <c r="C147" s="10" t="s">
        <v>236</v>
      </c>
      <c r="D147" s="11"/>
      <c r="E147" s="11">
        <v>3530000</v>
      </c>
      <c r="F147" s="11">
        <f>VLOOKUP(A147,[2]数据!$B:$J,9,0)</f>
        <v>0</v>
      </c>
      <c r="G147" s="11">
        <f>VLOOKUP(A147,[2]数据!$B:$K,10,0)</f>
        <v>0</v>
      </c>
      <c r="H147" s="11">
        <f>VLOOKUP(A147,[3]数据!$B:$J,9,0)</f>
        <v>0</v>
      </c>
      <c r="I147" s="11">
        <f>VLOOKUP(A147,[3]数据!$B:$K,10,0)</f>
        <v>0</v>
      </c>
      <c r="J147" s="11">
        <v>0</v>
      </c>
      <c r="K147" s="11">
        <v>3530000</v>
      </c>
    </row>
    <row r="148" ht="16.5" spans="1:11">
      <c r="A148" s="10" t="s">
        <v>237</v>
      </c>
      <c r="B148" s="10" t="s">
        <v>754</v>
      </c>
      <c r="C148" s="10" t="s">
        <v>238</v>
      </c>
      <c r="D148" s="11"/>
      <c r="E148" s="11">
        <v>1760000</v>
      </c>
      <c r="F148" s="11">
        <f>VLOOKUP(A148,[2]数据!$B:$J,9,0)</f>
        <v>0</v>
      </c>
      <c r="G148" s="11">
        <f>VLOOKUP(A148,[2]数据!$B:$K,10,0)</f>
        <v>0</v>
      </c>
      <c r="H148" s="11">
        <f>VLOOKUP(A148,[3]数据!$B:$J,9,0)</f>
        <v>0</v>
      </c>
      <c r="I148" s="11">
        <f>VLOOKUP(A148,[3]数据!$B:$K,10,0)</f>
        <v>0</v>
      </c>
      <c r="J148" s="11">
        <v>0</v>
      </c>
      <c r="K148" s="11">
        <v>1760000</v>
      </c>
    </row>
    <row r="149" ht="16.5" spans="1:11">
      <c r="A149" s="10" t="s">
        <v>239</v>
      </c>
      <c r="B149" s="10" t="s">
        <v>754</v>
      </c>
      <c r="C149" s="10" t="s">
        <v>240</v>
      </c>
      <c r="D149" s="11"/>
      <c r="E149" s="11">
        <v>1100000</v>
      </c>
      <c r="F149" s="11">
        <f>VLOOKUP(A149,[2]数据!$B:$J,9,0)</f>
        <v>0</v>
      </c>
      <c r="G149" s="11">
        <f>VLOOKUP(A149,[2]数据!$B:$K,10,0)</f>
        <v>0</v>
      </c>
      <c r="H149" s="11">
        <f>VLOOKUP(A149,[3]数据!$B:$J,9,0)</f>
        <v>0</v>
      </c>
      <c r="I149" s="11">
        <f>VLOOKUP(A149,[3]数据!$B:$K,10,0)</f>
        <v>0</v>
      </c>
      <c r="J149" s="11">
        <v>0</v>
      </c>
      <c r="K149" s="11">
        <v>1100000</v>
      </c>
    </row>
    <row r="150" ht="16.5" spans="1:11">
      <c r="A150" s="10" t="s">
        <v>241</v>
      </c>
      <c r="B150" s="10" t="s">
        <v>754</v>
      </c>
      <c r="C150" s="10" t="s">
        <v>242</v>
      </c>
      <c r="D150" s="11"/>
      <c r="E150" s="11">
        <v>880000</v>
      </c>
      <c r="F150" s="11">
        <f>VLOOKUP(A150,[2]数据!$B:$J,9,0)</f>
        <v>0</v>
      </c>
      <c r="G150" s="11">
        <f>VLOOKUP(A150,[2]数据!$B:$K,10,0)</f>
        <v>0</v>
      </c>
      <c r="H150" s="11">
        <f>VLOOKUP(A150,[3]数据!$B:$J,9,0)</f>
        <v>0</v>
      </c>
      <c r="I150" s="11">
        <f>VLOOKUP(A150,[3]数据!$B:$K,10,0)</f>
        <v>0</v>
      </c>
      <c r="J150" s="11">
        <v>0</v>
      </c>
      <c r="K150" s="11">
        <v>880000</v>
      </c>
    </row>
    <row r="151" ht="16.5" spans="1:11">
      <c r="A151" s="10" t="s">
        <v>243</v>
      </c>
      <c r="B151" s="10" t="s">
        <v>754</v>
      </c>
      <c r="C151" s="10" t="s">
        <v>244</v>
      </c>
      <c r="D151" s="11"/>
      <c r="E151" s="11">
        <v>880000</v>
      </c>
      <c r="F151" s="11">
        <f>VLOOKUP(A151,[2]数据!$B:$J,9,0)</f>
        <v>0</v>
      </c>
      <c r="G151" s="11">
        <f>VLOOKUP(A151,[2]数据!$B:$K,10,0)</f>
        <v>0</v>
      </c>
      <c r="H151" s="11">
        <f>VLOOKUP(A151,[3]数据!$B:$J,9,0)</f>
        <v>0</v>
      </c>
      <c r="I151" s="11">
        <f>VLOOKUP(A151,[3]数据!$B:$K,10,0)</f>
        <v>0</v>
      </c>
      <c r="J151" s="11">
        <v>0</v>
      </c>
      <c r="K151" s="11">
        <v>880000</v>
      </c>
    </row>
    <row r="152" ht="16.5" spans="1:11">
      <c r="A152" s="10" t="s">
        <v>245</v>
      </c>
      <c r="B152" s="10" t="s">
        <v>754</v>
      </c>
      <c r="C152" s="10" t="s">
        <v>246</v>
      </c>
      <c r="D152" s="11"/>
      <c r="E152" s="11">
        <v>880000</v>
      </c>
      <c r="F152" s="11">
        <f>VLOOKUP(A152,[2]数据!$B:$J,9,0)</f>
        <v>0</v>
      </c>
      <c r="G152" s="11">
        <f>VLOOKUP(A152,[2]数据!$B:$K,10,0)</f>
        <v>0</v>
      </c>
      <c r="H152" s="11">
        <f>VLOOKUP(A152,[3]数据!$B:$J,9,0)</f>
        <v>0</v>
      </c>
      <c r="I152" s="11">
        <f>VLOOKUP(A152,[3]数据!$B:$K,10,0)</f>
        <v>0</v>
      </c>
      <c r="J152" s="11">
        <v>0</v>
      </c>
      <c r="K152" s="11">
        <v>880000</v>
      </c>
    </row>
    <row r="153" ht="16.5" spans="1:11">
      <c r="A153" s="10" t="s">
        <v>247</v>
      </c>
      <c r="B153" s="10" t="s">
        <v>754</v>
      </c>
      <c r="C153" s="10" t="s">
        <v>248</v>
      </c>
      <c r="D153" s="11"/>
      <c r="E153" s="11">
        <v>1980000</v>
      </c>
      <c r="F153" s="11">
        <f>VLOOKUP(A153,[2]数据!$B:$J,9,0)</f>
        <v>0</v>
      </c>
      <c r="G153" s="11">
        <f>VLOOKUP(A153,[2]数据!$B:$K,10,0)</f>
        <v>0</v>
      </c>
      <c r="H153" s="11">
        <f>VLOOKUP(A153,[3]数据!$B:$J,9,0)</f>
        <v>0</v>
      </c>
      <c r="I153" s="11">
        <f>VLOOKUP(A153,[3]数据!$B:$K,10,0)</f>
        <v>0</v>
      </c>
      <c r="J153" s="11">
        <v>0</v>
      </c>
      <c r="K153" s="11">
        <v>1980000</v>
      </c>
    </row>
    <row r="154" ht="16.5" spans="1:11">
      <c r="A154" s="10" t="s">
        <v>249</v>
      </c>
      <c r="B154" s="10" t="s">
        <v>754</v>
      </c>
      <c r="C154" s="10" t="s">
        <v>250</v>
      </c>
      <c r="D154" s="11"/>
      <c r="E154" s="11">
        <v>490000</v>
      </c>
      <c r="F154" s="11">
        <f>VLOOKUP(A154,[2]数据!$B:$J,9,0)</f>
        <v>0</v>
      </c>
      <c r="G154" s="11">
        <f>VLOOKUP(A154,[2]数据!$B:$K,10,0)</f>
        <v>0</v>
      </c>
      <c r="H154" s="11">
        <f>VLOOKUP(A154,[3]数据!$B:$J,9,0)</f>
        <v>0</v>
      </c>
      <c r="I154" s="11">
        <f>VLOOKUP(A154,[3]数据!$B:$K,10,0)</f>
        <v>0</v>
      </c>
      <c r="J154" s="11">
        <v>0</v>
      </c>
      <c r="K154" s="11">
        <v>490000</v>
      </c>
    </row>
    <row r="155" s="1" customFormat="1" ht="16.5" spans="1:14">
      <c r="A155" s="12" t="s">
        <v>699</v>
      </c>
      <c r="B155" s="12" t="s">
        <v>754</v>
      </c>
      <c r="C155" s="12" t="s">
        <v>755</v>
      </c>
      <c r="D155" s="13"/>
      <c r="E155" s="13">
        <v>87070000</v>
      </c>
      <c r="F155" s="15">
        <f t="shared" ref="F155:K155" si="30">SUM(F142:F154)</f>
        <v>0</v>
      </c>
      <c r="G155" s="15">
        <f t="shared" si="30"/>
        <v>0</v>
      </c>
      <c r="H155" s="13">
        <f t="shared" si="30"/>
        <v>0</v>
      </c>
      <c r="I155" s="13">
        <f t="shared" si="30"/>
        <v>0</v>
      </c>
      <c r="J155" s="13">
        <f t="shared" si="30"/>
        <v>0</v>
      </c>
      <c r="K155" s="13">
        <f t="shared" si="30"/>
        <v>87070000</v>
      </c>
      <c r="M155" s="17"/>
      <c r="N155" s="17"/>
    </row>
    <row r="156" ht="16.5" spans="1:11">
      <c r="A156" s="10" t="s">
        <v>251</v>
      </c>
      <c r="B156" s="10" t="s">
        <v>756</v>
      </c>
      <c r="C156" s="10" t="s">
        <v>252</v>
      </c>
      <c r="D156" s="11"/>
      <c r="E156" s="11">
        <v>22472500</v>
      </c>
      <c r="F156" s="11">
        <f>VLOOKUP(A156,[2]数据!$B:$J,9,0)</f>
        <v>0</v>
      </c>
      <c r="G156" s="11">
        <f>VLOOKUP(A156,[2]数据!$B:$K,10,0)</f>
        <v>0</v>
      </c>
      <c r="H156" s="11">
        <f>VLOOKUP(A156,[3]数据!$B:$J,9,0)</f>
        <v>0</v>
      </c>
      <c r="I156" s="11">
        <f>VLOOKUP(A156,[3]数据!$B:$K,10,0)</f>
        <v>0</v>
      </c>
      <c r="J156" s="11">
        <v>0</v>
      </c>
      <c r="K156" s="11">
        <v>22472500</v>
      </c>
    </row>
    <row r="157" ht="16.5" spans="1:11">
      <c r="A157" s="10" t="s">
        <v>253</v>
      </c>
      <c r="B157" s="10" t="s">
        <v>756</v>
      </c>
      <c r="C157" s="10" t="s">
        <v>254</v>
      </c>
      <c r="D157" s="11"/>
      <c r="E157" s="11">
        <v>19180000</v>
      </c>
      <c r="F157" s="11">
        <f>VLOOKUP(A157,[2]数据!$B:$J,9,0)</f>
        <v>0</v>
      </c>
      <c r="G157" s="11">
        <f>VLOOKUP(A157,[2]数据!$B:$K,10,0)</f>
        <v>0</v>
      </c>
      <c r="H157" s="11">
        <f>VLOOKUP(A157,[3]数据!$B:$J,9,0)</f>
        <v>0</v>
      </c>
      <c r="I157" s="11">
        <f>VLOOKUP(A157,[3]数据!$B:$K,10,0)</f>
        <v>0</v>
      </c>
      <c r="J157" s="11">
        <v>0</v>
      </c>
      <c r="K157" s="11">
        <v>19180000</v>
      </c>
    </row>
    <row r="158" ht="16.5" spans="1:11">
      <c r="A158" s="10" t="s">
        <v>255</v>
      </c>
      <c r="B158" s="10" t="s">
        <v>756</v>
      </c>
      <c r="C158" s="10" t="s">
        <v>256</v>
      </c>
      <c r="D158" s="11"/>
      <c r="E158" s="11">
        <v>16470000</v>
      </c>
      <c r="F158" s="11">
        <f>VLOOKUP(A158,[2]数据!$B:$J,9,0)</f>
        <v>0</v>
      </c>
      <c r="G158" s="11">
        <f>VLOOKUP(A158,[2]数据!$B:$K,10,0)</f>
        <v>0</v>
      </c>
      <c r="H158" s="11">
        <f>VLOOKUP(A158,[3]数据!$B:$J,9,0)</f>
        <v>0</v>
      </c>
      <c r="I158" s="11">
        <f>VLOOKUP(A158,[3]数据!$B:$K,10,0)</f>
        <v>0</v>
      </c>
      <c r="J158" s="11">
        <v>0</v>
      </c>
      <c r="K158" s="11">
        <v>16470000</v>
      </c>
    </row>
    <row r="159" ht="16.5" spans="1:11">
      <c r="A159" s="10" t="s">
        <v>257</v>
      </c>
      <c r="B159" s="10" t="s">
        <v>756</v>
      </c>
      <c r="C159" s="10" t="s">
        <v>258</v>
      </c>
      <c r="D159" s="11"/>
      <c r="E159" s="11">
        <v>8240000</v>
      </c>
      <c r="F159" s="11">
        <f>VLOOKUP(A159,[2]数据!$B:$J,9,0)</f>
        <v>0</v>
      </c>
      <c r="G159" s="11">
        <f>VLOOKUP(A159,[2]数据!$B:$K,10,0)</f>
        <v>0</v>
      </c>
      <c r="H159" s="11">
        <f>VLOOKUP(A159,[3]数据!$B:$J,9,0)</f>
        <v>0</v>
      </c>
      <c r="I159" s="11">
        <f>VLOOKUP(A159,[3]数据!$B:$K,10,0)</f>
        <v>0</v>
      </c>
      <c r="J159" s="11">
        <v>0</v>
      </c>
      <c r="K159" s="11">
        <v>8240000</v>
      </c>
    </row>
    <row r="160" ht="16.5" spans="1:11">
      <c r="A160" s="10" t="s">
        <v>259</v>
      </c>
      <c r="B160" s="10" t="s">
        <v>756</v>
      </c>
      <c r="C160" s="10" t="s">
        <v>260</v>
      </c>
      <c r="D160" s="11"/>
      <c r="E160" s="11">
        <v>5150000</v>
      </c>
      <c r="F160" s="11">
        <f>VLOOKUP(A160,[2]数据!$B:$J,9,0)</f>
        <v>0</v>
      </c>
      <c r="G160" s="11">
        <f>VLOOKUP(A160,[2]数据!$B:$K,10,0)</f>
        <v>0</v>
      </c>
      <c r="H160" s="11">
        <f>VLOOKUP(A160,[3]数据!$B:$J,9,0)</f>
        <v>0</v>
      </c>
      <c r="I160" s="11">
        <f>VLOOKUP(A160,[3]数据!$B:$K,10,0)</f>
        <v>0</v>
      </c>
      <c r="J160" s="11">
        <v>0</v>
      </c>
      <c r="K160" s="11">
        <v>5150000</v>
      </c>
    </row>
    <row r="161" ht="16.5" spans="1:11">
      <c r="A161" s="10" t="s">
        <v>261</v>
      </c>
      <c r="B161" s="10" t="s">
        <v>756</v>
      </c>
      <c r="C161" s="10" t="s">
        <v>262</v>
      </c>
      <c r="D161" s="11"/>
      <c r="E161" s="11">
        <v>4120000</v>
      </c>
      <c r="F161" s="11">
        <f>VLOOKUP(A161,[2]数据!$B:$J,9,0)</f>
        <v>0</v>
      </c>
      <c r="G161" s="11">
        <f>VLOOKUP(A161,[2]数据!$B:$K,10,0)</f>
        <v>0</v>
      </c>
      <c r="H161" s="11">
        <f>VLOOKUP(A161,[3]数据!$B:$J,9,0)</f>
        <v>0</v>
      </c>
      <c r="I161" s="11">
        <f>VLOOKUP(A161,[3]数据!$B:$K,10,0)</f>
        <v>0</v>
      </c>
      <c r="J161" s="11">
        <v>0</v>
      </c>
      <c r="K161" s="11">
        <v>4120000</v>
      </c>
    </row>
    <row r="162" ht="16.5" spans="1:11">
      <c r="A162" s="10" t="s">
        <v>263</v>
      </c>
      <c r="B162" s="10" t="s">
        <v>756</v>
      </c>
      <c r="C162" s="10" t="s">
        <v>264</v>
      </c>
      <c r="D162" s="11"/>
      <c r="E162" s="11">
        <v>4120000</v>
      </c>
      <c r="F162" s="11">
        <f>VLOOKUP(A162,[2]数据!$B:$J,9,0)</f>
        <v>0</v>
      </c>
      <c r="G162" s="11">
        <f>VLOOKUP(A162,[2]数据!$B:$K,10,0)</f>
        <v>0</v>
      </c>
      <c r="H162" s="11">
        <f>VLOOKUP(A162,[3]数据!$B:$J,9,0)</f>
        <v>0</v>
      </c>
      <c r="I162" s="11">
        <f>VLOOKUP(A162,[3]数据!$B:$K,10,0)</f>
        <v>0</v>
      </c>
      <c r="J162" s="11">
        <v>0</v>
      </c>
      <c r="K162" s="11">
        <v>4120000</v>
      </c>
    </row>
    <row r="163" ht="16.5" spans="1:11">
      <c r="A163" s="10" t="s">
        <v>265</v>
      </c>
      <c r="B163" s="10" t="s">
        <v>756</v>
      </c>
      <c r="C163" s="10" t="s">
        <v>266</v>
      </c>
      <c r="D163" s="11"/>
      <c r="E163" s="11">
        <v>4120000</v>
      </c>
      <c r="F163" s="11">
        <f>VLOOKUP(A163,[2]数据!$B:$J,9,0)</f>
        <v>0</v>
      </c>
      <c r="G163" s="11">
        <f>VLOOKUP(A163,[2]数据!$B:$K,10,0)</f>
        <v>0</v>
      </c>
      <c r="H163" s="11">
        <f>VLOOKUP(A163,[3]数据!$B:$J,9,0)</f>
        <v>0</v>
      </c>
      <c r="I163" s="11">
        <f>VLOOKUP(A163,[3]数据!$B:$K,10,0)</f>
        <v>0</v>
      </c>
      <c r="J163" s="11">
        <v>0</v>
      </c>
      <c r="K163" s="11">
        <v>4120000</v>
      </c>
    </row>
    <row r="164" ht="16.5" spans="1:11">
      <c r="A164" s="10" t="s">
        <v>267</v>
      </c>
      <c r="B164" s="10" t="s">
        <v>756</v>
      </c>
      <c r="C164" s="10" t="s">
        <v>268</v>
      </c>
      <c r="D164" s="11"/>
      <c r="E164" s="11">
        <v>9220000</v>
      </c>
      <c r="F164" s="11">
        <f>VLOOKUP(A164,[2]数据!$B:$J,9,0)</f>
        <v>0</v>
      </c>
      <c r="G164" s="11">
        <f>VLOOKUP(A164,[2]数据!$B:$K,10,0)</f>
        <v>0</v>
      </c>
      <c r="H164" s="11">
        <f>VLOOKUP(A164,[3]数据!$B:$J,9,0)</f>
        <v>0</v>
      </c>
      <c r="I164" s="11">
        <f>VLOOKUP(A164,[3]数据!$B:$K,10,0)</f>
        <v>0</v>
      </c>
      <c r="J164" s="11">
        <v>0</v>
      </c>
      <c r="K164" s="11">
        <v>9220000</v>
      </c>
    </row>
    <row r="165" ht="16.5" spans="1:11">
      <c r="A165" s="10" t="s">
        <v>269</v>
      </c>
      <c r="B165" s="10" t="s">
        <v>756</v>
      </c>
      <c r="C165" s="10" t="s">
        <v>270</v>
      </c>
      <c r="D165" s="11"/>
      <c r="E165" s="11">
        <v>2310000</v>
      </c>
      <c r="F165" s="11">
        <f>VLOOKUP(A165,[2]数据!$B:$J,9,0)</f>
        <v>0</v>
      </c>
      <c r="G165" s="11">
        <f>VLOOKUP(A165,[2]数据!$B:$K,10,0)</f>
        <v>0</v>
      </c>
      <c r="H165" s="11">
        <f>VLOOKUP(A165,[3]数据!$B:$J,9,0)</f>
        <v>0</v>
      </c>
      <c r="I165" s="11">
        <f>VLOOKUP(A165,[3]数据!$B:$K,10,0)</f>
        <v>0</v>
      </c>
      <c r="J165" s="11">
        <v>0</v>
      </c>
      <c r="K165" s="11">
        <v>2310000</v>
      </c>
    </row>
    <row r="166" ht="16.5" spans="1:11">
      <c r="A166" s="10" t="s">
        <v>271</v>
      </c>
      <c r="B166" s="10" t="s">
        <v>756</v>
      </c>
      <c r="C166" s="10" t="s">
        <v>272</v>
      </c>
      <c r="D166" s="11"/>
      <c r="E166" s="11">
        <v>2777500</v>
      </c>
      <c r="F166" s="11">
        <f>VLOOKUP(A166,[2]数据!$B:$J,9,0)</f>
        <v>0</v>
      </c>
      <c r="G166" s="11">
        <f>VLOOKUP(A166,[2]数据!$B:$K,10,0)</f>
        <v>0</v>
      </c>
      <c r="H166" s="11">
        <f>VLOOKUP(A166,[3]数据!$B:$J,9,0)</f>
        <v>0</v>
      </c>
      <c r="I166" s="11">
        <f>VLOOKUP(A166,[3]数据!$B:$K,10,0)</f>
        <v>0</v>
      </c>
      <c r="J166" s="11">
        <v>0</v>
      </c>
      <c r="K166" s="11">
        <v>2777500</v>
      </c>
    </row>
    <row r="167" ht="16.5" spans="1:11">
      <c r="A167" s="10" t="s">
        <v>273</v>
      </c>
      <c r="B167" s="10" t="s">
        <v>756</v>
      </c>
      <c r="C167" s="10" t="s">
        <v>274</v>
      </c>
      <c r="D167" s="11"/>
      <c r="E167" s="11">
        <v>14002784</v>
      </c>
      <c r="F167" s="11">
        <f>VLOOKUP(A167,[2]数据!$B:$J,9,0)</f>
        <v>0</v>
      </c>
      <c r="G167" s="11">
        <f>VLOOKUP(A167,[2]数据!$B:$K,10,0)</f>
        <v>0</v>
      </c>
      <c r="H167" s="11">
        <f>VLOOKUP(A167,[3]数据!$B:$J,9,0)</f>
        <v>0</v>
      </c>
      <c r="I167" s="11">
        <f>VLOOKUP(A167,[3]数据!$B:$K,10,0)</f>
        <v>0</v>
      </c>
      <c r="J167" s="11">
        <v>0</v>
      </c>
      <c r="K167" s="11">
        <v>14002784</v>
      </c>
    </row>
    <row r="168" ht="16.5" spans="1:11">
      <c r="A168" s="10" t="s">
        <v>275</v>
      </c>
      <c r="B168" s="10" t="s">
        <v>756</v>
      </c>
      <c r="C168" s="10" t="s">
        <v>276</v>
      </c>
      <c r="D168" s="11"/>
      <c r="E168" s="11">
        <v>54962447.32</v>
      </c>
      <c r="F168" s="11">
        <f>VLOOKUP(A168,[2]数据!$B:$J,9,0)</f>
        <v>0</v>
      </c>
      <c r="G168" s="11">
        <f>VLOOKUP(A168,[2]数据!$B:$K,10,0)</f>
        <v>0</v>
      </c>
      <c r="H168" s="11">
        <f>VLOOKUP(A168,[3]数据!$B:$J,9,0)</f>
        <v>0</v>
      </c>
      <c r="I168" s="11">
        <f>VLOOKUP(A168,[3]数据!$B:$K,10,0)</f>
        <v>0</v>
      </c>
      <c r="J168" s="11">
        <v>0</v>
      </c>
      <c r="K168" s="11">
        <v>54962447.32</v>
      </c>
    </row>
    <row r="169" s="1" customFormat="1" ht="16.5" spans="1:14">
      <c r="A169" s="12" t="s">
        <v>699</v>
      </c>
      <c r="B169" s="12" t="s">
        <v>756</v>
      </c>
      <c r="C169" s="12" t="s">
        <v>757</v>
      </c>
      <c r="D169" s="13"/>
      <c r="E169" s="13">
        <v>167145231.32</v>
      </c>
      <c r="F169" s="15">
        <f t="shared" ref="F169:K169" si="31">SUM(F156:F168)</f>
        <v>0</v>
      </c>
      <c r="G169" s="15">
        <f t="shared" si="31"/>
        <v>0</v>
      </c>
      <c r="H169" s="13">
        <f t="shared" si="31"/>
        <v>0</v>
      </c>
      <c r="I169" s="13">
        <f t="shared" si="31"/>
        <v>0</v>
      </c>
      <c r="J169" s="13">
        <f t="shared" si="31"/>
        <v>0</v>
      </c>
      <c r="K169" s="13">
        <f t="shared" si="31"/>
        <v>167145231.32</v>
      </c>
      <c r="M169" s="17"/>
      <c r="N169" s="17"/>
    </row>
    <row r="170" ht="16.5" spans="1:11">
      <c r="A170" s="10" t="s">
        <v>277</v>
      </c>
      <c r="B170" s="10" t="s">
        <v>758</v>
      </c>
      <c r="C170" s="10" t="s">
        <v>278</v>
      </c>
      <c r="D170" s="11"/>
      <c r="E170" s="11">
        <v>2860477.56</v>
      </c>
      <c r="F170" s="11">
        <f>VLOOKUP(A170,[2]数据!$B:$J,9,0)</f>
        <v>0</v>
      </c>
      <c r="G170" s="11">
        <f>VLOOKUP(A170,[2]数据!$B:$K,10,0)</f>
        <v>0</v>
      </c>
      <c r="H170" s="11">
        <f>VLOOKUP(A170,[3]数据!$B:$J,9,0)</f>
        <v>0</v>
      </c>
      <c r="I170" s="11">
        <f>VLOOKUP(A170,[3]数据!$B:$K,10,0)</f>
        <v>0</v>
      </c>
      <c r="J170" s="11">
        <v>0</v>
      </c>
      <c r="K170" s="11">
        <v>2860477.56</v>
      </c>
    </row>
    <row r="171" s="1" customFormat="1" ht="16.5" spans="1:14">
      <c r="A171" s="12" t="s">
        <v>699</v>
      </c>
      <c r="B171" s="12" t="s">
        <v>758</v>
      </c>
      <c r="C171" s="12" t="s">
        <v>759</v>
      </c>
      <c r="D171" s="13"/>
      <c r="E171" s="13">
        <v>2860477.56</v>
      </c>
      <c r="F171" s="15">
        <f t="shared" ref="F171:K171" si="32">F170</f>
        <v>0</v>
      </c>
      <c r="G171" s="15">
        <f t="shared" si="32"/>
        <v>0</v>
      </c>
      <c r="H171" s="13">
        <f t="shared" si="32"/>
        <v>0</v>
      </c>
      <c r="I171" s="13">
        <f t="shared" si="32"/>
        <v>0</v>
      </c>
      <c r="J171" s="13">
        <f t="shared" si="32"/>
        <v>0</v>
      </c>
      <c r="K171" s="13">
        <f t="shared" si="32"/>
        <v>2860477.56</v>
      </c>
      <c r="M171" s="17"/>
      <c r="N171" s="17"/>
    </row>
    <row r="172" ht="16.5" hidden="1" spans="1:11">
      <c r="A172" s="10" t="s">
        <v>279</v>
      </c>
      <c r="B172" s="10" t="s">
        <v>760</v>
      </c>
      <c r="C172" s="10" t="s">
        <v>280</v>
      </c>
      <c r="D172" s="11"/>
      <c r="E172" s="11">
        <v>3762554.08</v>
      </c>
      <c r="F172" s="11">
        <f>VLOOKUP(A172,[2]数据!$B:$J,9,0)</f>
        <v>0</v>
      </c>
      <c r="G172" s="11">
        <f>VLOOKUP(A172,[2]数据!$B:$K,10,0)</f>
        <v>0</v>
      </c>
      <c r="H172" s="11">
        <f>VLOOKUP(A172,[3]数据!$B:$J,9,0)</f>
        <v>0</v>
      </c>
      <c r="I172" s="11">
        <f>VLOOKUP(A172,[3]数据!$B:$K,10,0)</f>
        <v>0</v>
      </c>
      <c r="J172" s="11">
        <v>0</v>
      </c>
      <c r="K172" s="11">
        <v>3762554.08</v>
      </c>
    </row>
    <row r="173" ht="16.5" hidden="1" spans="1:11">
      <c r="A173" s="10" t="s">
        <v>281</v>
      </c>
      <c r="B173" s="10" t="s">
        <v>760</v>
      </c>
      <c r="C173" s="10" t="s">
        <v>282</v>
      </c>
      <c r="D173" s="11">
        <v>224992.75</v>
      </c>
      <c r="E173" s="11">
        <v>0</v>
      </c>
      <c r="F173" s="11">
        <f>VLOOKUP(A173,[2]数据!$B:$J,9,0)</f>
        <v>0</v>
      </c>
      <c r="G173" s="11">
        <f>VLOOKUP(A173,[2]数据!$B:$K,10,0)</f>
        <v>0</v>
      </c>
      <c r="H173" s="11">
        <f>VLOOKUP(A173,[3]数据!$B:$J,9,0)</f>
        <v>1364490.01</v>
      </c>
      <c r="I173" s="11">
        <f>VLOOKUP(A173,[3]数据!$B:$K,10,0)</f>
        <v>169345</v>
      </c>
      <c r="J173" s="11">
        <f>VLOOKUP(A173,[3]数据!$B:$M,12,0)</f>
        <v>1420137.76</v>
      </c>
      <c r="K173" s="11">
        <v>0</v>
      </c>
    </row>
    <row r="174" s="1" customFormat="1" ht="16.5" hidden="1" spans="1:14">
      <c r="A174" s="12" t="s">
        <v>699</v>
      </c>
      <c r="B174" s="12" t="s">
        <v>760</v>
      </c>
      <c r="C174" s="12" t="s">
        <v>761</v>
      </c>
      <c r="D174" s="13"/>
      <c r="E174" s="13">
        <v>3537561.33</v>
      </c>
      <c r="F174" s="15">
        <f t="shared" ref="F174:K174" si="33">SUM(F172:F173)</f>
        <v>0</v>
      </c>
      <c r="G174" s="15">
        <f t="shared" si="33"/>
        <v>0</v>
      </c>
      <c r="H174" s="13">
        <f t="shared" si="33"/>
        <v>1364490.01</v>
      </c>
      <c r="I174" s="13">
        <f t="shared" si="33"/>
        <v>169345</v>
      </c>
      <c r="J174" s="13">
        <f t="shared" si="33"/>
        <v>1420137.76</v>
      </c>
      <c r="K174" s="13">
        <f t="shared" si="33"/>
        <v>3762554.08</v>
      </c>
      <c r="M174" s="17"/>
      <c r="N174" s="17"/>
    </row>
    <row r="175" ht="16.5" spans="1:11">
      <c r="A175" s="10" t="s">
        <v>283</v>
      </c>
      <c r="B175" s="10" t="s">
        <v>762</v>
      </c>
      <c r="C175" s="10" t="s">
        <v>284</v>
      </c>
      <c r="D175" s="11"/>
      <c r="E175" s="11">
        <v>17920.89</v>
      </c>
      <c r="F175" s="11">
        <f>VLOOKUP(A175,[2]数据!$B:$J,9,0)</f>
        <v>39845447.57</v>
      </c>
      <c r="G175" s="11">
        <f>VLOOKUP(A175,[2]数据!$B:$K,10,0)</f>
        <v>39815348.07</v>
      </c>
      <c r="H175" s="11">
        <f>VLOOKUP(A175,[3]数据!$B:$J,9,0)</f>
        <v>410346380.86</v>
      </c>
      <c r="I175" s="11">
        <f>VLOOKUP(A175,[3]数据!$B:$K,10,0)</f>
        <v>410352256.81</v>
      </c>
      <c r="J175" s="11">
        <v>0</v>
      </c>
      <c r="K175" s="11">
        <v>23796.84</v>
      </c>
    </row>
    <row r="176" ht="16.5" spans="1:11">
      <c r="A176" s="10" t="s">
        <v>285</v>
      </c>
      <c r="B176" s="10" t="s">
        <v>762</v>
      </c>
      <c r="C176" s="10" t="s">
        <v>286</v>
      </c>
      <c r="D176" s="11"/>
      <c r="E176" s="11">
        <v>2113155.55</v>
      </c>
      <c r="F176" s="11">
        <f>VLOOKUP(A176,[2]数据!$B:$J,9,0)</f>
        <v>9859566.53</v>
      </c>
      <c r="G176" s="11">
        <f>VLOOKUP(A176,[2]数据!$B:$K,10,0)</f>
        <v>445994.87</v>
      </c>
      <c r="H176" s="11">
        <f>VLOOKUP(A176,[3]数据!$B:$J,9,0)</f>
        <v>-8597076.34</v>
      </c>
      <c r="I176" s="11">
        <f>VLOOKUP(A176,[3]数据!$B:$K,10,0)</f>
        <v>-11756853.12</v>
      </c>
      <c r="J176" s="11">
        <f>VLOOKUP(A176,[3]数据!$B:$M,12,0)</f>
        <v>1046621.23</v>
      </c>
      <c r="K176" s="11">
        <v>0</v>
      </c>
    </row>
    <row r="177" ht="16.5" spans="1:11">
      <c r="A177" s="10" t="s">
        <v>287</v>
      </c>
      <c r="B177" s="10" t="s">
        <v>762</v>
      </c>
      <c r="C177" s="10" t="s">
        <v>288</v>
      </c>
      <c r="D177" s="11">
        <v>4440360.73</v>
      </c>
      <c r="E177" s="11">
        <v>0</v>
      </c>
      <c r="F177" s="11">
        <f>VLOOKUP(A177,[2]数据!$B:$J,9,0)</f>
        <v>1980496.68</v>
      </c>
      <c r="G177" s="11">
        <f>VLOOKUP(A177,[2]数据!$B:$K,10,0)</f>
        <v>1994010.64</v>
      </c>
      <c r="H177" s="11">
        <f>VLOOKUP(A177,[3]数据!$B:$J,9,0)</f>
        <v>22742416.45</v>
      </c>
      <c r="I177" s="11">
        <f>VLOOKUP(A177,[3]数据!$B:$K,10,0)</f>
        <v>21606903.06</v>
      </c>
      <c r="J177" s="11">
        <f>VLOOKUP(A177,[3]数据!$B:$M,12,0)</f>
        <v>5575874.12</v>
      </c>
      <c r="K177" s="11">
        <v>0</v>
      </c>
    </row>
    <row r="178" ht="16.5" spans="1:11">
      <c r="A178" s="10" t="s">
        <v>289</v>
      </c>
      <c r="B178" s="10" t="s">
        <v>762</v>
      </c>
      <c r="C178" s="10" t="s">
        <v>290</v>
      </c>
      <c r="D178" s="11">
        <v>10485266.57</v>
      </c>
      <c r="E178" s="11">
        <v>0</v>
      </c>
      <c r="F178" s="11">
        <f>VLOOKUP(A178,[2]数据!$B:$J,9,0)</f>
        <v>5167565.25</v>
      </c>
      <c r="G178" s="11">
        <f>VLOOKUP(A178,[2]数据!$B:$K,10,0)</f>
        <v>4986245.44</v>
      </c>
      <c r="H178" s="11">
        <f>VLOOKUP(A178,[3]数据!$B:$J,9,0)</f>
        <v>55484596.58</v>
      </c>
      <c r="I178" s="11">
        <f>VLOOKUP(A178,[3]数据!$B:$K,10,0)</f>
        <v>53907314.83</v>
      </c>
      <c r="J178" s="11">
        <f>VLOOKUP(A178,[3]数据!$B:$M,12,0)</f>
        <v>12062548.32</v>
      </c>
      <c r="K178" s="11">
        <v>0</v>
      </c>
    </row>
    <row r="179" ht="16.5" spans="1:11">
      <c r="A179" s="10" t="s">
        <v>291</v>
      </c>
      <c r="B179" s="10" t="s">
        <v>762</v>
      </c>
      <c r="C179" s="10" t="s">
        <v>292</v>
      </c>
      <c r="D179" s="11"/>
      <c r="E179" s="11">
        <v>101185.26</v>
      </c>
      <c r="F179" s="11">
        <f>VLOOKUP(A179,[2]数据!$B:$J,9,0)</f>
        <v>0</v>
      </c>
      <c r="G179" s="11">
        <f>VLOOKUP(A179,[2]数据!$B:$K,10,0)</f>
        <v>-1458.4</v>
      </c>
      <c r="H179" s="11">
        <f>VLOOKUP(A179,[3]数据!$B:$J,9,0)</f>
        <v>15025.39</v>
      </c>
      <c r="I179" s="11">
        <f>VLOOKUP(A179,[3]数据!$B:$K,10,0)</f>
        <v>-19690.91</v>
      </c>
      <c r="J179" s="11">
        <v>0</v>
      </c>
      <c r="K179" s="11">
        <v>66468.96</v>
      </c>
    </row>
    <row r="180" s="1" customFormat="1" ht="16.5" spans="1:14">
      <c r="A180" s="12" t="s">
        <v>699</v>
      </c>
      <c r="B180" s="12" t="s">
        <v>762</v>
      </c>
      <c r="C180" s="12" t="s">
        <v>763</v>
      </c>
      <c r="D180" s="13">
        <f>SUM(D175:D179)</f>
        <v>14925627.3</v>
      </c>
      <c r="E180" s="14">
        <v>0</v>
      </c>
      <c r="F180" s="15">
        <f t="shared" ref="F180:K180" si="34">SUM(F175:F179)</f>
        <v>56853076.03</v>
      </c>
      <c r="G180" s="15">
        <f t="shared" si="34"/>
        <v>47240140.62</v>
      </c>
      <c r="H180" s="13">
        <f t="shared" si="34"/>
        <v>479991342.94</v>
      </c>
      <c r="I180" s="13">
        <f t="shared" si="34"/>
        <v>474089930.67</v>
      </c>
      <c r="J180" s="13">
        <f t="shared" si="34"/>
        <v>18685043.67</v>
      </c>
      <c r="K180" s="13">
        <f t="shared" si="34"/>
        <v>90265.8</v>
      </c>
      <c r="M180" s="17"/>
      <c r="N180" s="17"/>
    </row>
    <row r="181" ht="16.5" spans="1:11">
      <c r="A181" s="10" t="s">
        <v>293</v>
      </c>
      <c r="B181" s="10" t="s">
        <v>764</v>
      </c>
      <c r="C181" s="10" t="s">
        <v>294</v>
      </c>
      <c r="D181" s="11">
        <v>0</v>
      </c>
      <c r="E181" s="11">
        <v>0</v>
      </c>
      <c r="F181" s="11">
        <f>VLOOKUP(A181,[2]数据!$B:$J,9,0)</f>
        <v>4056</v>
      </c>
      <c r="G181" s="11">
        <f>VLOOKUP(A181,[2]数据!$B:$K,10,0)</f>
        <v>4056</v>
      </c>
      <c r="H181" s="11">
        <f>VLOOKUP(A181,[3]数据!$B:$J,9,0)</f>
        <v>18856</v>
      </c>
      <c r="I181" s="11">
        <f>VLOOKUP(A181,[3]数据!$B:$K,10,0)</f>
        <v>18856</v>
      </c>
      <c r="J181" s="11">
        <f>VLOOKUP(A181,[3]数据!$B:$M,12,0)</f>
        <v>0</v>
      </c>
      <c r="K181" s="11">
        <v>0</v>
      </c>
    </row>
    <row r="182" ht="16.5" spans="1:11">
      <c r="A182" s="10" t="s">
        <v>295</v>
      </c>
      <c r="B182" s="10" t="s">
        <v>764</v>
      </c>
      <c r="C182" s="10" t="s">
        <v>296</v>
      </c>
      <c r="D182" s="11">
        <v>0</v>
      </c>
      <c r="E182" s="11">
        <v>0</v>
      </c>
      <c r="F182" s="11">
        <f>VLOOKUP(A182,[2]数据!$B:$J,9,0)</f>
        <v>251672.31</v>
      </c>
      <c r="G182" s="11">
        <f>VLOOKUP(A182,[2]数据!$B:$K,10,0)</f>
        <v>251672.31</v>
      </c>
      <c r="H182" s="11">
        <f>VLOOKUP(A182,[3]数据!$B:$J,9,0)</f>
        <v>3782587.51</v>
      </c>
      <c r="I182" s="11">
        <f>VLOOKUP(A182,[3]数据!$B:$K,10,0)</f>
        <v>3782587.51</v>
      </c>
      <c r="J182" s="11">
        <f>VLOOKUP(A182,[3]数据!$B:$M,12,0)</f>
        <v>0</v>
      </c>
      <c r="K182" s="11">
        <v>0</v>
      </c>
    </row>
    <row r="183" ht="16.5" spans="1:11">
      <c r="A183" s="10" t="s">
        <v>297</v>
      </c>
      <c r="B183" s="10" t="s">
        <v>764</v>
      </c>
      <c r="C183" s="10" t="s">
        <v>298</v>
      </c>
      <c r="D183" s="11">
        <v>0</v>
      </c>
      <c r="E183" s="11">
        <v>0</v>
      </c>
      <c r="F183" s="11">
        <f>VLOOKUP(A183,[2]数据!$B:$J,9,0)</f>
        <v>500</v>
      </c>
      <c r="G183" s="11">
        <f>VLOOKUP(A183,[2]数据!$B:$K,10,0)</f>
        <v>500</v>
      </c>
      <c r="H183" s="11">
        <f>VLOOKUP(A183,[3]数据!$B:$J,9,0)</f>
        <v>13373.5</v>
      </c>
      <c r="I183" s="11">
        <f>VLOOKUP(A183,[3]数据!$B:$K,10,0)</f>
        <v>13373.5</v>
      </c>
      <c r="J183" s="11">
        <f>VLOOKUP(A183,[3]数据!$B:$M,12,0)</f>
        <v>0</v>
      </c>
      <c r="K183" s="11">
        <v>0</v>
      </c>
    </row>
    <row r="184" ht="16.5" spans="1:11">
      <c r="A184" s="10" t="s">
        <v>299</v>
      </c>
      <c r="B184" s="10" t="s">
        <v>764</v>
      </c>
      <c r="C184" s="10" t="s">
        <v>300</v>
      </c>
      <c r="D184" s="11">
        <v>0</v>
      </c>
      <c r="E184" s="11">
        <v>0</v>
      </c>
      <c r="F184" s="11">
        <f>VLOOKUP(A184,[2]数据!$B:$J,9,0)</f>
        <v>28944.76</v>
      </c>
      <c r="G184" s="11">
        <f>VLOOKUP(A184,[2]数据!$B:$K,10,0)</f>
        <v>28944.76</v>
      </c>
      <c r="H184" s="11">
        <f>VLOOKUP(A184,[3]数据!$B:$J,9,0)</f>
        <v>419959.25</v>
      </c>
      <c r="I184" s="11">
        <f>VLOOKUP(A184,[3]数据!$B:$K,10,0)</f>
        <v>419959.25</v>
      </c>
      <c r="J184" s="11">
        <f>VLOOKUP(A184,[3]数据!$B:$M,12,0)</f>
        <v>0</v>
      </c>
      <c r="K184" s="11">
        <v>0</v>
      </c>
    </row>
    <row r="185" ht="16.5" spans="1:11">
      <c r="A185" s="10" t="s">
        <v>301</v>
      </c>
      <c r="B185" s="10" t="s">
        <v>764</v>
      </c>
      <c r="C185" s="10" t="s">
        <v>302</v>
      </c>
      <c r="D185" s="11">
        <v>0</v>
      </c>
      <c r="E185" s="11">
        <v>0</v>
      </c>
      <c r="F185" s="11">
        <f>VLOOKUP(A185,[2]数据!$B:$J,9,0)</f>
        <v>22969.64</v>
      </c>
      <c r="G185" s="11">
        <f>VLOOKUP(A185,[2]数据!$B:$K,10,0)</f>
        <v>22969.64</v>
      </c>
      <c r="H185" s="11">
        <f>VLOOKUP(A185,[3]数据!$B:$J,9,0)</f>
        <v>330798.43</v>
      </c>
      <c r="I185" s="11">
        <f>VLOOKUP(A185,[3]数据!$B:$K,10,0)</f>
        <v>330798.43</v>
      </c>
      <c r="J185" s="11">
        <f>VLOOKUP(A185,[3]数据!$B:$M,12,0)</f>
        <v>0</v>
      </c>
      <c r="K185" s="11">
        <v>0</v>
      </c>
    </row>
    <row r="186" ht="16.5" spans="1:11">
      <c r="A186" s="10" t="s">
        <v>303</v>
      </c>
      <c r="B186" s="10" t="s">
        <v>764</v>
      </c>
      <c r="C186" s="10" t="s">
        <v>304</v>
      </c>
      <c r="D186" s="11">
        <v>0</v>
      </c>
      <c r="E186" s="11">
        <v>0</v>
      </c>
      <c r="F186" s="11">
        <f>VLOOKUP(A186,[2]数据!$B:$J,9,0)</f>
        <v>2171</v>
      </c>
      <c r="G186" s="11">
        <f>VLOOKUP(A186,[2]数据!$B:$K,10,0)</f>
        <v>2171</v>
      </c>
      <c r="H186" s="11">
        <f>VLOOKUP(A186,[3]数据!$B:$J,9,0)</f>
        <v>31635.44</v>
      </c>
      <c r="I186" s="11">
        <f>VLOOKUP(A186,[3]数据!$B:$K,10,0)</f>
        <v>31635.44</v>
      </c>
      <c r="J186" s="11">
        <f>VLOOKUP(A186,[3]数据!$B:$M,12,0)</f>
        <v>0</v>
      </c>
      <c r="K186" s="11">
        <v>0</v>
      </c>
    </row>
    <row r="187" ht="16.5" spans="1:11">
      <c r="A187" s="10" t="s">
        <v>305</v>
      </c>
      <c r="B187" s="10" t="s">
        <v>764</v>
      </c>
      <c r="C187" s="10" t="s">
        <v>306</v>
      </c>
      <c r="D187" s="11">
        <v>0</v>
      </c>
      <c r="E187" s="11">
        <v>0</v>
      </c>
      <c r="F187" s="11">
        <f>VLOOKUP(A187,[2]数据!$B:$J,9,0)</f>
        <v>1266.16</v>
      </c>
      <c r="G187" s="11">
        <f>VLOOKUP(A187,[2]数据!$B:$K,10,0)</f>
        <v>1266.16</v>
      </c>
      <c r="H187" s="11">
        <f>VLOOKUP(A187,[3]数据!$B:$J,9,0)</f>
        <v>18370.85</v>
      </c>
      <c r="I187" s="11">
        <f>VLOOKUP(A187,[3]数据!$B:$K,10,0)</f>
        <v>18370.85</v>
      </c>
      <c r="J187" s="11">
        <f>VLOOKUP(A187,[3]数据!$B:$M,12,0)</f>
        <v>0</v>
      </c>
      <c r="K187" s="11">
        <v>0</v>
      </c>
    </row>
    <row r="188" ht="16.5" spans="1:11">
      <c r="A188" s="10" t="s">
        <v>307</v>
      </c>
      <c r="B188" s="10" t="s">
        <v>764</v>
      </c>
      <c r="C188" s="10" t="s">
        <v>308</v>
      </c>
      <c r="D188" s="11">
        <v>0</v>
      </c>
      <c r="E188" s="11">
        <v>0</v>
      </c>
      <c r="F188" s="11">
        <f>VLOOKUP(A188,[2]数据!$B:$J,9,0)</f>
        <v>7112</v>
      </c>
      <c r="G188" s="11">
        <f>VLOOKUP(A188,[2]数据!$B:$K,10,0)</f>
        <v>7112</v>
      </c>
      <c r="H188" s="11">
        <f>VLOOKUP(A188,[3]数据!$B:$J,9,0)</f>
        <v>100290</v>
      </c>
      <c r="I188" s="11">
        <f>VLOOKUP(A188,[3]数据!$B:$K,10,0)</f>
        <v>100290</v>
      </c>
      <c r="J188" s="11">
        <f>VLOOKUP(A188,[3]数据!$B:$M,12,0)</f>
        <v>0</v>
      </c>
      <c r="K188" s="11">
        <v>0</v>
      </c>
    </row>
    <row r="189" ht="16.5" spans="1:11">
      <c r="A189" s="10" t="s">
        <v>309</v>
      </c>
      <c r="B189" s="10" t="s">
        <v>764</v>
      </c>
      <c r="C189" s="10" t="s">
        <v>310</v>
      </c>
      <c r="D189" s="11">
        <v>0</v>
      </c>
      <c r="E189" s="11">
        <v>0</v>
      </c>
      <c r="F189" s="11">
        <f>VLOOKUP(A189,[2]数据!$B:$J,9,0)</f>
        <v>2984106.06</v>
      </c>
      <c r="G189" s="11">
        <f>VLOOKUP(A189,[2]数据!$B:$K,10,0)</f>
        <v>2984106.06</v>
      </c>
      <c r="H189" s="11">
        <f>VLOOKUP(A189,[3]数据!$B:$J,9,0)</f>
        <v>34708399.15</v>
      </c>
      <c r="I189" s="11">
        <f>VLOOKUP(A189,[3]数据!$B:$K,10,0)</f>
        <v>34708399.15</v>
      </c>
      <c r="J189" s="11">
        <f>VLOOKUP(A189,[3]数据!$B:$M,12,0)</f>
        <v>0</v>
      </c>
      <c r="K189" s="11">
        <v>0</v>
      </c>
    </row>
    <row r="190" ht="16.5" spans="1:11">
      <c r="A190" s="10" t="s">
        <v>311</v>
      </c>
      <c r="B190" s="10" t="s">
        <v>764</v>
      </c>
      <c r="C190" s="10" t="s">
        <v>312</v>
      </c>
      <c r="D190" s="11">
        <v>0</v>
      </c>
      <c r="E190" s="11">
        <v>0</v>
      </c>
      <c r="F190" s="11">
        <f>VLOOKUP(A190,[2]数据!$B:$J,9,0)</f>
        <v>477.99</v>
      </c>
      <c r="G190" s="11">
        <f>VLOOKUP(A190,[2]数据!$B:$K,10,0)</f>
        <v>477.99</v>
      </c>
      <c r="H190" s="11">
        <f>VLOOKUP(A190,[3]数据!$B:$J,9,0)</f>
        <v>1027.99</v>
      </c>
      <c r="I190" s="11">
        <f>VLOOKUP(A190,[3]数据!$B:$K,10,0)</f>
        <v>1027.99</v>
      </c>
      <c r="J190" s="11">
        <f>VLOOKUP(A190,[3]数据!$B:$M,12,0)</f>
        <v>0</v>
      </c>
      <c r="K190" s="11">
        <v>0</v>
      </c>
    </row>
    <row r="191" ht="16.5" spans="1:11">
      <c r="A191" s="10" t="s">
        <v>313</v>
      </c>
      <c r="B191" s="10" t="s">
        <v>764</v>
      </c>
      <c r="C191" s="10" t="s">
        <v>314</v>
      </c>
      <c r="D191" s="11">
        <v>0</v>
      </c>
      <c r="E191" s="11">
        <v>0</v>
      </c>
      <c r="F191" s="11">
        <f>VLOOKUP(A191,[2]数据!$B:$J,9,0)</f>
        <v>0</v>
      </c>
      <c r="G191" s="11">
        <f>VLOOKUP(A191,[2]数据!$B:$K,10,0)</f>
        <v>0</v>
      </c>
      <c r="H191" s="11">
        <f>VLOOKUP(A191,[3]数据!$B:$J,9,0)</f>
        <v>935</v>
      </c>
      <c r="I191" s="11">
        <f>VLOOKUP(A191,[3]数据!$B:$K,10,0)</f>
        <v>935</v>
      </c>
      <c r="J191" s="11">
        <f>VLOOKUP(A191,[3]数据!$B:$M,12,0)</f>
        <v>0</v>
      </c>
      <c r="K191" s="11">
        <v>0</v>
      </c>
    </row>
    <row r="192" ht="16.5" spans="1:11">
      <c r="A192" s="10" t="s">
        <v>315</v>
      </c>
      <c r="B192" s="10" t="s">
        <v>764</v>
      </c>
      <c r="C192" s="10" t="s">
        <v>316</v>
      </c>
      <c r="D192" s="11">
        <v>0</v>
      </c>
      <c r="E192" s="11">
        <v>0</v>
      </c>
      <c r="F192" s="11">
        <f>VLOOKUP(A192,[2]数据!$B:$J,9,0)</f>
        <v>3245.49</v>
      </c>
      <c r="G192" s="11">
        <f>VLOOKUP(A192,[2]数据!$B:$K,10,0)</f>
        <v>3245.49</v>
      </c>
      <c r="H192" s="11">
        <f>VLOOKUP(A192,[3]数据!$B:$J,9,0)</f>
        <v>14250.2</v>
      </c>
      <c r="I192" s="11">
        <f>VLOOKUP(A192,[3]数据!$B:$K,10,0)</f>
        <v>14250.2</v>
      </c>
      <c r="J192" s="11">
        <f>VLOOKUP(A192,[3]数据!$B:$M,12,0)</f>
        <v>0</v>
      </c>
      <c r="K192" s="11">
        <v>0</v>
      </c>
    </row>
    <row r="193" ht="16.5" spans="1:11">
      <c r="A193" s="10" t="s">
        <v>317</v>
      </c>
      <c r="B193" s="10" t="s">
        <v>764</v>
      </c>
      <c r="C193" s="10" t="s">
        <v>318</v>
      </c>
      <c r="D193" s="11">
        <v>0</v>
      </c>
      <c r="E193" s="11">
        <v>0</v>
      </c>
      <c r="F193" s="11">
        <f>VLOOKUP(A193,[2]数据!$B:$J,9,0)</f>
        <v>3716.81</v>
      </c>
      <c r="G193" s="11">
        <f>VLOOKUP(A193,[2]数据!$B:$K,10,0)</f>
        <v>3716.81</v>
      </c>
      <c r="H193" s="11">
        <f>VLOOKUP(A193,[3]数据!$B:$J,9,0)</f>
        <v>23900.86</v>
      </c>
      <c r="I193" s="11">
        <f>VLOOKUP(A193,[3]数据!$B:$K,10,0)</f>
        <v>23900.86</v>
      </c>
      <c r="J193" s="11">
        <f>VLOOKUP(A193,[3]数据!$B:$M,12,0)</f>
        <v>0</v>
      </c>
      <c r="K193" s="11">
        <v>0</v>
      </c>
    </row>
    <row r="194" ht="16.5" spans="1:11">
      <c r="A194" s="10" t="s">
        <v>319</v>
      </c>
      <c r="B194" s="10" t="s">
        <v>764</v>
      </c>
      <c r="C194" s="10" t="s">
        <v>320</v>
      </c>
      <c r="D194" s="11">
        <v>0</v>
      </c>
      <c r="E194" s="11">
        <v>0</v>
      </c>
      <c r="F194" s="11">
        <f>VLOOKUP(A194,[2]数据!$B:$J,9,0)</f>
        <v>461261.78</v>
      </c>
      <c r="G194" s="11">
        <f>VLOOKUP(A194,[2]数据!$B:$K,10,0)</f>
        <v>461261.78</v>
      </c>
      <c r="H194" s="11">
        <f>VLOOKUP(A194,[3]数据!$B:$J,9,0)</f>
        <v>4380929.98</v>
      </c>
      <c r="I194" s="11">
        <f>VLOOKUP(A194,[3]数据!$B:$K,10,0)</f>
        <v>4380929.98</v>
      </c>
      <c r="J194" s="11">
        <f>VLOOKUP(A194,[3]数据!$B:$M,12,0)</f>
        <v>0</v>
      </c>
      <c r="K194" s="11">
        <v>0</v>
      </c>
    </row>
    <row r="195" ht="16.5" spans="1:11">
      <c r="A195" s="10" t="s">
        <v>321</v>
      </c>
      <c r="B195" s="10" t="s">
        <v>764</v>
      </c>
      <c r="C195" s="10" t="s">
        <v>322</v>
      </c>
      <c r="D195" s="11">
        <v>0</v>
      </c>
      <c r="E195" s="11">
        <v>0</v>
      </c>
      <c r="F195" s="11">
        <f>VLOOKUP(A195,[2]数据!$B:$J,9,0)</f>
        <v>24551.23</v>
      </c>
      <c r="G195" s="11">
        <f>VLOOKUP(A195,[2]数据!$B:$K,10,0)</f>
        <v>24551.23</v>
      </c>
      <c r="H195" s="11">
        <f>VLOOKUP(A195,[3]数据!$B:$J,9,0)</f>
        <v>117629.28</v>
      </c>
      <c r="I195" s="11">
        <f>VLOOKUP(A195,[3]数据!$B:$K,10,0)</f>
        <v>117629.28</v>
      </c>
      <c r="J195" s="11">
        <f>VLOOKUP(A195,[3]数据!$B:$M,12,0)</f>
        <v>0</v>
      </c>
      <c r="K195" s="11">
        <v>0</v>
      </c>
    </row>
    <row r="196" ht="16.5" spans="1:11">
      <c r="A196" s="10" t="s">
        <v>323</v>
      </c>
      <c r="B196" s="10" t="s">
        <v>764</v>
      </c>
      <c r="C196" s="10" t="s">
        <v>324</v>
      </c>
      <c r="D196" s="11">
        <v>0</v>
      </c>
      <c r="E196" s="11">
        <v>0</v>
      </c>
      <c r="F196" s="11">
        <f>VLOOKUP(A196,[2]数据!$B:$J,9,0)</f>
        <v>0</v>
      </c>
      <c r="G196" s="11">
        <f>VLOOKUP(A196,[2]数据!$B:$K,10,0)</f>
        <v>0</v>
      </c>
      <c r="H196" s="11">
        <f>VLOOKUP(A196,[3]数据!$B:$J,9,0)</f>
        <v>15538.5</v>
      </c>
      <c r="I196" s="11">
        <f>VLOOKUP(A196,[3]数据!$B:$K,10,0)</f>
        <v>15538.5</v>
      </c>
      <c r="J196" s="11">
        <f>VLOOKUP(A196,[3]数据!$B:$M,12,0)</f>
        <v>0</v>
      </c>
      <c r="K196" s="11">
        <v>0</v>
      </c>
    </row>
    <row r="197" ht="16.5" spans="1:11">
      <c r="A197" s="10" t="s">
        <v>325</v>
      </c>
      <c r="B197" s="10" t="s">
        <v>764</v>
      </c>
      <c r="C197" s="10" t="s">
        <v>326</v>
      </c>
      <c r="D197" s="11">
        <v>0</v>
      </c>
      <c r="E197" s="11">
        <v>0</v>
      </c>
      <c r="F197" s="11">
        <f>VLOOKUP(A197,[2]数据!$B:$J,9,0)</f>
        <v>70318.65</v>
      </c>
      <c r="G197" s="11">
        <f>VLOOKUP(A197,[2]数据!$B:$K,10,0)</f>
        <v>70318.65</v>
      </c>
      <c r="H197" s="11">
        <f>VLOOKUP(A197,[3]数据!$B:$J,9,0)</f>
        <v>274440.41</v>
      </c>
      <c r="I197" s="11">
        <f>VLOOKUP(A197,[3]数据!$B:$K,10,0)</f>
        <v>274440.41</v>
      </c>
      <c r="J197" s="11">
        <f>VLOOKUP(A197,[3]数据!$B:$M,12,0)</f>
        <v>0</v>
      </c>
      <c r="K197" s="11">
        <v>0</v>
      </c>
    </row>
    <row r="198" ht="16.5" spans="1:11">
      <c r="A198" s="10" t="s">
        <v>327</v>
      </c>
      <c r="B198" s="10" t="s">
        <v>764</v>
      </c>
      <c r="C198" s="10" t="s">
        <v>328</v>
      </c>
      <c r="D198" s="11">
        <v>0</v>
      </c>
      <c r="E198" s="11">
        <v>0</v>
      </c>
      <c r="F198" s="11">
        <f>VLOOKUP(A198,[2]数据!$B:$J,9,0)</f>
        <v>578885.75</v>
      </c>
      <c r="G198" s="11">
        <f>VLOOKUP(A198,[2]数据!$B:$K,10,0)</f>
        <v>578885.75</v>
      </c>
      <c r="H198" s="11">
        <f>VLOOKUP(A198,[3]数据!$B:$J,9,0)</f>
        <v>1208063.73</v>
      </c>
      <c r="I198" s="11">
        <f>VLOOKUP(A198,[3]数据!$B:$K,10,0)</f>
        <v>1208063.73</v>
      </c>
      <c r="J198" s="11">
        <f>VLOOKUP(A198,[3]数据!$B:$M,12,0)</f>
        <v>0</v>
      </c>
      <c r="K198" s="11">
        <v>0</v>
      </c>
    </row>
    <row r="199" ht="16.5" spans="1:11">
      <c r="A199" s="10" t="s">
        <v>329</v>
      </c>
      <c r="B199" s="10" t="s">
        <v>764</v>
      </c>
      <c r="C199" s="10" t="s">
        <v>330</v>
      </c>
      <c r="D199" s="11">
        <v>0</v>
      </c>
      <c r="E199" s="11">
        <v>0</v>
      </c>
      <c r="F199" s="11">
        <f>VLOOKUP(A199,[2]数据!$B:$J,9,0)</f>
        <v>52202.57</v>
      </c>
      <c r="G199" s="11">
        <f>VLOOKUP(A199,[2]数据!$B:$K,10,0)</f>
        <v>52202.57</v>
      </c>
      <c r="H199" s="11">
        <f>VLOOKUP(A199,[3]数据!$B:$J,9,0)</f>
        <v>553872.03</v>
      </c>
      <c r="I199" s="11">
        <f>VLOOKUP(A199,[3]数据!$B:$K,10,0)</f>
        <v>553872.03</v>
      </c>
      <c r="J199" s="11">
        <f>VLOOKUP(A199,[3]数据!$B:$M,12,0)</f>
        <v>0</v>
      </c>
      <c r="K199" s="11">
        <v>0</v>
      </c>
    </row>
    <row r="200" ht="16.5" spans="1:11">
      <c r="A200" s="10" t="s">
        <v>331</v>
      </c>
      <c r="B200" s="10" t="s">
        <v>764</v>
      </c>
      <c r="C200" s="10" t="s">
        <v>332</v>
      </c>
      <c r="D200" s="11">
        <v>0</v>
      </c>
      <c r="E200" s="11">
        <v>0</v>
      </c>
      <c r="F200" s="11">
        <f>VLOOKUP(A200,[2]数据!$B:$J,9,0)</f>
        <v>3628.71</v>
      </c>
      <c r="G200" s="11">
        <f>VLOOKUP(A200,[2]数据!$B:$K,10,0)</f>
        <v>3628.71</v>
      </c>
      <c r="H200" s="11">
        <f>VLOOKUP(A200,[3]数据!$B:$J,9,0)</f>
        <v>421530.78</v>
      </c>
      <c r="I200" s="11">
        <f>VLOOKUP(A200,[3]数据!$B:$K,10,0)</f>
        <v>421530.78</v>
      </c>
      <c r="J200" s="11">
        <f>VLOOKUP(A200,[3]数据!$B:$M,12,0)</f>
        <v>0</v>
      </c>
      <c r="K200" s="11">
        <v>0</v>
      </c>
    </row>
    <row r="201" ht="16.5" spans="1:11">
      <c r="A201" s="10" t="s">
        <v>333</v>
      </c>
      <c r="B201" s="10" t="s">
        <v>764</v>
      </c>
      <c r="C201" s="10" t="s">
        <v>334</v>
      </c>
      <c r="D201" s="11">
        <v>0</v>
      </c>
      <c r="E201" s="11">
        <v>0</v>
      </c>
      <c r="F201" s="11">
        <f>VLOOKUP(A201,[2]数据!$B:$J,9,0)</f>
        <v>12940</v>
      </c>
      <c r="G201" s="11">
        <f>VLOOKUP(A201,[2]数据!$B:$K,10,0)</f>
        <v>12940</v>
      </c>
      <c r="H201" s="11">
        <f>VLOOKUP(A201,[3]数据!$B:$J,9,0)</f>
        <v>1291076.74</v>
      </c>
      <c r="I201" s="11">
        <f>VLOOKUP(A201,[3]数据!$B:$K,10,0)</f>
        <v>1291076.74</v>
      </c>
      <c r="J201" s="11">
        <f>VLOOKUP(A201,[3]数据!$B:$M,12,0)</f>
        <v>0</v>
      </c>
      <c r="K201" s="11">
        <v>0</v>
      </c>
    </row>
    <row r="202" ht="16.5" spans="1:11">
      <c r="A202" s="10" t="s">
        <v>335</v>
      </c>
      <c r="B202" s="10" t="s">
        <v>764</v>
      </c>
      <c r="C202" s="10" t="s">
        <v>336</v>
      </c>
      <c r="D202" s="11">
        <v>0</v>
      </c>
      <c r="E202" s="11">
        <v>0</v>
      </c>
      <c r="F202" s="11">
        <f>VLOOKUP(A202,[2]数据!$B:$J,9,0)</f>
        <v>0</v>
      </c>
      <c r="G202" s="11">
        <f>VLOOKUP(A202,[2]数据!$B:$K,10,0)</f>
        <v>0</v>
      </c>
      <c r="H202" s="11">
        <f>VLOOKUP(A202,[3]数据!$B:$J,9,0)</f>
        <v>5419.77</v>
      </c>
      <c r="I202" s="11">
        <f>VLOOKUP(A202,[3]数据!$B:$K,10,0)</f>
        <v>5419.77</v>
      </c>
      <c r="J202" s="11">
        <f>VLOOKUP(A202,[3]数据!$B:$M,12,0)</f>
        <v>0</v>
      </c>
      <c r="K202" s="11">
        <v>0</v>
      </c>
    </row>
    <row r="203" ht="16.5" spans="1:11">
      <c r="A203" s="10" t="s">
        <v>337</v>
      </c>
      <c r="B203" s="10" t="s">
        <v>764</v>
      </c>
      <c r="C203" s="10" t="s">
        <v>338</v>
      </c>
      <c r="D203" s="11">
        <v>0</v>
      </c>
      <c r="E203" s="11">
        <v>0</v>
      </c>
      <c r="F203" s="11">
        <f>VLOOKUP(A203,[2]数据!$B:$J,9,0)</f>
        <v>3302.27</v>
      </c>
      <c r="G203" s="11">
        <f>VLOOKUP(A203,[2]数据!$B:$K,10,0)</f>
        <v>3302.27</v>
      </c>
      <c r="H203" s="11">
        <f>VLOOKUP(A203,[3]数据!$B:$J,9,0)</f>
        <v>36353.82</v>
      </c>
      <c r="I203" s="11">
        <f>VLOOKUP(A203,[3]数据!$B:$K,10,0)</f>
        <v>36353.82</v>
      </c>
      <c r="J203" s="11">
        <f>VLOOKUP(A203,[3]数据!$B:$M,12,0)</f>
        <v>0</v>
      </c>
      <c r="K203" s="11">
        <v>0</v>
      </c>
    </row>
    <row r="204" ht="16.5" spans="1:11">
      <c r="A204" s="10" t="s">
        <v>339</v>
      </c>
      <c r="B204" s="10" t="s">
        <v>764</v>
      </c>
      <c r="C204" s="10" t="s">
        <v>340</v>
      </c>
      <c r="D204" s="11">
        <v>0</v>
      </c>
      <c r="E204" s="11">
        <v>0</v>
      </c>
      <c r="F204" s="11">
        <f>VLOOKUP(A204,[2]数据!$B:$J,9,0)</f>
        <v>22163.84</v>
      </c>
      <c r="G204" s="11">
        <f>VLOOKUP(A204,[2]数据!$B:$K,10,0)</f>
        <v>22163.84</v>
      </c>
      <c r="H204" s="11">
        <f>VLOOKUP(A204,[3]数据!$B:$J,9,0)</f>
        <v>113401.57</v>
      </c>
      <c r="I204" s="11">
        <f>VLOOKUP(A204,[3]数据!$B:$K,10,0)</f>
        <v>113401.57</v>
      </c>
      <c r="J204" s="11">
        <f>VLOOKUP(A204,[3]数据!$B:$M,12,0)</f>
        <v>0</v>
      </c>
      <c r="K204" s="11">
        <v>0</v>
      </c>
    </row>
    <row r="205" ht="16.5" spans="1:11">
      <c r="A205" s="10" t="s">
        <v>341</v>
      </c>
      <c r="B205" s="10" t="s">
        <v>764</v>
      </c>
      <c r="C205" s="10" t="s">
        <v>342</v>
      </c>
      <c r="D205" s="11">
        <v>0</v>
      </c>
      <c r="E205" s="11">
        <v>0</v>
      </c>
      <c r="F205" s="11">
        <f>VLOOKUP(A205,[2]数据!$B:$J,9,0)</f>
        <v>2580</v>
      </c>
      <c r="G205" s="11">
        <f>VLOOKUP(A205,[2]数据!$B:$K,10,0)</f>
        <v>2580</v>
      </c>
      <c r="H205" s="11">
        <f>VLOOKUP(A205,[3]数据!$B:$J,9,0)</f>
        <v>20820</v>
      </c>
      <c r="I205" s="11">
        <f>VLOOKUP(A205,[3]数据!$B:$K,10,0)</f>
        <v>20820</v>
      </c>
      <c r="J205" s="11">
        <f>VLOOKUP(A205,[3]数据!$B:$M,12,0)</f>
        <v>0</v>
      </c>
      <c r="K205" s="11">
        <v>0</v>
      </c>
    </row>
    <row r="206" ht="16.5" spans="1:11">
      <c r="A206" s="10" t="s">
        <v>343</v>
      </c>
      <c r="B206" s="10" t="s">
        <v>764</v>
      </c>
      <c r="C206" s="10" t="s">
        <v>344</v>
      </c>
      <c r="D206" s="11">
        <v>0</v>
      </c>
      <c r="E206" s="11">
        <v>0</v>
      </c>
      <c r="F206" s="11">
        <f>VLOOKUP(A206,[2]数据!$B:$J,9,0)</f>
        <v>0</v>
      </c>
      <c r="G206" s="11">
        <f>VLOOKUP(A206,[2]数据!$B:$K,10,0)</f>
        <v>0</v>
      </c>
      <c r="H206" s="11">
        <f>VLOOKUP(A206,[3]数据!$B:$J,9,0)</f>
        <v>1041.8</v>
      </c>
      <c r="I206" s="11">
        <f>VLOOKUP(A206,[3]数据!$B:$K,10,0)</f>
        <v>1041.8</v>
      </c>
      <c r="J206" s="11">
        <f>VLOOKUP(A206,[3]数据!$B:$M,12,0)</f>
        <v>0</v>
      </c>
      <c r="K206" s="11">
        <v>0</v>
      </c>
    </row>
    <row r="207" ht="16.5" spans="1:11">
      <c r="A207" s="10" t="s">
        <v>345</v>
      </c>
      <c r="B207" s="10" t="s">
        <v>764</v>
      </c>
      <c r="C207" s="10" t="s">
        <v>346</v>
      </c>
      <c r="D207" s="11">
        <v>0</v>
      </c>
      <c r="E207" s="11">
        <v>0</v>
      </c>
      <c r="F207" s="11">
        <f>VLOOKUP(A207,[2]数据!$B:$J,9,0)</f>
        <v>1100</v>
      </c>
      <c r="G207" s="11">
        <f>VLOOKUP(A207,[2]数据!$B:$K,10,0)</f>
        <v>1100</v>
      </c>
      <c r="H207" s="11">
        <f>VLOOKUP(A207,[3]数据!$B:$J,9,0)</f>
        <v>4050.21</v>
      </c>
      <c r="I207" s="11">
        <f>VLOOKUP(A207,[3]数据!$B:$K,10,0)</f>
        <v>4050.21</v>
      </c>
      <c r="J207" s="11">
        <f>VLOOKUP(A207,[3]数据!$B:$M,12,0)</f>
        <v>0</v>
      </c>
      <c r="K207" s="11">
        <v>0</v>
      </c>
    </row>
    <row r="208" ht="16.5" spans="1:11">
      <c r="A208" s="10" t="s">
        <v>347</v>
      </c>
      <c r="B208" s="10" t="s">
        <v>764</v>
      </c>
      <c r="C208" s="10" t="s">
        <v>348</v>
      </c>
      <c r="D208" s="11">
        <v>0</v>
      </c>
      <c r="E208" s="11">
        <v>0</v>
      </c>
      <c r="F208" s="11">
        <f>VLOOKUP(A208,[2]数据!$B:$J,9,0)</f>
        <v>14095.33</v>
      </c>
      <c r="G208" s="11">
        <f>VLOOKUP(A208,[2]数据!$B:$K,10,0)</f>
        <v>14095.33</v>
      </c>
      <c r="H208" s="11">
        <f>VLOOKUP(A208,[3]数据!$B:$J,9,0)</f>
        <v>21860.26</v>
      </c>
      <c r="I208" s="11">
        <f>VLOOKUP(A208,[3]数据!$B:$K,10,0)</f>
        <v>21860.26</v>
      </c>
      <c r="J208" s="11">
        <f>VLOOKUP(A208,[3]数据!$B:$M,12,0)</f>
        <v>0</v>
      </c>
      <c r="K208" s="11">
        <v>0</v>
      </c>
    </row>
    <row r="209" ht="16.5" spans="1:11">
      <c r="A209" s="10" t="s">
        <v>349</v>
      </c>
      <c r="B209" s="10" t="s">
        <v>764</v>
      </c>
      <c r="C209" s="10" t="s">
        <v>350</v>
      </c>
      <c r="D209" s="11">
        <v>0</v>
      </c>
      <c r="E209" s="11">
        <v>0</v>
      </c>
      <c r="F209" s="11">
        <f>VLOOKUP(A209,[2]数据!$B:$J,9,0)</f>
        <v>0</v>
      </c>
      <c r="G209" s="11">
        <f>VLOOKUP(A209,[2]数据!$B:$K,10,0)</f>
        <v>0</v>
      </c>
      <c r="H209" s="11">
        <f>VLOOKUP(A209,[3]数据!$B:$J,9,0)</f>
        <v>22870</v>
      </c>
      <c r="I209" s="11">
        <f>VLOOKUP(A209,[3]数据!$B:$K,10,0)</f>
        <v>22870</v>
      </c>
      <c r="J209" s="11">
        <f>VLOOKUP(A209,[3]数据!$B:$M,12,0)</f>
        <v>0</v>
      </c>
      <c r="K209" s="11">
        <v>0</v>
      </c>
    </row>
    <row r="210" ht="16.5" spans="1:11">
      <c r="A210" s="10" t="s">
        <v>351</v>
      </c>
      <c r="B210" s="10" t="s">
        <v>764</v>
      </c>
      <c r="C210" s="10" t="s">
        <v>352</v>
      </c>
      <c r="D210" s="11">
        <v>0</v>
      </c>
      <c r="E210" s="11">
        <v>0</v>
      </c>
      <c r="F210" s="11">
        <f>VLOOKUP(A210,[2]数据!$B:$J,9,0)</f>
        <v>0</v>
      </c>
      <c r="G210" s="11">
        <f>VLOOKUP(A210,[2]数据!$B:$K,10,0)</f>
        <v>0</v>
      </c>
      <c r="H210" s="11">
        <f>VLOOKUP(A210,[3]数据!$B:$J,9,0)</f>
        <v>15567.24</v>
      </c>
      <c r="I210" s="11">
        <f>VLOOKUP(A210,[3]数据!$B:$K,10,0)</f>
        <v>15567.24</v>
      </c>
      <c r="J210" s="11">
        <f>VLOOKUP(A210,[3]数据!$B:$M,12,0)</f>
        <v>0</v>
      </c>
      <c r="K210" s="11">
        <v>0</v>
      </c>
    </row>
    <row r="211" ht="16.5" spans="1:11">
      <c r="A211" s="10" t="s">
        <v>353</v>
      </c>
      <c r="B211" s="10" t="s">
        <v>764</v>
      </c>
      <c r="C211" s="10" t="s">
        <v>354</v>
      </c>
      <c r="D211" s="11">
        <v>0</v>
      </c>
      <c r="E211" s="11">
        <v>0</v>
      </c>
      <c r="F211" s="11">
        <f>VLOOKUP(A211,[2]数据!$B:$J,9,0)</f>
        <v>222.2</v>
      </c>
      <c r="G211" s="11">
        <f>VLOOKUP(A211,[2]数据!$B:$K,10,0)</f>
        <v>222.2</v>
      </c>
      <c r="H211" s="11">
        <f>VLOOKUP(A211,[3]数据!$B:$J,9,0)</f>
        <v>38154.83</v>
      </c>
      <c r="I211" s="11">
        <f>VLOOKUP(A211,[3]数据!$B:$K,10,0)</f>
        <v>38154.83</v>
      </c>
      <c r="J211" s="11">
        <f>VLOOKUP(A211,[3]数据!$B:$M,12,0)</f>
        <v>0</v>
      </c>
      <c r="K211" s="11">
        <v>0</v>
      </c>
    </row>
    <row r="212" ht="16.5" spans="1:11">
      <c r="A212" s="10" t="s">
        <v>355</v>
      </c>
      <c r="B212" s="10" t="s">
        <v>764</v>
      </c>
      <c r="C212" s="10" t="s">
        <v>356</v>
      </c>
      <c r="D212" s="11">
        <v>0</v>
      </c>
      <c r="E212" s="11">
        <v>0</v>
      </c>
      <c r="F212" s="11">
        <f>VLOOKUP(A212,[2]数据!$B:$J,9,0)</f>
        <v>25530.89</v>
      </c>
      <c r="G212" s="11">
        <f>VLOOKUP(A212,[2]数据!$B:$K,10,0)</f>
        <v>25530.89</v>
      </c>
      <c r="H212" s="11">
        <f>VLOOKUP(A212,[3]数据!$B:$J,9,0)</f>
        <v>210136.16</v>
      </c>
      <c r="I212" s="11">
        <f>VLOOKUP(A212,[3]数据!$B:$K,10,0)</f>
        <v>210136.16</v>
      </c>
      <c r="J212" s="11">
        <f>VLOOKUP(A212,[3]数据!$B:$M,12,0)</f>
        <v>0</v>
      </c>
      <c r="K212" s="11">
        <v>0</v>
      </c>
    </row>
    <row r="213" ht="16.5" spans="1:11">
      <c r="A213" s="10" t="s">
        <v>357</v>
      </c>
      <c r="B213" s="10" t="s">
        <v>764</v>
      </c>
      <c r="C213" s="10" t="s">
        <v>358</v>
      </c>
      <c r="D213" s="11">
        <v>0</v>
      </c>
      <c r="E213" s="11">
        <v>0</v>
      </c>
      <c r="F213" s="11">
        <f>VLOOKUP(A213,[2]数据!$B:$J,9,0)</f>
        <v>323743.12</v>
      </c>
      <c r="G213" s="11">
        <f>VLOOKUP(A213,[2]数据!$B:$K,10,0)</f>
        <v>323743.12</v>
      </c>
      <c r="H213" s="11">
        <f>VLOOKUP(A213,[3]数据!$B:$J,9,0)</f>
        <v>566412.12</v>
      </c>
      <c r="I213" s="11">
        <f>VLOOKUP(A213,[3]数据!$B:$K,10,0)</f>
        <v>566412.12</v>
      </c>
      <c r="J213" s="11">
        <f>VLOOKUP(A213,[3]数据!$B:$M,12,0)</f>
        <v>0</v>
      </c>
      <c r="K213" s="11">
        <v>0</v>
      </c>
    </row>
    <row r="214" ht="16.5" spans="1:11">
      <c r="A214" s="10" t="s">
        <v>359</v>
      </c>
      <c r="B214" s="10" t="s">
        <v>764</v>
      </c>
      <c r="C214" s="10" t="s">
        <v>360</v>
      </c>
      <c r="D214" s="11">
        <v>0</v>
      </c>
      <c r="E214" s="11">
        <v>0</v>
      </c>
      <c r="F214" s="11">
        <f>VLOOKUP(A214,[2]数据!$B:$J,9,0)</f>
        <v>62564.29</v>
      </c>
      <c r="G214" s="11">
        <f>VLOOKUP(A214,[2]数据!$B:$K,10,0)</f>
        <v>62564.29</v>
      </c>
      <c r="H214" s="11">
        <f>VLOOKUP(A214,[3]数据!$B:$J,9,0)</f>
        <v>634104.21</v>
      </c>
      <c r="I214" s="11">
        <f>VLOOKUP(A214,[3]数据!$B:$K,10,0)</f>
        <v>634104.21</v>
      </c>
      <c r="J214" s="11">
        <f>VLOOKUP(A214,[3]数据!$B:$M,12,0)</f>
        <v>0</v>
      </c>
      <c r="K214" s="11">
        <v>0</v>
      </c>
    </row>
    <row r="215" ht="16.5" spans="1:11">
      <c r="A215" s="10" t="s">
        <v>361</v>
      </c>
      <c r="B215" s="10" t="s">
        <v>764</v>
      </c>
      <c r="C215" s="10" t="s">
        <v>362</v>
      </c>
      <c r="D215" s="11">
        <v>0</v>
      </c>
      <c r="E215" s="11">
        <v>0</v>
      </c>
      <c r="F215" s="11">
        <f>VLOOKUP(A215,[2]数据!$B:$J,9,0)</f>
        <v>0</v>
      </c>
      <c r="G215" s="11">
        <f>VLOOKUP(A215,[2]数据!$B:$K,10,0)</f>
        <v>0</v>
      </c>
      <c r="H215" s="11">
        <f>VLOOKUP(A215,[3]数据!$B:$J,9,0)</f>
        <v>3599.99</v>
      </c>
      <c r="I215" s="11">
        <f>VLOOKUP(A215,[3]数据!$B:$K,10,0)</f>
        <v>3599.99</v>
      </c>
      <c r="J215" s="11">
        <f>VLOOKUP(A215,[3]数据!$B:$M,12,0)</f>
        <v>0</v>
      </c>
      <c r="K215" s="11">
        <v>0</v>
      </c>
    </row>
    <row r="216" ht="16.5" spans="1:11">
      <c r="A216" s="10" t="s">
        <v>363</v>
      </c>
      <c r="B216" s="10" t="s">
        <v>764</v>
      </c>
      <c r="C216" s="10" t="s">
        <v>364</v>
      </c>
      <c r="D216" s="11">
        <v>0</v>
      </c>
      <c r="E216" s="11">
        <v>0</v>
      </c>
      <c r="F216" s="11">
        <f>VLOOKUP(A216,[2]数据!$B:$J,9,0)</f>
        <v>78946.01</v>
      </c>
      <c r="G216" s="11">
        <f>VLOOKUP(A216,[2]数据!$B:$K,10,0)</f>
        <v>78946.01</v>
      </c>
      <c r="H216" s="11">
        <f>VLOOKUP(A216,[3]数据!$B:$J,9,0)</f>
        <v>1653308.43</v>
      </c>
      <c r="I216" s="11">
        <f>VLOOKUP(A216,[3]数据!$B:$K,10,0)</f>
        <v>1653308.43</v>
      </c>
      <c r="J216" s="11">
        <f>VLOOKUP(A216,[3]数据!$B:$M,12,0)</f>
        <v>0</v>
      </c>
      <c r="K216" s="11">
        <v>0</v>
      </c>
    </row>
    <row r="217" ht="16.5" spans="1:11">
      <c r="A217" s="10" t="s">
        <v>365</v>
      </c>
      <c r="B217" s="10" t="s">
        <v>764</v>
      </c>
      <c r="C217" s="10" t="s">
        <v>366</v>
      </c>
      <c r="D217" s="11">
        <v>0</v>
      </c>
      <c r="E217" s="11">
        <v>0</v>
      </c>
      <c r="F217" s="11">
        <f>VLOOKUP(A217,[2]数据!$B:$J,9,0)</f>
        <v>178923.26</v>
      </c>
      <c r="G217" s="11">
        <f>VLOOKUP(A217,[2]数据!$B:$K,10,0)</f>
        <v>178923.26</v>
      </c>
      <c r="H217" s="11">
        <f>VLOOKUP(A217,[3]数据!$B:$J,9,0)</f>
        <v>2079007.43</v>
      </c>
      <c r="I217" s="11">
        <f>VLOOKUP(A217,[3]数据!$B:$K,10,0)</f>
        <v>2079007.43</v>
      </c>
      <c r="J217" s="11">
        <f>VLOOKUP(A217,[3]数据!$B:$M,12,0)</f>
        <v>0</v>
      </c>
      <c r="K217" s="11">
        <v>0</v>
      </c>
    </row>
    <row r="218" ht="16.5" spans="1:11">
      <c r="A218" s="10" t="s">
        <v>367</v>
      </c>
      <c r="B218" s="10" t="s">
        <v>764</v>
      </c>
      <c r="C218" s="10" t="s">
        <v>368</v>
      </c>
      <c r="D218" s="11">
        <v>0</v>
      </c>
      <c r="E218" s="11">
        <v>0</v>
      </c>
      <c r="F218" s="11">
        <f>VLOOKUP(A218,[2]数据!$B:$J,9,0)</f>
        <v>86640.45</v>
      </c>
      <c r="G218" s="11">
        <f>VLOOKUP(A218,[2]数据!$B:$K,10,0)</f>
        <v>86640.45</v>
      </c>
      <c r="H218" s="11">
        <f>VLOOKUP(A218,[3]数据!$B:$J,9,0)</f>
        <v>1056626.04</v>
      </c>
      <c r="I218" s="11">
        <f>VLOOKUP(A218,[3]数据!$B:$K,10,0)</f>
        <v>1056626.04</v>
      </c>
      <c r="J218" s="11">
        <f>VLOOKUP(A218,[3]数据!$B:$M,12,0)</f>
        <v>0</v>
      </c>
      <c r="K218" s="11">
        <v>0</v>
      </c>
    </row>
    <row r="219" ht="16.5" spans="1:11">
      <c r="A219" s="10" t="s">
        <v>369</v>
      </c>
      <c r="B219" s="10" t="s">
        <v>764</v>
      </c>
      <c r="C219" s="10" t="s">
        <v>370</v>
      </c>
      <c r="D219" s="11">
        <v>0</v>
      </c>
      <c r="E219" s="11">
        <v>0</v>
      </c>
      <c r="F219" s="11">
        <f>VLOOKUP(A219,[2]数据!$B:$J,9,0)</f>
        <v>25624.22</v>
      </c>
      <c r="G219" s="11">
        <f>VLOOKUP(A219,[2]数据!$B:$K,10,0)</f>
        <v>25624.22</v>
      </c>
      <c r="H219" s="11">
        <f>VLOOKUP(A219,[3]数据!$B:$J,9,0)</f>
        <v>315310.81</v>
      </c>
      <c r="I219" s="11">
        <f>VLOOKUP(A219,[3]数据!$B:$K,10,0)</f>
        <v>315310.81</v>
      </c>
      <c r="J219" s="11">
        <f>VLOOKUP(A219,[3]数据!$B:$M,12,0)</f>
        <v>0</v>
      </c>
      <c r="K219" s="11">
        <v>0</v>
      </c>
    </row>
    <row r="220" ht="16.5" spans="1:11">
      <c r="A220" s="10" t="s">
        <v>371</v>
      </c>
      <c r="B220" s="10" t="s">
        <v>764</v>
      </c>
      <c r="C220" s="10" t="s">
        <v>372</v>
      </c>
      <c r="D220" s="11">
        <v>0</v>
      </c>
      <c r="E220" s="11">
        <v>0</v>
      </c>
      <c r="F220" s="11">
        <f>VLOOKUP(A220,[2]数据!$B:$J,9,0)</f>
        <v>98491.63</v>
      </c>
      <c r="G220" s="11">
        <f>VLOOKUP(A220,[2]数据!$B:$K,10,0)</f>
        <v>98491.63</v>
      </c>
      <c r="H220" s="11">
        <f>VLOOKUP(A220,[3]数据!$B:$J,9,0)</f>
        <v>2710302.47</v>
      </c>
      <c r="I220" s="11">
        <f>VLOOKUP(A220,[3]数据!$B:$K,10,0)</f>
        <v>2710302.47</v>
      </c>
      <c r="J220" s="11">
        <f>VLOOKUP(A220,[3]数据!$B:$M,12,0)</f>
        <v>0</v>
      </c>
      <c r="K220" s="11">
        <v>0</v>
      </c>
    </row>
    <row r="221" s="1" customFormat="1" ht="16.5" spans="1:14">
      <c r="A221" s="12" t="s">
        <v>699</v>
      </c>
      <c r="B221" s="12" t="s">
        <v>764</v>
      </c>
      <c r="C221" s="12" t="s">
        <v>765</v>
      </c>
      <c r="D221" s="13">
        <f>SUM(D181:D220)</f>
        <v>0</v>
      </c>
      <c r="E221" s="14">
        <v>0</v>
      </c>
      <c r="F221" s="15">
        <f t="shared" ref="F221:K221" si="35">SUM(F181:F220)</f>
        <v>5437954.42</v>
      </c>
      <c r="G221" s="15">
        <f t="shared" si="35"/>
        <v>5437954.42</v>
      </c>
      <c r="H221" s="13">
        <f t="shared" si="35"/>
        <v>57235812.79</v>
      </c>
      <c r="I221" s="13">
        <f t="shared" si="35"/>
        <v>57235812.79</v>
      </c>
      <c r="J221" s="13">
        <f t="shared" si="35"/>
        <v>0</v>
      </c>
      <c r="K221" s="13">
        <f t="shared" si="35"/>
        <v>0</v>
      </c>
      <c r="M221" s="17"/>
      <c r="N221" s="17"/>
    </row>
    <row r="222" ht="16.5" spans="1:11">
      <c r="A222" s="10" t="s">
        <v>373</v>
      </c>
      <c r="B222" s="10" t="s">
        <v>766</v>
      </c>
      <c r="C222" s="10" t="s">
        <v>374</v>
      </c>
      <c r="D222" s="11">
        <v>0</v>
      </c>
      <c r="E222" s="11">
        <v>0</v>
      </c>
      <c r="F222" s="11">
        <f>VLOOKUP(A222,[2]数据!$B:$J,9,0)</f>
        <v>807383.64</v>
      </c>
      <c r="G222" s="11">
        <f>VLOOKUP(A222,[2]数据!$B:$K,10,0)</f>
        <v>807383.64</v>
      </c>
      <c r="H222" s="11">
        <f>VLOOKUP(A222,[3]数据!$B:$J,9,0)</f>
        <v>4349215.11</v>
      </c>
      <c r="I222" s="11">
        <f>VLOOKUP(A222,[3]数据!$B:$K,10,0)</f>
        <v>4349215.11</v>
      </c>
      <c r="J222" s="11">
        <f>VLOOKUP(A222,[3]数据!$B:$M,12,0)</f>
        <v>0</v>
      </c>
      <c r="K222" s="11">
        <v>0</v>
      </c>
    </row>
    <row r="223" ht="16.5" spans="1:11">
      <c r="A223" s="10" t="s">
        <v>375</v>
      </c>
      <c r="B223" s="10" t="s">
        <v>766</v>
      </c>
      <c r="C223" s="10" t="s">
        <v>376</v>
      </c>
      <c r="D223" s="11">
        <v>0</v>
      </c>
      <c r="E223" s="11">
        <v>0</v>
      </c>
      <c r="F223" s="11">
        <f>VLOOKUP(A223,[2]数据!$B:$J,9,0)</f>
        <v>973646.76</v>
      </c>
      <c r="G223" s="11">
        <f>VLOOKUP(A223,[2]数据!$B:$K,10,0)</f>
        <v>973646.76</v>
      </c>
      <c r="H223" s="11">
        <f>VLOOKUP(A223,[3]数据!$B:$J,9,0)</f>
        <v>14667659.89</v>
      </c>
      <c r="I223" s="11">
        <f>VLOOKUP(A223,[3]数据!$B:$K,10,0)</f>
        <v>14667659.89</v>
      </c>
      <c r="J223" s="11">
        <f>VLOOKUP(A223,[3]数据!$B:$M,12,0)</f>
        <v>0</v>
      </c>
      <c r="K223" s="11">
        <v>0</v>
      </c>
    </row>
    <row r="224" ht="16.5" spans="1:11">
      <c r="A224" s="10" t="s">
        <v>377</v>
      </c>
      <c r="B224" s="10" t="s">
        <v>766</v>
      </c>
      <c r="C224" s="10" t="s">
        <v>378</v>
      </c>
      <c r="D224" s="11">
        <v>0</v>
      </c>
      <c r="E224" s="11">
        <v>0</v>
      </c>
      <c r="F224" s="11">
        <f>VLOOKUP(A224,[2]数据!$B:$J,9,0)</f>
        <v>0</v>
      </c>
      <c r="G224" s="11">
        <f>VLOOKUP(A224,[2]数据!$B:$K,10,0)</f>
        <v>0</v>
      </c>
      <c r="H224" s="11">
        <f>VLOOKUP(A224,[3]数据!$B:$J,9,0)</f>
        <v>0</v>
      </c>
      <c r="I224" s="11">
        <f>VLOOKUP(A224,[3]数据!$B:$K,10,0)</f>
        <v>0</v>
      </c>
      <c r="J224" s="11">
        <f>VLOOKUP(A224,[3]数据!$B:$M,12,0)</f>
        <v>0</v>
      </c>
      <c r="K224" s="11">
        <v>0</v>
      </c>
    </row>
    <row r="225" ht="16.5" spans="1:11">
      <c r="A225" s="10" t="s">
        <v>379</v>
      </c>
      <c r="B225" s="10" t="s">
        <v>766</v>
      </c>
      <c r="C225" s="10" t="s">
        <v>380</v>
      </c>
      <c r="D225" s="11">
        <v>0</v>
      </c>
      <c r="E225" s="11">
        <v>0</v>
      </c>
      <c r="F225" s="11">
        <f>VLOOKUP(A225,[2]数据!$B:$J,9,0)</f>
        <v>0</v>
      </c>
      <c r="G225" s="11">
        <f>VLOOKUP(A225,[2]数据!$B:$K,10,0)</f>
        <v>0</v>
      </c>
      <c r="H225" s="11">
        <f>VLOOKUP(A225,[3]数据!$B:$J,9,0)</f>
        <v>0</v>
      </c>
      <c r="I225" s="11">
        <f>VLOOKUP(A225,[3]数据!$B:$K,10,0)</f>
        <v>0</v>
      </c>
      <c r="J225" s="11">
        <f>VLOOKUP(A225,[3]数据!$B:$M,12,0)</f>
        <v>0</v>
      </c>
      <c r="K225" s="11">
        <v>0</v>
      </c>
    </row>
    <row r="226" ht="16.5" spans="1:11">
      <c r="A226" s="10" t="s">
        <v>381</v>
      </c>
      <c r="B226" s="10" t="s">
        <v>766</v>
      </c>
      <c r="C226" s="10" t="s">
        <v>382</v>
      </c>
      <c r="D226" s="11">
        <v>0</v>
      </c>
      <c r="E226" s="11">
        <v>0</v>
      </c>
      <c r="F226" s="11">
        <f>VLOOKUP(A226,[2]数据!$B:$J,9,0)</f>
        <v>97229.95</v>
      </c>
      <c r="G226" s="11">
        <f>VLOOKUP(A226,[2]数据!$B:$K,10,0)</f>
        <v>97229.95</v>
      </c>
      <c r="H226" s="11">
        <f>VLOOKUP(A226,[3]数据!$B:$J,9,0)</f>
        <v>1850878.43</v>
      </c>
      <c r="I226" s="11">
        <f>VLOOKUP(A226,[3]数据!$B:$K,10,0)</f>
        <v>1850878.43</v>
      </c>
      <c r="J226" s="11">
        <f>VLOOKUP(A226,[3]数据!$B:$M,12,0)</f>
        <v>0</v>
      </c>
      <c r="K226" s="11">
        <v>0</v>
      </c>
    </row>
    <row r="227" ht="16.5" spans="1:11">
      <c r="A227" s="10" t="s">
        <v>383</v>
      </c>
      <c r="B227" s="10" t="s">
        <v>766</v>
      </c>
      <c r="C227" s="10" t="s">
        <v>384</v>
      </c>
      <c r="D227" s="11">
        <v>0</v>
      </c>
      <c r="E227" s="11">
        <v>0</v>
      </c>
      <c r="F227" s="11">
        <f>VLOOKUP(A227,[2]数据!$B:$J,9,0)</f>
        <v>77397.7</v>
      </c>
      <c r="G227" s="11">
        <f>VLOOKUP(A227,[2]数据!$B:$K,10,0)</f>
        <v>77397.7</v>
      </c>
      <c r="H227" s="11">
        <f>VLOOKUP(A227,[3]数据!$B:$J,9,0)</f>
        <v>1466594.18</v>
      </c>
      <c r="I227" s="11">
        <f>VLOOKUP(A227,[3]数据!$B:$K,10,0)</f>
        <v>1466594.18</v>
      </c>
      <c r="J227" s="11">
        <f>VLOOKUP(A227,[3]数据!$B:$M,12,0)</f>
        <v>0</v>
      </c>
      <c r="K227" s="11">
        <v>0</v>
      </c>
    </row>
    <row r="228" ht="16.5" spans="1:11">
      <c r="A228" s="10" t="s">
        <v>385</v>
      </c>
      <c r="B228" s="10" t="s">
        <v>766</v>
      </c>
      <c r="C228" s="10" t="s">
        <v>386</v>
      </c>
      <c r="D228" s="11">
        <v>0</v>
      </c>
      <c r="E228" s="11">
        <v>0</v>
      </c>
      <c r="F228" s="11">
        <f>VLOOKUP(A228,[2]数据!$B:$J,9,0)</f>
        <v>7292.75</v>
      </c>
      <c r="G228" s="11">
        <f>VLOOKUP(A228,[2]数据!$B:$K,10,0)</f>
        <v>7292.75</v>
      </c>
      <c r="H228" s="11">
        <f>VLOOKUP(A228,[3]数据!$B:$J,9,0)</f>
        <v>141380.35</v>
      </c>
      <c r="I228" s="11">
        <f>VLOOKUP(A228,[3]数据!$B:$K,10,0)</f>
        <v>141380.35</v>
      </c>
      <c r="J228" s="11">
        <f>VLOOKUP(A228,[3]数据!$B:$M,12,0)</f>
        <v>0</v>
      </c>
      <c r="K228" s="11">
        <v>0</v>
      </c>
    </row>
    <row r="229" ht="16.5" spans="1:11">
      <c r="A229" s="10" t="s">
        <v>387</v>
      </c>
      <c r="B229" s="10" t="s">
        <v>766</v>
      </c>
      <c r="C229" s="10" t="s">
        <v>388</v>
      </c>
      <c r="D229" s="11">
        <v>0</v>
      </c>
      <c r="E229" s="11">
        <v>0</v>
      </c>
      <c r="F229" s="11">
        <f>VLOOKUP(A229,[2]数据!$B:$J,9,0)</f>
        <v>4280.64</v>
      </c>
      <c r="G229" s="11">
        <f>VLOOKUP(A229,[2]数据!$B:$K,10,0)</f>
        <v>4280.64</v>
      </c>
      <c r="H229" s="11">
        <f>VLOOKUP(A229,[3]数据!$B:$J,9,0)</f>
        <v>80993.75</v>
      </c>
      <c r="I229" s="11">
        <f>VLOOKUP(A229,[3]数据!$B:$K,10,0)</f>
        <v>80993.75</v>
      </c>
      <c r="J229" s="11">
        <f>VLOOKUP(A229,[3]数据!$B:$M,12,0)</f>
        <v>0</v>
      </c>
      <c r="K229" s="11">
        <v>0</v>
      </c>
    </row>
    <row r="230" ht="16.5" spans="1:11">
      <c r="A230" s="10" t="s">
        <v>389</v>
      </c>
      <c r="B230" s="10" t="s">
        <v>766</v>
      </c>
      <c r="C230" s="10" t="s">
        <v>390</v>
      </c>
      <c r="D230" s="11">
        <v>0</v>
      </c>
      <c r="E230" s="11">
        <v>0</v>
      </c>
      <c r="F230" s="11">
        <f>VLOOKUP(A230,[2]数据!$B:$J,9,0)</f>
        <v>16884</v>
      </c>
      <c r="G230" s="11">
        <f>VLOOKUP(A230,[2]数据!$B:$K,10,0)</f>
        <v>16884</v>
      </c>
      <c r="H230" s="11">
        <f>VLOOKUP(A230,[3]数据!$B:$J,9,0)</f>
        <v>292592.8</v>
      </c>
      <c r="I230" s="11">
        <f>VLOOKUP(A230,[3]数据!$B:$K,10,0)</f>
        <v>292592.8</v>
      </c>
      <c r="J230" s="11">
        <f>VLOOKUP(A230,[3]数据!$B:$M,12,0)</f>
        <v>0</v>
      </c>
      <c r="K230" s="11">
        <v>0</v>
      </c>
    </row>
    <row r="231" s="1" customFormat="1" ht="16.5" spans="1:14">
      <c r="A231" s="12" t="s">
        <v>699</v>
      </c>
      <c r="B231" s="12" t="s">
        <v>766</v>
      </c>
      <c r="C231" s="12" t="s">
        <v>763</v>
      </c>
      <c r="D231" s="13">
        <f>SUM(D222:D230)</f>
        <v>0</v>
      </c>
      <c r="E231" s="14">
        <v>0</v>
      </c>
      <c r="F231" s="15">
        <f t="shared" ref="F231:K231" si="36">SUM(F222:F230)</f>
        <v>1984115.44</v>
      </c>
      <c r="G231" s="15">
        <f t="shared" si="36"/>
        <v>1984115.44</v>
      </c>
      <c r="H231" s="13">
        <f t="shared" si="36"/>
        <v>22849314.51</v>
      </c>
      <c r="I231" s="13">
        <f t="shared" si="36"/>
        <v>22849314.51</v>
      </c>
      <c r="J231" s="13">
        <f t="shared" si="36"/>
        <v>0</v>
      </c>
      <c r="K231" s="13">
        <f t="shared" si="36"/>
        <v>0</v>
      </c>
      <c r="M231" s="17"/>
      <c r="N231" s="17"/>
    </row>
    <row r="232" ht="16.5" spans="1:11">
      <c r="A232" s="10" t="s">
        <v>391</v>
      </c>
      <c r="B232" s="10" t="s">
        <v>767</v>
      </c>
      <c r="C232" s="10" t="s">
        <v>392</v>
      </c>
      <c r="D232" s="11">
        <v>26923407.79</v>
      </c>
      <c r="E232" s="11">
        <v>0</v>
      </c>
      <c r="F232" s="11">
        <f>VLOOKUP(A232,[2]数据!$B:$J,9,0)</f>
        <v>0</v>
      </c>
      <c r="G232" s="11">
        <f>VLOOKUP(A232,[2]数据!$B:$K,10,0)</f>
        <v>0</v>
      </c>
      <c r="H232" s="11">
        <f>VLOOKUP(A232,[3]数据!$B:$J,9,0)</f>
        <v>0</v>
      </c>
      <c r="I232" s="11">
        <f>VLOOKUP(A232,[3]数据!$B:$K,10,0)</f>
        <v>0</v>
      </c>
      <c r="J232" s="11">
        <f>VLOOKUP(A232,[3]数据!$B:$M,12,0)</f>
        <v>26923407.79</v>
      </c>
      <c r="K232" s="11">
        <v>0</v>
      </c>
    </row>
    <row r="233" s="1" customFormat="1" ht="16.5" spans="1:14">
      <c r="A233" s="12" t="s">
        <v>699</v>
      </c>
      <c r="B233" s="12" t="s">
        <v>767</v>
      </c>
      <c r="C233" s="12" t="s">
        <v>768</v>
      </c>
      <c r="D233" s="13">
        <f>D232</f>
        <v>26923407.79</v>
      </c>
      <c r="E233" s="14">
        <v>0</v>
      </c>
      <c r="F233" s="15">
        <f t="shared" ref="F233:K233" si="37">F232</f>
        <v>0</v>
      </c>
      <c r="G233" s="15">
        <f t="shared" si="37"/>
        <v>0</v>
      </c>
      <c r="H233" s="13">
        <f t="shared" si="37"/>
        <v>0</v>
      </c>
      <c r="I233" s="13">
        <f t="shared" si="37"/>
        <v>0</v>
      </c>
      <c r="J233" s="13">
        <f t="shared" si="37"/>
        <v>26923407.79</v>
      </c>
      <c r="K233" s="13">
        <f t="shared" si="37"/>
        <v>0</v>
      </c>
      <c r="M233" s="17"/>
      <c r="N233" s="17"/>
    </row>
    <row r="234" ht="16.5" spans="1:11">
      <c r="A234" s="10" t="s">
        <v>393</v>
      </c>
      <c r="B234" s="10" t="s">
        <v>769</v>
      </c>
      <c r="C234" s="10" t="s">
        <v>394</v>
      </c>
      <c r="D234" s="11">
        <v>0</v>
      </c>
      <c r="E234" s="11">
        <v>0</v>
      </c>
      <c r="F234" s="11">
        <f>VLOOKUP(A234,[2]数据!$B:$J,9,0)</f>
        <v>1356.21</v>
      </c>
      <c r="G234" s="11">
        <f>VLOOKUP(A234,[2]数据!$B:$K,10,0)</f>
        <v>6181118.68</v>
      </c>
      <c r="H234" s="11">
        <f>VLOOKUP(A234,[3]数据!$B:$J,9,0)</f>
        <v>2009017.07</v>
      </c>
      <c r="I234" s="11">
        <f>VLOOKUP(A234,[3]数据!$B:$K,10,0)</f>
        <v>81305103.79</v>
      </c>
      <c r="J234" s="11">
        <v>0</v>
      </c>
      <c r="K234" s="11">
        <v>79296086.72</v>
      </c>
    </row>
    <row r="235" ht="16.5" spans="1:11">
      <c r="A235" s="10" t="s">
        <v>395</v>
      </c>
      <c r="B235" s="10" t="s">
        <v>769</v>
      </c>
      <c r="C235" s="10" t="s">
        <v>396</v>
      </c>
      <c r="D235" s="11">
        <v>0</v>
      </c>
      <c r="E235" s="11">
        <v>0</v>
      </c>
      <c r="F235" s="11">
        <f>VLOOKUP(A235,[2]数据!$B:$J,9,0)</f>
        <v>1638984.75</v>
      </c>
      <c r="G235" s="11">
        <f>VLOOKUP(A235,[2]数据!$B:$K,10,0)</f>
        <v>14147429.19</v>
      </c>
      <c r="H235" s="11">
        <f>VLOOKUP(A235,[3]数据!$B:$J,9,0)</f>
        <v>6996606.84</v>
      </c>
      <c r="I235" s="11">
        <f>VLOOKUP(A235,[3]数据!$B:$K,10,0)</f>
        <v>190220608.6</v>
      </c>
      <c r="J235" s="11">
        <v>0</v>
      </c>
      <c r="K235" s="11">
        <v>183224001.76</v>
      </c>
    </row>
    <row r="236" ht="16.5" spans="1:11">
      <c r="A236" s="10" t="s">
        <v>397</v>
      </c>
      <c r="B236" s="10" t="s">
        <v>769</v>
      </c>
      <c r="C236" s="10" t="s">
        <v>398</v>
      </c>
      <c r="D236" s="11">
        <v>0</v>
      </c>
      <c r="E236" s="11">
        <v>0</v>
      </c>
      <c r="F236" s="11">
        <f>VLOOKUP(A236,[2]数据!$B:$J,9,0)</f>
        <v>119.5</v>
      </c>
      <c r="G236" s="11">
        <f>VLOOKUP(A236,[2]数据!$B:$K,10,0)</f>
        <v>1273045.29</v>
      </c>
      <c r="H236" s="11">
        <f>VLOOKUP(A236,[3]数据!$B:$J,9,0)</f>
        <v>119.5</v>
      </c>
      <c r="I236" s="11">
        <f>VLOOKUP(A236,[3]数据!$B:$K,10,0)</f>
        <v>14257185.43</v>
      </c>
      <c r="J236" s="11">
        <v>0</v>
      </c>
      <c r="K236" s="11">
        <v>14257065.93</v>
      </c>
    </row>
    <row r="237" s="1" customFormat="1" ht="16.5" spans="1:14">
      <c r="A237" s="12" t="s">
        <v>699</v>
      </c>
      <c r="B237" s="12" t="s">
        <v>769</v>
      </c>
      <c r="C237" s="12" t="s">
        <v>770</v>
      </c>
      <c r="D237" s="13">
        <f>SUM(D234:D236)</f>
        <v>0</v>
      </c>
      <c r="E237" s="14">
        <v>0</v>
      </c>
      <c r="F237" s="15">
        <f t="shared" ref="F237:K237" si="38">SUM(F234:F236)</f>
        <v>1640460.46</v>
      </c>
      <c r="G237" s="15">
        <f t="shared" si="38"/>
        <v>21601593.16</v>
      </c>
      <c r="H237" s="13">
        <f t="shared" si="38"/>
        <v>9005743.41</v>
      </c>
      <c r="I237" s="13">
        <f t="shared" si="38"/>
        <v>285782897.82</v>
      </c>
      <c r="J237" s="13">
        <f t="shared" si="38"/>
        <v>0</v>
      </c>
      <c r="K237" s="13">
        <f t="shared" si="38"/>
        <v>276777154.41</v>
      </c>
      <c r="M237" s="17"/>
      <c r="N237" s="17"/>
    </row>
    <row r="238" ht="16.5" spans="1:11">
      <c r="A238" s="10" t="s">
        <v>399</v>
      </c>
      <c r="B238" s="10" t="s">
        <v>771</v>
      </c>
      <c r="C238" s="10" t="s">
        <v>400</v>
      </c>
      <c r="D238" s="11">
        <v>0</v>
      </c>
      <c r="E238" s="11">
        <v>0</v>
      </c>
      <c r="F238" s="11">
        <f>VLOOKUP(A238,[2]数据!$B:$J,9,0)</f>
        <v>0</v>
      </c>
      <c r="G238" s="11">
        <f>VLOOKUP(A238,[2]数据!$B:$K,10,0)</f>
        <v>290866.89</v>
      </c>
      <c r="H238" s="11">
        <f>VLOOKUP(A238,[3]数据!$B:$J,9,0)</f>
        <v>0</v>
      </c>
      <c r="I238" s="11">
        <f>VLOOKUP(A238,[3]数据!$B:$K,10,0)</f>
        <v>926693.92</v>
      </c>
      <c r="J238" s="11">
        <v>0</v>
      </c>
      <c r="K238" s="11">
        <v>926693.92</v>
      </c>
    </row>
    <row r="239" ht="16.5" spans="1:11">
      <c r="A239" s="10" t="s">
        <v>401</v>
      </c>
      <c r="B239" s="10" t="s">
        <v>771</v>
      </c>
      <c r="C239" s="10" t="s">
        <v>402</v>
      </c>
      <c r="D239" s="11">
        <v>0</v>
      </c>
      <c r="E239" s="11">
        <v>0</v>
      </c>
      <c r="F239" s="11">
        <f>VLOOKUP(A239,[2]数据!$B:$J,9,0)</f>
        <v>0</v>
      </c>
      <c r="G239" s="11">
        <f>VLOOKUP(A239,[2]数据!$B:$K,10,0)</f>
        <v>14015.92</v>
      </c>
      <c r="H239" s="11">
        <f>VLOOKUP(A239,[3]数据!$B:$J,9,0)</f>
        <v>4396.57</v>
      </c>
      <c r="I239" s="11">
        <f>VLOOKUP(A239,[3]数据!$B:$K,10,0)</f>
        <v>681840.7</v>
      </c>
      <c r="J239" s="11">
        <v>0</v>
      </c>
      <c r="K239" s="11">
        <v>677444.13</v>
      </c>
    </row>
    <row r="240" s="1" customFormat="1" ht="16.5" spans="1:14">
      <c r="A240" s="12" t="s">
        <v>699</v>
      </c>
      <c r="B240" s="12" t="s">
        <v>771</v>
      </c>
      <c r="C240" s="12" t="s">
        <v>772</v>
      </c>
      <c r="D240" s="13">
        <f>SUM(D238:D239)</f>
        <v>0</v>
      </c>
      <c r="E240" s="14">
        <v>0</v>
      </c>
      <c r="F240" s="15">
        <f t="shared" ref="F240:K240" si="39">SUM(F238:F239)</f>
        <v>0</v>
      </c>
      <c r="G240" s="15">
        <f t="shared" si="39"/>
        <v>304882.81</v>
      </c>
      <c r="H240" s="13">
        <f t="shared" si="39"/>
        <v>4396.57</v>
      </c>
      <c r="I240" s="13">
        <f t="shared" si="39"/>
        <v>1608534.62</v>
      </c>
      <c r="J240" s="13">
        <f t="shared" si="39"/>
        <v>0</v>
      </c>
      <c r="K240" s="13">
        <f t="shared" si="39"/>
        <v>1604138.05</v>
      </c>
      <c r="M240" s="17"/>
      <c r="N240" s="17"/>
    </row>
    <row r="241" ht="16.5" spans="1:11">
      <c r="A241" s="10" t="s">
        <v>403</v>
      </c>
      <c r="B241" s="10" t="s">
        <v>773</v>
      </c>
      <c r="C241" s="10" t="s">
        <v>404</v>
      </c>
      <c r="D241" s="11">
        <v>0</v>
      </c>
      <c r="E241" s="11">
        <v>0</v>
      </c>
      <c r="F241" s="11">
        <f>VLOOKUP(A241,[2]数据!$B:$J,9,0)</f>
        <v>0</v>
      </c>
      <c r="G241" s="11">
        <f>VLOOKUP(A241,[2]数据!$B:$K,10,0)</f>
        <v>712.5</v>
      </c>
      <c r="H241" s="11">
        <f>VLOOKUP(A241,[3]数据!$B:$J,9,0)</f>
        <v>657187.79</v>
      </c>
      <c r="I241" s="11">
        <f>VLOOKUP(A241,[3]数据!$B:$K,10,0)</f>
        <v>1317534.31</v>
      </c>
      <c r="J241" s="11">
        <v>0</v>
      </c>
      <c r="K241" s="11">
        <v>660346.52</v>
      </c>
    </row>
    <row r="242" s="1" customFormat="1" ht="16.5" spans="1:14">
      <c r="A242" s="12" t="s">
        <v>699</v>
      </c>
      <c r="B242" s="12" t="s">
        <v>773</v>
      </c>
      <c r="C242" s="12" t="s">
        <v>774</v>
      </c>
      <c r="D242" s="13">
        <f>D241</f>
        <v>0</v>
      </c>
      <c r="E242" s="14">
        <v>0</v>
      </c>
      <c r="F242" s="15">
        <f t="shared" ref="F242:K242" si="40">F241</f>
        <v>0</v>
      </c>
      <c r="G242" s="15">
        <f t="shared" si="40"/>
        <v>712.5</v>
      </c>
      <c r="H242" s="13">
        <f t="shared" si="40"/>
        <v>657187.79</v>
      </c>
      <c r="I242" s="13">
        <f t="shared" si="40"/>
        <v>1317534.31</v>
      </c>
      <c r="J242" s="13">
        <f t="shared" si="40"/>
        <v>0</v>
      </c>
      <c r="K242" s="13">
        <f t="shared" si="40"/>
        <v>660346.52</v>
      </c>
      <c r="M242" s="17"/>
      <c r="N242" s="17"/>
    </row>
    <row r="243" ht="16.5" spans="1:11">
      <c r="A243" s="10" t="s">
        <v>405</v>
      </c>
      <c r="B243" s="10" t="s">
        <v>775</v>
      </c>
      <c r="C243" s="10" t="s">
        <v>406</v>
      </c>
      <c r="D243" s="11">
        <v>0</v>
      </c>
      <c r="E243" s="11">
        <v>0</v>
      </c>
      <c r="F243" s="11">
        <f>VLOOKUP(A243,[2]数据!$B:$J,9,0)</f>
        <v>0</v>
      </c>
      <c r="G243" s="11">
        <f>VLOOKUP(A243,[2]数据!$B:$K,10,0)</f>
        <v>0</v>
      </c>
      <c r="H243" s="11">
        <f>VLOOKUP(A243,[3]数据!$B:$J,9,0)</f>
        <v>0</v>
      </c>
      <c r="I243" s="11">
        <f>VLOOKUP(A243,[3]数据!$B:$K,10,0)</f>
        <v>3873.91</v>
      </c>
      <c r="J243" s="11">
        <v>0</v>
      </c>
      <c r="K243" s="11">
        <v>3873.91</v>
      </c>
    </row>
    <row r="244" s="1" customFormat="1" ht="16.5" spans="1:14">
      <c r="A244" s="12" t="s">
        <v>699</v>
      </c>
      <c r="B244" s="12" t="s">
        <v>775</v>
      </c>
      <c r="C244" s="12" t="s">
        <v>406</v>
      </c>
      <c r="D244" s="13">
        <f>D243</f>
        <v>0</v>
      </c>
      <c r="E244" s="14">
        <v>0</v>
      </c>
      <c r="F244" s="15">
        <f t="shared" ref="F244:K244" si="41">F243</f>
        <v>0</v>
      </c>
      <c r="G244" s="15">
        <f t="shared" si="41"/>
        <v>0</v>
      </c>
      <c r="H244" s="13">
        <f t="shared" si="41"/>
        <v>0</v>
      </c>
      <c r="I244" s="13">
        <f t="shared" si="41"/>
        <v>3873.91</v>
      </c>
      <c r="J244" s="13">
        <f t="shared" si="41"/>
        <v>0</v>
      </c>
      <c r="K244" s="13">
        <f t="shared" si="41"/>
        <v>3873.91</v>
      </c>
      <c r="M244" s="17"/>
      <c r="N244" s="17"/>
    </row>
    <row r="245" ht="16.5" spans="1:11">
      <c r="A245" s="10" t="s">
        <v>407</v>
      </c>
      <c r="B245" s="10" t="s">
        <v>776</v>
      </c>
      <c r="C245" s="10" t="s">
        <v>408</v>
      </c>
      <c r="D245" s="11">
        <v>0</v>
      </c>
      <c r="E245" s="11">
        <v>0</v>
      </c>
      <c r="F245" s="11">
        <f>VLOOKUP(A245,[2]数据!$B:$J,9,0)</f>
        <v>0</v>
      </c>
      <c r="G245" s="11">
        <f>VLOOKUP(A245,[2]数据!$B:$K,10,0)</f>
        <v>0</v>
      </c>
      <c r="H245" s="11">
        <f>VLOOKUP(A245,[3]数据!$B:$J,9,0)</f>
        <v>0</v>
      </c>
      <c r="I245" s="11">
        <f>VLOOKUP(A245,[3]数据!$B:$K,10,0)</f>
        <v>116734.22</v>
      </c>
      <c r="J245" s="11">
        <v>0</v>
      </c>
      <c r="K245" s="11">
        <v>116734.22</v>
      </c>
    </row>
    <row r="246" ht="16.5" spans="1:11">
      <c r="A246" s="10" t="s">
        <v>409</v>
      </c>
      <c r="B246" s="10" t="s">
        <v>776</v>
      </c>
      <c r="C246" s="10" t="s">
        <v>410</v>
      </c>
      <c r="D246" s="11">
        <v>0</v>
      </c>
      <c r="E246" s="11">
        <v>0</v>
      </c>
      <c r="F246" s="11">
        <f>VLOOKUP(A246,[2]数据!$B:$J,9,0)</f>
        <v>0</v>
      </c>
      <c r="G246" s="11">
        <f>VLOOKUP(A246,[2]数据!$B:$K,10,0)</f>
        <v>9522.73</v>
      </c>
      <c r="H246" s="11">
        <f>VLOOKUP(A246,[3]数据!$B:$J,9,0)</f>
        <v>-782681.98</v>
      </c>
      <c r="I246" s="11">
        <f>VLOOKUP(A246,[3]数据!$B:$K,10,0)</f>
        <v>293804.86</v>
      </c>
      <c r="J246" s="11">
        <v>0</v>
      </c>
      <c r="K246" s="11">
        <v>1076486.84</v>
      </c>
    </row>
    <row r="247" s="1" customFormat="1" ht="16.5" spans="1:14">
      <c r="A247" s="12" t="s">
        <v>699</v>
      </c>
      <c r="B247" s="12" t="s">
        <v>776</v>
      </c>
      <c r="C247" s="12" t="s">
        <v>777</v>
      </c>
      <c r="D247" s="13">
        <f>SUM(D245:D246)</f>
        <v>0</v>
      </c>
      <c r="E247" s="14">
        <v>0</v>
      </c>
      <c r="F247" s="15">
        <f t="shared" ref="F247:K247" si="42">SUM(F245:F246)</f>
        <v>0</v>
      </c>
      <c r="G247" s="15">
        <f t="shared" si="42"/>
        <v>9522.73</v>
      </c>
      <c r="H247" s="13">
        <f t="shared" si="42"/>
        <v>-782681.98</v>
      </c>
      <c r="I247" s="13">
        <f t="shared" si="42"/>
        <v>410539.08</v>
      </c>
      <c r="J247" s="13">
        <f t="shared" si="42"/>
        <v>0</v>
      </c>
      <c r="K247" s="13">
        <f t="shared" si="42"/>
        <v>1193221.06</v>
      </c>
      <c r="M247" s="17"/>
      <c r="N247" s="17"/>
    </row>
    <row r="248" s="2" customFormat="1" ht="16.5" spans="1:14">
      <c r="A248" s="10" t="s">
        <v>411</v>
      </c>
      <c r="B248" s="10" t="s">
        <v>778</v>
      </c>
      <c r="C248" s="10" t="s">
        <v>412</v>
      </c>
      <c r="D248" s="11">
        <v>0</v>
      </c>
      <c r="E248" s="16">
        <v>0</v>
      </c>
      <c r="F248" s="11">
        <f>VLOOKUP(A248,[2]数据!$B:$J,9,0)</f>
        <v>4942163.41</v>
      </c>
      <c r="G248" s="11">
        <f>VLOOKUP(A248,[2]数据!$B:$K,10,0)</f>
        <v>0</v>
      </c>
      <c r="H248" s="11">
        <f>VLOOKUP(A248,[3]数据!$B:$J,9,0)</f>
        <v>64473261.51</v>
      </c>
      <c r="I248" s="11">
        <f>VLOOKUP(A248,[3]数据!$B:$K,10,0)</f>
        <v>0</v>
      </c>
      <c r="J248" s="11">
        <f>VLOOKUP(A248,[3]数据!$B:$M,12,0)</f>
        <v>64473261.51</v>
      </c>
      <c r="K248" s="11">
        <v>0</v>
      </c>
      <c r="L248" s="5"/>
      <c r="M248" s="18"/>
      <c r="N248" s="18"/>
    </row>
    <row r="249" s="2" customFormat="1" ht="16.5" spans="1:14">
      <c r="A249" s="10" t="s">
        <v>413</v>
      </c>
      <c r="B249" s="10" t="s">
        <v>778</v>
      </c>
      <c r="C249" s="10" t="s">
        <v>414</v>
      </c>
      <c r="D249" s="11">
        <v>0</v>
      </c>
      <c r="E249" s="16">
        <v>0</v>
      </c>
      <c r="F249" s="11">
        <f>VLOOKUP(A249,[2]数据!$B:$J,9,0)</f>
        <v>425178.98</v>
      </c>
      <c r="G249" s="11">
        <f>VLOOKUP(A249,[2]数据!$B:$K,10,0)</f>
        <v>0</v>
      </c>
      <c r="H249" s="11">
        <f>VLOOKUP(A249,[3]数据!$B:$J,9,0)</f>
        <v>5095981.78</v>
      </c>
      <c r="I249" s="11">
        <f>VLOOKUP(A249,[3]数据!$B:$K,10,0)</f>
        <v>0</v>
      </c>
      <c r="J249" s="11">
        <f>VLOOKUP(A249,[3]数据!$B:$M,12,0)</f>
        <v>5095981.78</v>
      </c>
      <c r="K249" s="11">
        <v>0</v>
      </c>
      <c r="L249" s="5"/>
      <c r="M249" s="18"/>
      <c r="N249" s="18"/>
    </row>
    <row r="250" s="2" customFormat="1" ht="16.5" spans="1:14">
      <c r="A250" s="10" t="s">
        <v>415</v>
      </c>
      <c r="B250" s="10" t="s">
        <v>778</v>
      </c>
      <c r="C250" s="10" t="s">
        <v>416</v>
      </c>
      <c r="D250" s="11">
        <v>0</v>
      </c>
      <c r="E250" s="16">
        <v>0</v>
      </c>
      <c r="F250" s="11">
        <f>VLOOKUP(A250,[2]数据!$B:$J,9,0)</f>
        <v>797289.51</v>
      </c>
      <c r="G250" s="11">
        <f>VLOOKUP(A250,[2]数据!$B:$K,10,0)</f>
        <v>0</v>
      </c>
      <c r="H250" s="11">
        <f>VLOOKUP(A250,[3]数据!$B:$J,9,0)</f>
        <v>15014603.52</v>
      </c>
      <c r="I250" s="11">
        <f>VLOOKUP(A250,[3]数据!$B:$K,10,0)</f>
        <v>0</v>
      </c>
      <c r="J250" s="11">
        <f>VLOOKUP(A250,[3]数据!$B:$M,12,0)</f>
        <v>15014603.52</v>
      </c>
      <c r="K250" s="11">
        <v>0</v>
      </c>
      <c r="L250" s="5"/>
      <c r="M250" s="18"/>
      <c r="N250" s="18"/>
    </row>
    <row r="251" s="2" customFormat="1" ht="16.5" spans="1:14">
      <c r="A251" s="10" t="s">
        <v>417</v>
      </c>
      <c r="B251" s="10" t="s">
        <v>778</v>
      </c>
      <c r="C251" s="10" t="s">
        <v>418</v>
      </c>
      <c r="D251" s="11">
        <v>0</v>
      </c>
      <c r="E251" s="16">
        <v>0</v>
      </c>
      <c r="F251" s="11">
        <f>VLOOKUP(A251,[2]数据!$B:$J,9,0)</f>
        <v>37455.81</v>
      </c>
      <c r="G251" s="11">
        <f>VLOOKUP(A251,[2]数据!$B:$K,10,0)</f>
        <v>0</v>
      </c>
      <c r="H251" s="11">
        <f>VLOOKUP(A251,[3]数据!$B:$J,9,0)</f>
        <v>173932.38</v>
      </c>
      <c r="I251" s="11">
        <f>VLOOKUP(A251,[3]数据!$B:$K,10,0)</f>
        <v>0</v>
      </c>
      <c r="J251" s="11">
        <f>VLOOKUP(A251,[3]数据!$B:$M,12,0)</f>
        <v>173932.38</v>
      </c>
      <c r="K251" s="11">
        <v>0</v>
      </c>
      <c r="L251" s="5"/>
      <c r="M251" s="18"/>
      <c r="N251" s="18"/>
    </row>
    <row r="252" s="2" customFormat="1" ht="16.5" spans="1:14">
      <c r="A252" s="10" t="s">
        <v>419</v>
      </c>
      <c r="B252" s="10" t="s">
        <v>778</v>
      </c>
      <c r="C252" s="10" t="s">
        <v>420</v>
      </c>
      <c r="D252" s="11">
        <v>0</v>
      </c>
      <c r="E252" s="16">
        <v>0</v>
      </c>
      <c r="F252" s="11">
        <f>VLOOKUP(A252,[2]数据!$B:$J,9,0)</f>
        <v>128820.62</v>
      </c>
      <c r="G252" s="11">
        <f>VLOOKUP(A252,[2]数据!$B:$K,10,0)</f>
        <v>0</v>
      </c>
      <c r="H252" s="11">
        <f>VLOOKUP(A252,[3]数据!$B:$J,9,0)</f>
        <v>-3383474.45</v>
      </c>
      <c r="I252" s="11">
        <f>VLOOKUP(A252,[3]数据!$B:$K,10,0)</f>
        <v>0</v>
      </c>
      <c r="J252" s="11">
        <v>0</v>
      </c>
      <c r="K252" s="11">
        <v>3383474.45</v>
      </c>
      <c r="L252" s="5"/>
      <c r="M252" s="18"/>
      <c r="N252" s="18"/>
    </row>
    <row r="253" s="2" customFormat="1" ht="16.5" spans="1:14">
      <c r="A253" s="10" t="s">
        <v>421</v>
      </c>
      <c r="B253" s="10" t="s">
        <v>778</v>
      </c>
      <c r="C253" s="10" t="s">
        <v>422</v>
      </c>
      <c r="D253" s="11">
        <v>0</v>
      </c>
      <c r="E253" s="16">
        <v>0</v>
      </c>
      <c r="F253" s="11">
        <f>VLOOKUP(A253,[2]数据!$B:$J,9,0)</f>
        <v>110390.82</v>
      </c>
      <c r="G253" s="11">
        <f>VLOOKUP(A253,[2]数据!$B:$K,10,0)</f>
        <v>0</v>
      </c>
      <c r="H253" s="11">
        <f>VLOOKUP(A253,[3]数据!$B:$J,9,0)</f>
        <v>2794808.52</v>
      </c>
      <c r="I253" s="11">
        <f>VLOOKUP(A253,[3]数据!$B:$K,10,0)</f>
        <v>0</v>
      </c>
      <c r="J253" s="11">
        <f>VLOOKUP(A253,[3]数据!$B:$M,12,0)</f>
        <v>2794808.52</v>
      </c>
      <c r="K253" s="11">
        <v>0</v>
      </c>
      <c r="L253" s="5"/>
      <c r="M253" s="18"/>
      <c r="N253" s="18"/>
    </row>
    <row r="254" s="2" customFormat="1" ht="16.5" spans="1:14">
      <c r="A254" s="10" t="s">
        <v>423</v>
      </c>
      <c r="B254" s="10" t="s">
        <v>778</v>
      </c>
      <c r="C254" s="10" t="s">
        <v>424</v>
      </c>
      <c r="D254" s="11">
        <v>0</v>
      </c>
      <c r="E254" s="16">
        <v>0</v>
      </c>
      <c r="F254" s="11">
        <f>VLOOKUP(A254,[2]数据!$B:$J,9,0)</f>
        <v>353990.6</v>
      </c>
      <c r="G254" s="11">
        <f>VLOOKUP(A254,[2]数据!$B:$K,10,0)</f>
        <v>0</v>
      </c>
      <c r="H254" s="11">
        <f>VLOOKUP(A254,[3]数据!$B:$J,9,0)</f>
        <v>7405628.41</v>
      </c>
      <c r="I254" s="11">
        <f>VLOOKUP(A254,[3]数据!$B:$K,10,0)</f>
        <v>0</v>
      </c>
      <c r="J254" s="11">
        <f>VLOOKUP(A254,[3]数据!$B:$M,12,0)</f>
        <v>7405628.41</v>
      </c>
      <c r="K254" s="11">
        <v>0</v>
      </c>
      <c r="L254" s="5"/>
      <c r="M254" s="18"/>
      <c r="N254" s="18"/>
    </row>
    <row r="255" s="2" customFormat="1" ht="16.5" spans="1:14">
      <c r="A255" s="10" t="s">
        <v>425</v>
      </c>
      <c r="B255" s="10" t="s">
        <v>778</v>
      </c>
      <c r="C255" s="10" t="s">
        <v>426</v>
      </c>
      <c r="D255" s="11">
        <v>0</v>
      </c>
      <c r="E255" s="16">
        <v>0</v>
      </c>
      <c r="F255" s="11">
        <f>VLOOKUP(A255,[2]数据!$B:$J,9,0)</f>
        <v>-1340.6</v>
      </c>
      <c r="G255" s="11">
        <f>VLOOKUP(A255,[2]数据!$B:$K,10,0)</f>
        <v>0</v>
      </c>
      <c r="H255" s="11">
        <f>VLOOKUP(A255,[3]数据!$B:$J,9,0)</f>
        <v>-4525.86</v>
      </c>
      <c r="I255" s="11">
        <f>VLOOKUP(A255,[3]数据!$B:$K,10,0)</f>
        <v>0</v>
      </c>
      <c r="J255" s="11">
        <v>0</v>
      </c>
      <c r="K255" s="11">
        <v>4525.86</v>
      </c>
      <c r="L255" s="5"/>
      <c r="M255" s="18"/>
      <c r="N255" s="18"/>
    </row>
    <row r="256" s="2" customFormat="1" ht="16.5" spans="1:14">
      <c r="A256" s="10" t="s">
        <v>427</v>
      </c>
      <c r="B256" s="10" t="s">
        <v>778</v>
      </c>
      <c r="C256" s="10" t="s">
        <v>428</v>
      </c>
      <c r="D256" s="11">
        <v>0</v>
      </c>
      <c r="E256" s="16">
        <v>0</v>
      </c>
      <c r="F256" s="11">
        <f>VLOOKUP(A256,[2]数据!$B:$J,9,0)</f>
        <v>11206495.84</v>
      </c>
      <c r="G256" s="11">
        <f>VLOOKUP(A256,[2]数据!$B:$K,10,0)</f>
        <v>0</v>
      </c>
      <c r="H256" s="11">
        <f>VLOOKUP(A256,[3]数据!$B:$J,9,0)</f>
        <v>153293870.98</v>
      </c>
      <c r="I256" s="11">
        <f>VLOOKUP(A256,[3]数据!$B:$K,10,0)</f>
        <v>0</v>
      </c>
      <c r="J256" s="11">
        <f>VLOOKUP(A256,[3]数据!$B:$M,12,0)</f>
        <v>153293870.98</v>
      </c>
      <c r="K256" s="11">
        <v>0</v>
      </c>
      <c r="L256" s="5"/>
      <c r="M256" s="18"/>
      <c r="N256" s="18"/>
    </row>
    <row r="257" s="2" customFormat="1" ht="16.5" spans="1:14">
      <c r="A257" s="10" t="s">
        <v>429</v>
      </c>
      <c r="B257" s="10" t="s">
        <v>778</v>
      </c>
      <c r="C257" s="10" t="s">
        <v>430</v>
      </c>
      <c r="D257" s="11">
        <v>0</v>
      </c>
      <c r="E257" s="16">
        <v>0</v>
      </c>
      <c r="F257" s="11">
        <f>VLOOKUP(A257,[2]数据!$B:$J,9,0)</f>
        <v>905954.59</v>
      </c>
      <c r="G257" s="11">
        <f>VLOOKUP(A257,[2]数据!$B:$K,10,0)</f>
        <v>0</v>
      </c>
      <c r="H257" s="11">
        <f>VLOOKUP(A257,[3]数据!$B:$J,9,0)</f>
        <v>6209950.51</v>
      </c>
      <c r="I257" s="11">
        <f>VLOOKUP(A257,[3]数据!$B:$K,10,0)</f>
        <v>0</v>
      </c>
      <c r="J257" s="11">
        <f>VLOOKUP(A257,[3]数据!$B:$M,12,0)</f>
        <v>6209950.51</v>
      </c>
      <c r="K257" s="11">
        <v>0</v>
      </c>
      <c r="L257" s="5"/>
      <c r="M257" s="18"/>
      <c r="N257" s="18"/>
    </row>
    <row r="258" s="2" customFormat="1" ht="16.5" spans="1:14">
      <c r="A258" s="10" t="s">
        <v>431</v>
      </c>
      <c r="B258" s="10" t="s">
        <v>778</v>
      </c>
      <c r="C258" s="10" t="s">
        <v>432</v>
      </c>
      <c r="D258" s="11">
        <v>0</v>
      </c>
      <c r="E258" s="16">
        <v>0</v>
      </c>
      <c r="F258" s="11">
        <f>VLOOKUP(A258,[2]数据!$B:$J,9,0)</f>
        <v>1311860.59</v>
      </c>
      <c r="G258" s="11">
        <f>VLOOKUP(A258,[2]数据!$B:$K,10,0)</f>
        <v>0</v>
      </c>
      <c r="H258" s="11">
        <f>VLOOKUP(A258,[3]数据!$B:$J,9,0)</f>
        <v>14014539.77</v>
      </c>
      <c r="I258" s="11">
        <f>VLOOKUP(A258,[3]数据!$B:$K,10,0)</f>
        <v>0</v>
      </c>
      <c r="J258" s="11">
        <f>VLOOKUP(A258,[3]数据!$B:$M,12,0)</f>
        <v>14014539.77</v>
      </c>
      <c r="K258" s="11">
        <v>0</v>
      </c>
      <c r="L258" s="5"/>
      <c r="M258" s="18"/>
      <c r="N258" s="18"/>
    </row>
    <row r="259" s="2" customFormat="1" ht="16.5" spans="1:14">
      <c r="A259" s="10" t="s">
        <v>433</v>
      </c>
      <c r="B259" s="10" t="s">
        <v>778</v>
      </c>
      <c r="C259" s="10" t="s">
        <v>434</v>
      </c>
      <c r="D259" s="11">
        <v>0</v>
      </c>
      <c r="E259" s="16">
        <v>0</v>
      </c>
      <c r="F259" s="11">
        <f>VLOOKUP(A259,[2]数据!$B:$J,9,0)</f>
        <v>3291.26</v>
      </c>
      <c r="G259" s="11">
        <f>VLOOKUP(A259,[2]数据!$B:$K,10,0)</f>
        <v>0</v>
      </c>
      <c r="H259" s="11">
        <f>VLOOKUP(A259,[3]数据!$B:$J,9,0)</f>
        <v>422817.36</v>
      </c>
      <c r="I259" s="11">
        <f>VLOOKUP(A259,[3]数据!$B:$K,10,0)</f>
        <v>0</v>
      </c>
      <c r="J259" s="11">
        <f>VLOOKUP(A259,[3]数据!$B:$M,12,0)</f>
        <v>422817.36</v>
      </c>
      <c r="K259" s="11">
        <v>0</v>
      </c>
      <c r="L259" s="5"/>
      <c r="M259" s="18"/>
      <c r="N259" s="18"/>
    </row>
    <row r="260" s="2" customFormat="1" ht="16.5" spans="1:14">
      <c r="A260" s="10" t="s">
        <v>435</v>
      </c>
      <c r="B260" s="10" t="s">
        <v>778</v>
      </c>
      <c r="C260" s="10" t="s">
        <v>436</v>
      </c>
      <c r="D260" s="11">
        <v>0</v>
      </c>
      <c r="E260" s="16">
        <v>0</v>
      </c>
      <c r="F260" s="11">
        <f>VLOOKUP(A260,[2]数据!$B:$J,9,0)</f>
        <v>292104.36</v>
      </c>
      <c r="G260" s="11">
        <f>VLOOKUP(A260,[2]数据!$B:$K,10,0)</f>
        <v>0</v>
      </c>
      <c r="H260" s="11">
        <f>VLOOKUP(A260,[3]数据!$B:$J,9,0)</f>
        <v>-7876463.1</v>
      </c>
      <c r="I260" s="11">
        <f>VLOOKUP(A260,[3]数据!$B:$K,10,0)</f>
        <v>0</v>
      </c>
      <c r="J260" s="11">
        <v>0</v>
      </c>
      <c r="K260" s="11">
        <v>7876463.1</v>
      </c>
      <c r="L260" s="5"/>
      <c r="M260" s="18"/>
      <c r="N260" s="18"/>
    </row>
    <row r="261" s="2" customFormat="1" ht="16.5" spans="1:14">
      <c r="A261" s="10" t="s">
        <v>437</v>
      </c>
      <c r="B261" s="10" t="s">
        <v>778</v>
      </c>
      <c r="C261" s="10" t="s">
        <v>438</v>
      </c>
      <c r="D261" s="11">
        <v>0</v>
      </c>
      <c r="E261" s="16">
        <v>0</v>
      </c>
      <c r="F261" s="11">
        <f>VLOOKUP(A261,[2]数据!$B:$J,9,0)</f>
        <v>235216.47</v>
      </c>
      <c r="G261" s="11">
        <f>VLOOKUP(A261,[2]数据!$B:$K,10,0)</f>
        <v>0</v>
      </c>
      <c r="H261" s="11">
        <f>VLOOKUP(A261,[3]数据!$B:$J,9,0)</f>
        <v>3349236.01</v>
      </c>
      <c r="I261" s="11">
        <f>VLOOKUP(A261,[3]数据!$B:$K,10,0)</f>
        <v>0</v>
      </c>
      <c r="J261" s="11">
        <f>VLOOKUP(A261,[3]数据!$B:$M,12,0)</f>
        <v>3349236.01</v>
      </c>
      <c r="K261" s="11">
        <v>0</v>
      </c>
      <c r="L261" s="5"/>
      <c r="M261" s="18"/>
      <c r="N261" s="18"/>
    </row>
    <row r="262" s="2" customFormat="1" ht="16.5" spans="1:14">
      <c r="A262" s="10" t="s">
        <v>439</v>
      </c>
      <c r="B262" s="10" t="s">
        <v>778</v>
      </c>
      <c r="C262" s="10" t="s">
        <v>440</v>
      </c>
      <c r="D262" s="11">
        <v>0</v>
      </c>
      <c r="E262" s="16">
        <v>0</v>
      </c>
      <c r="F262" s="11">
        <f>VLOOKUP(A262,[2]数据!$B:$J,9,0)</f>
        <v>582456.29</v>
      </c>
      <c r="G262" s="11">
        <f>VLOOKUP(A262,[2]数据!$B:$K,10,0)</f>
        <v>0</v>
      </c>
      <c r="H262" s="11">
        <f>VLOOKUP(A262,[3]数据!$B:$J,9,0)</f>
        <v>7223300.52</v>
      </c>
      <c r="I262" s="11">
        <f>VLOOKUP(A262,[3]数据!$B:$K,10,0)</f>
        <v>0</v>
      </c>
      <c r="J262" s="11">
        <f>VLOOKUP(A262,[3]数据!$B:$M,12,0)</f>
        <v>7223300.52</v>
      </c>
      <c r="K262" s="11">
        <v>0</v>
      </c>
      <c r="L262" s="5"/>
      <c r="M262" s="18"/>
      <c r="N262" s="18"/>
    </row>
    <row r="263" s="2" customFormat="1" ht="16.5" spans="1:14">
      <c r="A263" s="10" t="s">
        <v>441</v>
      </c>
      <c r="B263" s="10" t="s">
        <v>778</v>
      </c>
      <c r="C263" s="10" t="s">
        <v>442</v>
      </c>
      <c r="D263" s="11">
        <v>0</v>
      </c>
      <c r="E263" s="16">
        <v>0</v>
      </c>
      <c r="F263" s="11">
        <f>VLOOKUP(A263,[2]数据!$B:$J,9,0)</f>
        <v>-117.8</v>
      </c>
      <c r="G263" s="11">
        <f>VLOOKUP(A263,[2]数据!$B:$K,10,0)</f>
        <v>0</v>
      </c>
      <c r="H263" s="11">
        <f>VLOOKUP(A263,[3]数据!$B:$J,9,0)</f>
        <v>-7647.88</v>
      </c>
      <c r="I263" s="11">
        <f>VLOOKUP(A263,[3]数据!$B:$K,10,0)</f>
        <v>0</v>
      </c>
      <c r="J263" s="11">
        <v>0</v>
      </c>
      <c r="K263" s="11">
        <v>7647.88</v>
      </c>
      <c r="L263" s="5"/>
      <c r="M263" s="18"/>
      <c r="N263" s="18"/>
    </row>
    <row r="264" s="2" customFormat="1" ht="16.5" spans="1:14">
      <c r="A264" s="10" t="s">
        <v>443</v>
      </c>
      <c r="B264" s="10" t="s">
        <v>778</v>
      </c>
      <c r="C264" s="10" t="s">
        <v>444</v>
      </c>
      <c r="D264" s="11">
        <v>0</v>
      </c>
      <c r="E264" s="16">
        <v>0</v>
      </c>
      <c r="F264" s="11">
        <f>VLOOKUP(A264,[2]数据!$B:$J,9,0)</f>
        <v>961798.09</v>
      </c>
      <c r="G264" s="11">
        <f>VLOOKUP(A264,[2]数据!$B:$K,10,0)</f>
        <v>0</v>
      </c>
      <c r="H264" s="11">
        <f>VLOOKUP(A264,[3]数据!$B:$J,9,0)</f>
        <v>9594541.37</v>
      </c>
      <c r="I264" s="11">
        <f>VLOOKUP(A264,[3]数据!$B:$K,10,0)</f>
        <v>0</v>
      </c>
      <c r="J264" s="11">
        <f>VLOOKUP(A264,[3]数据!$B:$M,12,0)</f>
        <v>9594541.37</v>
      </c>
      <c r="K264" s="11">
        <v>0</v>
      </c>
      <c r="L264" s="5"/>
      <c r="M264" s="18"/>
      <c r="N264" s="18"/>
    </row>
    <row r="265" s="2" customFormat="1" ht="16.5" spans="1:14">
      <c r="A265" s="10" t="s">
        <v>445</v>
      </c>
      <c r="B265" s="10" t="s">
        <v>778</v>
      </c>
      <c r="C265" s="10" t="s">
        <v>446</v>
      </c>
      <c r="D265" s="11">
        <v>0</v>
      </c>
      <c r="E265" s="16">
        <v>0</v>
      </c>
      <c r="F265" s="11">
        <f>VLOOKUP(A265,[2]数据!$B:$J,9,0)</f>
        <v>86913.35</v>
      </c>
      <c r="G265" s="11">
        <f>VLOOKUP(A265,[2]数据!$B:$K,10,0)</f>
        <v>0</v>
      </c>
      <c r="H265" s="11">
        <f>VLOOKUP(A265,[3]数据!$B:$J,9,0)</f>
        <v>860322.3</v>
      </c>
      <c r="I265" s="11">
        <f>VLOOKUP(A265,[3]数据!$B:$K,10,0)</f>
        <v>0</v>
      </c>
      <c r="J265" s="11">
        <f>VLOOKUP(A265,[3]数据!$B:$M,12,0)</f>
        <v>860322.3</v>
      </c>
      <c r="K265" s="11">
        <v>0</v>
      </c>
      <c r="L265" s="5"/>
      <c r="M265" s="18"/>
      <c r="N265" s="18"/>
    </row>
    <row r="266" s="2" customFormat="1" ht="16.5" spans="1:14">
      <c r="A266" s="10" t="s">
        <v>447</v>
      </c>
      <c r="B266" s="10" t="s">
        <v>778</v>
      </c>
      <c r="C266" s="10" t="s">
        <v>448</v>
      </c>
      <c r="D266" s="11">
        <v>0</v>
      </c>
      <c r="E266" s="16">
        <v>0</v>
      </c>
      <c r="F266" s="11">
        <f>VLOOKUP(A266,[2]数据!$B:$J,9,0)</f>
        <v>129870.55</v>
      </c>
      <c r="G266" s="11">
        <f>VLOOKUP(A266,[2]数据!$B:$K,10,0)</f>
        <v>0</v>
      </c>
      <c r="H266" s="11">
        <f>VLOOKUP(A266,[3]数据!$B:$J,9,0)</f>
        <v>1405814.18</v>
      </c>
      <c r="I266" s="11">
        <f>VLOOKUP(A266,[3]数据!$B:$K,10,0)</f>
        <v>0</v>
      </c>
      <c r="J266" s="11">
        <f>VLOOKUP(A266,[3]数据!$B:$M,12,0)</f>
        <v>1405814.18</v>
      </c>
      <c r="K266" s="11">
        <v>0</v>
      </c>
      <c r="L266" s="5"/>
      <c r="M266" s="18"/>
      <c r="N266" s="18"/>
    </row>
    <row r="267" s="2" customFormat="1" ht="16.5" spans="1:14">
      <c r="A267" s="10" t="s">
        <v>449</v>
      </c>
      <c r="B267" s="10" t="s">
        <v>778</v>
      </c>
      <c r="C267" s="10" t="s">
        <v>450</v>
      </c>
      <c r="D267" s="11">
        <v>0</v>
      </c>
      <c r="E267" s="16">
        <v>0</v>
      </c>
      <c r="F267" s="11">
        <f>VLOOKUP(A267,[2]数据!$B:$J,9,0)</f>
        <v>0</v>
      </c>
      <c r="G267" s="11">
        <f>VLOOKUP(A267,[2]数据!$B:$K,10,0)</f>
        <v>0</v>
      </c>
      <c r="H267" s="11">
        <f>VLOOKUP(A267,[3]数据!$B:$J,9,0)</f>
        <v>508904</v>
      </c>
      <c r="I267" s="11">
        <f>VLOOKUP(A267,[3]数据!$B:$K,10,0)</f>
        <v>0</v>
      </c>
      <c r="J267" s="11">
        <f>VLOOKUP(A267,[3]数据!$B:$M,12,0)</f>
        <v>508904</v>
      </c>
      <c r="K267" s="11">
        <v>0</v>
      </c>
      <c r="L267" s="5"/>
      <c r="M267" s="18"/>
      <c r="N267" s="18"/>
    </row>
    <row r="268" s="2" customFormat="1" ht="16.5" spans="1:14">
      <c r="A268" s="10" t="s">
        <v>451</v>
      </c>
      <c r="B268" s="10" t="s">
        <v>778</v>
      </c>
      <c r="C268" s="10" t="s">
        <v>452</v>
      </c>
      <c r="D268" s="11">
        <v>0</v>
      </c>
      <c r="E268" s="16">
        <v>0</v>
      </c>
      <c r="F268" s="11">
        <f>VLOOKUP(A268,[2]数据!$B:$J,9,0)</f>
        <v>25069.89</v>
      </c>
      <c r="G268" s="11">
        <f>VLOOKUP(A268,[2]数据!$B:$K,10,0)</f>
        <v>0</v>
      </c>
      <c r="H268" s="11">
        <f>VLOOKUP(A268,[3]数据!$B:$J,9,0)</f>
        <v>-496915.57</v>
      </c>
      <c r="I268" s="11">
        <f>VLOOKUP(A268,[3]数据!$B:$K,10,0)</f>
        <v>0</v>
      </c>
      <c r="J268" s="11">
        <v>0</v>
      </c>
      <c r="K268" s="11">
        <v>496915.57</v>
      </c>
      <c r="L268" s="5"/>
      <c r="M268" s="18"/>
      <c r="N268" s="18"/>
    </row>
    <row r="269" s="2" customFormat="1" ht="16.5" spans="1:14">
      <c r="A269" s="10" t="s">
        <v>453</v>
      </c>
      <c r="B269" s="10" t="s">
        <v>778</v>
      </c>
      <c r="C269" s="10" t="s">
        <v>454</v>
      </c>
      <c r="D269" s="11">
        <v>0</v>
      </c>
      <c r="E269" s="16">
        <v>0</v>
      </c>
      <c r="F269" s="11">
        <f>VLOOKUP(A269,[2]数据!$B:$J,9,0)</f>
        <v>22565.64</v>
      </c>
      <c r="G269" s="11">
        <f>VLOOKUP(A269,[2]数据!$B:$K,10,0)</f>
        <v>0</v>
      </c>
      <c r="H269" s="11">
        <f>VLOOKUP(A269,[3]数据!$B:$J,9,0)</f>
        <v>467200.5</v>
      </c>
      <c r="I269" s="11">
        <f>VLOOKUP(A269,[3]数据!$B:$K,10,0)</f>
        <v>0</v>
      </c>
      <c r="J269" s="11">
        <f>VLOOKUP(A269,[3]数据!$B:$M,12,0)</f>
        <v>467200.5</v>
      </c>
      <c r="K269" s="11">
        <v>0</v>
      </c>
      <c r="L269" s="5"/>
      <c r="M269" s="18"/>
      <c r="N269" s="18"/>
    </row>
    <row r="270" s="2" customFormat="1" ht="16.5" spans="1:14">
      <c r="A270" s="10" t="s">
        <v>455</v>
      </c>
      <c r="B270" s="10" t="s">
        <v>778</v>
      </c>
      <c r="C270" s="10" t="s">
        <v>456</v>
      </c>
      <c r="D270" s="11">
        <v>0</v>
      </c>
      <c r="E270" s="16">
        <v>0</v>
      </c>
      <c r="F270" s="11">
        <f>VLOOKUP(A270,[2]数据!$B:$J,9,0)</f>
        <v>57661.56</v>
      </c>
      <c r="G270" s="11">
        <f>VLOOKUP(A270,[2]数据!$B:$K,10,0)</f>
        <v>0</v>
      </c>
      <c r="H270" s="11">
        <f>VLOOKUP(A270,[3]数据!$B:$J,9,0)</f>
        <v>726999.27</v>
      </c>
      <c r="I270" s="11">
        <f>VLOOKUP(A270,[3]数据!$B:$K,10,0)</f>
        <v>0</v>
      </c>
      <c r="J270" s="11">
        <f>VLOOKUP(A270,[3]数据!$B:$M,12,0)</f>
        <v>726999.27</v>
      </c>
      <c r="K270" s="11">
        <v>0</v>
      </c>
      <c r="L270" s="5"/>
      <c r="M270" s="18"/>
      <c r="N270" s="18"/>
    </row>
    <row r="271" s="2" customFormat="1" ht="16.5" spans="1:14">
      <c r="A271" s="10" t="s">
        <v>457</v>
      </c>
      <c r="B271" s="10" t="s">
        <v>778</v>
      </c>
      <c r="C271" s="10" t="s">
        <v>458</v>
      </c>
      <c r="D271" s="11">
        <v>0</v>
      </c>
      <c r="E271" s="16">
        <v>0</v>
      </c>
      <c r="F271" s="11">
        <f>VLOOKUP(A271,[2]数据!$B:$J,9,0)</f>
        <v>0</v>
      </c>
      <c r="G271" s="11">
        <f>VLOOKUP(A271,[2]数据!$B:$K,10,0)</f>
        <v>0</v>
      </c>
      <c r="H271" s="11">
        <f>VLOOKUP(A271,[3]数据!$B:$J,9,0)</f>
        <v>-7517.17</v>
      </c>
      <c r="I271" s="11">
        <f>VLOOKUP(A271,[3]数据!$B:$K,10,0)</f>
        <v>0</v>
      </c>
      <c r="J271" s="11">
        <v>0</v>
      </c>
      <c r="K271" s="11">
        <v>7517.17</v>
      </c>
      <c r="L271" s="5"/>
      <c r="M271" s="18"/>
      <c r="N271" s="18"/>
    </row>
    <row r="272" s="1" customFormat="1" ht="16.5" spans="1:14">
      <c r="A272" s="12" t="s">
        <v>699</v>
      </c>
      <c r="B272" s="12">
        <v>6401</v>
      </c>
      <c r="C272" s="12" t="s">
        <v>779</v>
      </c>
      <c r="D272" s="13">
        <f>SUM(D248:D271)</f>
        <v>0</v>
      </c>
      <c r="E272" s="14">
        <v>0</v>
      </c>
      <c r="F272" s="15">
        <f t="shared" ref="F272:K272" si="43">SUM(F248:F271)</f>
        <v>22615089.83</v>
      </c>
      <c r="G272" s="15">
        <f t="shared" si="43"/>
        <v>0</v>
      </c>
      <c r="H272" s="13">
        <f t="shared" si="43"/>
        <v>281259168.86</v>
      </c>
      <c r="I272" s="13">
        <f t="shared" si="43"/>
        <v>0</v>
      </c>
      <c r="J272" s="13">
        <f t="shared" si="43"/>
        <v>293035712.89</v>
      </c>
      <c r="K272" s="13">
        <f t="shared" si="43"/>
        <v>11776544.03</v>
      </c>
      <c r="L272" s="17">
        <f>J272-K272</f>
        <v>281259168.86</v>
      </c>
      <c r="M272" s="17"/>
      <c r="N272" s="17"/>
    </row>
    <row r="273" ht="16.5" spans="1:11">
      <c r="A273" s="10" t="s">
        <v>459</v>
      </c>
      <c r="B273" s="10" t="s">
        <v>780</v>
      </c>
      <c r="C273" s="10" t="s">
        <v>460</v>
      </c>
      <c r="D273" s="11">
        <v>0</v>
      </c>
      <c r="E273" s="11">
        <v>0</v>
      </c>
      <c r="F273" s="11">
        <f>VLOOKUP(A273,[2]数据!$B:$J,9,0)</f>
        <v>102758.85</v>
      </c>
      <c r="G273" s="11">
        <f>VLOOKUP(A273,[2]数据!$B:$K,10,0)</f>
        <v>0</v>
      </c>
      <c r="H273" s="11">
        <f>VLOOKUP(A273,[3]数据!$B:$J,9,0)</f>
        <v>1497529.55</v>
      </c>
      <c r="I273" s="11">
        <f>VLOOKUP(A273,[3]数据!$B:$K,10,0)</f>
        <v>0</v>
      </c>
      <c r="J273" s="11">
        <f>VLOOKUP(A273,[3]数据!$B:$M,12,0)</f>
        <v>1497529.55</v>
      </c>
      <c r="K273" s="11">
        <v>0</v>
      </c>
    </row>
    <row r="274" s="1" customFormat="1" ht="16.5" spans="1:14">
      <c r="A274" s="12" t="s">
        <v>699</v>
      </c>
      <c r="B274" s="12" t="s">
        <v>780</v>
      </c>
      <c r="C274" s="12" t="s">
        <v>460</v>
      </c>
      <c r="D274" s="13">
        <f>D273</f>
        <v>0</v>
      </c>
      <c r="E274" s="14">
        <v>0</v>
      </c>
      <c r="F274" s="15">
        <f t="shared" ref="F274:K274" si="44">F273</f>
        <v>102758.85</v>
      </c>
      <c r="G274" s="15">
        <f t="shared" si="44"/>
        <v>0</v>
      </c>
      <c r="H274" s="13">
        <f t="shared" si="44"/>
        <v>1497529.55</v>
      </c>
      <c r="I274" s="13">
        <f t="shared" si="44"/>
        <v>0</v>
      </c>
      <c r="J274" s="13">
        <f t="shared" si="44"/>
        <v>1497529.55</v>
      </c>
      <c r="K274" s="13">
        <f t="shared" si="44"/>
        <v>0</v>
      </c>
      <c r="M274" s="17"/>
      <c r="N274" s="17"/>
    </row>
    <row r="275" ht="16.5" spans="1:11">
      <c r="A275" s="10" t="s">
        <v>461</v>
      </c>
      <c r="B275" s="10" t="s">
        <v>781</v>
      </c>
      <c r="C275" s="10" t="s">
        <v>462</v>
      </c>
      <c r="D275" s="11"/>
      <c r="E275" s="11">
        <v>0</v>
      </c>
      <c r="F275" s="11">
        <f>VLOOKUP(A275,[2]数据!$B:$J,9,0)</f>
        <v>14964.65</v>
      </c>
      <c r="G275" s="11">
        <f>VLOOKUP(A275,[2]数据!$B:$K,10,0)</f>
        <v>0</v>
      </c>
      <c r="H275" s="11">
        <f>VLOOKUP(A275,[3]数据!$B:$J,9,0)</f>
        <v>51207.48</v>
      </c>
      <c r="I275" s="11">
        <f>VLOOKUP(A275,[3]数据!$B:$K,10,0)</f>
        <v>0</v>
      </c>
      <c r="J275" s="11">
        <f>VLOOKUP(A275,[3]数据!$B:$M,12,0)</f>
        <v>51207.48</v>
      </c>
      <c r="K275" s="11">
        <v>0</v>
      </c>
    </row>
    <row r="276" ht="16.5" spans="1:11">
      <c r="A276" s="10" t="s">
        <v>463</v>
      </c>
      <c r="B276" s="10" t="s">
        <v>781</v>
      </c>
      <c r="C276" s="10" t="s">
        <v>464</v>
      </c>
      <c r="D276" s="11">
        <v>0</v>
      </c>
      <c r="E276" s="11">
        <v>0</v>
      </c>
      <c r="F276" s="11">
        <f>VLOOKUP(A276,[2]数据!$B:$J,9,0)</f>
        <v>128426.87</v>
      </c>
      <c r="G276" s="11">
        <f>VLOOKUP(A276,[2]数据!$B:$K,10,0)</f>
        <v>0</v>
      </c>
      <c r="H276" s="11">
        <f>VLOOKUP(A276,[3]数据!$B:$J,9,0)</f>
        <v>1688993.28</v>
      </c>
      <c r="I276" s="11">
        <f>VLOOKUP(A276,[3]数据!$B:$K,10,0)</f>
        <v>0</v>
      </c>
      <c r="J276" s="11">
        <f>VLOOKUP(A276,[3]数据!$B:$M,12,0)</f>
        <v>1688993.28</v>
      </c>
      <c r="K276" s="11">
        <v>0</v>
      </c>
    </row>
    <row r="277" ht="16.5" spans="1:11">
      <c r="A277" s="10" t="s">
        <v>465</v>
      </c>
      <c r="B277" s="10" t="s">
        <v>781</v>
      </c>
      <c r="C277" s="10" t="s">
        <v>466</v>
      </c>
      <c r="D277" s="11">
        <v>0</v>
      </c>
      <c r="E277" s="11">
        <v>0</v>
      </c>
      <c r="F277" s="11">
        <f>VLOOKUP(A277,[2]数据!$B:$J,9,0)</f>
        <v>0</v>
      </c>
      <c r="G277" s="11">
        <f>VLOOKUP(A277,[2]数据!$B:$K,10,0)</f>
        <v>0</v>
      </c>
      <c r="H277" s="11">
        <f>VLOOKUP(A277,[3]数据!$B:$J,9,0)</f>
        <v>6782</v>
      </c>
      <c r="I277" s="11">
        <f>VLOOKUP(A277,[3]数据!$B:$K,10,0)</f>
        <v>0</v>
      </c>
      <c r="J277" s="11">
        <f>VLOOKUP(A277,[3]数据!$B:$M,12,0)</f>
        <v>6782</v>
      </c>
      <c r="K277" s="11">
        <v>0</v>
      </c>
    </row>
    <row r="278" ht="16.5" spans="1:11">
      <c r="A278" s="10" t="s">
        <v>467</v>
      </c>
      <c r="B278" s="10" t="s">
        <v>781</v>
      </c>
      <c r="C278" s="10" t="s">
        <v>468</v>
      </c>
      <c r="D278" s="11">
        <v>0</v>
      </c>
      <c r="E278" s="11">
        <v>0</v>
      </c>
      <c r="F278" s="11">
        <f>VLOOKUP(A278,[2]数据!$B:$J,9,0)</f>
        <v>8154.77</v>
      </c>
      <c r="G278" s="11">
        <f>VLOOKUP(A278,[2]数据!$B:$K,10,0)</f>
        <v>0</v>
      </c>
      <c r="H278" s="11">
        <f>VLOOKUP(A278,[3]数据!$B:$J,9,0)</f>
        <v>126085.29</v>
      </c>
      <c r="I278" s="11">
        <f>VLOOKUP(A278,[3]数据!$B:$K,10,0)</f>
        <v>0</v>
      </c>
      <c r="J278" s="11">
        <f>VLOOKUP(A278,[3]数据!$B:$M,12,0)</f>
        <v>126085.29</v>
      </c>
      <c r="K278" s="11">
        <v>0</v>
      </c>
    </row>
    <row r="279" ht="16.5" spans="1:11">
      <c r="A279" s="10" t="s">
        <v>469</v>
      </c>
      <c r="B279" s="10" t="s">
        <v>781</v>
      </c>
      <c r="C279" s="10" t="s">
        <v>470</v>
      </c>
      <c r="D279" s="11">
        <v>0</v>
      </c>
      <c r="E279" s="11">
        <v>0</v>
      </c>
      <c r="F279" s="11">
        <f>VLOOKUP(A279,[2]数据!$B:$J,9,0)</f>
        <v>6491.42</v>
      </c>
      <c r="G279" s="11">
        <f>VLOOKUP(A279,[2]数据!$B:$K,10,0)</f>
        <v>0</v>
      </c>
      <c r="H279" s="11">
        <f>VLOOKUP(A279,[3]数据!$B:$J,9,0)</f>
        <v>99412.3</v>
      </c>
      <c r="I279" s="11">
        <f>VLOOKUP(A279,[3]数据!$B:$K,10,0)</f>
        <v>0</v>
      </c>
      <c r="J279" s="11">
        <f>VLOOKUP(A279,[3]数据!$B:$M,12,0)</f>
        <v>99412.3</v>
      </c>
      <c r="K279" s="11">
        <v>0</v>
      </c>
    </row>
    <row r="280" ht="16.5" spans="1:11">
      <c r="A280" s="10" t="s">
        <v>471</v>
      </c>
      <c r="B280" s="10" t="s">
        <v>781</v>
      </c>
      <c r="C280" s="10" t="s">
        <v>472</v>
      </c>
      <c r="D280" s="11">
        <v>0</v>
      </c>
      <c r="E280" s="11">
        <v>0</v>
      </c>
      <c r="F280" s="11">
        <f>VLOOKUP(A280,[2]数据!$B:$J,9,0)</f>
        <v>611.65</v>
      </c>
      <c r="G280" s="11">
        <f>VLOOKUP(A280,[2]数据!$B:$K,10,0)</f>
        <v>0</v>
      </c>
      <c r="H280" s="11">
        <f>VLOOKUP(A280,[3]数据!$B:$J,9,0)</f>
        <v>9457.05</v>
      </c>
      <c r="I280" s="11">
        <f>VLOOKUP(A280,[3]数据!$B:$K,10,0)</f>
        <v>0</v>
      </c>
      <c r="J280" s="11">
        <f>VLOOKUP(A280,[3]数据!$B:$M,12,0)</f>
        <v>9457.05</v>
      </c>
      <c r="K280" s="11">
        <v>0</v>
      </c>
    </row>
    <row r="281" ht="16.5" spans="1:11">
      <c r="A281" s="10" t="s">
        <v>473</v>
      </c>
      <c r="B281" s="10" t="s">
        <v>781</v>
      </c>
      <c r="C281" s="10" t="s">
        <v>474</v>
      </c>
      <c r="D281" s="11">
        <v>0</v>
      </c>
      <c r="E281" s="11">
        <v>0</v>
      </c>
      <c r="F281" s="11">
        <f>VLOOKUP(A281,[2]数据!$B:$J,9,0)</f>
        <v>356.72</v>
      </c>
      <c r="G281" s="11">
        <f>VLOOKUP(A281,[2]数据!$B:$K,10,0)</f>
        <v>0</v>
      </c>
      <c r="H281" s="11">
        <f>VLOOKUP(A281,[3]数据!$B:$J,9,0)</f>
        <v>5515.44</v>
      </c>
      <c r="I281" s="11">
        <f>VLOOKUP(A281,[3]数据!$B:$K,10,0)</f>
        <v>0</v>
      </c>
      <c r="J281" s="11">
        <f>VLOOKUP(A281,[3]数据!$B:$M,12,0)</f>
        <v>5515.44</v>
      </c>
      <c r="K281" s="11">
        <v>0</v>
      </c>
    </row>
    <row r="282" ht="16.5" spans="1:11">
      <c r="A282" s="10" t="s">
        <v>475</v>
      </c>
      <c r="B282" s="10" t="s">
        <v>781</v>
      </c>
      <c r="C282" s="10" t="s">
        <v>476</v>
      </c>
      <c r="D282" s="11">
        <v>0</v>
      </c>
      <c r="E282" s="11">
        <v>0</v>
      </c>
      <c r="F282" s="11">
        <f>VLOOKUP(A282,[2]数据!$B:$J,9,0)</f>
        <v>2167</v>
      </c>
      <c r="G282" s="11">
        <f>VLOOKUP(A282,[2]数据!$B:$K,10,0)</f>
        <v>0</v>
      </c>
      <c r="H282" s="11">
        <f>VLOOKUP(A282,[3]数据!$B:$J,9,0)</f>
        <v>31604</v>
      </c>
      <c r="I282" s="11">
        <f>VLOOKUP(A282,[3]数据!$B:$K,10,0)</f>
        <v>0</v>
      </c>
      <c r="J282" s="11">
        <f>VLOOKUP(A282,[3]数据!$B:$M,12,0)</f>
        <v>31604</v>
      </c>
      <c r="K282" s="11">
        <v>0</v>
      </c>
    </row>
    <row r="283" ht="16.5" spans="1:11">
      <c r="A283" s="10" t="s">
        <v>477</v>
      </c>
      <c r="B283" s="10" t="s">
        <v>781</v>
      </c>
      <c r="C283" s="10" t="s">
        <v>478</v>
      </c>
      <c r="D283" s="11">
        <v>0</v>
      </c>
      <c r="E283" s="11">
        <v>0</v>
      </c>
      <c r="F283" s="11">
        <f>VLOOKUP(A283,[2]数据!$B:$J,9,0)</f>
        <v>10285.42</v>
      </c>
      <c r="G283" s="11">
        <f>VLOOKUP(A283,[2]数据!$B:$K,10,0)</f>
        <v>0</v>
      </c>
      <c r="H283" s="11">
        <f>VLOOKUP(A283,[3]数据!$B:$J,9,0)</f>
        <v>126170</v>
      </c>
      <c r="I283" s="11">
        <f>VLOOKUP(A283,[3]数据!$B:$K,10,0)</f>
        <v>0</v>
      </c>
      <c r="J283" s="11">
        <f>VLOOKUP(A283,[3]数据!$B:$M,12,0)</f>
        <v>126170</v>
      </c>
      <c r="K283" s="11">
        <v>0</v>
      </c>
    </row>
    <row r="284" ht="16.5" spans="1:11">
      <c r="A284" s="10" t="s">
        <v>479</v>
      </c>
      <c r="B284" s="10" t="s">
        <v>781</v>
      </c>
      <c r="C284" s="10" t="s">
        <v>480</v>
      </c>
      <c r="D284" s="11">
        <v>0</v>
      </c>
      <c r="E284" s="11">
        <v>0</v>
      </c>
      <c r="F284" s="11">
        <f>VLOOKUP(A284,[2]数据!$B:$J,9,0)</f>
        <v>1700</v>
      </c>
      <c r="G284" s="11">
        <f>VLOOKUP(A284,[2]数据!$B:$K,10,0)</f>
        <v>0</v>
      </c>
      <c r="H284" s="11">
        <f>VLOOKUP(A284,[3]数据!$B:$J,9,0)</f>
        <v>2500</v>
      </c>
      <c r="I284" s="11">
        <f>VLOOKUP(A284,[3]数据!$B:$K,10,0)</f>
        <v>0</v>
      </c>
      <c r="J284" s="11">
        <f>VLOOKUP(A284,[3]数据!$B:$M,12,0)</f>
        <v>2500</v>
      </c>
      <c r="K284" s="11">
        <v>0</v>
      </c>
    </row>
    <row r="285" ht="16.5" spans="1:11">
      <c r="A285" s="10" t="s">
        <v>481</v>
      </c>
      <c r="B285" s="10" t="s">
        <v>781</v>
      </c>
      <c r="C285" s="10" t="s">
        <v>482</v>
      </c>
      <c r="D285" s="11">
        <v>0</v>
      </c>
      <c r="E285" s="11">
        <v>0</v>
      </c>
      <c r="F285" s="11">
        <f>VLOOKUP(A285,[2]数据!$B:$J,9,0)</f>
        <v>5445</v>
      </c>
      <c r="G285" s="11">
        <f>VLOOKUP(A285,[2]数据!$B:$K,10,0)</f>
        <v>0</v>
      </c>
      <c r="H285" s="11">
        <f>VLOOKUP(A285,[3]数据!$B:$J,9,0)</f>
        <v>5845</v>
      </c>
      <c r="I285" s="11">
        <f>VLOOKUP(A285,[3]数据!$B:$K,10,0)</f>
        <v>0</v>
      </c>
      <c r="J285" s="11">
        <f>VLOOKUP(A285,[3]数据!$B:$M,12,0)</f>
        <v>5845</v>
      </c>
      <c r="K285" s="11">
        <v>0</v>
      </c>
    </row>
    <row r="286" ht="16.5" spans="1:11">
      <c r="A286" s="10" t="s">
        <v>483</v>
      </c>
      <c r="B286" s="10" t="s">
        <v>781</v>
      </c>
      <c r="C286" s="10" t="s">
        <v>484</v>
      </c>
      <c r="D286" s="11">
        <v>0</v>
      </c>
      <c r="E286" s="11">
        <v>0</v>
      </c>
      <c r="F286" s="11">
        <f>VLOOKUP(A286,[2]数据!$B:$J,9,0)</f>
        <v>1495.6</v>
      </c>
      <c r="G286" s="11">
        <f>VLOOKUP(A286,[2]数据!$B:$K,10,0)</f>
        <v>0</v>
      </c>
      <c r="H286" s="11">
        <f>VLOOKUP(A286,[3]数据!$B:$J,9,0)</f>
        <v>7365.88</v>
      </c>
      <c r="I286" s="11">
        <f>VLOOKUP(A286,[3]数据!$B:$K,10,0)</f>
        <v>0</v>
      </c>
      <c r="J286" s="11">
        <f>VLOOKUP(A286,[3]数据!$B:$M,12,0)</f>
        <v>7365.88</v>
      </c>
      <c r="K286" s="11">
        <v>0</v>
      </c>
    </row>
    <row r="287" ht="16.5" spans="1:11">
      <c r="A287" s="10" t="s">
        <v>485</v>
      </c>
      <c r="B287" s="10" t="s">
        <v>781</v>
      </c>
      <c r="C287" s="10" t="s">
        <v>486</v>
      </c>
      <c r="D287" s="11">
        <v>0</v>
      </c>
      <c r="E287" s="11">
        <v>0</v>
      </c>
      <c r="F287" s="11">
        <f>VLOOKUP(A287,[2]数据!$B:$J,9,0)</f>
        <v>0</v>
      </c>
      <c r="G287" s="11">
        <f>VLOOKUP(A287,[2]数据!$B:$K,10,0)</f>
        <v>0</v>
      </c>
      <c r="H287" s="11">
        <f>VLOOKUP(A287,[3]数据!$B:$J,9,0)</f>
        <v>121</v>
      </c>
      <c r="I287" s="11">
        <f>VLOOKUP(A287,[3]数据!$B:$K,10,0)</f>
        <v>0</v>
      </c>
      <c r="J287" s="11">
        <f>VLOOKUP(A287,[3]数据!$B:$M,12,0)</f>
        <v>121</v>
      </c>
      <c r="K287" s="11">
        <v>0</v>
      </c>
    </row>
    <row r="288" ht="16.5" spans="1:11">
      <c r="A288" s="10" t="s">
        <v>487</v>
      </c>
      <c r="B288" s="10" t="s">
        <v>781</v>
      </c>
      <c r="C288" s="10" t="s">
        <v>488</v>
      </c>
      <c r="D288" s="11">
        <v>0</v>
      </c>
      <c r="E288" s="11">
        <v>0</v>
      </c>
      <c r="F288" s="11">
        <f>VLOOKUP(A288,[2]数据!$B:$J,9,0)</f>
        <v>0</v>
      </c>
      <c r="G288" s="11">
        <f>VLOOKUP(A288,[2]数据!$B:$K,10,0)</f>
        <v>0</v>
      </c>
      <c r="H288" s="11">
        <f>VLOOKUP(A288,[3]数据!$B:$J,9,0)</f>
        <v>6792.45</v>
      </c>
      <c r="I288" s="11">
        <f>VLOOKUP(A288,[3]数据!$B:$K,10,0)</f>
        <v>0</v>
      </c>
      <c r="J288" s="11">
        <f>VLOOKUP(A288,[3]数据!$B:$M,12,0)</f>
        <v>6792.45</v>
      </c>
      <c r="K288" s="11">
        <v>0</v>
      </c>
    </row>
    <row r="289" ht="16.5" spans="1:11">
      <c r="A289" s="10" t="s">
        <v>489</v>
      </c>
      <c r="B289" s="10" t="s">
        <v>781</v>
      </c>
      <c r="C289" s="10" t="s">
        <v>490</v>
      </c>
      <c r="D289" s="11">
        <v>0</v>
      </c>
      <c r="E289" s="11">
        <v>0</v>
      </c>
      <c r="F289" s="11">
        <f>VLOOKUP(A289,[2]数据!$B:$J,9,0)</f>
        <v>4304.06</v>
      </c>
      <c r="G289" s="11">
        <f>VLOOKUP(A289,[2]数据!$B:$K,10,0)</f>
        <v>0</v>
      </c>
      <c r="H289" s="11">
        <f>VLOOKUP(A289,[3]数据!$B:$J,9,0)</f>
        <v>21321.56</v>
      </c>
      <c r="I289" s="11">
        <f>VLOOKUP(A289,[3]数据!$B:$K,10,0)</f>
        <v>0</v>
      </c>
      <c r="J289" s="11">
        <f>VLOOKUP(A289,[3]数据!$B:$M,12,0)</f>
        <v>21321.56</v>
      </c>
      <c r="K289" s="11">
        <v>0</v>
      </c>
    </row>
    <row r="290" ht="16.5" spans="1:11">
      <c r="A290" s="10" t="s">
        <v>491</v>
      </c>
      <c r="B290" s="10" t="s">
        <v>781</v>
      </c>
      <c r="C290" s="10" t="s">
        <v>492</v>
      </c>
      <c r="D290" s="11">
        <v>0</v>
      </c>
      <c r="E290" s="11">
        <v>0</v>
      </c>
      <c r="F290" s="11">
        <f>VLOOKUP(A290,[2]数据!$B:$J,9,0)</f>
        <v>0</v>
      </c>
      <c r="G290" s="11">
        <f>VLOOKUP(A290,[2]数据!$B:$K,10,0)</f>
        <v>0</v>
      </c>
      <c r="H290" s="11">
        <f>VLOOKUP(A290,[3]数据!$B:$J,9,0)</f>
        <v>1079.13</v>
      </c>
      <c r="I290" s="11">
        <f>VLOOKUP(A290,[3]数据!$B:$K,10,0)</f>
        <v>0</v>
      </c>
      <c r="J290" s="11">
        <f>VLOOKUP(A290,[3]数据!$B:$M,12,0)</f>
        <v>1079.13</v>
      </c>
      <c r="K290" s="11">
        <v>0</v>
      </c>
    </row>
    <row r="291" ht="16.5" spans="1:11">
      <c r="A291" s="10" t="s">
        <v>493</v>
      </c>
      <c r="B291" s="10" t="s">
        <v>781</v>
      </c>
      <c r="C291" s="10" t="s">
        <v>494</v>
      </c>
      <c r="D291" s="11">
        <v>0</v>
      </c>
      <c r="E291" s="11">
        <v>0</v>
      </c>
      <c r="F291" s="11">
        <f>VLOOKUP(A291,[2]数据!$B:$J,9,0)</f>
        <v>30003.6</v>
      </c>
      <c r="G291" s="11">
        <f>VLOOKUP(A291,[2]数据!$B:$K,10,0)</f>
        <v>0</v>
      </c>
      <c r="H291" s="11">
        <f>VLOOKUP(A291,[3]数据!$B:$J,9,0)</f>
        <v>365525.22</v>
      </c>
      <c r="I291" s="11">
        <f>VLOOKUP(A291,[3]数据!$B:$K,10,0)</f>
        <v>0</v>
      </c>
      <c r="J291" s="11">
        <f>VLOOKUP(A291,[3]数据!$B:$M,12,0)</f>
        <v>365525.22</v>
      </c>
      <c r="K291" s="11">
        <v>0</v>
      </c>
    </row>
    <row r="292" ht="16.5" spans="1:11">
      <c r="A292" s="10" t="s">
        <v>495</v>
      </c>
      <c r="B292" s="10" t="s">
        <v>781</v>
      </c>
      <c r="C292" s="10" t="s">
        <v>496</v>
      </c>
      <c r="D292" s="11">
        <v>0</v>
      </c>
      <c r="E292" s="11">
        <v>0</v>
      </c>
      <c r="F292" s="11">
        <f>VLOOKUP(A292,[2]数据!$B:$J,9,0)</f>
        <v>953193.82</v>
      </c>
      <c r="G292" s="11">
        <f>VLOOKUP(A292,[2]数据!$B:$K,10,0)</f>
        <v>0</v>
      </c>
      <c r="H292" s="11">
        <f>VLOOKUP(A292,[3]数据!$B:$J,9,0)</f>
        <v>9872008.76</v>
      </c>
      <c r="I292" s="11">
        <f>VLOOKUP(A292,[3]数据!$B:$K,10,0)</f>
        <v>0</v>
      </c>
      <c r="J292" s="11">
        <f>VLOOKUP(A292,[3]数据!$B:$M,12,0)</f>
        <v>9872008.76</v>
      </c>
      <c r="K292" s="11">
        <v>0</v>
      </c>
    </row>
    <row r="293" ht="16.5" spans="1:11">
      <c r="A293" s="10" t="s">
        <v>497</v>
      </c>
      <c r="B293" s="10" t="s">
        <v>781</v>
      </c>
      <c r="C293" s="10" t="s">
        <v>498</v>
      </c>
      <c r="D293" s="11">
        <v>0</v>
      </c>
      <c r="E293" s="11">
        <v>0</v>
      </c>
      <c r="F293" s="11">
        <f>VLOOKUP(A293,[2]数据!$B:$J,9,0)</f>
        <v>1845907.15</v>
      </c>
      <c r="G293" s="11">
        <f>VLOOKUP(A293,[2]数据!$B:$K,10,0)</f>
        <v>0</v>
      </c>
      <c r="H293" s="11">
        <f>VLOOKUP(A293,[3]数据!$B:$J,9,0)</f>
        <v>4720937.73</v>
      </c>
      <c r="I293" s="11">
        <f>VLOOKUP(A293,[3]数据!$B:$K,10,0)</f>
        <v>29315.74</v>
      </c>
      <c r="J293" s="11">
        <f>VLOOKUP(A293,[3]数据!$B:$M,12,0)</f>
        <v>4691621.99</v>
      </c>
      <c r="K293" s="11">
        <v>0</v>
      </c>
    </row>
    <row r="294" ht="16.5" spans="1:11">
      <c r="A294" s="10" t="s">
        <v>499</v>
      </c>
      <c r="B294" s="10" t="s">
        <v>781</v>
      </c>
      <c r="C294" s="10" t="s">
        <v>500</v>
      </c>
      <c r="D294" s="11">
        <v>0</v>
      </c>
      <c r="E294" s="11">
        <v>0</v>
      </c>
      <c r="F294" s="11">
        <f>VLOOKUP(A294,[2]数据!$B:$J,9,0)</f>
        <v>231053.53</v>
      </c>
      <c r="G294" s="11">
        <f>VLOOKUP(A294,[2]数据!$B:$K,10,0)</f>
        <v>0</v>
      </c>
      <c r="H294" s="11">
        <f>VLOOKUP(A294,[3]数据!$B:$J,9,0)</f>
        <v>2912186.7</v>
      </c>
      <c r="I294" s="11">
        <f>VLOOKUP(A294,[3]数据!$B:$K,10,0)</f>
        <v>106890</v>
      </c>
      <c r="J294" s="11">
        <f>VLOOKUP(A294,[3]数据!$B:$M,12,0)</f>
        <v>2805296.7</v>
      </c>
      <c r="K294" s="11">
        <v>0</v>
      </c>
    </row>
    <row r="295" ht="16.5" spans="1:11">
      <c r="A295" s="10" t="s">
        <v>501</v>
      </c>
      <c r="B295" s="10" t="s">
        <v>781</v>
      </c>
      <c r="C295" s="10" t="s">
        <v>502</v>
      </c>
      <c r="D295" s="11">
        <v>0</v>
      </c>
      <c r="E295" s="11">
        <v>0</v>
      </c>
      <c r="F295" s="11">
        <f>VLOOKUP(A295,[2]数据!$B:$J,9,0)</f>
        <v>0</v>
      </c>
      <c r="G295" s="11">
        <f>VLOOKUP(A295,[2]数据!$B:$K,10,0)</f>
        <v>0</v>
      </c>
      <c r="H295" s="11">
        <f>VLOOKUP(A295,[3]数据!$B:$J,9,0)</f>
        <v>2095.06</v>
      </c>
      <c r="I295" s="11">
        <f>VLOOKUP(A295,[3]数据!$B:$K,10,0)</f>
        <v>0</v>
      </c>
      <c r="J295" s="11">
        <f>VLOOKUP(A295,[3]数据!$B:$M,12,0)</f>
        <v>2095.06</v>
      </c>
      <c r="K295" s="11">
        <v>0</v>
      </c>
    </row>
    <row r="296" ht="16.5" spans="1:11">
      <c r="A296" s="10" t="s">
        <v>503</v>
      </c>
      <c r="B296" s="10" t="s">
        <v>781</v>
      </c>
      <c r="C296" s="10" t="s">
        <v>504</v>
      </c>
      <c r="D296" s="11">
        <v>0</v>
      </c>
      <c r="E296" s="11">
        <v>0</v>
      </c>
      <c r="F296" s="11">
        <f>VLOOKUP(A296,[2]数据!$B:$J,9,0)</f>
        <v>0</v>
      </c>
      <c r="G296" s="11">
        <f>VLOOKUP(A296,[2]数据!$B:$K,10,0)</f>
        <v>0</v>
      </c>
      <c r="H296" s="11">
        <f>VLOOKUP(A296,[3]数据!$B:$J,9,0)</f>
        <v>5497.62</v>
      </c>
      <c r="I296" s="11">
        <f>VLOOKUP(A296,[3]数据!$B:$K,10,0)</f>
        <v>0</v>
      </c>
      <c r="J296" s="11">
        <f>VLOOKUP(A296,[3]数据!$B:$M,12,0)</f>
        <v>5497.62</v>
      </c>
      <c r="K296" s="11">
        <v>0</v>
      </c>
    </row>
    <row r="297" ht="16.5" spans="1:11">
      <c r="A297" s="10" t="s">
        <v>505</v>
      </c>
      <c r="B297" s="10" t="s">
        <v>781</v>
      </c>
      <c r="C297" s="10" t="s">
        <v>506</v>
      </c>
      <c r="D297" s="11">
        <v>0</v>
      </c>
      <c r="E297" s="11">
        <v>0</v>
      </c>
      <c r="F297" s="11">
        <f>VLOOKUP(A297,[2]数据!$B:$J,9,0)</f>
        <v>6497.8</v>
      </c>
      <c r="G297" s="11">
        <f>VLOOKUP(A297,[2]数据!$B:$K,10,0)</f>
        <v>0</v>
      </c>
      <c r="H297" s="11">
        <f>VLOOKUP(A297,[3]数据!$B:$J,9,0)</f>
        <v>31038.5</v>
      </c>
      <c r="I297" s="11">
        <f>VLOOKUP(A297,[3]数据!$B:$K,10,0)</f>
        <v>0</v>
      </c>
      <c r="J297" s="11">
        <f>VLOOKUP(A297,[3]数据!$B:$M,12,0)</f>
        <v>31038.5</v>
      </c>
      <c r="K297" s="11">
        <v>0</v>
      </c>
    </row>
    <row r="298" ht="16.5" spans="1:11">
      <c r="A298" s="10" t="s">
        <v>507</v>
      </c>
      <c r="B298" s="10" t="s">
        <v>781</v>
      </c>
      <c r="C298" s="10" t="s">
        <v>508</v>
      </c>
      <c r="D298" s="11">
        <v>0</v>
      </c>
      <c r="E298" s="11">
        <v>0</v>
      </c>
      <c r="F298" s="11">
        <f>VLOOKUP(A298,[2]数据!$B:$J,9,0)</f>
        <v>0</v>
      </c>
      <c r="G298" s="11">
        <f>VLOOKUP(A298,[2]数据!$B:$K,10,0)</f>
        <v>0</v>
      </c>
      <c r="H298" s="11">
        <f>VLOOKUP(A298,[3]数据!$B:$J,9,0)</f>
        <v>929</v>
      </c>
      <c r="I298" s="11">
        <f>VLOOKUP(A298,[3]数据!$B:$K,10,0)</f>
        <v>0</v>
      </c>
      <c r="J298" s="11">
        <f>VLOOKUP(A298,[3]数据!$B:$M,12,0)</f>
        <v>929</v>
      </c>
      <c r="K298" s="11">
        <v>0</v>
      </c>
    </row>
    <row r="299" ht="16.5" spans="1:11">
      <c r="A299" s="10" t="s">
        <v>509</v>
      </c>
      <c r="B299" s="10" t="s">
        <v>781</v>
      </c>
      <c r="C299" s="10" t="s">
        <v>510</v>
      </c>
      <c r="D299" s="11"/>
      <c r="E299" s="11">
        <v>0</v>
      </c>
      <c r="F299" s="11">
        <f>VLOOKUP(A299,[2]数据!$B:$J,9,0)</f>
        <v>1000</v>
      </c>
      <c r="G299" s="11">
        <f>VLOOKUP(A299,[2]数据!$B:$K,10,0)</f>
        <v>0</v>
      </c>
      <c r="H299" s="11">
        <f>VLOOKUP(A299,[3]数据!$B:$J,9,0)</f>
        <v>1000</v>
      </c>
      <c r="I299" s="11">
        <f>VLOOKUP(A299,[3]数据!$B:$K,10,0)</f>
        <v>0</v>
      </c>
      <c r="J299" s="11">
        <f>VLOOKUP(A299,[3]数据!$B:$M,12,0)</f>
        <v>1000</v>
      </c>
      <c r="K299" s="11">
        <v>0</v>
      </c>
    </row>
    <row r="300" ht="16.5" spans="1:11">
      <c r="A300" s="10" t="s">
        <v>511</v>
      </c>
      <c r="B300" s="10" t="s">
        <v>781</v>
      </c>
      <c r="C300" s="10" t="s">
        <v>512</v>
      </c>
      <c r="D300" s="11">
        <v>0</v>
      </c>
      <c r="E300" s="11">
        <v>0</v>
      </c>
      <c r="F300" s="11">
        <f>VLOOKUP(A300,[2]数据!$B:$J,9,0)</f>
        <v>821.24</v>
      </c>
      <c r="G300" s="11">
        <f>VLOOKUP(A300,[2]数据!$B:$K,10,0)</f>
        <v>0</v>
      </c>
      <c r="H300" s="11">
        <f>VLOOKUP(A300,[3]数据!$B:$J,9,0)</f>
        <v>6940.56</v>
      </c>
      <c r="I300" s="11">
        <f>VLOOKUP(A300,[3]数据!$B:$K,10,0)</f>
        <v>0</v>
      </c>
      <c r="J300" s="11">
        <f>VLOOKUP(A300,[3]数据!$B:$M,12,0)</f>
        <v>6940.56</v>
      </c>
      <c r="K300" s="11">
        <v>0</v>
      </c>
    </row>
    <row r="301" ht="16.5" spans="1:11">
      <c r="A301" s="10" t="s">
        <v>513</v>
      </c>
      <c r="B301" s="10" t="s">
        <v>781</v>
      </c>
      <c r="C301" s="10" t="s">
        <v>514</v>
      </c>
      <c r="D301" s="11">
        <v>0</v>
      </c>
      <c r="E301" s="11">
        <v>0</v>
      </c>
      <c r="F301" s="11">
        <f>VLOOKUP(A301,[2]数据!$B:$J,9,0)</f>
        <v>2236.48</v>
      </c>
      <c r="G301" s="11">
        <f>VLOOKUP(A301,[2]数据!$B:$K,10,0)</f>
        <v>0</v>
      </c>
      <c r="H301" s="11">
        <f>VLOOKUP(A301,[3]数据!$B:$J,9,0)</f>
        <v>36152.12</v>
      </c>
      <c r="I301" s="11">
        <f>VLOOKUP(A301,[3]数据!$B:$K,10,0)</f>
        <v>0</v>
      </c>
      <c r="J301" s="11">
        <f>VLOOKUP(A301,[3]数据!$B:$M,12,0)</f>
        <v>36152.12</v>
      </c>
      <c r="K301" s="11">
        <v>0</v>
      </c>
    </row>
    <row r="302" ht="16.5" spans="1:11">
      <c r="A302" s="10" t="s">
        <v>515</v>
      </c>
      <c r="B302" s="10" t="s">
        <v>781</v>
      </c>
      <c r="C302" s="10" t="s">
        <v>516</v>
      </c>
      <c r="D302" s="11">
        <v>0</v>
      </c>
      <c r="E302" s="11">
        <v>0</v>
      </c>
      <c r="F302" s="11">
        <f>VLOOKUP(A302,[2]数据!$B:$J,9,0)</f>
        <v>80</v>
      </c>
      <c r="G302" s="11">
        <f>VLOOKUP(A302,[2]数据!$B:$K,10,0)</f>
        <v>0</v>
      </c>
      <c r="H302" s="11">
        <f>VLOOKUP(A302,[3]数据!$B:$J,9,0)</f>
        <v>8445</v>
      </c>
      <c r="I302" s="11">
        <f>VLOOKUP(A302,[3]数据!$B:$K,10,0)</f>
        <v>0</v>
      </c>
      <c r="J302" s="11">
        <f>VLOOKUP(A302,[3]数据!$B:$M,12,0)</f>
        <v>8445</v>
      </c>
      <c r="K302" s="11">
        <v>0</v>
      </c>
    </row>
    <row r="303" ht="16.5" spans="1:11">
      <c r="A303" s="10" t="s">
        <v>517</v>
      </c>
      <c r="B303" s="10" t="s">
        <v>781</v>
      </c>
      <c r="C303" s="10" t="s">
        <v>518</v>
      </c>
      <c r="D303" s="11">
        <v>0</v>
      </c>
      <c r="E303" s="11">
        <v>0</v>
      </c>
      <c r="F303" s="11">
        <f>VLOOKUP(A303,[2]数据!$B:$J,9,0)</f>
        <v>0</v>
      </c>
      <c r="G303" s="11">
        <f>VLOOKUP(A303,[2]数据!$B:$K,10,0)</f>
        <v>0</v>
      </c>
      <c r="H303" s="11">
        <f>VLOOKUP(A303,[3]数据!$B:$J,9,0)</f>
        <v>2550</v>
      </c>
      <c r="I303" s="11">
        <f>VLOOKUP(A303,[3]数据!$B:$K,10,0)</f>
        <v>0</v>
      </c>
      <c r="J303" s="11">
        <f>VLOOKUP(A303,[3]数据!$B:$M,12,0)</f>
        <v>2550</v>
      </c>
      <c r="K303" s="11">
        <v>0</v>
      </c>
    </row>
    <row r="304" ht="16.5" spans="1:11">
      <c r="A304" s="10" t="s">
        <v>519</v>
      </c>
      <c r="B304" s="10" t="s">
        <v>781</v>
      </c>
      <c r="C304" s="10" t="s">
        <v>520</v>
      </c>
      <c r="D304" s="11">
        <v>0</v>
      </c>
      <c r="E304" s="11">
        <v>0</v>
      </c>
      <c r="F304" s="11">
        <v>2286.79</v>
      </c>
      <c r="G304" s="11">
        <v>0</v>
      </c>
      <c r="H304" s="11">
        <v>2475.47</v>
      </c>
      <c r="I304" s="11">
        <v>0</v>
      </c>
      <c r="J304" s="11">
        <v>2475.47</v>
      </c>
      <c r="K304" s="11">
        <v>0</v>
      </c>
    </row>
    <row r="305" ht="16.5" spans="1:11">
      <c r="A305" s="10" t="s">
        <v>521</v>
      </c>
      <c r="B305" s="10" t="s">
        <v>781</v>
      </c>
      <c r="C305" s="10" t="s">
        <v>522</v>
      </c>
      <c r="D305" s="11">
        <v>0</v>
      </c>
      <c r="E305" s="11">
        <v>0</v>
      </c>
      <c r="F305" s="11">
        <f>VLOOKUP(A305,[2]数据!$B:$J,9,0)</f>
        <v>0</v>
      </c>
      <c r="G305" s="11">
        <f>VLOOKUP(A305,[2]数据!$B:$K,10,0)</f>
        <v>0</v>
      </c>
      <c r="H305" s="11">
        <f>VLOOKUP(A305,[3]数据!$B:$J,9,0)</f>
        <v>14339.38</v>
      </c>
      <c r="I305" s="11">
        <f>VLOOKUP(A305,[3]数据!$B:$K,10,0)</f>
        <v>0</v>
      </c>
      <c r="J305" s="11">
        <f>VLOOKUP(A305,[3]数据!$B:$M,12,0)</f>
        <v>14339.38</v>
      </c>
      <c r="K305" s="11">
        <v>0</v>
      </c>
    </row>
    <row r="306" s="1" customFormat="1" ht="16.5" spans="1:14">
      <c r="A306" s="12" t="s">
        <v>699</v>
      </c>
      <c r="B306" s="12" t="s">
        <v>781</v>
      </c>
      <c r="C306" s="12" t="s">
        <v>782</v>
      </c>
      <c r="D306" s="13">
        <f>SUM(D275:D305)</f>
        <v>0</v>
      </c>
      <c r="E306" s="14">
        <v>0</v>
      </c>
      <c r="F306" s="15">
        <f t="shared" ref="F306:K306" si="45">SUM(F275:F305)</f>
        <v>3257483.57</v>
      </c>
      <c r="G306" s="15">
        <f t="shared" si="45"/>
        <v>0</v>
      </c>
      <c r="H306" s="13">
        <f t="shared" si="45"/>
        <v>20172372.98</v>
      </c>
      <c r="I306" s="13">
        <f t="shared" si="45"/>
        <v>136205.74</v>
      </c>
      <c r="J306" s="13">
        <f t="shared" si="45"/>
        <v>20036167.24</v>
      </c>
      <c r="K306" s="13">
        <f t="shared" si="45"/>
        <v>0</v>
      </c>
      <c r="M306" s="17"/>
      <c r="N306" s="17"/>
    </row>
    <row r="307" ht="16.5" spans="1:11">
      <c r="A307" s="10" t="s">
        <v>523</v>
      </c>
      <c r="B307" s="10" t="s">
        <v>783</v>
      </c>
      <c r="C307" s="10" t="s">
        <v>524</v>
      </c>
      <c r="D307" s="11">
        <v>0</v>
      </c>
      <c r="E307" s="16">
        <v>0</v>
      </c>
      <c r="F307" s="11">
        <f>VLOOKUP(A307,[2]数据!$B:$J,9,0)</f>
        <v>13946.95</v>
      </c>
      <c r="G307" s="11">
        <f>VLOOKUP(A307,[2]数据!$B:$K,10,0)</f>
        <v>0</v>
      </c>
      <c r="H307" s="11">
        <f>VLOOKUP(A307,[3]数据!$B:$J,9,0)</f>
        <v>120390.56</v>
      </c>
      <c r="I307" s="11">
        <f>VLOOKUP(A307,[3]数据!$B:$K,10,0)</f>
        <v>0</v>
      </c>
      <c r="J307" s="11">
        <f>VLOOKUP(A307,[3]数据!$B:$M,12,0)</f>
        <v>120390.56</v>
      </c>
      <c r="K307" s="11">
        <v>0</v>
      </c>
    </row>
    <row r="308" ht="16.5" spans="1:11">
      <c r="A308" s="10" t="s">
        <v>525</v>
      </c>
      <c r="B308" s="10" t="s">
        <v>783</v>
      </c>
      <c r="C308" s="10" t="s">
        <v>526</v>
      </c>
      <c r="D308" s="11">
        <v>0</v>
      </c>
      <c r="E308" s="16">
        <v>0</v>
      </c>
      <c r="F308" s="11">
        <f>VLOOKUP(A308,[2]数据!$B:$J,9,0)</f>
        <v>126180.64</v>
      </c>
      <c r="G308" s="11">
        <f>VLOOKUP(A308,[2]数据!$B:$K,10,0)</f>
        <v>0</v>
      </c>
      <c r="H308" s="11">
        <f>VLOOKUP(A308,[3]数据!$B:$J,9,0)</f>
        <v>1679385.65</v>
      </c>
      <c r="I308" s="11">
        <f>VLOOKUP(A308,[3]数据!$B:$K,10,0)</f>
        <v>0</v>
      </c>
      <c r="J308" s="11">
        <f>VLOOKUP(A308,[3]数据!$B:$M,12,0)</f>
        <v>1679385.65</v>
      </c>
      <c r="K308" s="11">
        <v>0</v>
      </c>
    </row>
    <row r="309" ht="16.5" spans="1:11">
      <c r="A309" s="10" t="s">
        <v>527</v>
      </c>
      <c r="B309" s="10" t="s">
        <v>783</v>
      </c>
      <c r="C309" s="10" t="s">
        <v>528</v>
      </c>
      <c r="D309" s="11">
        <v>0</v>
      </c>
      <c r="E309" s="16">
        <v>0</v>
      </c>
      <c r="F309" s="11">
        <f>VLOOKUP(A309,[2]数据!$B:$J,9,0)</f>
        <v>892033.56</v>
      </c>
      <c r="G309" s="11">
        <f>VLOOKUP(A309,[2]数据!$B:$K,10,0)</f>
        <v>0</v>
      </c>
      <c r="H309" s="11">
        <f>VLOOKUP(A309,[3]数据!$B:$J,9,0)</f>
        <v>892033.56</v>
      </c>
      <c r="I309" s="11">
        <f>VLOOKUP(A309,[3]数据!$B:$K,10,0)</f>
        <v>0</v>
      </c>
      <c r="J309" s="11">
        <f>VLOOKUP(A309,[3]数据!$B:$M,12,0)</f>
        <v>892033.56</v>
      </c>
      <c r="K309" s="11">
        <v>0</v>
      </c>
    </row>
    <row r="310" ht="16.5" spans="1:11">
      <c r="A310" s="10" t="s">
        <v>529</v>
      </c>
      <c r="B310" s="10" t="s">
        <v>783</v>
      </c>
      <c r="C310" s="10" t="s">
        <v>530</v>
      </c>
      <c r="D310" s="11">
        <v>0</v>
      </c>
      <c r="E310" s="16">
        <v>0</v>
      </c>
      <c r="F310" s="11">
        <f>VLOOKUP(A310,[2]数据!$B:$J,9,0)</f>
        <v>258832.58</v>
      </c>
      <c r="G310" s="11">
        <f>VLOOKUP(A310,[2]数据!$B:$K,10,0)</f>
        <v>32647.7</v>
      </c>
      <c r="H310" s="11">
        <f>VLOOKUP(A310,[3]数据!$B:$J,9,0)</f>
        <v>2758859.32</v>
      </c>
      <c r="I310" s="11">
        <f>VLOOKUP(A310,[3]数据!$B:$K,10,0)</f>
        <v>178422.12</v>
      </c>
      <c r="J310" s="11">
        <f>VLOOKUP(A310,[3]数据!$B:$M,12,0)</f>
        <v>2580437.2</v>
      </c>
      <c r="K310" s="11">
        <v>0</v>
      </c>
    </row>
    <row r="311" ht="16.5" spans="1:11">
      <c r="A311" s="10" t="s">
        <v>531</v>
      </c>
      <c r="B311" s="10" t="s">
        <v>783</v>
      </c>
      <c r="C311" s="10" t="s">
        <v>532</v>
      </c>
      <c r="D311" s="11">
        <v>0</v>
      </c>
      <c r="E311" s="16">
        <v>0</v>
      </c>
      <c r="F311" s="11">
        <f>VLOOKUP(A311,[2]数据!$B:$J,9,0)</f>
        <v>12103.93</v>
      </c>
      <c r="G311" s="11">
        <f>VLOOKUP(A311,[2]数据!$B:$K,10,0)</f>
        <v>0</v>
      </c>
      <c r="H311" s="11">
        <f>VLOOKUP(A311,[3]数据!$B:$J,9,0)</f>
        <v>155538.73</v>
      </c>
      <c r="I311" s="11">
        <f>VLOOKUP(A311,[3]数据!$B:$K,10,0)</f>
        <v>0</v>
      </c>
      <c r="J311" s="11">
        <f>VLOOKUP(A311,[3]数据!$B:$M,12,0)</f>
        <v>155538.73</v>
      </c>
      <c r="K311" s="11">
        <v>0</v>
      </c>
    </row>
    <row r="312" ht="16.5" spans="1:11">
      <c r="A312" s="10" t="s">
        <v>533</v>
      </c>
      <c r="B312" s="10" t="s">
        <v>783</v>
      </c>
      <c r="C312" s="10" t="s">
        <v>534</v>
      </c>
      <c r="D312" s="11">
        <v>0</v>
      </c>
      <c r="E312" s="16">
        <v>0</v>
      </c>
      <c r="F312" s="11">
        <f>VLOOKUP(A312,[2]数据!$B:$J,9,0)</f>
        <v>9487.46</v>
      </c>
      <c r="G312" s="11">
        <f>VLOOKUP(A312,[2]数据!$B:$K,10,0)</f>
        <v>0</v>
      </c>
      <c r="H312" s="11">
        <f>VLOOKUP(A312,[3]数据!$B:$J,9,0)</f>
        <v>121254.03</v>
      </c>
      <c r="I312" s="11">
        <f>VLOOKUP(A312,[3]数据!$B:$K,10,0)</f>
        <v>0</v>
      </c>
      <c r="J312" s="11">
        <f>VLOOKUP(A312,[3]数据!$B:$M,12,0)</f>
        <v>121254.03</v>
      </c>
      <c r="K312" s="11">
        <v>0</v>
      </c>
    </row>
    <row r="313" ht="16.5" spans="1:11">
      <c r="A313" s="10" t="s">
        <v>535</v>
      </c>
      <c r="B313" s="10" t="s">
        <v>783</v>
      </c>
      <c r="C313" s="10" t="s">
        <v>536</v>
      </c>
      <c r="D313" s="11">
        <v>0</v>
      </c>
      <c r="E313" s="16">
        <v>0</v>
      </c>
      <c r="F313" s="11">
        <f>VLOOKUP(A313,[2]数据!$B:$J,9,0)</f>
        <v>907.85</v>
      </c>
      <c r="G313" s="11">
        <f>VLOOKUP(A313,[2]数据!$B:$K,10,0)</f>
        <v>0</v>
      </c>
      <c r="H313" s="11">
        <f>VLOOKUP(A313,[3]数据!$B:$J,9,0)</f>
        <v>11713.14</v>
      </c>
      <c r="I313" s="11">
        <f>VLOOKUP(A313,[3]数据!$B:$K,10,0)</f>
        <v>0</v>
      </c>
      <c r="J313" s="11">
        <f>VLOOKUP(A313,[3]数据!$B:$M,12,0)</f>
        <v>11713.14</v>
      </c>
      <c r="K313" s="11">
        <v>0</v>
      </c>
    </row>
    <row r="314" ht="16.5" spans="1:11">
      <c r="A314" s="10" t="s">
        <v>537</v>
      </c>
      <c r="B314" s="10" t="s">
        <v>783</v>
      </c>
      <c r="C314" s="10" t="s">
        <v>538</v>
      </c>
      <c r="D314" s="11">
        <v>0</v>
      </c>
      <c r="E314" s="16">
        <v>0</v>
      </c>
      <c r="F314" s="11">
        <f>VLOOKUP(A314,[2]数据!$B:$J,9,0)</f>
        <v>529.48</v>
      </c>
      <c r="G314" s="11">
        <f>VLOOKUP(A314,[2]数据!$B:$K,10,0)</f>
        <v>0</v>
      </c>
      <c r="H314" s="11">
        <f>VLOOKUP(A314,[3]数据!$B:$J,9,0)</f>
        <v>6804.04</v>
      </c>
      <c r="I314" s="11">
        <f>VLOOKUP(A314,[3]数据!$B:$K,10,0)</f>
        <v>0</v>
      </c>
      <c r="J314" s="11">
        <f>VLOOKUP(A314,[3]数据!$B:$M,12,0)</f>
        <v>6804.04</v>
      </c>
      <c r="K314" s="11">
        <v>0</v>
      </c>
    </row>
    <row r="315" ht="16.5" spans="1:11">
      <c r="A315" s="10" t="s">
        <v>539</v>
      </c>
      <c r="B315" s="10" t="s">
        <v>783</v>
      </c>
      <c r="C315" s="10" t="s">
        <v>540</v>
      </c>
      <c r="D315" s="11">
        <v>0</v>
      </c>
      <c r="E315" s="16">
        <v>0</v>
      </c>
      <c r="F315" s="11">
        <f>VLOOKUP(A315,[2]数据!$B:$J,9,0)</f>
        <v>3160</v>
      </c>
      <c r="G315" s="11">
        <f>VLOOKUP(A315,[2]数据!$B:$K,10,0)</f>
        <v>0</v>
      </c>
      <c r="H315" s="11">
        <f>VLOOKUP(A315,[3]数据!$B:$J,9,0)</f>
        <v>37078</v>
      </c>
      <c r="I315" s="11">
        <f>VLOOKUP(A315,[3]数据!$B:$K,10,0)</f>
        <v>0</v>
      </c>
      <c r="J315" s="11">
        <f>VLOOKUP(A315,[3]数据!$B:$M,12,0)</f>
        <v>37078</v>
      </c>
      <c r="K315" s="11">
        <v>0</v>
      </c>
    </row>
    <row r="316" ht="16.5" spans="1:11">
      <c r="A316" s="10" t="s">
        <v>541</v>
      </c>
      <c r="B316" s="10" t="s">
        <v>783</v>
      </c>
      <c r="C316" s="10" t="s">
        <v>542</v>
      </c>
      <c r="D316" s="11">
        <v>0</v>
      </c>
      <c r="E316" s="16">
        <v>0</v>
      </c>
      <c r="F316" s="11">
        <f>VLOOKUP(A316,[2]数据!$B:$J,9,0)</f>
        <v>15000</v>
      </c>
      <c r="G316" s="11">
        <f>VLOOKUP(A316,[2]数据!$B:$K,10,0)</f>
        <v>0</v>
      </c>
      <c r="H316" s="11">
        <f>VLOOKUP(A316,[3]数据!$B:$J,9,0)</f>
        <v>56964</v>
      </c>
      <c r="I316" s="11">
        <f>VLOOKUP(A316,[3]数据!$B:$K,10,0)</f>
        <v>21264</v>
      </c>
      <c r="J316" s="11">
        <f>VLOOKUP(A316,[3]数据!$B:$M,12,0)</f>
        <v>35700</v>
      </c>
      <c r="K316" s="11">
        <v>0</v>
      </c>
    </row>
    <row r="317" ht="16.5" spans="1:11">
      <c r="A317" s="10" t="s">
        <v>543</v>
      </c>
      <c r="B317" s="10" t="s">
        <v>783</v>
      </c>
      <c r="C317" s="10" t="s">
        <v>544</v>
      </c>
      <c r="D317" s="11">
        <v>0</v>
      </c>
      <c r="E317" s="16">
        <v>0</v>
      </c>
      <c r="F317" s="11">
        <f>VLOOKUP(A317,[2]数据!$B:$J,9,0)</f>
        <v>1658.33</v>
      </c>
      <c r="G317" s="11">
        <f>VLOOKUP(A317,[2]数据!$B:$K,10,0)</f>
        <v>0</v>
      </c>
      <c r="H317" s="11">
        <f>VLOOKUP(A317,[3]数据!$B:$J,9,0)</f>
        <v>19899.96</v>
      </c>
      <c r="I317" s="11">
        <f>VLOOKUP(A317,[3]数据!$B:$K,10,0)</f>
        <v>0</v>
      </c>
      <c r="J317" s="11">
        <f>VLOOKUP(A317,[3]数据!$B:$M,12,0)</f>
        <v>19899.96</v>
      </c>
      <c r="K317" s="11">
        <v>0</v>
      </c>
    </row>
    <row r="318" ht="16.5" spans="1:11">
      <c r="A318" s="10" t="s">
        <v>545</v>
      </c>
      <c r="B318" s="10" t="s">
        <v>783</v>
      </c>
      <c r="C318" s="10" t="s">
        <v>546</v>
      </c>
      <c r="D318" s="11">
        <v>0</v>
      </c>
      <c r="E318" s="16">
        <v>0</v>
      </c>
      <c r="F318" s="11">
        <f>VLOOKUP(A318,[2]数据!$B:$J,9,0)</f>
        <v>63730.26</v>
      </c>
      <c r="G318" s="11">
        <f>VLOOKUP(A318,[2]数据!$B:$K,10,0)</f>
        <v>0</v>
      </c>
      <c r="H318" s="11">
        <f>VLOOKUP(A318,[3]数据!$B:$J,9,0)</f>
        <v>815476.43</v>
      </c>
      <c r="I318" s="11">
        <f>VLOOKUP(A318,[3]数据!$B:$K,10,0)</f>
        <v>5267.75</v>
      </c>
      <c r="J318" s="11">
        <f>VLOOKUP(A318,[3]数据!$B:$M,12,0)</f>
        <v>810208.68</v>
      </c>
      <c r="K318" s="11">
        <v>0</v>
      </c>
    </row>
    <row r="319" ht="16.5" spans="1:11">
      <c r="A319" s="10" t="s">
        <v>547</v>
      </c>
      <c r="B319" s="10" t="s">
        <v>783</v>
      </c>
      <c r="C319" s="10" t="s">
        <v>548</v>
      </c>
      <c r="D319" s="11">
        <v>0</v>
      </c>
      <c r="E319" s="16">
        <v>0</v>
      </c>
      <c r="F319" s="11">
        <f>VLOOKUP(A319,[2]数据!$B:$J,9,0)</f>
        <v>33883.88</v>
      </c>
      <c r="G319" s="11">
        <f>VLOOKUP(A319,[2]数据!$B:$K,10,0)</f>
        <v>0</v>
      </c>
      <c r="H319" s="11">
        <f>VLOOKUP(A319,[3]数据!$B:$J,9,0)</f>
        <v>406606.56</v>
      </c>
      <c r="I319" s="11">
        <f>VLOOKUP(A319,[3]数据!$B:$K,10,0)</f>
        <v>0</v>
      </c>
      <c r="J319" s="11">
        <f>VLOOKUP(A319,[3]数据!$B:$M,12,0)</f>
        <v>406606.56</v>
      </c>
      <c r="K319" s="11">
        <v>0</v>
      </c>
    </row>
    <row r="320" ht="16.5" spans="1:11">
      <c r="A320" s="10" t="s">
        <v>549</v>
      </c>
      <c r="B320" s="10" t="s">
        <v>783</v>
      </c>
      <c r="C320" s="10" t="s">
        <v>550</v>
      </c>
      <c r="D320" s="11">
        <v>0</v>
      </c>
      <c r="E320" s="16">
        <v>0</v>
      </c>
      <c r="F320" s="11">
        <f>VLOOKUP(A320,[2]数据!$B:$J,9,0)</f>
        <v>8396.36</v>
      </c>
      <c r="G320" s="11">
        <f>VLOOKUP(A320,[2]数据!$B:$K,10,0)</f>
        <v>0</v>
      </c>
      <c r="H320" s="11">
        <f>VLOOKUP(A320,[3]数据!$B:$J,9,0)</f>
        <v>110308.92</v>
      </c>
      <c r="I320" s="11">
        <f>VLOOKUP(A320,[3]数据!$B:$K,10,0)</f>
        <v>0</v>
      </c>
      <c r="J320" s="11">
        <f>VLOOKUP(A320,[3]数据!$B:$M,12,0)</f>
        <v>110308.92</v>
      </c>
      <c r="K320" s="11">
        <v>0</v>
      </c>
    </row>
    <row r="321" ht="16.5" spans="1:11">
      <c r="A321" s="10" t="s">
        <v>551</v>
      </c>
      <c r="B321" s="10" t="s">
        <v>783</v>
      </c>
      <c r="C321" s="10" t="s">
        <v>552</v>
      </c>
      <c r="D321" s="11">
        <v>0</v>
      </c>
      <c r="E321" s="16">
        <v>0</v>
      </c>
      <c r="F321" s="11">
        <f>VLOOKUP(A321,[2]数据!$B:$J,9,0)</f>
        <v>94.06</v>
      </c>
      <c r="G321" s="11">
        <f>VLOOKUP(A321,[2]数据!$B:$K,10,0)</f>
        <v>0</v>
      </c>
      <c r="H321" s="11">
        <f>VLOOKUP(A321,[3]数据!$B:$J,9,0)</f>
        <v>4973.14</v>
      </c>
      <c r="I321" s="11">
        <f>VLOOKUP(A321,[3]数据!$B:$K,10,0)</f>
        <v>0</v>
      </c>
      <c r="J321" s="11">
        <f>VLOOKUP(A321,[3]数据!$B:$M,12,0)</f>
        <v>4973.14</v>
      </c>
      <c r="K321" s="11">
        <v>0</v>
      </c>
    </row>
    <row r="322" ht="16.5" spans="1:11">
      <c r="A322" s="10" t="s">
        <v>553</v>
      </c>
      <c r="B322" s="10" t="s">
        <v>783</v>
      </c>
      <c r="C322" s="10" t="s">
        <v>554</v>
      </c>
      <c r="D322" s="11">
        <v>0</v>
      </c>
      <c r="E322" s="16">
        <v>0</v>
      </c>
      <c r="F322" s="11">
        <v>190800</v>
      </c>
      <c r="G322" s="11">
        <v>0</v>
      </c>
      <c r="H322" s="11">
        <f>VLOOKUP(A322,[3]数据!$B:$J,9,0)</f>
        <v>190800</v>
      </c>
      <c r="I322" s="11">
        <f>VLOOKUP(A322,[3]数据!$B:$K,10,0)</f>
        <v>0</v>
      </c>
      <c r="J322" s="11">
        <f>VLOOKUP(A322,[3]数据!$B:$M,12,0)</f>
        <v>190800</v>
      </c>
      <c r="K322" s="11">
        <v>0</v>
      </c>
    </row>
    <row r="323" ht="16.5" spans="1:11">
      <c r="A323" s="10" t="s">
        <v>555</v>
      </c>
      <c r="B323" s="10" t="s">
        <v>783</v>
      </c>
      <c r="C323" s="10" t="s">
        <v>556</v>
      </c>
      <c r="D323" s="11">
        <v>0</v>
      </c>
      <c r="E323" s="16">
        <v>0</v>
      </c>
      <c r="F323" s="11">
        <f>VLOOKUP(A323,[2]数据!$B:$J,9,0)</f>
        <v>1000</v>
      </c>
      <c r="G323" s="11">
        <f>VLOOKUP(A323,[2]数据!$B:$K,10,0)</f>
        <v>0</v>
      </c>
      <c r="H323" s="11">
        <f>VLOOKUP(A323,[3]数据!$B:$J,9,0)</f>
        <v>3000</v>
      </c>
      <c r="I323" s="11">
        <f>VLOOKUP(A323,[3]数据!$B:$K,10,0)</f>
        <v>0</v>
      </c>
      <c r="J323" s="11">
        <f>VLOOKUP(A323,[3]数据!$B:$M,12,0)</f>
        <v>3000</v>
      </c>
      <c r="K323" s="11">
        <v>0</v>
      </c>
    </row>
    <row r="324" ht="16.5" spans="1:11">
      <c r="A324" s="10" t="s">
        <v>557</v>
      </c>
      <c r="B324" s="10" t="s">
        <v>783</v>
      </c>
      <c r="C324" s="10" t="s">
        <v>558</v>
      </c>
      <c r="D324" s="11">
        <v>0</v>
      </c>
      <c r="E324" s="16">
        <v>0</v>
      </c>
      <c r="F324" s="11">
        <f>VLOOKUP(A324,[2]数据!$B:$J,9,0)</f>
        <v>1613.28</v>
      </c>
      <c r="G324" s="11">
        <f>VLOOKUP(A324,[2]数据!$B:$K,10,0)</f>
        <v>0</v>
      </c>
      <c r="H324" s="11">
        <f>VLOOKUP(A324,[3]数据!$B:$J,9,0)</f>
        <v>22358.85</v>
      </c>
      <c r="I324" s="11">
        <f>VLOOKUP(A324,[3]数据!$B:$K,10,0)</f>
        <v>0</v>
      </c>
      <c r="J324" s="11">
        <f>VLOOKUP(A324,[3]数据!$B:$M,12,0)</f>
        <v>22358.85</v>
      </c>
      <c r="K324" s="11">
        <v>0</v>
      </c>
    </row>
    <row r="325" ht="16.5" spans="1:11">
      <c r="A325" s="10" t="s">
        <v>559</v>
      </c>
      <c r="B325" s="10" t="s">
        <v>783</v>
      </c>
      <c r="C325" s="10" t="s">
        <v>560</v>
      </c>
      <c r="D325" s="11">
        <v>0</v>
      </c>
      <c r="E325" s="16">
        <v>0</v>
      </c>
      <c r="F325" s="11">
        <f>VLOOKUP(A325,[2]数据!$B:$J,9,0)</f>
        <v>0</v>
      </c>
      <c r="G325" s="11">
        <f>VLOOKUP(A325,[2]数据!$B:$K,10,0)</f>
        <v>0</v>
      </c>
      <c r="H325" s="11">
        <f>VLOOKUP(A325,[3]数据!$B:$J,9,0)</f>
        <v>4716.98</v>
      </c>
      <c r="I325" s="11">
        <f>VLOOKUP(A325,[3]数据!$B:$K,10,0)</f>
        <v>0</v>
      </c>
      <c r="J325" s="11">
        <f>VLOOKUP(A325,[3]数据!$B:$M,12,0)</f>
        <v>4716.98</v>
      </c>
      <c r="K325" s="11">
        <v>0</v>
      </c>
    </row>
    <row r="326" ht="16.5" spans="1:11">
      <c r="A326" s="10" t="s">
        <v>561</v>
      </c>
      <c r="B326" s="10" t="s">
        <v>783</v>
      </c>
      <c r="C326" s="10" t="s">
        <v>562</v>
      </c>
      <c r="D326" s="11">
        <v>0</v>
      </c>
      <c r="E326" s="16">
        <v>0</v>
      </c>
      <c r="F326" s="11">
        <f>VLOOKUP(A326,[2]数据!$B:$J,9,0)</f>
        <v>20</v>
      </c>
      <c r="G326" s="11">
        <f>VLOOKUP(A326,[2]数据!$B:$K,10,0)</f>
        <v>0</v>
      </c>
      <c r="H326" s="11">
        <f>VLOOKUP(A326,[3]数据!$B:$J,9,0)</f>
        <v>11723.36</v>
      </c>
      <c r="I326" s="11">
        <f>VLOOKUP(A326,[3]数据!$B:$K,10,0)</f>
        <v>0</v>
      </c>
      <c r="J326" s="11">
        <f>VLOOKUP(A326,[3]数据!$B:$M,12,0)</f>
        <v>11723.36</v>
      </c>
      <c r="K326" s="11">
        <v>0</v>
      </c>
    </row>
    <row r="327" ht="16.5" spans="1:11">
      <c r="A327" s="10" t="s">
        <v>563</v>
      </c>
      <c r="B327" s="10" t="s">
        <v>783</v>
      </c>
      <c r="C327" s="10" t="s">
        <v>564</v>
      </c>
      <c r="D327" s="11">
        <v>0</v>
      </c>
      <c r="E327" s="16">
        <v>0</v>
      </c>
      <c r="F327" s="11">
        <f>VLOOKUP(A327,[2]数据!$B:$J,9,0)</f>
        <v>10054.52</v>
      </c>
      <c r="G327" s="11">
        <f>VLOOKUP(A327,[2]数据!$B:$K,10,0)</f>
        <v>0</v>
      </c>
      <c r="H327" s="11">
        <f>VLOOKUP(A327,[3]数据!$B:$J,9,0)</f>
        <v>84459.26</v>
      </c>
      <c r="I327" s="11">
        <f>VLOOKUP(A327,[3]数据!$B:$K,10,0)</f>
        <v>0</v>
      </c>
      <c r="J327" s="11">
        <f>VLOOKUP(A327,[3]数据!$B:$M,12,0)</f>
        <v>84459.26</v>
      </c>
      <c r="K327" s="11">
        <v>0</v>
      </c>
    </row>
    <row r="328" ht="16.5" spans="1:11">
      <c r="A328" s="10" t="s">
        <v>565</v>
      </c>
      <c r="B328" s="10" t="s">
        <v>783</v>
      </c>
      <c r="C328" s="10" t="s">
        <v>566</v>
      </c>
      <c r="D328" s="11">
        <v>0</v>
      </c>
      <c r="E328" s="16">
        <v>0</v>
      </c>
      <c r="F328" s="11">
        <f>VLOOKUP(A328,[2]数据!$B:$J,9,0)</f>
        <v>0</v>
      </c>
      <c r="G328" s="11">
        <f>VLOOKUP(A328,[2]数据!$B:$K,10,0)</f>
        <v>0</v>
      </c>
      <c r="H328" s="11">
        <f>VLOOKUP(A328,[3]数据!$B:$J,9,0)</f>
        <v>75.19</v>
      </c>
      <c r="I328" s="11">
        <f>VLOOKUP(A328,[3]数据!$B:$K,10,0)</f>
        <v>0</v>
      </c>
      <c r="J328" s="11">
        <f>VLOOKUP(A328,[3]数据!$B:$M,12,0)</f>
        <v>75.19</v>
      </c>
      <c r="K328" s="11">
        <v>0</v>
      </c>
    </row>
    <row r="329" ht="16.5" spans="1:11">
      <c r="A329" s="10" t="s">
        <v>567</v>
      </c>
      <c r="B329" s="10" t="s">
        <v>783</v>
      </c>
      <c r="C329" s="10" t="s">
        <v>568</v>
      </c>
      <c r="D329" s="11">
        <v>0</v>
      </c>
      <c r="E329" s="16">
        <v>0</v>
      </c>
      <c r="F329" s="11">
        <f>VLOOKUP(A329,[2]数据!$B:$J,9,0)</f>
        <v>0</v>
      </c>
      <c r="G329" s="11">
        <f>VLOOKUP(A329,[2]数据!$B:$K,10,0)</f>
        <v>0</v>
      </c>
      <c r="H329" s="11">
        <f>VLOOKUP(A329,[3]数据!$B:$J,9,0)</f>
        <v>28159.91</v>
      </c>
      <c r="I329" s="11">
        <f>VLOOKUP(A329,[3]数据!$B:$K,10,0)</f>
        <v>0</v>
      </c>
      <c r="J329" s="11">
        <f>VLOOKUP(A329,[3]数据!$B:$M,12,0)</f>
        <v>28159.91</v>
      </c>
      <c r="K329" s="11">
        <v>0</v>
      </c>
    </row>
    <row r="330" ht="16.5" spans="1:11">
      <c r="A330" s="10" t="s">
        <v>569</v>
      </c>
      <c r="B330" s="10" t="s">
        <v>783</v>
      </c>
      <c r="C330" s="10" t="s">
        <v>570</v>
      </c>
      <c r="D330" s="11">
        <v>0</v>
      </c>
      <c r="E330" s="16">
        <v>0</v>
      </c>
      <c r="F330" s="11">
        <f>VLOOKUP(A330,[2]数据!$B:$J,9,0)</f>
        <v>0</v>
      </c>
      <c r="G330" s="11">
        <f>VLOOKUP(A330,[2]数据!$B:$K,10,0)</f>
        <v>0</v>
      </c>
      <c r="H330" s="11">
        <f>VLOOKUP(A330,[3]数据!$B:$J,9,0)</f>
        <v>18800</v>
      </c>
      <c r="I330" s="11">
        <f>VLOOKUP(A330,[3]数据!$B:$K,10,0)</f>
        <v>0</v>
      </c>
      <c r="J330" s="11">
        <f>VLOOKUP(A330,[3]数据!$B:$M,12,0)</f>
        <v>18800</v>
      </c>
      <c r="K330" s="11">
        <v>0</v>
      </c>
    </row>
    <row r="331" ht="16.5" spans="1:11">
      <c r="A331" s="10" t="s">
        <v>571</v>
      </c>
      <c r="B331" s="10" t="s">
        <v>783</v>
      </c>
      <c r="C331" s="10" t="s">
        <v>572</v>
      </c>
      <c r="D331" s="11">
        <v>0</v>
      </c>
      <c r="E331" s="16">
        <v>0</v>
      </c>
      <c r="F331" s="11">
        <f>VLOOKUP(A331,[2]数据!$B:$J,9,0)</f>
        <v>0</v>
      </c>
      <c r="G331" s="11">
        <f>VLOOKUP(A331,[2]数据!$B:$K,10,0)</f>
        <v>0</v>
      </c>
      <c r="H331" s="11">
        <f>VLOOKUP(A331,[3]数据!$B:$J,9,0)</f>
        <v>800</v>
      </c>
      <c r="I331" s="11">
        <f>VLOOKUP(A331,[3]数据!$B:$K,10,0)</f>
        <v>0</v>
      </c>
      <c r="J331" s="11">
        <f>VLOOKUP(A331,[3]数据!$B:$M,12,0)</f>
        <v>800</v>
      </c>
      <c r="K331" s="11">
        <v>0</v>
      </c>
    </row>
    <row r="332" ht="16.5" spans="1:11">
      <c r="A332" s="10" t="s">
        <v>573</v>
      </c>
      <c r="B332" s="10" t="s">
        <v>783</v>
      </c>
      <c r="C332" s="10" t="s">
        <v>574</v>
      </c>
      <c r="D332" s="11">
        <v>0</v>
      </c>
      <c r="E332" s="16">
        <v>0</v>
      </c>
      <c r="F332" s="11">
        <f>VLOOKUP(A332,[2]数据!$B:$J,9,0)</f>
        <v>0</v>
      </c>
      <c r="G332" s="11">
        <f>VLOOKUP(A332,[2]数据!$B:$K,10,0)</f>
        <v>0</v>
      </c>
      <c r="H332" s="11">
        <f>VLOOKUP(A332,[3]数据!$B:$J,9,0)</f>
        <v>387.22</v>
      </c>
      <c r="I332" s="11">
        <f>VLOOKUP(A332,[3]数据!$B:$K,10,0)</f>
        <v>0</v>
      </c>
      <c r="J332" s="11">
        <f>VLOOKUP(A332,[3]数据!$B:$M,12,0)</f>
        <v>387.22</v>
      </c>
      <c r="K332" s="11">
        <v>0</v>
      </c>
    </row>
    <row r="333" ht="16.5" spans="1:11">
      <c r="A333" s="10" t="s">
        <v>575</v>
      </c>
      <c r="B333" s="10" t="s">
        <v>783</v>
      </c>
      <c r="C333" s="10" t="s">
        <v>576</v>
      </c>
      <c r="D333" s="11">
        <v>0</v>
      </c>
      <c r="E333" s="16">
        <v>0</v>
      </c>
      <c r="F333" s="11">
        <f>VLOOKUP(A333,[2]数据!$B:$J,9,0)</f>
        <v>0</v>
      </c>
      <c r="G333" s="11">
        <f>VLOOKUP(A333,[2]数据!$B:$K,10,0)</f>
        <v>0</v>
      </c>
      <c r="H333" s="11">
        <f>VLOOKUP(A333,[3]数据!$B:$J,9,0)</f>
        <v>5933.96</v>
      </c>
      <c r="I333" s="11">
        <f>VLOOKUP(A333,[3]数据!$B:$K,10,0)</f>
        <v>0</v>
      </c>
      <c r="J333" s="11">
        <f>VLOOKUP(A333,[3]数据!$B:$M,12,0)</f>
        <v>5933.96</v>
      </c>
      <c r="K333" s="11">
        <v>0</v>
      </c>
    </row>
    <row r="334" ht="16.5" spans="1:11">
      <c r="A334" s="10" t="s">
        <v>577</v>
      </c>
      <c r="B334" s="10" t="s">
        <v>783</v>
      </c>
      <c r="C334" s="10" t="s">
        <v>578</v>
      </c>
      <c r="D334" s="11">
        <v>0</v>
      </c>
      <c r="E334" s="16">
        <v>0</v>
      </c>
      <c r="F334" s="11">
        <f>VLOOKUP(A334,[2]数据!$B:$J,9,0)</f>
        <v>0</v>
      </c>
      <c r="G334" s="11">
        <f>VLOOKUP(A334,[2]数据!$B:$K,10,0)</f>
        <v>0</v>
      </c>
      <c r="H334" s="11">
        <f>VLOOKUP(A334,[3]数据!$B:$J,9,0)</f>
        <v>142209.98</v>
      </c>
      <c r="I334" s="11">
        <f>VLOOKUP(A334,[3]数据!$B:$K,10,0)</f>
        <v>0</v>
      </c>
      <c r="J334" s="11">
        <f>VLOOKUP(A334,[3]数据!$B:$M,12,0)</f>
        <v>142209.98</v>
      </c>
      <c r="K334" s="11">
        <v>0</v>
      </c>
    </row>
    <row r="335" ht="16.5" spans="1:11">
      <c r="A335" s="10" t="s">
        <v>579</v>
      </c>
      <c r="B335" s="10" t="s">
        <v>783</v>
      </c>
      <c r="C335" s="10" t="s">
        <v>580</v>
      </c>
      <c r="D335" s="11">
        <v>0</v>
      </c>
      <c r="E335" s="16">
        <v>0</v>
      </c>
      <c r="F335" s="11">
        <f>VLOOKUP(A335,[2]数据!$B:$J,9,0)</f>
        <v>21315.15</v>
      </c>
      <c r="G335" s="11">
        <f>VLOOKUP(A335,[2]数据!$B:$K,10,0)</f>
        <v>0</v>
      </c>
      <c r="H335" s="11">
        <f>VLOOKUP(A335,[3]数据!$B:$J,9,0)</f>
        <v>49617.04</v>
      </c>
      <c r="I335" s="11">
        <f>VLOOKUP(A335,[3]数据!$B:$K,10,0)</f>
        <v>0</v>
      </c>
      <c r="J335" s="11">
        <f>VLOOKUP(A335,[3]数据!$B:$M,12,0)</f>
        <v>49617.04</v>
      </c>
      <c r="K335" s="11">
        <v>0</v>
      </c>
    </row>
    <row r="336" ht="16.5" spans="1:11">
      <c r="A336" s="10" t="s">
        <v>581</v>
      </c>
      <c r="B336" s="10" t="s">
        <v>783</v>
      </c>
      <c r="C336" s="10" t="s">
        <v>582</v>
      </c>
      <c r="D336" s="11">
        <v>0</v>
      </c>
      <c r="E336" s="16">
        <v>0</v>
      </c>
      <c r="F336" s="11">
        <f>VLOOKUP(A336,[2]数据!$B:$J,9,0)</f>
        <v>0</v>
      </c>
      <c r="G336" s="11">
        <f>VLOOKUP(A336,[2]数据!$B:$K,10,0)</f>
        <v>0</v>
      </c>
      <c r="H336" s="11">
        <f>VLOOKUP(A336,[3]数据!$B:$J,9,0)</f>
        <v>40000</v>
      </c>
      <c r="I336" s="11">
        <f>VLOOKUP(A336,[3]数据!$B:$K,10,0)</f>
        <v>0</v>
      </c>
      <c r="J336" s="11">
        <f>VLOOKUP(A336,[3]数据!$B:$M,12,0)</f>
        <v>40000</v>
      </c>
      <c r="K336" s="11">
        <v>0</v>
      </c>
    </row>
    <row r="337" ht="16.5" spans="1:11">
      <c r="A337" s="10" t="s">
        <v>583</v>
      </c>
      <c r="B337" s="10" t="s">
        <v>783</v>
      </c>
      <c r="C337" s="10" t="s">
        <v>584</v>
      </c>
      <c r="D337" s="11">
        <v>0</v>
      </c>
      <c r="E337" s="16">
        <v>0</v>
      </c>
      <c r="F337" s="11">
        <f>VLOOKUP(A337,[2]数据!$B:$J,9,0)</f>
        <v>3950</v>
      </c>
      <c r="G337" s="11">
        <f>VLOOKUP(A337,[2]数据!$B:$K,10,0)</f>
        <v>0</v>
      </c>
      <c r="H337" s="11">
        <f>VLOOKUP(A337,[3]数据!$B:$J,9,0)</f>
        <v>40168.88</v>
      </c>
      <c r="I337" s="11">
        <f>VLOOKUP(A337,[3]数据!$B:$K,10,0)</f>
        <v>0</v>
      </c>
      <c r="J337" s="11">
        <f>VLOOKUP(A337,[3]数据!$B:$M,12,0)</f>
        <v>40168.88</v>
      </c>
      <c r="K337" s="11">
        <v>0</v>
      </c>
    </row>
    <row r="338" ht="16.5" spans="1:11">
      <c r="A338" s="10" t="s">
        <v>585</v>
      </c>
      <c r="B338" s="10" t="s">
        <v>783</v>
      </c>
      <c r="C338" s="10" t="s">
        <v>586</v>
      </c>
      <c r="D338" s="11">
        <v>0</v>
      </c>
      <c r="E338" s="16">
        <v>0</v>
      </c>
      <c r="F338" s="11">
        <f>VLOOKUP(A338,[2]数据!$B:$J,9,0)</f>
        <v>8660.38</v>
      </c>
      <c r="G338" s="11">
        <f>VLOOKUP(A338,[2]数据!$B:$K,10,0)</f>
        <v>0</v>
      </c>
      <c r="H338" s="11">
        <f>VLOOKUP(A338,[3]数据!$B:$J,9,0)</f>
        <v>400280.61</v>
      </c>
      <c r="I338" s="11">
        <f>VLOOKUP(A338,[3]数据!$B:$K,10,0)</f>
        <v>0</v>
      </c>
      <c r="J338" s="11">
        <f>VLOOKUP(A338,[3]数据!$B:$M,12,0)</f>
        <v>400280.61</v>
      </c>
      <c r="K338" s="11">
        <v>0</v>
      </c>
    </row>
    <row r="339" ht="16.5" spans="1:11">
      <c r="A339" s="10" t="s">
        <v>587</v>
      </c>
      <c r="B339" s="10" t="s">
        <v>783</v>
      </c>
      <c r="C339" s="10" t="s">
        <v>588</v>
      </c>
      <c r="D339" s="11">
        <v>0</v>
      </c>
      <c r="E339" s="16">
        <v>0</v>
      </c>
      <c r="F339" s="11">
        <f>VLOOKUP(A339,[2]数据!$B:$J,9,0)</f>
        <v>580</v>
      </c>
      <c r="G339" s="11">
        <f>VLOOKUP(A339,[2]数据!$B:$K,10,0)</f>
        <v>0</v>
      </c>
      <c r="H339" s="11">
        <f>VLOOKUP(A339,[3]数据!$B:$J,9,0)</f>
        <v>5512.8</v>
      </c>
      <c r="I339" s="11">
        <f>VLOOKUP(A339,[3]数据!$B:$K,10,0)</f>
        <v>0</v>
      </c>
      <c r="J339" s="11">
        <f>VLOOKUP(A339,[3]数据!$B:$M,12,0)</f>
        <v>5512.8</v>
      </c>
      <c r="K339" s="11">
        <v>0</v>
      </c>
    </row>
    <row r="340" ht="16.5" spans="1:11">
      <c r="A340" s="10" t="s">
        <v>589</v>
      </c>
      <c r="B340" s="10" t="s">
        <v>783</v>
      </c>
      <c r="C340" s="10" t="s">
        <v>590</v>
      </c>
      <c r="D340" s="11">
        <v>0</v>
      </c>
      <c r="E340" s="16">
        <v>0</v>
      </c>
      <c r="F340" s="11">
        <f>VLOOKUP(A340,[2]数据!$B:$J,9,0)</f>
        <v>12500</v>
      </c>
      <c r="G340" s="11">
        <f>VLOOKUP(A340,[2]数据!$B:$K,10,0)</f>
        <v>0</v>
      </c>
      <c r="H340" s="11">
        <f>VLOOKUP(A340,[3]数据!$B:$J,9,0)</f>
        <v>150400</v>
      </c>
      <c r="I340" s="11">
        <f>VLOOKUP(A340,[3]数据!$B:$K,10,0)</f>
        <v>0</v>
      </c>
      <c r="J340" s="11">
        <f>VLOOKUP(A340,[3]数据!$B:$M,12,0)</f>
        <v>150400</v>
      </c>
      <c r="K340" s="11">
        <v>0</v>
      </c>
    </row>
    <row r="341" ht="16.5" spans="1:11">
      <c r="A341" s="10" t="s">
        <v>591</v>
      </c>
      <c r="B341" s="10" t="s">
        <v>783</v>
      </c>
      <c r="C341" s="10" t="s">
        <v>592</v>
      </c>
      <c r="D341" s="11">
        <v>0</v>
      </c>
      <c r="E341" s="16">
        <v>0</v>
      </c>
      <c r="F341" s="11">
        <f>VLOOKUP(A341,[2]数据!$B:$J,9,0)</f>
        <v>10100.94</v>
      </c>
      <c r="G341" s="11">
        <f>VLOOKUP(A341,[2]数据!$B:$K,10,0)</f>
        <v>0</v>
      </c>
      <c r="H341" s="11">
        <f>VLOOKUP(A341,[3]数据!$B:$J,9,0)</f>
        <v>115812.28</v>
      </c>
      <c r="I341" s="11">
        <f>VLOOKUP(A341,[3]数据!$B:$K,10,0)</f>
        <v>0</v>
      </c>
      <c r="J341" s="11">
        <f>VLOOKUP(A341,[3]数据!$B:$M,12,0)</f>
        <v>115812.28</v>
      </c>
      <c r="K341" s="11">
        <v>0</v>
      </c>
    </row>
    <row r="342" ht="16.5" spans="1:11">
      <c r="A342" s="10" t="s">
        <v>593</v>
      </c>
      <c r="B342" s="10" t="s">
        <v>783</v>
      </c>
      <c r="C342" s="10" t="s">
        <v>594</v>
      </c>
      <c r="D342" s="11">
        <v>0</v>
      </c>
      <c r="E342" s="16">
        <v>0</v>
      </c>
      <c r="F342" s="11">
        <f>VLOOKUP(A342,[2]数据!$B:$J,9,0)</f>
        <v>0</v>
      </c>
      <c r="G342" s="11">
        <f>VLOOKUP(A342,[2]数据!$B:$K,10,0)</f>
        <v>0</v>
      </c>
      <c r="H342" s="11">
        <f>VLOOKUP(A342,[3]数据!$B:$J,9,0)</f>
        <v>49817.89</v>
      </c>
      <c r="I342" s="11">
        <f>VLOOKUP(A342,[3]数据!$B:$K,10,0)</f>
        <v>0</v>
      </c>
      <c r="J342" s="11">
        <f>VLOOKUP(A342,[3]数据!$B:$M,12,0)</f>
        <v>49817.89</v>
      </c>
      <c r="K342" s="11">
        <v>0</v>
      </c>
    </row>
    <row r="343" ht="16.5" spans="1:11">
      <c r="A343" s="10" t="s">
        <v>595</v>
      </c>
      <c r="B343" s="10" t="s">
        <v>783</v>
      </c>
      <c r="C343" s="10" t="s">
        <v>596</v>
      </c>
      <c r="D343" s="11">
        <v>0</v>
      </c>
      <c r="E343" s="16">
        <v>0</v>
      </c>
      <c r="F343" s="11">
        <f>VLOOKUP(A343,[2]数据!$B:$J,9,0)</f>
        <v>0</v>
      </c>
      <c r="G343" s="11">
        <f>VLOOKUP(A343,[2]数据!$B:$K,10,0)</f>
        <v>0</v>
      </c>
      <c r="H343" s="11">
        <f>VLOOKUP(A343,[3]数据!$B:$J,9,0)</f>
        <v>12676.34</v>
      </c>
      <c r="I343" s="11">
        <f>VLOOKUP(A343,[3]数据!$B:$K,10,0)</f>
        <v>0</v>
      </c>
      <c r="J343" s="11">
        <f>VLOOKUP(A343,[3]数据!$B:$M,12,0)</f>
        <v>12676.34</v>
      </c>
      <c r="K343" s="11">
        <v>0</v>
      </c>
    </row>
    <row r="344" ht="16.5" spans="1:11">
      <c r="A344" s="10" t="s">
        <v>597</v>
      </c>
      <c r="B344" s="10" t="s">
        <v>783</v>
      </c>
      <c r="C344" s="10" t="s">
        <v>598</v>
      </c>
      <c r="D344" s="11">
        <v>0</v>
      </c>
      <c r="E344" s="16">
        <v>0</v>
      </c>
      <c r="F344" s="11">
        <f>VLOOKUP(A344,[2]数据!$B:$J,9,0)</f>
        <v>924.53</v>
      </c>
      <c r="G344" s="11">
        <f>VLOOKUP(A344,[2]数据!$B:$K,10,0)</f>
        <v>0</v>
      </c>
      <c r="H344" s="11">
        <f>VLOOKUP(A344,[3]数据!$B:$J,9,0)</f>
        <v>21856.89</v>
      </c>
      <c r="I344" s="11">
        <f>VLOOKUP(A344,[3]数据!$B:$K,10,0)</f>
        <v>0</v>
      </c>
      <c r="J344" s="11">
        <f>VLOOKUP(A344,[3]数据!$B:$M,12,0)</f>
        <v>21856.89</v>
      </c>
      <c r="K344" s="11">
        <v>0</v>
      </c>
    </row>
    <row r="345" ht="16.5" spans="1:11">
      <c r="A345" s="10" t="s">
        <v>599</v>
      </c>
      <c r="B345" s="10" t="s">
        <v>783</v>
      </c>
      <c r="C345" s="10" t="s">
        <v>600</v>
      </c>
      <c r="D345" s="11">
        <v>0</v>
      </c>
      <c r="E345" s="16">
        <v>0</v>
      </c>
      <c r="F345" s="11">
        <f>VLOOKUP(A345,[2]数据!$B:$J,9,0)</f>
        <v>0</v>
      </c>
      <c r="G345" s="11">
        <f>VLOOKUP(A345,[2]数据!$B:$K,10,0)</f>
        <v>0</v>
      </c>
      <c r="H345" s="11">
        <f>VLOOKUP(A345,[3]数据!$B:$J,9,0)</f>
        <v>-15943.5</v>
      </c>
      <c r="I345" s="11">
        <f>VLOOKUP(A345,[3]数据!$B:$K,10,0)</f>
        <v>0</v>
      </c>
      <c r="J345" s="11">
        <v>0</v>
      </c>
      <c r="K345" s="11">
        <v>15943.5</v>
      </c>
    </row>
    <row r="346" ht="16.5" spans="1:11">
      <c r="A346" s="10" t="s">
        <v>601</v>
      </c>
      <c r="B346" s="10" t="s">
        <v>783</v>
      </c>
      <c r="C346" s="10" t="s">
        <v>602</v>
      </c>
      <c r="D346" s="11">
        <v>0</v>
      </c>
      <c r="E346" s="16">
        <v>0</v>
      </c>
      <c r="F346" s="11">
        <f>VLOOKUP(A346,[2]数据!$B:$J,9,0)</f>
        <v>21413.28</v>
      </c>
      <c r="G346" s="11">
        <f>VLOOKUP(A346,[2]数据!$B:$K,10,0)</f>
        <v>0</v>
      </c>
      <c r="H346" s="11">
        <f>VLOOKUP(A346,[3]数据!$B:$J,9,0)</f>
        <v>157799.53</v>
      </c>
      <c r="I346" s="11">
        <f>VLOOKUP(A346,[3]数据!$B:$K,10,0)</f>
        <v>0</v>
      </c>
      <c r="J346" s="11">
        <f>VLOOKUP(A346,[3]数据!$B:$M,12,0)</f>
        <v>157799.53</v>
      </c>
      <c r="K346" s="11">
        <v>0</v>
      </c>
    </row>
    <row r="347" ht="16.5" spans="1:11">
      <c r="A347" s="10" t="s">
        <v>603</v>
      </c>
      <c r="B347" s="10" t="s">
        <v>783</v>
      </c>
      <c r="C347" s="10" t="s">
        <v>604</v>
      </c>
      <c r="D347" s="11">
        <v>0</v>
      </c>
      <c r="E347" s="16">
        <v>0</v>
      </c>
      <c r="F347" s="11">
        <f>VLOOKUP(A347,[2]数据!$B:$J,9,0)</f>
        <v>4161.07</v>
      </c>
      <c r="G347" s="11">
        <f>VLOOKUP(A347,[2]数据!$B:$K,10,0)</f>
        <v>0</v>
      </c>
      <c r="H347" s="11">
        <f>VLOOKUP(A347,[3]数据!$B:$J,9,0)</f>
        <v>19854.12</v>
      </c>
      <c r="I347" s="11">
        <f>VLOOKUP(A347,[3]数据!$B:$K,10,0)</f>
        <v>0</v>
      </c>
      <c r="J347" s="11">
        <f>VLOOKUP(A347,[3]数据!$B:$M,12,0)</f>
        <v>19854.12</v>
      </c>
      <c r="K347" s="11">
        <v>0</v>
      </c>
    </row>
    <row r="348" ht="16.5" spans="1:11">
      <c r="A348" s="10" t="s">
        <v>605</v>
      </c>
      <c r="B348" s="10" t="s">
        <v>783</v>
      </c>
      <c r="C348" s="10" t="s">
        <v>606</v>
      </c>
      <c r="D348" s="11">
        <v>0</v>
      </c>
      <c r="E348" s="16">
        <v>0</v>
      </c>
      <c r="F348" s="11">
        <f>VLOOKUP(A348,[2]数据!$B:$J,9,0)</f>
        <v>200</v>
      </c>
      <c r="G348" s="11">
        <f>VLOOKUP(A348,[2]数据!$B:$K,10,0)</f>
        <v>0</v>
      </c>
      <c r="H348" s="11">
        <f>VLOOKUP(A348,[3]数据!$B:$J,9,0)</f>
        <v>21175</v>
      </c>
      <c r="I348" s="11">
        <f>VLOOKUP(A348,[3]数据!$B:$K,10,0)</f>
        <v>0</v>
      </c>
      <c r="J348" s="11">
        <f>VLOOKUP(A348,[3]数据!$B:$M,12,0)</f>
        <v>21175</v>
      </c>
      <c r="K348" s="11">
        <v>0</v>
      </c>
    </row>
    <row r="349" ht="16.5" spans="1:11">
      <c r="A349" s="10" t="s">
        <v>607</v>
      </c>
      <c r="B349" s="10" t="s">
        <v>783</v>
      </c>
      <c r="C349" s="10" t="s">
        <v>608</v>
      </c>
      <c r="D349" s="11">
        <v>0</v>
      </c>
      <c r="E349" s="16">
        <v>0</v>
      </c>
      <c r="F349" s="11">
        <f>VLOOKUP(A349,[2]数据!$B:$J,9,0)</f>
        <v>0</v>
      </c>
      <c r="G349" s="11">
        <f>VLOOKUP(A349,[2]数据!$B:$K,10,0)</f>
        <v>0</v>
      </c>
      <c r="H349" s="11">
        <f>VLOOKUP(A349,[3]数据!$B:$J,9,0)</f>
        <v>11764.01</v>
      </c>
      <c r="I349" s="11">
        <f>VLOOKUP(A349,[3]数据!$B:$K,10,0)</f>
        <v>125</v>
      </c>
      <c r="J349" s="11">
        <f>VLOOKUP(A349,[3]数据!$B:$M,12,0)</f>
        <v>11639.01</v>
      </c>
      <c r="K349" s="11">
        <v>0</v>
      </c>
    </row>
    <row r="350" ht="16.5" spans="1:11">
      <c r="A350" s="10" t="s">
        <v>609</v>
      </c>
      <c r="B350" s="10" t="s">
        <v>783</v>
      </c>
      <c r="C350" s="10" t="s">
        <v>610</v>
      </c>
      <c r="D350" s="11">
        <v>0</v>
      </c>
      <c r="E350" s="16">
        <v>0</v>
      </c>
      <c r="F350" s="11">
        <f>VLOOKUP(A350,[2]数据!$B:$J,9,0)</f>
        <v>168</v>
      </c>
      <c r="G350" s="11">
        <f>VLOOKUP(A350,[2]数据!$B:$K,10,0)</f>
        <v>0</v>
      </c>
      <c r="H350" s="11">
        <f>VLOOKUP(A350,[3]数据!$B:$J,9,0)</f>
        <v>15279.79</v>
      </c>
      <c r="I350" s="11">
        <f>VLOOKUP(A350,[3]数据!$B:$K,10,0)</f>
        <v>0</v>
      </c>
      <c r="J350" s="11">
        <f>VLOOKUP(A350,[3]数据!$B:$M,12,0)</f>
        <v>15279.79</v>
      </c>
      <c r="K350" s="11">
        <v>0</v>
      </c>
    </row>
    <row r="351" ht="16.5" spans="1:11">
      <c r="A351" s="10" t="s">
        <v>611</v>
      </c>
      <c r="B351" s="10" t="s">
        <v>783</v>
      </c>
      <c r="C351" s="10" t="s">
        <v>612</v>
      </c>
      <c r="D351" s="11">
        <v>0</v>
      </c>
      <c r="E351" s="16">
        <v>0</v>
      </c>
      <c r="F351" s="11">
        <f>VLOOKUP(A351,[2]数据!$B:$J,9,0)</f>
        <v>4629.93</v>
      </c>
      <c r="G351" s="11">
        <f>VLOOKUP(A351,[2]数据!$B:$K,10,0)</f>
        <v>0</v>
      </c>
      <c r="H351" s="11">
        <f>VLOOKUP(A351,[3]数据!$B:$J,9,0)</f>
        <v>47765.05</v>
      </c>
      <c r="I351" s="11">
        <f>VLOOKUP(A351,[3]数据!$B:$K,10,0)</f>
        <v>0</v>
      </c>
      <c r="J351" s="11">
        <f>VLOOKUP(A351,[3]数据!$B:$M,12,0)</f>
        <v>47765.05</v>
      </c>
      <c r="K351" s="11">
        <v>0</v>
      </c>
    </row>
    <row r="352" ht="16.5" spans="1:11">
      <c r="A352" s="10" t="s">
        <v>613</v>
      </c>
      <c r="B352" s="10" t="s">
        <v>783</v>
      </c>
      <c r="C352" s="10" t="s">
        <v>614</v>
      </c>
      <c r="D352" s="11">
        <v>0</v>
      </c>
      <c r="E352" s="16">
        <v>0</v>
      </c>
      <c r="F352" s="11">
        <f>VLOOKUP(A352,[2]数据!$B:$J,9,0)</f>
        <v>585</v>
      </c>
      <c r="G352" s="11">
        <f>VLOOKUP(A352,[2]数据!$B:$K,10,0)</f>
        <v>0</v>
      </c>
      <c r="H352" s="11">
        <f>VLOOKUP(A352,[3]数据!$B:$J,9,0)</f>
        <v>10107</v>
      </c>
      <c r="I352" s="11">
        <f>VLOOKUP(A352,[3]数据!$B:$K,10,0)</f>
        <v>0</v>
      </c>
      <c r="J352" s="11">
        <f>VLOOKUP(A352,[3]数据!$B:$M,12,0)</f>
        <v>10107</v>
      </c>
      <c r="K352" s="11">
        <v>0</v>
      </c>
    </row>
    <row r="353" ht="16.5" spans="1:11">
      <c r="A353" s="10" t="s">
        <v>615</v>
      </c>
      <c r="B353" s="10" t="s">
        <v>783</v>
      </c>
      <c r="C353" s="10" t="s">
        <v>616</v>
      </c>
      <c r="D353" s="11">
        <v>0</v>
      </c>
      <c r="E353" s="16">
        <v>0</v>
      </c>
      <c r="F353" s="11">
        <f>VLOOKUP(A353,[2]数据!$B:$J,9,0)</f>
        <v>0</v>
      </c>
      <c r="G353" s="11">
        <f>VLOOKUP(A353,[2]数据!$B:$K,10,0)</f>
        <v>0</v>
      </c>
      <c r="H353" s="11">
        <f>VLOOKUP(A353,[3]数据!$B:$J,9,0)</f>
        <v>-1163</v>
      </c>
      <c r="I353" s="11">
        <f>VLOOKUP(A353,[3]数据!$B:$K,10,0)</f>
        <v>0</v>
      </c>
      <c r="J353" s="11">
        <v>0</v>
      </c>
      <c r="K353" s="11">
        <v>1163</v>
      </c>
    </row>
    <row r="354" ht="16.5" spans="1:11">
      <c r="A354" s="10" t="s">
        <v>617</v>
      </c>
      <c r="B354" s="10" t="s">
        <v>783</v>
      </c>
      <c r="C354" s="10" t="s">
        <v>618</v>
      </c>
      <c r="D354" s="11">
        <v>0</v>
      </c>
      <c r="E354" s="16">
        <v>0</v>
      </c>
      <c r="F354" s="11">
        <f>VLOOKUP(A354,[2]数据!$B:$J,9,0)</f>
        <v>0</v>
      </c>
      <c r="G354" s="11">
        <f>VLOOKUP(A354,[2]数据!$B:$K,10,0)</f>
        <v>0</v>
      </c>
      <c r="H354" s="11">
        <f>VLOOKUP(A354,[3]数据!$B:$J,9,0)</f>
        <v>34074</v>
      </c>
      <c r="I354" s="11">
        <f>VLOOKUP(A354,[3]数据!$B:$K,10,0)</f>
        <v>0</v>
      </c>
      <c r="J354" s="11">
        <f>VLOOKUP(A354,[3]数据!$B:$M,12,0)</f>
        <v>34074</v>
      </c>
      <c r="K354" s="11">
        <v>0</v>
      </c>
    </row>
    <row r="355" ht="16.5" spans="1:11">
      <c r="A355" s="10" t="s">
        <v>619</v>
      </c>
      <c r="B355" s="10" t="s">
        <v>783</v>
      </c>
      <c r="C355" s="10" t="s">
        <v>620</v>
      </c>
      <c r="D355" s="11">
        <v>0</v>
      </c>
      <c r="E355" s="16">
        <v>0</v>
      </c>
      <c r="F355" s="11">
        <f>VLOOKUP(A355,[2]数据!$B:$J,9,0)</f>
        <v>262.6</v>
      </c>
      <c r="G355" s="11">
        <f>VLOOKUP(A355,[2]数据!$B:$K,10,0)</f>
        <v>0</v>
      </c>
      <c r="H355" s="11">
        <f>VLOOKUP(A355,[3]数据!$B:$J,9,0)</f>
        <v>105184.55</v>
      </c>
      <c r="I355" s="11">
        <f>VLOOKUP(A355,[3]数据!$B:$K,10,0)</f>
        <v>0</v>
      </c>
      <c r="J355" s="11">
        <f>VLOOKUP(A355,[3]数据!$B:$M,12,0)</f>
        <v>105184.55</v>
      </c>
      <c r="K355" s="11">
        <v>0</v>
      </c>
    </row>
    <row r="356" ht="16.5" spans="1:11">
      <c r="A356" s="10" t="s">
        <v>621</v>
      </c>
      <c r="B356" s="10" t="s">
        <v>783</v>
      </c>
      <c r="C356" s="10" t="s">
        <v>622</v>
      </c>
      <c r="D356" s="11">
        <v>0</v>
      </c>
      <c r="E356" s="16">
        <v>0</v>
      </c>
      <c r="F356" s="11">
        <f>VLOOKUP(A356,[2]数据!$B:$J,9,0)</f>
        <v>0</v>
      </c>
      <c r="G356" s="11">
        <f>VLOOKUP(A356,[2]数据!$B:$K,10,0)</f>
        <v>0</v>
      </c>
      <c r="H356" s="11">
        <f>VLOOKUP(A356,[3]数据!$B:$J,9,0)</f>
        <v>15701.75</v>
      </c>
      <c r="I356" s="11">
        <f>VLOOKUP(A356,[3]数据!$B:$K,10,0)</f>
        <v>0</v>
      </c>
      <c r="J356" s="11">
        <f>VLOOKUP(A356,[3]数据!$B:$M,12,0)</f>
        <v>15701.75</v>
      </c>
      <c r="K356" s="11">
        <v>0</v>
      </c>
    </row>
    <row r="357" ht="16.5" spans="1:11">
      <c r="A357" s="10" t="s">
        <v>623</v>
      </c>
      <c r="B357" s="10" t="s">
        <v>783</v>
      </c>
      <c r="C357" s="10" t="s">
        <v>624</v>
      </c>
      <c r="D357" s="11">
        <v>0</v>
      </c>
      <c r="E357" s="16">
        <v>0</v>
      </c>
      <c r="F357" s="11">
        <f>VLOOKUP(A357,[2]数据!$B:$J,9,0)</f>
        <v>88260.44</v>
      </c>
      <c r="G357" s="11">
        <f>VLOOKUP(A357,[2]数据!$B:$K,10,0)</f>
        <v>0</v>
      </c>
      <c r="H357" s="11">
        <f>VLOOKUP(A357,[3]数据!$B:$J,9,0)</f>
        <v>127186.25</v>
      </c>
      <c r="I357" s="11">
        <f>VLOOKUP(A357,[3]数据!$B:$K,10,0)</f>
        <v>0</v>
      </c>
      <c r="J357" s="11">
        <f>VLOOKUP(A357,[3]数据!$B:$M,12,0)</f>
        <v>127186.25</v>
      </c>
      <c r="K357" s="11">
        <v>0</v>
      </c>
    </row>
    <row r="358" ht="16.5" spans="1:11">
      <c r="A358" s="10" t="s">
        <v>625</v>
      </c>
      <c r="B358" s="10" t="s">
        <v>783</v>
      </c>
      <c r="C358" s="10" t="s">
        <v>626</v>
      </c>
      <c r="D358" s="11">
        <v>0</v>
      </c>
      <c r="E358" s="16">
        <v>0</v>
      </c>
      <c r="F358" s="11">
        <f>VLOOKUP(A358,[2]数据!$B:$J,9,0)</f>
        <v>20258.17</v>
      </c>
      <c r="G358" s="11">
        <f>VLOOKUP(A358,[2]数据!$B:$K,10,0)</f>
        <v>0</v>
      </c>
      <c r="H358" s="11">
        <f>VLOOKUP(A358,[3]数据!$B:$J,9,0)</f>
        <v>131373.77</v>
      </c>
      <c r="I358" s="11">
        <f>VLOOKUP(A358,[3]数据!$B:$K,10,0)</f>
        <v>0</v>
      </c>
      <c r="J358" s="11">
        <f>VLOOKUP(A358,[3]数据!$B:$M,12,0)</f>
        <v>131373.77</v>
      </c>
      <c r="K358" s="11">
        <v>0</v>
      </c>
    </row>
    <row r="359" ht="16.5" spans="1:11">
      <c r="A359" s="10" t="s">
        <v>627</v>
      </c>
      <c r="B359" s="10" t="s">
        <v>783</v>
      </c>
      <c r="C359" s="10" t="s">
        <v>628</v>
      </c>
      <c r="D359" s="11">
        <v>0</v>
      </c>
      <c r="E359" s="16">
        <v>0</v>
      </c>
      <c r="F359" s="11">
        <f>VLOOKUP(A359,[2]数据!$B:$J,9,0)</f>
        <v>580</v>
      </c>
      <c r="G359" s="11">
        <f>VLOOKUP(A359,[2]数据!$B:$K,10,0)</f>
        <v>0</v>
      </c>
      <c r="H359" s="11">
        <f>VLOOKUP(A359,[3]数据!$B:$J,9,0)</f>
        <v>4672.5</v>
      </c>
      <c r="I359" s="11">
        <f>VLOOKUP(A359,[3]数据!$B:$K,10,0)</f>
        <v>200</v>
      </c>
      <c r="J359" s="11">
        <f>VLOOKUP(A359,[3]数据!$B:$M,12,0)</f>
        <v>4472.5</v>
      </c>
      <c r="K359" s="11">
        <v>0</v>
      </c>
    </row>
    <row r="360" s="1" customFormat="1" ht="16.5" spans="1:14">
      <c r="A360" s="12" t="s">
        <v>699</v>
      </c>
      <c r="B360" s="12" t="s">
        <v>783</v>
      </c>
      <c r="C360" s="12" t="s">
        <v>784</v>
      </c>
      <c r="D360" s="13">
        <f>SUM(D307:D359)</f>
        <v>0</v>
      </c>
      <c r="E360" s="14">
        <v>0</v>
      </c>
      <c r="F360" s="15">
        <f t="shared" ref="F360:K360" si="46">SUM(F307:F359)</f>
        <v>1841982.63</v>
      </c>
      <c r="G360" s="15">
        <f t="shared" si="46"/>
        <v>32647.7</v>
      </c>
      <c r="H360" s="13">
        <f t="shared" si="46"/>
        <v>9281684.3</v>
      </c>
      <c r="I360" s="13">
        <f t="shared" si="46"/>
        <v>205278.87</v>
      </c>
      <c r="J360" s="13">
        <f t="shared" si="46"/>
        <v>9093511.93</v>
      </c>
      <c r="K360" s="13">
        <f t="shared" si="46"/>
        <v>17106.5</v>
      </c>
      <c r="L360" s="1">
        <f>J360-K360</f>
        <v>9076405.43</v>
      </c>
      <c r="M360" s="17"/>
      <c r="N360" s="17"/>
    </row>
    <row r="361" ht="16.5" spans="1:11">
      <c r="A361" s="10" t="s">
        <v>629</v>
      </c>
      <c r="B361" s="10" t="s">
        <v>785</v>
      </c>
      <c r="C361" s="10" t="s">
        <v>630</v>
      </c>
      <c r="D361" s="11">
        <v>0</v>
      </c>
      <c r="E361" s="11">
        <v>0</v>
      </c>
      <c r="F361" s="11">
        <f>VLOOKUP(A361,[2]数据!$B:$J,9,0)</f>
        <v>1099409.16</v>
      </c>
      <c r="G361" s="11">
        <f>VLOOKUP(A361,[2]数据!$B:$K,10,0)</f>
        <v>0</v>
      </c>
      <c r="H361" s="11">
        <f>VLOOKUP(A361,[3]数据!$B:$J,9,0)</f>
        <v>12543120.69</v>
      </c>
      <c r="I361" s="11">
        <f>VLOOKUP(A361,[3]数据!$B:$K,10,0)</f>
        <v>500000</v>
      </c>
      <c r="J361" s="11">
        <f>VLOOKUP(A361,[3]数据!$B:$M,12,0)</f>
        <v>12043120.69</v>
      </c>
      <c r="K361" s="11">
        <v>0</v>
      </c>
    </row>
    <row r="362" ht="16.5" spans="1:11">
      <c r="A362" s="10" t="s">
        <v>631</v>
      </c>
      <c r="B362" s="10" t="s">
        <v>785</v>
      </c>
      <c r="C362" s="10" t="s">
        <v>632</v>
      </c>
      <c r="D362" s="11">
        <v>0</v>
      </c>
      <c r="E362" s="11">
        <v>0</v>
      </c>
      <c r="F362" s="11">
        <f>VLOOKUP(A362,[2]数据!$B:$J,9,0)</f>
        <v>0</v>
      </c>
      <c r="G362" s="11">
        <f>VLOOKUP(A362,[2]数据!$B:$K,10,0)</f>
        <v>0</v>
      </c>
      <c r="H362" s="11">
        <f>VLOOKUP(A362,[3]数据!$B:$J,9,0)</f>
        <v>896980.86</v>
      </c>
      <c r="I362" s="11">
        <f>VLOOKUP(A362,[3]数据!$B:$K,10,0)</f>
        <v>0</v>
      </c>
      <c r="J362" s="11">
        <f>VLOOKUP(A362,[3]数据!$B:$M,12,0)</f>
        <v>896980.86</v>
      </c>
      <c r="K362" s="11">
        <v>0</v>
      </c>
    </row>
    <row r="363" ht="16.5" spans="1:11">
      <c r="A363" s="10" t="s">
        <v>633</v>
      </c>
      <c r="B363" s="10" t="s">
        <v>785</v>
      </c>
      <c r="C363" s="10" t="s">
        <v>634</v>
      </c>
      <c r="D363" s="11">
        <v>0</v>
      </c>
      <c r="E363" s="11">
        <v>0</v>
      </c>
      <c r="F363" s="11">
        <f>VLOOKUP(A363,[2]数据!$B:$J,9,0)</f>
        <v>0</v>
      </c>
      <c r="G363" s="11">
        <f>VLOOKUP(A363,[2]数据!$B:$K,10,0)</f>
        <v>291.82</v>
      </c>
      <c r="H363" s="11">
        <f>VLOOKUP(A363,[3]数据!$B:$J,9,0)</f>
        <v>0</v>
      </c>
      <c r="I363" s="11">
        <f>VLOOKUP(A363,[3]数据!$B:$K,10,0)</f>
        <v>6343.52</v>
      </c>
      <c r="J363" s="11">
        <v>0</v>
      </c>
      <c r="K363" s="11">
        <v>6343.52</v>
      </c>
    </row>
    <row r="364" ht="16.5" spans="1:11">
      <c r="A364" s="10" t="s">
        <v>635</v>
      </c>
      <c r="B364" s="10" t="s">
        <v>785</v>
      </c>
      <c r="C364" s="10" t="s">
        <v>636</v>
      </c>
      <c r="D364" s="11">
        <v>0</v>
      </c>
      <c r="E364" s="11">
        <v>0</v>
      </c>
      <c r="F364" s="11">
        <f>VLOOKUP(A364,[2]数据!$B:$J,9,0)</f>
        <v>16000</v>
      </c>
      <c r="G364" s="11">
        <f>VLOOKUP(A364,[2]数据!$B:$K,10,0)</f>
        <v>301650</v>
      </c>
      <c r="H364" s="11">
        <f>VLOOKUP(A364,[3]数据!$B:$J,9,0)</f>
        <v>18730</v>
      </c>
      <c r="I364" s="11">
        <f>VLOOKUP(A364,[3]数据!$B:$K,10,0)</f>
        <v>1895851.35</v>
      </c>
      <c r="J364" s="11">
        <v>0</v>
      </c>
      <c r="K364" s="11">
        <v>1877121.35</v>
      </c>
    </row>
    <row r="365" ht="16.5" spans="1:11">
      <c r="A365" s="10" t="s">
        <v>637</v>
      </c>
      <c r="B365" s="10" t="s">
        <v>785</v>
      </c>
      <c r="C365" s="10" t="s">
        <v>638</v>
      </c>
      <c r="D365" s="11">
        <v>0</v>
      </c>
      <c r="E365" s="11">
        <v>0</v>
      </c>
      <c r="F365" s="11">
        <f>VLOOKUP(A365,[2]数据!$B:$J,9,0)</f>
        <v>0</v>
      </c>
      <c r="G365" s="11">
        <f>VLOOKUP(A365,[2]数据!$B:$K,10,0)</f>
        <v>0</v>
      </c>
      <c r="H365" s="11">
        <f>VLOOKUP(A365,[3]数据!$B:$J,9,0)</f>
        <v>126000</v>
      </c>
      <c r="I365" s="11">
        <f>VLOOKUP(A365,[3]数据!$B:$K,10,0)</f>
        <v>0</v>
      </c>
      <c r="J365" s="11">
        <f>VLOOKUP(A365,[3]数据!$B:$M,12,0)</f>
        <v>126000</v>
      </c>
      <c r="K365" s="11">
        <v>0</v>
      </c>
    </row>
    <row r="366" ht="16.5" spans="1:11">
      <c r="A366" s="10" t="s">
        <v>639</v>
      </c>
      <c r="B366" s="10" t="s">
        <v>785</v>
      </c>
      <c r="C366" s="10" t="s">
        <v>640</v>
      </c>
      <c r="D366" s="11">
        <v>0</v>
      </c>
      <c r="E366" s="11">
        <v>0</v>
      </c>
      <c r="F366" s="11">
        <f>VLOOKUP(A366,[2]数据!$B:$J,9,0)</f>
        <v>165</v>
      </c>
      <c r="G366" s="11">
        <f>VLOOKUP(A366,[2]数据!$B:$K,10,0)</f>
        <v>0</v>
      </c>
      <c r="H366" s="11">
        <f>VLOOKUP(A366,[3]数据!$B:$J,9,0)</f>
        <v>120753.78</v>
      </c>
      <c r="I366" s="11">
        <f>VLOOKUP(A366,[3]数据!$B:$K,10,0)</f>
        <v>0</v>
      </c>
      <c r="J366" s="11">
        <f>VLOOKUP(A366,[3]数据!$B:$M,12,0)</f>
        <v>120753.78</v>
      </c>
      <c r="K366" s="11">
        <v>0</v>
      </c>
    </row>
    <row r="367" ht="16.5" spans="1:11">
      <c r="A367" s="10" t="s">
        <v>641</v>
      </c>
      <c r="B367" s="10" t="s">
        <v>785</v>
      </c>
      <c r="C367" s="10" t="s">
        <v>642</v>
      </c>
      <c r="D367" s="11">
        <v>0</v>
      </c>
      <c r="E367" s="11">
        <v>0</v>
      </c>
      <c r="F367" s="11">
        <f>VLOOKUP(A367,[2]数据!$B:$J,9,0)</f>
        <v>29245.28</v>
      </c>
      <c r="G367" s="11">
        <f>VLOOKUP(A367,[2]数据!$B:$K,10,0)</f>
        <v>0</v>
      </c>
      <c r="H367" s="11">
        <f>VLOOKUP(A367,[3]数据!$B:$J,9,0)</f>
        <v>149620</v>
      </c>
      <c r="I367" s="11">
        <f>VLOOKUP(A367,[3]数据!$B:$K,10,0)</f>
        <v>0</v>
      </c>
      <c r="J367" s="11">
        <f>VLOOKUP(A367,[3]数据!$B:$M,12,0)</f>
        <v>149620</v>
      </c>
      <c r="K367" s="11">
        <v>0</v>
      </c>
    </row>
    <row r="368" s="1" customFormat="1" ht="16.5" spans="1:14">
      <c r="A368" s="12" t="s">
        <v>699</v>
      </c>
      <c r="B368" s="12" t="s">
        <v>785</v>
      </c>
      <c r="C368" s="12" t="s">
        <v>786</v>
      </c>
      <c r="D368" s="13">
        <f>SUM(D361:D367)</f>
        <v>0</v>
      </c>
      <c r="E368" s="14">
        <v>0</v>
      </c>
      <c r="F368" s="15">
        <f t="shared" ref="F368:K368" si="47">SUM(F361:F367)</f>
        <v>1144819.44</v>
      </c>
      <c r="G368" s="15">
        <f t="shared" si="47"/>
        <v>301941.82</v>
      </c>
      <c r="H368" s="13">
        <f t="shared" si="47"/>
        <v>13855205.33</v>
      </c>
      <c r="I368" s="13">
        <f t="shared" si="47"/>
        <v>2402194.87</v>
      </c>
      <c r="J368" s="13">
        <f t="shared" si="47"/>
        <v>13336475.33</v>
      </c>
      <c r="K368" s="13">
        <f t="shared" si="47"/>
        <v>1883464.87</v>
      </c>
      <c r="L368" s="1">
        <f>J368-K368</f>
        <v>11453010.46</v>
      </c>
      <c r="M368" s="17"/>
      <c r="N368" s="17"/>
    </row>
    <row r="369" ht="16.5" spans="1:11">
      <c r="A369" s="10" t="s">
        <v>643</v>
      </c>
      <c r="B369" s="10" t="s">
        <v>787</v>
      </c>
      <c r="C369" s="10" t="s">
        <v>644</v>
      </c>
      <c r="D369" s="11">
        <v>0</v>
      </c>
      <c r="E369" s="16">
        <v>0</v>
      </c>
      <c r="F369" s="11">
        <f>VLOOKUP(A369,[2]数据!$B:$J,9,0)</f>
        <v>503517.09</v>
      </c>
      <c r="G369" s="11">
        <f>VLOOKUP(A369,[2]数据!$B:$K,10,0)</f>
        <v>0</v>
      </c>
      <c r="H369" s="11">
        <f>VLOOKUP(A369,[3]数据!$B:$J,9,0)</f>
        <v>5585699.09</v>
      </c>
      <c r="I369" s="11">
        <f>VLOOKUP(A369,[3]数据!$B:$K,10,0)</f>
        <v>0</v>
      </c>
      <c r="J369" s="11">
        <f>VLOOKUP(A369,[3]数据!$B:$M,12,0)</f>
        <v>5585699.09</v>
      </c>
      <c r="K369" s="11">
        <v>0</v>
      </c>
    </row>
    <row r="370" ht="16.5" spans="1:11">
      <c r="A370" s="10" t="s">
        <v>645</v>
      </c>
      <c r="B370" s="10" t="s">
        <v>787</v>
      </c>
      <c r="C370" s="10" t="s">
        <v>646</v>
      </c>
      <c r="D370" s="11">
        <v>0</v>
      </c>
      <c r="E370" s="16">
        <v>0</v>
      </c>
      <c r="F370" s="11">
        <f>VLOOKUP(A370,[2]数据!$B:$J,9,0)</f>
        <v>36455.34</v>
      </c>
      <c r="G370" s="11">
        <f>VLOOKUP(A370,[2]数据!$B:$K,10,0)</f>
        <v>0</v>
      </c>
      <c r="H370" s="11">
        <f>VLOOKUP(A370,[3]数据!$B:$J,9,0)</f>
        <v>437641.01</v>
      </c>
      <c r="I370" s="11">
        <f>VLOOKUP(A370,[3]数据!$B:$K,10,0)</f>
        <v>0</v>
      </c>
      <c r="J370" s="11">
        <f>VLOOKUP(A370,[3]数据!$B:$M,12,0)</f>
        <v>437641.01</v>
      </c>
      <c r="K370" s="11">
        <v>0</v>
      </c>
    </row>
    <row r="371" ht="16.5" spans="1:11">
      <c r="A371" s="10" t="s">
        <v>647</v>
      </c>
      <c r="B371" s="10" t="s">
        <v>787</v>
      </c>
      <c r="C371" s="10" t="s">
        <v>648</v>
      </c>
      <c r="D371" s="11">
        <v>0</v>
      </c>
      <c r="E371" s="16">
        <v>0</v>
      </c>
      <c r="F371" s="11">
        <f>VLOOKUP(A371,[2]数据!$B:$J,9,0)</f>
        <v>28462.38</v>
      </c>
      <c r="G371" s="11">
        <f>VLOOKUP(A371,[2]数据!$B:$K,10,0)</f>
        <v>0</v>
      </c>
      <c r="H371" s="11">
        <f>VLOOKUP(A371,[3]数据!$B:$J,9,0)</f>
        <v>346152.82</v>
      </c>
      <c r="I371" s="11">
        <f>VLOOKUP(A371,[3]数据!$B:$K,10,0)</f>
        <v>0</v>
      </c>
      <c r="J371" s="11">
        <f>VLOOKUP(A371,[3]数据!$B:$M,12,0)</f>
        <v>346152.82</v>
      </c>
      <c r="K371" s="11">
        <v>0</v>
      </c>
    </row>
    <row r="372" ht="16.5" spans="1:11">
      <c r="A372" s="10" t="s">
        <v>649</v>
      </c>
      <c r="B372" s="10" t="s">
        <v>787</v>
      </c>
      <c r="C372" s="10" t="s">
        <v>650</v>
      </c>
      <c r="D372" s="11">
        <v>0</v>
      </c>
      <c r="E372" s="16">
        <v>0</v>
      </c>
      <c r="F372" s="11">
        <f>VLOOKUP(A372,[2]数据!$B:$J,9,0)</f>
        <v>2734.3</v>
      </c>
      <c r="G372" s="11">
        <f>VLOOKUP(A372,[2]数据!$B:$K,10,0)</f>
        <v>0</v>
      </c>
      <c r="H372" s="11">
        <f>VLOOKUP(A372,[3]数据!$B:$J,9,0)</f>
        <v>33492.36</v>
      </c>
      <c r="I372" s="11">
        <f>VLOOKUP(A372,[3]数据!$B:$K,10,0)</f>
        <v>0</v>
      </c>
      <c r="J372" s="11">
        <f>VLOOKUP(A372,[3]数据!$B:$M,12,0)</f>
        <v>33492.36</v>
      </c>
      <c r="K372" s="11">
        <v>0</v>
      </c>
    </row>
    <row r="373" ht="16.5" spans="1:11">
      <c r="A373" s="10" t="s">
        <v>651</v>
      </c>
      <c r="B373" s="10" t="s">
        <v>787</v>
      </c>
      <c r="C373" s="10" t="s">
        <v>652</v>
      </c>
      <c r="D373" s="11">
        <v>0</v>
      </c>
      <c r="E373" s="16">
        <v>0</v>
      </c>
      <c r="F373" s="11">
        <f>VLOOKUP(A373,[2]数据!$B:$J,9,0)</f>
        <v>1594.74</v>
      </c>
      <c r="G373" s="11">
        <f>VLOOKUP(A373,[2]数据!$B:$K,10,0)</f>
        <v>0</v>
      </c>
      <c r="H373" s="11">
        <f>VLOOKUP(A373,[3]数据!$B:$J,9,0)</f>
        <v>19506.51</v>
      </c>
      <c r="I373" s="11">
        <f>VLOOKUP(A373,[3]数据!$B:$K,10,0)</f>
        <v>0</v>
      </c>
      <c r="J373" s="11">
        <f>VLOOKUP(A373,[3]数据!$B:$M,12,0)</f>
        <v>19506.51</v>
      </c>
      <c r="K373" s="11">
        <v>0</v>
      </c>
    </row>
    <row r="374" ht="16.5" spans="1:11">
      <c r="A374" s="10" t="s">
        <v>653</v>
      </c>
      <c r="B374" s="10" t="s">
        <v>787</v>
      </c>
      <c r="C374" s="10" t="s">
        <v>654</v>
      </c>
      <c r="D374" s="11">
        <v>0</v>
      </c>
      <c r="E374" s="16">
        <v>0</v>
      </c>
      <c r="F374" s="11">
        <f>VLOOKUP(A374,[2]数据!$B:$J,9,0)</f>
        <v>9528.2</v>
      </c>
      <c r="G374" s="11">
        <f>VLOOKUP(A374,[2]数据!$B:$K,10,0)</f>
        <v>0</v>
      </c>
      <c r="H374" s="11">
        <f>VLOOKUP(A374,[3]数据!$B:$J,9,0)</f>
        <v>115492.4</v>
      </c>
      <c r="I374" s="11">
        <f>VLOOKUP(A374,[3]数据!$B:$K,10,0)</f>
        <v>0</v>
      </c>
      <c r="J374" s="11">
        <f>VLOOKUP(A374,[3]数据!$B:$M,12,0)</f>
        <v>115492.4</v>
      </c>
      <c r="K374" s="11">
        <v>0</v>
      </c>
    </row>
    <row r="375" ht="16.5" spans="1:11">
      <c r="A375" s="10" t="s">
        <v>655</v>
      </c>
      <c r="B375" s="10" t="s">
        <v>787</v>
      </c>
      <c r="C375" s="10" t="s">
        <v>656</v>
      </c>
      <c r="D375" s="11">
        <v>0</v>
      </c>
      <c r="E375" s="16">
        <v>0</v>
      </c>
      <c r="F375" s="11">
        <f>VLOOKUP(A375,[2]数据!$B:$J,9,0)</f>
        <v>3274.88</v>
      </c>
      <c r="G375" s="11">
        <f>VLOOKUP(A375,[2]数据!$B:$K,10,0)</f>
        <v>0</v>
      </c>
      <c r="H375" s="11">
        <f>VLOOKUP(A375,[3]数据!$B:$J,9,0)</f>
        <v>40732.98</v>
      </c>
      <c r="I375" s="11">
        <f>VLOOKUP(A375,[3]数据!$B:$K,10,0)</f>
        <v>0</v>
      </c>
      <c r="J375" s="11">
        <f>VLOOKUP(A375,[3]数据!$B:$M,12,0)</f>
        <v>40732.98</v>
      </c>
      <c r="K375" s="11">
        <v>0</v>
      </c>
    </row>
    <row r="376" ht="16.5" spans="1:11">
      <c r="A376" s="10" t="s">
        <v>657</v>
      </c>
      <c r="B376" s="10" t="s">
        <v>787</v>
      </c>
      <c r="C376" s="10" t="s">
        <v>658</v>
      </c>
      <c r="D376" s="11">
        <v>0</v>
      </c>
      <c r="E376" s="16">
        <v>0</v>
      </c>
      <c r="F376" s="11">
        <f>VLOOKUP(A376,[2]数据!$B:$J,9,0)</f>
        <v>0</v>
      </c>
      <c r="G376" s="11">
        <f>VLOOKUP(A376,[2]数据!$B:$K,10,0)</f>
        <v>0</v>
      </c>
      <c r="H376" s="11">
        <f>VLOOKUP(A376,[3]数据!$B:$J,9,0)</f>
        <v>169950.66</v>
      </c>
      <c r="I376" s="11">
        <f>VLOOKUP(A376,[3]数据!$B:$K,10,0)</f>
        <v>0</v>
      </c>
      <c r="J376" s="11">
        <f>VLOOKUP(A376,[3]数据!$B:$M,12,0)</f>
        <v>169950.66</v>
      </c>
      <c r="K376" s="11">
        <v>0</v>
      </c>
    </row>
    <row r="377" ht="16.5" spans="1:11">
      <c r="A377" s="10" t="s">
        <v>659</v>
      </c>
      <c r="B377" s="10" t="s">
        <v>787</v>
      </c>
      <c r="C377" s="10" t="s">
        <v>660</v>
      </c>
      <c r="D377" s="11">
        <v>0</v>
      </c>
      <c r="E377" s="16">
        <v>0</v>
      </c>
      <c r="F377" s="11">
        <f>VLOOKUP(A377,[2]数据!$B:$J,9,0)</f>
        <v>18.21</v>
      </c>
      <c r="G377" s="11">
        <f>VLOOKUP(A377,[2]数据!$B:$K,10,0)</f>
        <v>0</v>
      </c>
      <c r="H377" s="11">
        <f>VLOOKUP(A377,[3]数据!$B:$J,9,0)</f>
        <v>38883.57</v>
      </c>
      <c r="I377" s="11">
        <f>VLOOKUP(A377,[3]数据!$B:$K,10,0)</f>
        <v>4396.57</v>
      </c>
      <c r="J377" s="11">
        <f>VLOOKUP(A377,[3]数据!$B:$M,12,0)</f>
        <v>34487</v>
      </c>
      <c r="K377" s="11">
        <v>0</v>
      </c>
    </row>
    <row r="378" ht="16.5" spans="1:11">
      <c r="A378" s="10" t="s">
        <v>661</v>
      </c>
      <c r="B378" s="10" t="s">
        <v>787</v>
      </c>
      <c r="C378" s="10" t="s">
        <v>662</v>
      </c>
      <c r="D378" s="11">
        <v>0</v>
      </c>
      <c r="E378" s="16">
        <v>0</v>
      </c>
      <c r="F378" s="11">
        <f>VLOOKUP(A378,[2]数据!$B:$J,9,0)</f>
        <v>76591.24</v>
      </c>
      <c r="G378" s="11">
        <f>VLOOKUP(A378,[2]数据!$B:$K,10,0)</f>
        <v>0</v>
      </c>
      <c r="H378" s="11">
        <f>VLOOKUP(A378,[3]数据!$B:$J,9,0)</f>
        <v>778178.06</v>
      </c>
      <c r="I378" s="11">
        <f>VLOOKUP(A378,[3]数据!$B:$K,10,0)</f>
        <v>0</v>
      </c>
      <c r="J378" s="11">
        <f>VLOOKUP(A378,[3]数据!$B:$M,12,0)</f>
        <v>778178.06</v>
      </c>
      <c r="K378" s="11">
        <v>0</v>
      </c>
    </row>
    <row r="379" ht="16.5" spans="1:11">
      <c r="A379" s="10" t="s">
        <v>663</v>
      </c>
      <c r="B379" s="10" t="s">
        <v>787</v>
      </c>
      <c r="C379" s="10" t="s">
        <v>664</v>
      </c>
      <c r="D379" s="11">
        <v>0</v>
      </c>
      <c r="E379" s="16">
        <v>0</v>
      </c>
      <c r="F379" s="11">
        <f>VLOOKUP(A379,[2]数据!$B:$J,9,0)</f>
        <v>392.11</v>
      </c>
      <c r="G379" s="11">
        <f>VLOOKUP(A379,[2]数据!$B:$K,10,0)</f>
        <v>0</v>
      </c>
      <c r="H379" s="11">
        <f>VLOOKUP(A379,[3]数据!$B:$J,9,0)</f>
        <v>1682.11</v>
      </c>
      <c r="I379" s="11">
        <f>VLOOKUP(A379,[3]数据!$B:$K,10,0)</f>
        <v>0</v>
      </c>
      <c r="J379" s="11">
        <f>VLOOKUP(A379,[3]数据!$B:$M,12,0)</f>
        <v>1682.11</v>
      </c>
      <c r="K379" s="11">
        <v>0</v>
      </c>
    </row>
    <row r="380" ht="16.5" spans="1:11">
      <c r="A380" s="10" t="s">
        <v>665</v>
      </c>
      <c r="B380" s="10" t="s">
        <v>787</v>
      </c>
      <c r="C380" s="10" t="s">
        <v>666</v>
      </c>
      <c r="D380" s="11">
        <v>0</v>
      </c>
      <c r="E380" s="16">
        <v>0</v>
      </c>
      <c r="F380" s="11">
        <f>VLOOKUP(A380,[2]数据!$B:$J,9,0)</f>
        <v>0</v>
      </c>
      <c r="G380" s="11">
        <f>VLOOKUP(A380,[2]数据!$B:$K,10,0)</f>
        <v>0</v>
      </c>
      <c r="H380" s="11">
        <f>VLOOKUP(A380,[3]数据!$B:$J,9,0)</f>
        <v>273.4</v>
      </c>
      <c r="I380" s="11">
        <f>VLOOKUP(A380,[3]数据!$B:$K,10,0)</f>
        <v>0</v>
      </c>
      <c r="J380" s="11">
        <f>VLOOKUP(A380,[3]数据!$B:$M,12,0)</f>
        <v>273.4</v>
      </c>
      <c r="K380" s="11">
        <v>0</v>
      </c>
    </row>
    <row r="381" ht="16.5" spans="1:11">
      <c r="A381" s="21">
        <v>66040301</v>
      </c>
      <c r="B381" s="10" t="s">
        <v>787</v>
      </c>
      <c r="C381" s="10" t="s">
        <v>667</v>
      </c>
      <c r="D381" s="11">
        <v>0</v>
      </c>
      <c r="E381" s="16">
        <v>0</v>
      </c>
      <c r="F381" s="11">
        <v>615.39</v>
      </c>
      <c r="G381" s="11">
        <v>0</v>
      </c>
      <c r="H381" s="11">
        <v>1600.52</v>
      </c>
      <c r="I381" s="11">
        <v>0</v>
      </c>
      <c r="J381" s="11">
        <v>1600.52</v>
      </c>
      <c r="K381" s="11">
        <v>0</v>
      </c>
    </row>
    <row r="382" ht="16.5" spans="1:11">
      <c r="A382" s="10" t="s">
        <v>668</v>
      </c>
      <c r="B382" s="10" t="s">
        <v>787</v>
      </c>
      <c r="C382" s="10" t="s">
        <v>669</v>
      </c>
      <c r="D382" s="11">
        <v>0</v>
      </c>
      <c r="E382" s="16">
        <v>0</v>
      </c>
      <c r="F382" s="11">
        <f>VLOOKUP(A382,[2]数据!$B:$J,9,0)</f>
        <v>2485.34</v>
      </c>
      <c r="G382" s="11">
        <f>VLOOKUP(A382,[2]数据!$B:$K,10,0)</f>
        <v>0</v>
      </c>
      <c r="H382" s="11">
        <f>VLOOKUP(A382,[3]数据!$B:$J,9,0)</f>
        <v>6804.42</v>
      </c>
      <c r="I382" s="11">
        <f>VLOOKUP(A382,[3]数据!$B:$K,10,0)</f>
        <v>0</v>
      </c>
      <c r="J382" s="11">
        <f>VLOOKUP(A382,[3]数据!$B:$M,12,0)</f>
        <v>6804.42</v>
      </c>
      <c r="K382" s="11">
        <v>0</v>
      </c>
    </row>
    <row r="383" ht="16.5" spans="1:11">
      <c r="A383" s="10" t="s">
        <v>670</v>
      </c>
      <c r="B383" s="10" t="s">
        <v>787</v>
      </c>
      <c r="C383" s="10" t="s">
        <v>671</v>
      </c>
      <c r="D383" s="11">
        <v>0</v>
      </c>
      <c r="E383" s="16">
        <v>0</v>
      </c>
      <c r="F383" s="11">
        <f>VLOOKUP(A383,[2]数据!$B:$J,9,0)</f>
        <v>0</v>
      </c>
      <c r="G383" s="11">
        <f>VLOOKUP(A383,[2]数据!$B:$K,10,0)</f>
        <v>0</v>
      </c>
      <c r="H383" s="11">
        <f>VLOOKUP(A383,[3]数据!$B:$J,9,0)</f>
        <v>760</v>
      </c>
      <c r="I383" s="11">
        <f>VLOOKUP(A383,[3]数据!$B:$K,10,0)</f>
        <v>0</v>
      </c>
      <c r="J383" s="11">
        <f>VLOOKUP(A383,[3]数据!$B:$M,12,0)</f>
        <v>760</v>
      </c>
      <c r="K383" s="11">
        <v>0</v>
      </c>
    </row>
    <row r="384" ht="16.5" spans="1:11">
      <c r="A384" s="10" t="s">
        <v>672</v>
      </c>
      <c r="B384" s="10" t="s">
        <v>787</v>
      </c>
      <c r="C384" s="10" t="s">
        <v>673</v>
      </c>
      <c r="D384" s="11">
        <v>0</v>
      </c>
      <c r="E384" s="16">
        <v>0</v>
      </c>
      <c r="F384" s="11">
        <f>VLOOKUP(A384,[2]数据!$B:$J,9,0)</f>
        <v>225998.24</v>
      </c>
      <c r="G384" s="11">
        <f>VLOOKUP(A384,[2]数据!$B:$K,10,0)</f>
        <v>0</v>
      </c>
      <c r="H384" s="11">
        <f>VLOOKUP(A384,[3]数据!$B:$J,9,0)</f>
        <v>237398.24</v>
      </c>
      <c r="I384" s="11">
        <f>VLOOKUP(A384,[3]数据!$B:$K,10,0)</f>
        <v>0</v>
      </c>
      <c r="J384" s="11">
        <f>VLOOKUP(A384,[3]数据!$B:$M,12,0)</f>
        <v>237398.24</v>
      </c>
      <c r="K384" s="11">
        <v>0</v>
      </c>
    </row>
    <row r="385" s="1" customFormat="1" ht="16.5" spans="1:14">
      <c r="A385" s="12" t="s">
        <v>699</v>
      </c>
      <c r="B385" s="12" t="s">
        <v>787</v>
      </c>
      <c r="C385" s="12" t="s">
        <v>788</v>
      </c>
      <c r="D385" s="13">
        <f>SUM(D369:D384)</f>
        <v>0</v>
      </c>
      <c r="E385" s="14">
        <v>0</v>
      </c>
      <c r="F385" s="15">
        <f t="shared" ref="F385:K385" si="48">SUM(F369:F384)</f>
        <v>891667.46</v>
      </c>
      <c r="G385" s="15">
        <f t="shared" si="48"/>
        <v>0</v>
      </c>
      <c r="H385" s="13">
        <f t="shared" si="48"/>
        <v>7814248.15</v>
      </c>
      <c r="I385" s="13">
        <f t="shared" si="48"/>
        <v>4396.57</v>
      </c>
      <c r="J385" s="13">
        <f t="shared" si="48"/>
        <v>7809851.58</v>
      </c>
      <c r="K385" s="13">
        <f t="shared" si="48"/>
        <v>0</v>
      </c>
      <c r="M385" s="17"/>
      <c r="N385" s="17"/>
    </row>
    <row r="386" ht="16.5" spans="1:11">
      <c r="A386" s="10" t="s">
        <v>674</v>
      </c>
      <c r="B386" s="10" t="s">
        <v>789</v>
      </c>
      <c r="C386" s="10" t="s">
        <v>675</v>
      </c>
      <c r="D386" s="11">
        <f>VLOOKUP(A386,[1]数据!$B$2:$H$321,7,0)</f>
        <v>0</v>
      </c>
      <c r="E386" s="11">
        <v>0</v>
      </c>
      <c r="F386" s="11">
        <f>VLOOKUP(A386,[2]数据!$B:$J,9,0)</f>
        <v>0</v>
      </c>
      <c r="G386" s="11">
        <f>VLOOKUP(A386,[2]数据!$B:$K,10,0)</f>
        <v>0</v>
      </c>
      <c r="H386" s="11">
        <f>VLOOKUP(A386,[3]数据!$B:$J,9,0)</f>
        <v>16789.42</v>
      </c>
      <c r="I386" s="11">
        <f>VLOOKUP(A386,[3]数据!$B:$K,10,0)</f>
        <v>0</v>
      </c>
      <c r="J386" s="11">
        <f>VLOOKUP(A386,[3]数据!$B:$M,12,0)</f>
        <v>16789.42</v>
      </c>
      <c r="K386" s="11">
        <v>0</v>
      </c>
    </row>
    <row r="387" ht="16.5" spans="1:11">
      <c r="A387" s="10" t="s">
        <v>676</v>
      </c>
      <c r="B387" s="10" t="s">
        <v>789</v>
      </c>
      <c r="C387" s="10" t="s">
        <v>677</v>
      </c>
      <c r="D387" s="11">
        <f>VLOOKUP(A387,[1]数据!$B$2:$H$321,7,0)</f>
        <v>0</v>
      </c>
      <c r="E387" s="11">
        <v>0</v>
      </c>
      <c r="F387" s="11">
        <f>VLOOKUP(A387,[2]数据!$B:$J,9,0)</f>
        <v>1390.88</v>
      </c>
      <c r="G387" s="11">
        <f>VLOOKUP(A387,[2]数据!$B:$K,10,0)</f>
        <v>0</v>
      </c>
      <c r="H387" s="11">
        <f>VLOOKUP(A387,[3]数据!$B:$J,9,0)</f>
        <v>134694.56</v>
      </c>
      <c r="I387" s="11">
        <f>VLOOKUP(A387,[3]数据!$B:$K,10,0)</f>
        <v>0</v>
      </c>
      <c r="J387" s="11">
        <f>VLOOKUP(A387,[3]数据!$B:$M,12,0)</f>
        <v>134694.56</v>
      </c>
      <c r="K387" s="11">
        <v>0</v>
      </c>
    </row>
    <row r="388" ht="16.5" spans="1:11">
      <c r="A388" s="10" t="s">
        <v>678</v>
      </c>
      <c r="B388" s="10" t="s">
        <v>789</v>
      </c>
      <c r="C388" s="10" t="s">
        <v>679</v>
      </c>
      <c r="D388" s="11">
        <f>VLOOKUP(A388,[1]数据!$B$2:$H$321,7,0)</f>
        <v>0</v>
      </c>
      <c r="E388" s="11">
        <v>0</v>
      </c>
      <c r="F388" s="11">
        <f>VLOOKUP(A388,[2]数据!$B:$J,9,0)</f>
        <v>151.44</v>
      </c>
      <c r="G388" s="11">
        <f>VLOOKUP(A388,[2]数据!$B:$K,10,0)</f>
        <v>0</v>
      </c>
      <c r="H388" s="11">
        <f>VLOOKUP(A388,[3]数据!$B:$J,9,0)</f>
        <v>175794.55</v>
      </c>
      <c r="I388" s="11">
        <f>VLOOKUP(A388,[3]数据!$B:$K,10,0)</f>
        <v>0</v>
      </c>
      <c r="J388" s="11">
        <f>VLOOKUP(A388,[3]数据!$B:$M,12,0)</f>
        <v>175794.55</v>
      </c>
      <c r="K388" s="11">
        <v>0</v>
      </c>
    </row>
    <row r="389" s="1" customFormat="1" ht="16.5" spans="1:14">
      <c r="A389" s="12" t="s">
        <v>699</v>
      </c>
      <c r="B389" s="12" t="s">
        <v>789</v>
      </c>
      <c r="C389" s="12" t="s">
        <v>675</v>
      </c>
      <c r="D389" s="13">
        <f>SUM(D386:D388)</f>
        <v>0</v>
      </c>
      <c r="E389" s="14">
        <v>0</v>
      </c>
      <c r="F389" s="15">
        <f t="shared" ref="F389:K389" si="49">SUM(F386:F388)</f>
        <v>1542.32</v>
      </c>
      <c r="G389" s="15">
        <f t="shared" si="49"/>
        <v>0</v>
      </c>
      <c r="H389" s="13">
        <f t="shared" si="49"/>
        <v>327278.53</v>
      </c>
      <c r="I389" s="13">
        <f t="shared" si="49"/>
        <v>0</v>
      </c>
      <c r="J389" s="13">
        <f t="shared" si="49"/>
        <v>327278.53</v>
      </c>
      <c r="K389" s="13">
        <f t="shared" si="49"/>
        <v>0</v>
      </c>
      <c r="M389" s="17"/>
      <c r="N389" s="17"/>
    </row>
    <row r="390" ht="16.5" spans="1:11">
      <c r="A390" s="10" t="s">
        <v>680</v>
      </c>
      <c r="B390" s="10" t="s">
        <v>790</v>
      </c>
      <c r="C390" s="10" t="s">
        <v>681</v>
      </c>
      <c r="D390" s="11">
        <f>VLOOKUP(A390,[1]数据!$B$2:$H$321,7,0)</f>
        <v>0</v>
      </c>
      <c r="E390" s="11">
        <v>0</v>
      </c>
      <c r="F390" s="11"/>
      <c r="G390" s="11"/>
      <c r="H390" s="11">
        <f>VLOOKUP(A390,[3]数据!$B:$J,9,0)</f>
        <v>1495660.11</v>
      </c>
      <c r="I390" s="11">
        <f>VLOOKUP(A390,[3]数据!$B:$K,10,0)</f>
        <v>1495660.11</v>
      </c>
      <c r="J390" s="11">
        <f>VLOOKUP(A390,[3]数据!$B:$M,12,0)</f>
        <v>0</v>
      </c>
      <c r="K390" s="11">
        <v>0</v>
      </c>
    </row>
    <row r="391" s="1" customFormat="1" ht="16.5" spans="1:14">
      <c r="A391" s="12" t="s">
        <v>699</v>
      </c>
      <c r="B391" s="12" t="s">
        <v>790</v>
      </c>
      <c r="C391" s="12" t="s">
        <v>681</v>
      </c>
      <c r="D391" s="13">
        <f>D390</f>
        <v>0</v>
      </c>
      <c r="E391" s="14">
        <v>0</v>
      </c>
      <c r="F391" s="15">
        <f t="shared" ref="F391:K391" si="50">F390</f>
        <v>0</v>
      </c>
      <c r="G391" s="15">
        <f t="shared" si="50"/>
        <v>0</v>
      </c>
      <c r="H391" s="13">
        <f t="shared" si="50"/>
        <v>1495660.11</v>
      </c>
      <c r="I391" s="13">
        <f t="shared" si="50"/>
        <v>1495660.11</v>
      </c>
      <c r="J391" s="13">
        <f t="shared" si="50"/>
        <v>0</v>
      </c>
      <c r="K391" s="13">
        <f t="shared" si="50"/>
        <v>0</v>
      </c>
      <c r="M391" s="17"/>
      <c r="N391" s="17"/>
    </row>
    <row r="392" ht="16.5" spans="1:11">
      <c r="A392" s="10" t="s">
        <v>682</v>
      </c>
      <c r="B392" s="10" t="s">
        <v>791</v>
      </c>
      <c r="C392" s="10" t="s">
        <v>683</v>
      </c>
      <c r="D392" s="11">
        <v>0</v>
      </c>
      <c r="E392" s="11">
        <v>0</v>
      </c>
      <c r="F392" s="11">
        <f>VLOOKUP(A392,[2]数据!$B:$J,9,0)</f>
        <v>4011.87</v>
      </c>
      <c r="G392" s="11">
        <f>VLOOKUP(A392,[2]数据!$B:$K,10,0)</f>
        <v>4011.87</v>
      </c>
      <c r="H392" s="11">
        <f>VLOOKUP(A392,[3]数据!$B:$J,9,0)</f>
        <v>396411.87</v>
      </c>
      <c r="I392" s="11">
        <f>VLOOKUP(A392,[3]数据!$B:$K,10,0)</f>
        <v>396411.87</v>
      </c>
      <c r="J392" s="11">
        <f>VLOOKUP(A392,[3]数据!$B:$M,12,0)</f>
        <v>0</v>
      </c>
      <c r="K392" s="11">
        <v>0</v>
      </c>
    </row>
    <row r="393" ht="16.5" spans="1:11">
      <c r="A393" s="10" t="s">
        <v>684</v>
      </c>
      <c r="B393" s="10" t="s">
        <v>791</v>
      </c>
      <c r="C393" s="10" t="s">
        <v>685</v>
      </c>
      <c r="D393" s="11">
        <v>0</v>
      </c>
      <c r="E393" s="11">
        <v>0</v>
      </c>
      <c r="F393" s="11"/>
      <c r="G393" s="11"/>
      <c r="H393" s="11">
        <f>VLOOKUP(A393,[3]数据!$B:$J,9,0)</f>
        <v>3000000</v>
      </c>
      <c r="I393" s="11">
        <f>VLOOKUP(A393,[3]数据!$B:$K,10,0)</f>
        <v>3000000</v>
      </c>
      <c r="J393" s="11">
        <f>VLOOKUP(A393,[3]数据!$B:$M,12,0)</f>
        <v>0</v>
      </c>
      <c r="K393" s="11">
        <v>0</v>
      </c>
    </row>
    <row r="394" ht="16.5" spans="1:11">
      <c r="A394" s="10" t="s">
        <v>686</v>
      </c>
      <c r="B394" s="10" t="s">
        <v>791</v>
      </c>
      <c r="C394" s="10" t="s">
        <v>687</v>
      </c>
      <c r="D394" s="11">
        <v>0</v>
      </c>
      <c r="E394" s="11">
        <v>0</v>
      </c>
      <c r="F394" s="11">
        <f>VLOOKUP(A394,[2]数据!$B:$J,9,0)</f>
        <v>74860814.31</v>
      </c>
      <c r="G394" s="11">
        <f>VLOOKUP(A394,[2]数据!$B:$K,10,0)</f>
        <v>74860814.31</v>
      </c>
      <c r="H394" s="11">
        <f>VLOOKUP(A394,[3]数据!$B:$J,9,0)</f>
        <v>868789602.07</v>
      </c>
      <c r="I394" s="11">
        <f>VLOOKUP(A394,[3]数据!$B:$K,10,0)</f>
        <v>868789602.07</v>
      </c>
      <c r="J394" s="11">
        <f>VLOOKUP(A394,[3]数据!$B:$M,12,0)</f>
        <v>0</v>
      </c>
      <c r="K394" s="11">
        <v>0</v>
      </c>
    </row>
    <row r="395" ht="16.5" spans="1:11">
      <c r="A395" s="10" t="s">
        <v>688</v>
      </c>
      <c r="B395" s="10" t="s">
        <v>791</v>
      </c>
      <c r="C395" s="10" t="s">
        <v>689</v>
      </c>
      <c r="D395" s="11">
        <v>0</v>
      </c>
      <c r="E395" s="11">
        <v>0</v>
      </c>
      <c r="F395" s="11">
        <f>VLOOKUP(A395,[2]数据!$B:$J,9,0)</f>
        <v>128354937.45</v>
      </c>
      <c r="G395" s="11">
        <f>VLOOKUP(A395,[2]数据!$B:$K,10,0)</f>
        <v>128354937.45</v>
      </c>
      <c r="H395" s="11">
        <f>VLOOKUP(A395,[3]数据!$B:$J,9,0)</f>
        <v>1302530427.82</v>
      </c>
      <c r="I395" s="11">
        <f>VLOOKUP(A395,[3]数据!$B:$K,10,0)</f>
        <v>1302530427.82</v>
      </c>
      <c r="J395" s="11">
        <f>VLOOKUP(A395,[3]数据!$B:$M,12,0)</f>
        <v>0</v>
      </c>
      <c r="K395" s="11">
        <v>0</v>
      </c>
    </row>
    <row r="396" s="1" customFormat="1" ht="16.5" spans="1:14">
      <c r="A396" s="12" t="s">
        <v>699</v>
      </c>
      <c r="B396" s="12" t="s">
        <v>791</v>
      </c>
      <c r="C396" s="12" t="s">
        <v>687</v>
      </c>
      <c r="D396" s="13">
        <f>SUM(D392:D395)</f>
        <v>0</v>
      </c>
      <c r="E396" s="14">
        <v>0</v>
      </c>
      <c r="F396" s="15">
        <f t="shared" ref="F396:K396" si="51">SUM(F392:F395)</f>
        <v>203219763.63</v>
      </c>
      <c r="G396" s="15">
        <f t="shared" si="51"/>
        <v>203219763.63</v>
      </c>
      <c r="H396" s="13">
        <f t="shared" si="51"/>
        <v>2174716441.76</v>
      </c>
      <c r="I396" s="13">
        <f t="shared" si="51"/>
        <v>2174716441.76</v>
      </c>
      <c r="J396" s="13">
        <f t="shared" si="51"/>
        <v>0</v>
      </c>
      <c r="K396" s="13">
        <f t="shared" si="51"/>
        <v>0</v>
      </c>
      <c r="M396" s="17"/>
      <c r="N396" s="17"/>
    </row>
    <row r="397" ht="16.5" spans="1:11">
      <c r="A397" s="10" t="s">
        <v>690</v>
      </c>
      <c r="B397" s="10" t="s">
        <v>792</v>
      </c>
      <c r="C397" s="10" t="s">
        <v>691</v>
      </c>
      <c r="D397" s="11">
        <v>0</v>
      </c>
      <c r="E397" s="11">
        <v>0</v>
      </c>
      <c r="F397" s="11">
        <f>VLOOKUP(A397,[2]数据!$B:$J,9,0)</f>
        <v>2072.27</v>
      </c>
      <c r="G397" s="11">
        <f>VLOOKUP(A397,[2]数据!$B:$K,10,0)</f>
        <v>2072.27</v>
      </c>
      <c r="H397" s="11">
        <f>VLOOKUP(A397,[3]数据!$B:$J,9,0)</f>
        <v>3045794.84</v>
      </c>
      <c r="I397" s="11">
        <f>VLOOKUP(A397,[3]数据!$B:$K,10,0)</f>
        <v>3045794.84</v>
      </c>
      <c r="J397" s="11">
        <f>VLOOKUP(A397,[3]数据!$B:$M,12,0)</f>
        <v>0</v>
      </c>
      <c r="K397" s="11">
        <v>0</v>
      </c>
    </row>
    <row r="398" ht="16.5" spans="1:11">
      <c r="A398" s="10" t="s">
        <v>692</v>
      </c>
      <c r="B398" s="10" t="s">
        <v>792</v>
      </c>
      <c r="C398" s="10" t="s">
        <v>693</v>
      </c>
      <c r="D398" s="11">
        <v>254539.13</v>
      </c>
      <c r="E398" s="11">
        <v>0</v>
      </c>
      <c r="F398" s="11">
        <f>VLOOKUP(A398,[2]数据!$B:$J,9,0)</f>
        <v>78177.53</v>
      </c>
      <c r="G398" s="11">
        <f>VLOOKUP(A398,[2]数据!$B:$K,10,0)</f>
        <v>78177.53</v>
      </c>
      <c r="H398" s="11">
        <f>VLOOKUP(A398,[3]数据!$B:$J,9,0)</f>
        <v>462928.83</v>
      </c>
      <c r="I398" s="11">
        <f>VLOOKUP(A398,[3]数据!$B:$K,10,0)</f>
        <v>458605.84</v>
      </c>
      <c r="J398" s="11">
        <f>VLOOKUP(A398,[3]数据!$B:$M,12,0)</f>
        <v>258862.12</v>
      </c>
      <c r="K398" s="11">
        <v>0</v>
      </c>
    </row>
    <row r="399" s="3" customFormat="1" ht="21" customHeight="1" spans="1:14">
      <c r="A399" s="12" t="s">
        <v>699</v>
      </c>
      <c r="B399" s="22" t="s">
        <v>792</v>
      </c>
      <c r="C399" s="22" t="s">
        <v>793</v>
      </c>
      <c r="D399" s="23">
        <f>SUM(D397:D398)</f>
        <v>254539.13</v>
      </c>
      <c r="E399" s="23">
        <v>0</v>
      </c>
      <c r="F399" s="24">
        <f t="shared" ref="F399:K399" si="52">SUM(F397:F398)</f>
        <v>80249.8</v>
      </c>
      <c r="G399" s="24">
        <f t="shared" si="52"/>
        <v>80249.8</v>
      </c>
      <c r="H399" s="23">
        <f t="shared" si="52"/>
        <v>3508723.67</v>
      </c>
      <c r="I399" s="23">
        <f t="shared" si="52"/>
        <v>3504400.68</v>
      </c>
      <c r="J399" s="23">
        <f t="shared" si="52"/>
        <v>258862.12</v>
      </c>
      <c r="K399" s="23">
        <f t="shared" si="52"/>
        <v>0</v>
      </c>
      <c r="M399" s="29"/>
      <c r="N399" s="29"/>
    </row>
    <row r="400" s="4" customFormat="1" ht="16.5" spans="1:14">
      <c r="A400" s="25"/>
      <c r="B400" s="25"/>
      <c r="C400" s="25" t="s">
        <v>794</v>
      </c>
      <c r="D400" s="26">
        <v>0</v>
      </c>
      <c r="E400" s="27">
        <v>-101126967.83</v>
      </c>
      <c r="F400" s="25"/>
      <c r="G400" s="25"/>
      <c r="H400" s="25"/>
      <c r="I400" s="25">
        <f>-1195145.01-51220677.7</f>
        <v>-52415822.71</v>
      </c>
      <c r="J400" s="25"/>
      <c r="K400" s="26">
        <v>-153542790.54</v>
      </c>
      <c r="M400" s="30"/>
      <c r="N400" s="30"/>
    </row>
    <row r="401" s="3" customFormat="1" ht="21" customHeight="1" spans="1:14">
      <c r="A401" s="12" t="s">
        <v>699</v>
      </c>
      <c r="B401" s="22"/>
      <c r="C401" s="28" t="s">
        <v>794</v>
      </c>
      <c r="D401" s="23">
        <f>D400</f>
        <v>0</v>
      </c>
      <c r="E401" s="23">
        <f t="shared" ref="E401:K401" si="53">E400</f>
        <v>-101126967.83</v>
      </c>
      <c r="F401" s="23">
        <f t="shared" si="53"/>
        <v>0</v>
      </c>
      <c r="G401" s="23">
        <f t="shared" si="53"/>
        <v>0</v>
      </c>
      <c r="H401" s="23">
        <f t="shared" si="53"/>
        <v>0</v>
      </c>
      <c r="I401" s="23">
        <f t="shared" si="53"/>
        <v>-52415822.71</v>
      </c>
      <c r="J401" s="23">
        <f t="shared" si="53"/>
        <v>0</v>
      </c>
      <c r="K401" s="23">
        <f t="shared" si="53"/>
        <v>-153542790.54</v>
      </c>
      <c r="M401" s="29"/>
      <c r="N401" s="29"/>
    </row>
    <row r="402" spans="5:5">
      <c r="E402" s="6"/>
    </row>
    <row r="406" spans="10:11">
      <c r="J406" s="6"/>
      <c r="K406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</vt:lpstr>
      <vt:lpstr>2024年—更正版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①  呀  ① </cp:lastModifiedBy>
  <dcterms:created xsi:type="dcterms:W3CDTF">2025-05-24T08:05:00Z</dcterms:created>
  <dcterms:modified xsi:type="dcterms:W3CDTF">2025-06-03T06:25:03Z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