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王熙龙-20211008\供应商审核\2025年度潜在审核\1--天津玛斯特（焊接模具）-2025.4.27\"/>
    </mc:Choice>
  </mc:AlternateContent>
  <bookViews>
    <workbookView xWindow="-110" yWindow="-110" windowWidth="19440" windowHeight="11040"/>
  </bookViews>
  <sheets>
    <sheet name="封面" sheetId="7" r:id="rId1"/>
    <sheet name="评分" sheetId="6" r:id="rId2"/>
    <sheet name="模具供应商审核表" sheetId="3" r:id="rId3"/>
  </sheets>
  <definedNames>
    <definedName name="PrSchr1">#REF!</definedName>
    <definedName name="PrSchr10">#REF!</definedName>
    <definedName name="PrSchr2">#REF!</definedName>
    <definedName name="PrSchr3">#REF!</definedName>
    <definedName name="PrSchr4">#REF!</definedName>
    <definedName name="PrSchr5">#REF!</definedName>
    <definedName name="PrSchr6">#REF!</definedName>
    <definedName name="PrSchr7">#REF!</definedName>
    <definedName name="PrSchr8">#REF!</definedName>
    <definedName name="PrSchr9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6" l="1"/>
  <c r="F5" i="6"/>
  <c r="F6" i="6"/>
  <c r="F7" i="6"/>
  <c r="F8" i="6"/>
  <c r="F9" i="6"/>
  <c r="F10" i="6"/>
  <c r="F11" i="6"/>
  <c r="F12" i="6"/>
  <c r="M5" i="6" l="1"/>
  <c r="N5" i="6"/>
  <c r="O5" i="6"/>
  <c r="P5" i="6"/>
  <c r="Q5" i="6"/>
  <c r="R5" i="6"/>
  <c r="S5" i="6"/>
  <c r="G12" i="6"/>
  <c r="H12" i="6"/>
  <c r="I12" i="6"/>
  <c r="G11" i="6"/>
  <c r="H11" i="6"/>
  <c r="I11" i="6"/>
  <c r="J11" i="6"/>
  <c r="K11" i="6"/>
  <c r="L11" i="6"/>
  <c r="M11" i="6"/>
  <c r="G10" i="6"/>
  <c r="H10" i="6"/>
  <c r="I10" i="6"/>
  <c r="J10" i="6"/>
  <c r="K10" i="6"/>
  <c r="L10" i="6"/>
  <c r="L9" i="6"/>
  <c r="G9" i="6"/>
  <c r="H9" i="6"/>
  <c r="I9" i="6"/>
  <c r="J9" i="6"/>
  <c r="K9" i="6"/>
  <c r="M9" i="6"/>
  <c r="N9" i="6"/>
  <c r="O9" i="6"/>
  <c r="P9" i="6"/>
  <c r="Q9" i="6"/>
  <c r="R9" i="6"/>
  <c r="S9" i="6"/>
  <c r="T9" i="6"/>
  <c r="U9" i="6"/>
  <c r="G8" i="6"/>
  <c r="H8" i="6"/>
  <c r="I8" i="6"/>
  <c r="J8" i="6"/>
  <c r="K8" i="6"/>
  <c r="L8" i="6"/>
  <c r="M8" i="6"/>
  <c r="N8" i="6"/>
  <c r="O8" i="6"/>
  <c r="P8" i="6"/>
  <c r="Q8" i="6"/>
  <c r="R8" i="6"/>
  <c r="N4" i="6"/>
  <c r="G7" i="6"/>
  <c r="H7" i="6"/>
  <c r="I7" i="6"/>
  <c r="J7" i="6"/>
  <c r="K7" i="6"/>
  <c r="L7" i="6"/>
  <c r="M7" i="6"/>
  <c r="N7" i="6"/>
  <c r="Q6" i="6"/>
  <c r="P6" i="6"/>
  <c r="O6" i="6"/>
  <c r="N6" i="6"/>
  <c r="M6" i="6"/>
  <c r="L6" i="6"/>
  <c r="K6" i="6"/>
  <c r="J6" i="6"/>
  <c r="I6" i="6"/>
  <c r="H6" i="6"/>
  <c r="G6" i="6"/>
  <c r="Y5" i="6"/>
  <c r="X5" i="6"/>
  <c r="W5" i="6"/>
  <c r="V5" i="6"/>
  <c r="U5" i="6"/>
  <c r="T5" i="6"/>
  <c r="L5" i="6"/>
  <c r="K5" i="6"/>
  <c r="J5" i="6"/>
  <c r="I5" i="6"/>
  <c r="H5" i="6"/>
  <c r="G5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M4" i="6"/>
  <c r="L4" i="6"/>
  <c r="K4" i="6"/>
  <c r="J4" i="6"/>
  <c r="I4" i="6"/>
  <c r="H4" i="6"/>
  <c r="G4" i="6"/>
  <c r="AG7" i="6" l="1"/>
  <c r="AF7" i="6"/>
  <c r="AF6" i="6"/>
  <c r="AG6" i="6"/>
  <c r="AG5" i="6"/>
  <c r="AF5" i="6"/>
  <c r="AF8" i="6"/>
  <c r="AF11" i="6"/>
  <c r="AF12" i="6"/>
  <c r="AF9" i="6"/>
  <c r="AF10" i="6"/>
  <c r="AF4" i="6"/>
  <c r="AG11" i="6"/>
  <c r="AG10" i="6"/>
  <c r="AG4" i="6"/>
  <c r="AG9" i="6"/>
  <c r="AG12" i="6"/>
  <c r="AG8" i="6"/>
  <c r="C136" i="3"/>
  <c r="AH12" i="6" l="1"/>
  <c r="AH7" i="6"/>
  <c r="AH9" i="6"/>
  <c r="AB18" i="6"/>
  <c r="C137" i="3" s="1"/>
  <c r="C138" i="3" s="1"/>
  <c r="AB17" i="6"/>
  <c r="AH8" i="6"/>
  <c r="AH10" i="6"/>
  <c r="AH11" i="6"/>
  <c r="AH6" i="6"/>
  <c r="AH5" i="6"/>
  <c r="AH4" i="6"/>
  <c r="AE17" i="6" l="1"/>
  <c r="AG17" i="6" l="1"/>
  <c r="F11" i="7" s="1"/>
  <c r="C11" i="7"/>
</calcChain>
</file>

<file path=xl/sharedStrings.xml><?xml version="1.0" encoding="utf-8"?>
<sst xmlns="http://schemas.openxmlformats.org/spreadsheetml/2006/main" count="345" uniqueCount="241">
  <si>
    <t>模具供应商审核检查表</t>
    <phoneticPr fontId="2" type="noConversion"/>
  </si>
  <si>
    <t>设计软件、软件套数、设计人员数</t>
    <phoneticPr fontId="2" type="noConversion"/>
  </si>
  <si>
    <t>有工艺管理系统吗？</t>
    <phoneticPr fontId="2" type="noConversion"/>
  </si>
  <si>
    <t>有设计变更控制程序？</t>
    <phoneticPr fontId="2" type="noConversion"/>
  </si>
  <si>
    <t>人员有CAM设计能力？</t>
    <phoneticPr fontId="2" type="noConversion"/>
  </si>
  <si>
    <t>使用三维实体设计加工？</t>
    <phoneticPr fontId="2" type="noConversion"/>
  </si>
  <si>
    <t>有给顾客的模具标准？</t>
    <phoneticPr fontId="2" type="noConversion"/>
  </si>
  <si>
    <t>有按照客户的模具标准的经验？</t>
    <phoneticPr fontId="2" type="noConversion"/>
  </si>
  <si>
    <t>有内部模具设计管理流程？</t>
    <phoneticPr fontId="2" type="noConversion"/>
  </si>
  <si>
    <t>按照内部模具设计管理流程进行？</t>
    <phoneticPr fontId="2" type="noConversion"/>
  </si>
  <si>
    <t>顾客模具标准是否比内部标准有优先权？</t>
    <phoneticPr fontId="2" type="noConversion"/>
  </si>
  <si>
    <t>更新模具设计管理流程的频率？</t>
    <phoneticPr fontId="2" type="noConversion"/>
  </si>
  <si>
    <t>如何了解新技术？</t>
    <phoneticPr fontId="2" type="noConversion"/>
  </si>
  <si>
    <t>有正式模具设计人员的培训项目？</t>
    <phoneticPr fontId="2" type="noConversion"/>
  </si>
  <si>
    <t>有多少模具设计是自己做，多少是外包做？</t>
    <phoneticPr fontId="2" type="noConversion"/>
  </si>
  <si>
    <t>有模具设计检查吗？</t>
    <phoneticPr fontId="2" type="noConversion"/>
  </si>
  <si>
    <t>有定期的设计检讨会议？</t>
    <phoneticPr fontId="2" type="noConversion"/>
  </si>
  <si>
    <t>会为得到认可向顾客透露模具图纸细节？</t>
    <phoneticPr fontId="2" type="noConversion"/>
  </si>
  <si>
    <t>向客户提供详尽的模具图纸？</t>
    <phoneticPr fontId="2" type="noConversion"/>
  </si>
  <si>
    <t>有并存档所有模具部件细节图纸？</t>
    <phoneticPr fontId="2" type="noConversion"/>
  </si>
  <si>
    <t>模具图纸有明细清单？模具部件有BOM清单？</t>
    <phoneticPr fontId="2" type="noConversion"/>
  </si>
  <si>
    <t>提供客户需加工的备品备件清单？</t>
    <phoneticPr fontId="2" type="noConversion"/>
  </si>
  <si>
    <t>对每个模具都向顾客提供一个使用说明？</t>
    <phoneticPr fontId="2" type="noConversion"/>
  </si>
  <si>
    <t>加工设备</t>
    <phoneticPr fontId="2" type="noConversion"/>
  </si>
  <si>
    <t>模具设计</t>
    <phoneticPr fontId="2" type="noConversion"/>
  </si>
  <si>
    <t>所有设备均有作业指导书并投入使用？</t>
    <phoneticPr fontId="2" type="noConversion"/>
  </si>
  <si>
    <t>有正式的维护规则？（润滑油的管理/调整等）</t>
    <phoneticPr fontId="2" type="noConversion"/>
  </si>
  <si>
    <t>设备维护是否有书面的记录？</t>
    <phoneticPr fontId="2" type="noConversion"/>
  </si>
  <si>
    <t>设备中的油和冷冻液是否控制/处理得当？</t>
    <phoneticPr fontId="2" type="noConversion"/>
  </si>
  <si>
    <t>设备满足加工精度的要求？</t>
    <phoneticPr fontId="2" type="noConversion"/>
  </si>
  <si>
    <t>EDM（电火花）设备是否有CNC控制（类型/尺寸/数量）？</t>
    <phoneticPr fontId="2" type="noConversion"/>
  </si>
  <si>
    <t>有足够的EDM设备来满足生产需要？</t>
    <phoneticPr fontId="2" type="noConversion"/>
  </si>
  <si>
    <t>线切割设备有CNC控制吗？（类型/尺寸/数量）</t>
    <phoneticPr fontId="2" type="noConversion"/>
  </si>
  <si>
    <t>有足够的线切割设备来满足生产需要？</t>
    <phoneticPr fontId="2" type="noConversion"/>
  </si>
  <si>
    <t>铣床设备有CNC控制吗？（类型/尺寸/数量）</t>
    <phoneticPr fontId="2" type="noConversion"/>
  </si>
  <si>
    <t>有足够的铣床设备来满足生产需要？</t>
    <phoneticPr fontId="2" type="noConversion"/>
  </si>
  <si>
    <t>磨床设备有CNC控制吗？（类型/尺寸/数量）</t>
    <phoneticPr fontId="2" type="noConversion"/>
  </si>
  <si>
    <t>有足够的磨床设备来满足生产需要？</t>
    <phoneticPr fontId="2" type="noConversion"/>
  </si>
  <si>
    <t>有高速加工中心可以进行电极加工？</t>
    <phoneticPr fontId="2" type="noConversion"/>
  </si>
  <si>
    <t>有高速加工中心可以进行铁料加工？</t>
    <phoneticPr fontId="2" type="noConversion"/>
  </si>
  <si>
    <t>如何在内部移动模具/能力足够？（起重机、铲车）</t>
    <phoneticPr fontId="2" type="noConversion"/>
  </si>
  <si>
    <t>有足够的人力操作现有的设备？</t>
    <phoneticPr fontId="2" type="noConversion"/>
  </si>
  <si>
    <t>工厂操作间是否整洁？</t>
    <phoneticPr fontId="2" type="noConversion"/>
  </si>
  <si>
    <t>设备的最佳年限-修模/制造模具</t>
    <phoneticPr fontId="2" type="noConversion"/>
  </si>
  <si>
    <t>人力资源</t>
    <phoneticPr fontId="2" type="noConversion"/>
  </si>
  <si>
    <t>公司内部是否有正在进行的安全培训计划？</t>
    <phoneticPr fontId="2" type="noConversion"/>
  </si>
  <si>
    <t>有设备结构培训项目</t>
    <phoneticPr fontId="2" type="noConversion"/>
  </si>
  <si>
    <t>模具制造工是否能满足现在的生产需要的要求/数量</t>
    <phoneticPr fontId="2" type="noConversion"/>
  </si>
  <si>
    <t>工人是否对模具钢材/模具部件/及其它相关知识比较了解？</t>
    <phoneticPr fontId="2" type="noConversion"/>
  </si>
  <si>
    <t>是否有能力解决模具出现的常规问题？</t>
    <phoneticPr fontId="2" type="noConversion"/>
  </si>
  <si>
    <t>是否对模具研配配备了充分的人员和良好的维护？</t>
    <phoneticPr fontId="2" type="noConversion"/>
  </si>
  <si>
    <t>是否有专门的项目经理协调管理进度/状态？</t>
    <phoneticPr fontId="2" type="noConversion"/>
  </si>
  <si>
    <t>项目经理是否有能力解决模具问题？</t>
    <phoneticPr fontId="2" type="noConversion"/>
  </si>
  <si>
    <t>是否有模具QC工程师/技术人员？</t>
    <phoneticPr fontId="2" type="noConversion"/>
  </si>
  <si>
    <t>公司内部是否有安全培训系统文件？</t>
    <phoneticPr fontId="2" type="noConversion"/>
  </si>
  <si>
    <t>是否为了工作的正常运行有适当的仓库？</t>
    <phoneticPr fontId="2" type="noConversion"/>
  </si>
  <si>
    <t>组件是否进行适当的标记并可确认？</t>
    <phoneticPr fontId="2" type="noConversion"/>
  </si>
  <si>
    <t>仓储管理</t>
    <phoneticPr fontId="2" type="noConversion"/>
  </si>
  <si>
    <t>库存区的管理是否有系统文件控制？</t>
    <phoneticPr fontId="2" type="noConversion"/>
  </si>
  <si>
    <t>油类是否进行特殊标记并单独保存？</t>
    <phoneticPr fontId="2" type="noConversion"/>
  </si>
  <si>
    <t>是否有检查来料和部件的系统文件？</t>
    <phoneticPr fontId="2" type="noConversion"/>
  </si>
  <si>
    <t>是否有采购原料和零部件的系统文件</t>
    <phoneticPr fontId="2" type="noConversion"/>
  </si>
  <si>
    <t>是否在采购前说明规格和要求？</t>
    <phoneticPr fontId="2" type="noConversion"/>
  </si>
  <si>
    <t>备品备件是否充足？</t>
    <phoneticPr fontId="2" type="noConversion"/>
  </si>
  <si>
    <t>模具制造能力</t>
    <phoneticPr fontId="2" type="noConversion"/>
  </si>
  <si>
    <t>最大可以加工制造的模具尺寸？</t>
    <phoneticPr fontId="2" type="noConversion"/>
  </si>
  <si>
    <t>是否可以自己进行模具表面处理？</t>
    <phoneticPr fontId="2" type="noConversion"/>
  </si>
  <si>
    <t>公司自己有硬度检测能力？</t>
    <phoneticPr fontId="2" type="noConversion"/>
  </si>
  <si>
    <t>通常的模具制作周期？</t>
    <phoneticPr fontId="2" type="noConversion"/>
  </si>
  <si>
    <t>是否自己加工电极？（石墨/铜）</t>
    <phoneticPr fontId="2" type="noConversion"/>
  </si>
  <si>
    <t>是否采用电极专用装夹系统？（3r/erowa）</t>
    <phoneticPr fontId="2" type="noConversion"/>
  </si>
  <si>
    <t>每个电极是否都有图纸？</t>
    <phoneticPr fontId="2" type="noConversion"/>
  </si>
  <si>
    <t>是否对电极和部件做尺寸检测（即全检）？</t>
    <phoneticPr fontId="2" type="noConversion"/>
  </si>
  <si>
    <t>有做过超硬模具的经验？</t>
    <phoneticPr fontId="2" type="noConversion"/>
  </si>
  <si>
    <t>是否自己做抛光吗？（可以做到什么程度）</t>
    <phoneticPr fontId="2" type="noConversion"/>
  </si>
  <si>
    <t>有标准的模具制造程序（流程图）？</t>
    <phoneticPr fontId="2" type="noConversion"/>
  </si>
  <si>
    <t>加工的精度足够？</t>
    <phoneticPr fontId="2" type="noConversion"/>
  </si>
  <si>
    <t>是否有模具焊接能力（型号）？</t>
    <phoneticPr fontId="2" type="noConversion"/>
  </si>
  <si>
    <t>是否在焊接前已得到顾客的允许？</t>
    <phoneticPr fontId="2" type="noConversion"/>
  </si>
  <si>
    <t>是否有外部资源管理方法和执行确认？</t>
    <phoneticPr fontId="2" type="noConversion"/>
  </si>
  <si>
    <t>是否有运送模具的管理程序？</t>
    <phoneticPr fontId="2" type="noConversion"/>
  </si>
  <si>
    <t>模具是否有装箱并防滑的方法？</t>
    <phoneticPr fontId="2" type="noConversion"/>
  </si>
  <si>
    <t>是否提供给客户模具维修保养的说明书？</t>
    <phoneticPr fontId="2" type="noConversion"/>
  </si>
  <si>
    <t>是否有进展跟踪系统（哪种系统）？</t>
    <phoneticPr fontId="2" type="noConversion"/>
  </si>
  <si>
    <t>是否有实时跟踪系统？</t>
    <phoneticPr fontId="2" type="noConversion"/>
  </si>
  <si>
    <t>是否有外包部件的供应商？</t>
    <phoneticPr fontId="2" type="noConversion"/>
  </si>
  <si>
    <t>是否有可用的模架供应商？</t>
    <phoneticPr fontId="2" type="noConversion"/>
  </si>
  <si>
    <t>是否跟踪外部部件的进展状态？</t>
    <phoneticPr fontId="2" type="noConversion"/>
  </si>
  <si>
    <t>模具调试</t>
    <phoneticPr fontId="2" type="noConversion"/>
  </si>
  <si>
    <t>模具调试是否有标准程序和检查单？</t>
    <phoneticPr fontId="2" type="noConversion"/>
  </si>
  <si>
    <t>是否有模具调试的依据和准则？</t>
    <phoneticPr fontId="2" type="noConversion"/>
  </si>
  <si>
    <t>是否保存试模记录？</t>
    <phoneticPr fontId="2" type="noConversion"/>
  </si>
  <si>
    <t>是否有合适的模具存放地（灰尘/湿度控制）？</t>
    <phoneticPr fontId="2" type="noConversion"/>
  </si>
  <si>
    <t>多长时间进行一次检测设备的校验？</t>
    <phoneticPr fontId="2" type="noConversion"/>
  </si>
  <si>
    <t>是否有统计过程控制程序？</t>
    <phoneticPr fontId="2" type="noConversion"/>
  </si>
  <si>
    <t>公司自己是否有CMM？</t>
    <phoneticPr fontId="2" type="noConversion"/>
  </si>
  <si>
    <t>是否自己支持FAI（模具开发完成后的第一个产品检测）？</t>
    <phoneticPr fontId="2" type="noConversion"/>
  </si>
  <si>
    <t>是否自己支持CPK分析？</t>
    <phoneticPr fontId="2" type="noConversion"/>
  </si>
  <si>
    <t>是否能保证模具周期？</t>
    <phoneticPr fontId="2" type="noConversion"/>
  </si>
  <si>
    <t>评分</t>
    <phoneticPr fontId="2" type="noConversion"/>
  </si>
  <si>
    <t>评审记录</t>
    <phoneticPr fontId="2" type="noConversion"/>
  </si>
  <si>
    <t>序号</t>
    <phoneticPr fontId="2" type="noConversion"/>
  </si>
  <si>
    <t>一</t>
    <phoneticPr fontId="2" type="noConversion"/>
  </si>
  <si>
    <t>评分项目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</si>
  <si>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</si>
  <si>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</si>
  <si>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</si>
  <si>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</si>
  <si>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</si>
  <si>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七</t>
    <phoneticPr fontId="2" type="noConversion"/>
  </si>
  <si>
    <t>八</t>
    <phoneticPr fontId="2" type="noConversion"/>
  </si>
  <si>
    <t>满分</t>
    <phoneticPr fontId="2" type="noConversion"/>
  </si>
  <si>
    <t>得分</t>
    <phoneticPr fontId="2" type="noConversion"/>
  </si>
  <si>
    <t>质量和检测</t>
    <phoneticPr fontId="2" type="noConversion"/>
  </si>
  <si>
    <t>管理方法</t>
    <phoneticPr fontId="2" type="noConversion"/>
  </si>
  <si>
    <t>合     计</t>
    <phoneticPr fontId="2" type="noConversion"/>
  </si>
  <si>
    <t>满     分</t>
    <phoneticPr fontId="2" type="noConversion"/>
  </si>
  <si>
    <t>得     分</t>
    <phoneticPr fontId="2" type="noConversion"/>
  </si>
  <si>
    <t>是否能对模具辅助系统做安装调试？</t>
    <phoneticPr fontId="2" type="noConversion"/>
  </si>
  <si>
    <t>是否对模具辅助系统非常了解？</t>
    <phoneticPr fontId="2" type="noConversion"/>
  </si>
  <si>
    <t>是否在模具装配后对辅助系统进行测试？</t>
    <phoneticPr fontId="2" type="noConversion"/>
  </si>
  <si>
    <t>是否有自己的设备进行试模？</t>
    <phoneticPr fontId="2" type="noConversion"/>
  </si>
  <si>
    <t>测试样品的最终版本是否一次OK？</t>
    <phoneticPr fontId="2" type="noConversion"/>
  </si>
  <si>
    <t>是否记录收缩率等经验参数结果</t>
    <phoneticPr fontId="2" type="noConversion"/>
  </si>
  <si>
    <t>是否在设备上及时直接检测模具尺寸（及自主检查）</t>
    <phoneticPr fontId="2" type="noConversion"/>
  </si>
  <si>
    <t>是否有定期的模具进度表更新，在跟踪系统上？</t>
    <phoneticPr fontId="2" type="noConversion"/>
  </si>
  <si>
    <t>是否对外包的模架进行检测？</t>
    <phoneticPr fontId="2" type="noConversion"/>
  </si>
  <si>
    <t>是否对其余采购部件进行检测？</t>
    <phoneticPr fontId="2" type="noConversion"/>
  </si>
  <si>
    <t>是否有备检查用的详细的模具组件图纸？</t>
    <phoneticPr fontId="2" type="noConversion"/>
  </si>
  <si>
    <t>模具设计人员有相应的产品（冲压/注塑等）知识/能力吗？</t>
    <phoneticPr fontId="2" type="noConversion"/>
  </si>
  <si>
    <t>是否通过质量体系认证、环评，什么级别？</t>
    <phoneticPr fontId="2" type="noConversion"/>
  </si>
  <si>
    <t>有CAE分析系统？</t>
    <phoneticPr fontId="2" type="noConversion"/>
  </si>
  <si>
    <t>是否有国内之名汽车整车/零部件企业模具开发成功经验？</t>
    <phoneticPr fontId="2" type="noConversion"/>
  </si>
  <si>
    <t>是否有客户满意度评价？</t>
    <phoneticPr fontId="2" type="noConversion"/>
  </si>
  <si>
    <t>有模具试制设备（冲压设备/注塑设备等）？</t>
    <phoneticPr fontId="2" type="noConversion"/>
  </si>
  <si>
    <t>是否自己有热处理能力（普通热处理、真空热处理、TD处理等）？</t>
    <phoneticPr fontId="2" type="noConversion"/>
  </si>
  <si>
    <t>是否对所有模具在运送前做适当的清理、调整、上润滑油？</t>
    <phoneticPr fontId="2" type="noConversion"/>
  </si>
  <si>
    <t>三</t>
  </si>
  <si>
    <t>四</t>
  </si>
  <si>
    <t>五</t>
  </si>
  <si>
    <t>六</t>
  </si>
  <si>
    <t>九</t>
    <phoneticPr fontId="2" type="noConversion"/>
  </si>
  <si>
    <t>综合管理</t>
    <phoneticPr fontId="2" type="noConversion"/>
  </si>
  <si>
    <t>是否有现场5S管理？</t>
    <phoneticPr fontId="2" type="noConversion"/>
  </si>
  <si>
    <t>各项评分</t>
  </si>
  <si>
    <t>配分</t>
  </si>
  <si>
    <t>得分</t>
  </si>
  <si>
    <t>%</t>
  </si>
  <si>
    <t>综合管理</t>
    <phoneticPr fontId="15" type="noConversion"/>
  </si>
  <si>
    <t>模具设计</t>
    <phoneticPr fontId="15" type="noConversion"/>
  </si>
  <si>
    <t>模具制造能力</t>
    <phoneticPr fontId="15" type="noConversion"/>
  </si>
  <si>
    <t>管理方法</t>
    <phoneticPr fontId="15" type="noConversion"/>
  </si>
  <si>
    <t>模具调试</t>
    <phoneticPr fontId="15" type="noConversion"/>
  </si>
  <si>
    <t>质量和检测</t>
    <phoneticPr fontId="15" type="noConversion"/>
  </si>
  <si>
    <r>
      <t>完全符合</t>
    </r>
    <r>
      <rPr>
        <sz val="9"/>
        <color rgb="FFFF0000"/>
        <rFont val="宋体"/>
        <family val="3"/>
        <charset val="134"/>
        <scheme val="minor"/>
      </rPr>
      <t>10分</t>
    </r>
    <r>
      <rPr>
        <sz val="9"/>
        <color theme="1"/>
        <rFont val="宋体"/>
        <family val="2"/>
        <charset val="134"/>
        <scheme val="minor"/>
      </rPr>
      <t>，大部分符合</t>
    </r>
    <r>
      <rPr>
        <sz val="9"/>
        <color rgb="FFFF0000"/>
        <rFont val="宋体"/>
        <family val="3"/>
        <charset val="134"/>
        <scheme val="minor"/>
      </rPr>
      <t>8分</t>
    </r>
    <r>
      <rPr>
        <sz val="9"/>
        <color theme="1"/>
        <rFont val="宋体"/>
        <family val="2"/>
        <charset val="134"/>
        <scheme val="minor"/>
      </rPr>
      <t>，不符符合</t>
    </r>
    <r>
      <rPr>
        <sz val="9"/>
        <color rgb="FFFF0000"/>
        <rFont val="宋体"/>
        <family val="3"/>
        <charset val="134"/>
        <scheme val="minor"/>
      </rPr>
      <t>6分</t>
    </r>
    <r>
      <rPr>
        <sz val="9"/>
        <color theme="1"/>
        <rFont val="宋体"/>
        <family val="2"/>
        <charset val="134"/>
        <scheme val="minor"/>
      </rPr>
      <t>，大部分不符合</t>
    </r>
    <r>
      <rPr>
        <sz val="9"/>
        <color rgb="FFFF0000"/>
        <rFont val="宋体"/>
        <family val="3"/>
        <charset val="134"/>
        <scheme val="minor"/>
      </rPr>
      <t>4分</t>
    </r>
    <r>
      <rPr>
        <sz val="9"/>
        <color theme="1"/>
        <rFont val="宋体"/>
        <family val="2"/>
        <charset val="134"/>
        <scheme val="minor"/>
      </rPr>
      <t>，完全不符合</t>
    </r>
    <r>
      <rPr>
        <sz val="9"/>
        <color rgb="FFFF0000"/>
        <rFont val="宋体"/>
        <family val="3"/>
        <charset val="134"/>
        <scheme val="minor"/>
      </rPr>
      <t>0分,</t>
    </r>
    <r>
      <rPr>
        <sz val="9"/>
        <rFont val="宋体"/>
        <family val="3"/>
        <charset val="134"/>
        <scheme val="minor"/>
      </rPr>
      <t>该条款不适用</t>
    </r>
    <r>
      <rPr>
        <sz val="9"/>
        <color rgb="FFFF0000"/>
        <rFont val="宋体"/>
        <family val="3"/>
        <charset val="134"/>
        <scheme val="minor"/>
      </rPr>
      <t>NA</t>
    </r>
    <r>
      <rPr>
        <sz val="9"/>
        <color theme="1"/>
        <rFont val="宋体"/>
        <family val="2"/>
        <charset val="134"/>
        <scheme val="minor"/>
      </rPr>
      <t>。                                   通过标准得分大于等于</t>
    </r>
    <r>
      <rPr>
        <sz val="9"/>
        <color rgb="FFFF0000"/>
        <rFont val="宋体"/>
        <family val="3"/>
        <charset val="134"/>
        <scheme val="minor"/>
      </rPr>
      <t>80%</t>
    </r>
    <phoneticPr fontId="2" type="noConversion"/>
  </si>
  <si>
    <t>总体满意度：</t>
    <phoneticPr fontId="2" type="noConversion"/>
  </si>
  <si>
    <t>EG[%]=</t>
    <phoneticPr fontId="2" type="noConversion"/>
  </si>
  <si>
    <t>=</t>
  </si>
  <si>
    <t>有应用模具辅助系统支持？</t>
    <phoneticPr fontId="2" type="noConversion"/>
  </si>
  <si>
    <t>供应商名称：</t>
  </si>
  <si>
    <t>地址：</t>
    <phoneticPr fontId="15" type="noConversion"/>
  </si>
  <si>
    <t>审核时间：</t>
    <phoneticPr fontId="15" type="noConversion"/>
  </si>
  <si>
    <t>审核组长：</t>
    <phoneticPr fontId="15" type="noConversion"/>
  </si>
  <si>
    <t>审核组员：</t>
    <phoneticPr fontId="15" type="noConversion"/>
  </si>
  <si>
    <t>评分结果：</t>
    <phoneticPr fontId="15" type="noConversion"/>
  </si>
  <si>
    <t>得分：</t>
    <phoneticPr fontId="15" type="noConversion"/>
  </si>
  <si>
    <t>等级：</t>
    <phoneticPr fontId="15" type="noConversion"/>
  </si>
  <si>
    <t>公司概况</t>
    <phoneticPr fontId="15" type="noConversion"/>
  </si>
  <si>
    <t>审核总结</t>
    <phoneticPr fontId="15" type="noConversion"/>
  </si>
  <si>
    <t>审核：</t>
    <phoneticPr fontId="15" type="noConversion"/>
  </si>
  <si>
    <t>批准：</t>
    <phoneticPr fontId="15" type="noConversion"/>
  </si>
  <si>
    <t>表单No.GR-42-04-03（B/0）                     光华荣昌                            A4(210mm×297mm)</t>
    <phoneticPr fontId="15" type="noConversion"/>
  </si>
  <si>
    <t>模具供应商审核检查报告</t>
    <phoneticPr fontId="15" type="noConversion"/>
  </si>
  <si>
    <t>模具种类：</t>
    <phoneticPr fontId="15" type="noConversion"/>
  </si>
  <si>
    <t>审核人员</t>
    <phoneticPr fontId="2" type="noConversion"/>
  </si>
  <si>
    <t>使用什么方式传递数据（）FTP，（）E-Mail？</t>
    <phoneticPr fontId="2" type="noConversion"/>
  </si>
  <si>
    <t>北京光华荣昌汽车部件有限公司</t>
    <phoneticPr fontId="2" type="noConversion"/>
  </si>
  <si>
    <t>审核结论：通过</t>
    <phoneticPr fontId="2" type="noConversion"/>
  </si>
  <si>
    <t>王熙龙</t>
    <phoneticPr fontId="2" type="noConversion"/>
  </si>
  <si>
    <t>是否执行GR&amp;R培训/应用？</t>
    <phoneticPr fontId="2" type="noConversion"/>
  </si>
  <si>
    <t>刘建轮、张建伟</t>
    <phoneticPr fontId="2" type="noConversion"/>
  </si>
  <si>
    <t>玛斯特轻量化科技（天津）有限公司</t>
    <phoneticPr fontId="2" type="noConversion"/>
  </si>
  <si>
    <t>天津市北辰区北辰科技园景丽路15号</t>
    <phoneticPr fontId="2" type="noConversion"/>
  </si>
  <si>
    <t>张建伟、刘建轮</t>
    <phoneticPr fontId="2" type="noConversion"/>
  </si>
  <si>
    <t>焊装夹具</t>
    <phoneticPr fontId="2" type="noConversion"/>
  </si>
  <si>
    <t>通过ISO9001质量体系，证书有限期：2027年10月21日</t>
    <phoneticPr fontId="2" type="noConversion"/>
  </si>
  <si>
    <t>北汽（株洲）、吉利领克</t>
    <phoneticPr fontId="2" type="noConversion"/>
  </si>
  <si>
    <t>NA</t>
  </si>
  <si>
    <t>生产区域简陋</t>
    <phoneticPr fontId="2" type="noConversion"/>
  </si>
  <si>
    <t>设备种类及产能可以满足现有生产订单需求</t>
    <phoneticPr fontId="2" type="noConversion"/>
  </si>
  <si>
    <t>不适用</t>
    <phoneticPr fontId="2" type="noConversion"/>
  </si>
  <si>
    <t>项目经理负责推动协调相关部门对模具问题进行改善</t>
    <phoneticPr fontId="2" type="noConversion"/>
  </si>
  <si>
    <t>无专门存放区域，直接摆放在使用设备旁</t>
    <phoneticPr fontId="2" type="noConversion"/>
  </si>
  <si>
    <t>不适用</t>
    <phoneticPr fontId="2" type="noConversion"/>
  </si>
  <si>
    <t>口头培训，无书面记录保存</t>
    <phoneticPr fontId="2" type="noConversion"/>
  </si>
  <si>
    <t>属于技能工人，自身掌握基本操作能力</t>
    <phoneticPr fontId="2" type="noConversion"/>
  </si>
  <si>
    <t>操作人员具备常规问题的处理能力</t>
    <phoneticPr fontId="2" type="noConversion"/>
  </si>
  <si>
    <t>操作人员自行维护和保养，但无书面记录保存</t>
    <phoneticPr fontId="2" type="noConversion"/>
  </si>
  <si>
    <t>设立项目部，由项目经理全程跟踪</t>
    <phoneticPr fontId="2" type="noConversion"/>
  </si>
  <si>
    <t>专职质量2人，主要负责三坐标数据测试</t>
    <phoneticPr fontId="2" type="noConversion"/>
  </si>
  <si>
    <t>无专门配置安全员，特殊形况下由生产部长兼职</t>
    <phoneticPr fontId="2" type="noConversion"/>
  </si>
  <si>
    <t>无专门仓库，生产配件随机摆放在设备旁</t>
    <phoneticPr fontId="2" type="noConversion"/>
  </si>
  <si>
    <t>无特殊标识</t>
    <phoneticPr fontId="2" type="noConversion"/>
  </si>
  <si>
    <t>标准键，直接使用</t>
    <phoneticPr fontId="2" type="noConversion"/>
  </si>
  <si>
    <t>技术下发BOM需求</t>
    <phoneticPr fontId="2" type="noConversion"/>
  </si>
  <si>
    <t>技术下发BOM上明确需要规格型号</t>
    <phoneticPr fontId="2" type="noConversion"/>
  </si>
  <si>
    <t>按照生产反馈进行采购</t>
    <phoneticPr fontId="2" type="noConversion"/>
  </si>
  <si>
    <r>
      <rPr>
        <sz val="10"/>
        <rFont val="宋体"/>
        <family val="3"/>
        <charset val="134"/>
        <scheme val="minor"/>
      </rPr>
      <t>玛斯特轻量化科技（天津）有限公司，2016年成立，属于集团子公司之一，生产工厂属于租赁性质，4300平方米，工厂&amp;设计办公区域分离。目前工厂人员145人（含专门设计人员40人左右），2024年营业额7800万元，汽车行业占比90%，设计产能300-400套/年；</t>
    </r>
    <r>
      <rPr>
        <sz val="10"/>
        <color rgb="FFFF0000"/>
        <rFont val="宋体"/>
        <family val="3"/>
        <charset val="134"/>
        <scheme val="minor"/>
      </rPr>
      <t xml:space="preserve">
</t>
    </r>
    <r>
      <rPr>
        <sz val="10"/>
        <rFont val="宋体"/>
        <family val="3"/>
        <charset val="134"/>
        <scheme val="minor"/>
      </rPr>
      <t>质量体系：通过ISO9001质量体系；证书有限期：2027年10月21日；认证范围：焊装夹具和检具的设计和制造；证书编号：25024Q12316R1S；认证单位：中球联合国际认证（北京）有限公司</t>
    </r>
    <r>
      <rPr>
        <sz val="10"/>
        <color rgb="FFFF0000"/>
        <rFont val="宋体"/>
        <family val="3"/>
        <charset val="134"/>
        <scheme val="minor"/>
      </rPr>
      <t xml:space="preserve">
</t>
    </r>
    <r>
      <rPr>
        <sz val="10"/>
        <rFont val="宋体"/>
        <family val="3"/>
        <charset val="134"/>
        <scheme val="minor"/>
      </rPr>
      <t>主要客户：北汽（株洲）、吉利领克、河北长安</t>
    </r>
    <r>
      <rPr>
        <sz val="10"/>
        <color rgb="FFFF0000"/>
        <rFont val="宋体"/>
        <family val="3"/>
        <charset val="134"/>
        <scheme val="minor"/>
      </rPr>
      <t xml:space="preserve">
</t>
    </r>
    <r>
      <rPr>
        <sz val="10"/>
        <rFont val="宋体"/>
        <family val="3"/>
        <charset val="134"/>
        <scheme val="minor"/>
      </rPr>
      <t>主要产品：白车身焊接线、夹具、检具</t>
    </r>
    <r>
      <rPr>
        <sz val="10"/>
        <color rgb="FFFF0000"/>
        <rFont val="宋体"/>
        <family val="3"/>
        <charset val="134"/>
        <scheme val="minor"/>
      </rPr>
      <t xml:space="preserve">
</t>
    </r>
    <r>
      <rPr>
        <sz val="10"/>
        <rFont val="宋体"/>
        <family val="3"/>
        <charset val="134"/>
        <scheme val="minor"/>
      </rPr>
      <t>主要设备：1台火焰切割机，2天龙门铣（8*4米，6*3.5米）</t>
    </r>
    <r>
      <rPr>
        <sz val="10"/>
        <color rgb="FFFF0000"/>
        <rFont val="宋体"/>
        <family val="3"/>
        <charset val="134"/>
        <scheme val="minor"/>
      </rPr>
      <t xml:space="preserve">
</t>
    </r>
    <r>
      <rPr>
        <sz val="10"/>
        <rFont val="宋体"/>
        <family val="3"/>
        <charset val="134"/>
        <scheme val="minor"/>
      </rPr>
      <t>主要检具：2台便携式三坐标</t>
    </r>
    <r>
      <rPr>
        <sz val="10"/>
        <color rgb="FFFF0000"/>
        <rFont val="宋体"/>
        <family val="3"/>
        <charset val="134"/>
        <scheme val="minor"/>
      </rPr>
      <t xml:space="preserve">
</t>
    </r>
    <phoneticPr fontId="2" type="noConversion"/>
  </si>
  <si>
    <t>CATIA,CAD .机械设计：20人，电气10人</t>
  </si>
  <si>
    <t>是</t>
  </si>
  <si>
    <t>有</t>
  </si>
  <si>
    <t>半年一次</t>
  </si>
  <si>
    <t>40%自己设计，60%外包</t>
  </si>
  <si>
    <t>5年以上工作经验占60%</t>
  </si>
  <si>
    <t>FTP</t>
  </si>
  <si>
    <t>不会</t>
  </si>
  <si>
    <t>终验收后提供图纸</t>
  </si>
  <si>
    <t>很少有</t>
  </si>
  <si>
    <t>现场保养维护记录缺失</t>
  </si>
  <si>
    <t>循环利用未见记录</t>
  </si>
  <si>
    <t>部分需要外协</t>
  </si>
  <si>
    <t>无磨床</t>
  </si>
  <si>
    <t>可以</t>
  </si>
  <si>
    <t>行车</t>
  </si>
  <si>
    <t>现场人员少</t>
  </si>
  <si>
    <t>工厂老化</t>
  </si>
  <si>
    <t>5年</t>
  </si>
  <si>
    <t>7米</t>
  </si>
  <si>
    <t>有喷砂工艺</t>
  </si>
  <si>
    <t>环保要求，委外处理</t>
  </si>
  <si>
    <t>有，现场未见设备</t>
  </si>
  <si>
    <t>60天</t>
  </si>
  <si>
    <t>关键零件抽检</t>
  </si>
  <si>
    <t>项目经理跟踪</t>
  </si>
  <si>
    <t>/</t>
  </si>
  <si>
    <t>现场环境差</t>
  </si>
  <si>
    <t>一季度</t>
  </si>
  <si>
    <t>出货周期60天</t>
  </si>
  <si>
    <r>
      <rPr>
        <b/>
        <sz val="10"/>
        <rFont val="宋体"/>
        <family val="3"/>
        <charset val="134"/>
        <scheme val="minor"/>
      </rPr>
      <t>总结评语：集团总裁属于天汽模技术副总出身，公司属于集团分公司之一，主要承接焊接线、夹具等项目，技术&amp;项目团队人员庞大，属于项目经理负责制；加工设备种类（3台CNC、7台线切割电火花设备）可以基本满足加工需要；生产场地为租赁的老厂房现场环境较差，现场未发现三坐标、硬度检查的相关检测设备，公司主要业务属于白车身焊接线制造，夹具属于辅助业务，现场设备加工的产品非夹具类产品，开工率相对较低；生产产能可以满足公司需求；付款模式无特殊要求，现金流无风险；
优势：有自主发明专利和实用新型专利；承接过国内多个主机厂的产线项目；
劣势：生产现场区域老化，未见夹具类产品组装作业区；主营产线集成类项目，未承接过座椅夹具类项目，弧焊夹具项目经验少；加工70%委外，设计工作60%外包；未展现汽车零部件及座椅夹具类项目案例；供应商配合意愿不积极；
建议事项：座椅弧焊夹具项目经验较少，不建议通过</t>
    </r>
    <r>
      <rPr>
        <b/>
        <sz val="10"/>
        <color rgb="FFFF0000"/>
        <rFont val="宋体"/>
        <family val="3"/>
        <charset val="134"/>
        <scheme val="minor"/>
      </rPr>
      <t xml:space="preserve">
</t>
    </r>
    <phoneticPr fontId="15" type="noConversion"/>
  </si>
  <si>
    <t>王熙龙</t>
    <phoneticPr fontId="2" type="noConversion"/>
  </si>
  <si>
    <t>编制：王熙龙、张建伟、刘建轮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</si>
</sst>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4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b/>
      <sz val="12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0"/>
      <name val="Arial"/>
      <family val="2"/>
    </font>
    <font>
      <b/>
      <u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name val="Arial"/>
      <family val="2"/>
    </font>
    <font>
      <b/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0" fontId="28" fillId="0" borderId="0"/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9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9" fillId="0" borderId="6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8" xfId="0" applyFont="1" applyBorder="1" applyAlignment="1"/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17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>
      <alignment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4" xfId="0" applyFont="1" applyBorder="1" applyAlignment="1"/>
    <xf numFmtId="0" fontId="24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5" fillId="0" borderId="5" xfId="0" applyFont="1" applyBorder="1">
      <alignment vertical="center"/>
    </xf>
    <xf numFmtId="0" fontId="24" fillId="0" borderId="1" xfId="0" applyFont="1" applyBorder="1" applyAlignment="1">
      <alignment horizontal="center"/>
    </xf>
    <xf numFmtId="0" fontId="24" fillId="0" borderId="11" xfId="1" applyNumberFormat="1" applyFont="1" applyBorder="1" applyAlignment="1">
      <alignment horizontal="center"/>
    </xf>
    <xf numFmtId="9" fontId="24" fillId="0" borderId="1" xfId="1" applyFont="1" applyBorder="1" applyAlignment="1">
      <alignment horizontal="center"/>
    </xf>
    <xf numFmtId="0" fontId="11" fillId="0" borderId="0" xfId="0" applyFont="1" applyBorder="1" applyAlignment="1"/>
    <xf numFmtId="0" fontId="12" fillId="0" borderId="0" xfId="0" applyFont="1" applyBorder="1">
      <alignment vertical="center"/>
    </xf>
    <xf numFmtId="0" fontId="18" fillId="0" borderId="0" xfId="0" applyFont="1" applyBorder="1" applyAlignment="1">
      <alignment horizontal="left"/>
    </xf>
    <xf numFmtId="0" fontId="17" fillId="0" borderId="0" xfId="0" applyFont="1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3" fillId="0" borderId="0" xfId="0" applyFont="1" applyBorder="1">
      <alignment vertical="center"/>
    </xf>
    <xf numFmtId="1" fontId="18" fillId="0" borderId="0" xfId="0" applyNumberFormat="1" applyFont="1" applyBorder="1" applyAlignment="1">
      <alignment horizontal="center"/>
    </xf>
    <xf numFmtId="9" fontId="18" fillId="0" borderId="0" xfId="1" applyFont="1" applyBorder="1" applyAlignment="1">
      <alignment horizont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28" fillId="0" borderId="0" xfId="3">
      <alignment vertical="center"/>
    </xf>
    <xf numFmtId="0" fontId="30" fillId="0" borderId="0" xfId="3" applyFont="1" applyAlignment="1">
      <alignment horizontal="left"/>
    </xf>
    <xf numFmtId="9" fontId="22" fillId="0" borderId="0" xfId="4" applyNumberFormat="1" applyFont="1" applyAlignment="1">
      <alignment vertical="center"/>
    </xf>
    <xf numFmtId="0" fontId="28" fillId="0" borderId="0" xfId="4"/>
    <xf numFmtId="0" fontId="31" fillId="0" borderId="0" xfId="4" applyFont="1"/>
    <xf numFmtId="0" fontId="30" fillId="0" borderId="0" xfId="3" applyFont="1" applyAlignment="1">
      <alignment horizontal="left" vertical="center"/>
    </xf>
    <xf numFmtId="0" fontId="30" fillId="0" borderId="0" xfId="2" applyFont="1" applyAlignment="1">
      <alignment vertical="center"/>
    </xf>
    <xf numFmtId="0" fontId="30" fillId="0" borderId="0" xfId="3" applyFont="1" applyAlignment="1">
      <alignment vertical="center" wrapText="1"/>
    </xf>
    <xf numFmtId="9" fontId="30" fillId="0" borderId="0" xfId="3" applyNumberFormat="1" applyFont="1" applyAlignment="1">
      <alignment horizontal="center" vertical="center" wrapText="1"/>
    </xf>
    <xf numFmtId="0" fontId="24" fillId="0" borderId="0" xfId="3" applyFont="1" applyAlignment="1">
      <alignment vertical="top" wrapText="1"/>
    </xf>
    <xf numFmtId="0" fontId="16" fillId="0" borderId="12" xfId="3" applyFont="1" applyBorder="1">
      <alignment vertical="center"/>
    </xf>
    <xf numFmtId="0" fontId="28" fillId="0" borderId="14" xfId="4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5" fillId="0" borderId="0" xfId="0" applyFon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>
      <alignment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Fill="1" applyBorder="1">
      <alignment vertical="center"/>
    </xf>
    <xf numFmtId="0" fontId="37" fillId="0" borderId="1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>
      <alignment vertical="center"/>
    </xf>
    <xf numFmtId="14" fontId="30" fillId="0" borderId="12" xfId="2" applyNumberFormat="1" applyFont="1" applyBorder="1"/>
    <xf numFmtId="0" fontId="32" fillId="0" borderId="0" xfId="3" applyFont="1" applyAlignment="1">
      <alignment horizontal="left" vertical="center"/>
    </xf>
    <xf numFmtId="0" fontId="33" fillId="0" borderId="0" xfId="3" applyFont="1" applyAlignment="1">
      <alignment horizontal="left" vertical="center"/>
    </xf>
    <xf numFmtId="9" fontId="22" fillId="5" borderId="5" xfId="4" applyNumberFormat="1" applyFont="1" applyFill="1" applyBorder="1" applyAlignment="1">
      <alignment horizontal="center" vertical="center"/>
    </xf>
    <xf numFmtId="9" fontId="22" fillId="5" borderId="7" xfId="4" applyNumberFormat="1" applyFont="1" applyFill="1" applyBorder="1" applyAlignment="1">
      <alignment horizontal="center" vertical="center"/>
    </xf>
    <xf numFmtId="9" fontId="22" fillId="5" borderId="15" xfId="4" applyNumberFormat="1" applyFont="1" applyFill="1" applyBorder="1" applyAlignment="1">
      <alignment horizontal="center" vertical="center"/>
    </xf>
    <xf numFmtId="9" fontId="22" fillId="5" borderId="10" xfId="4" applyNumberFormat="1" applyFont="1" applyFill="1" applyBorder="1" applyAlignment="1">
      <alignment horizontal="center" vertical="center"/>
    </xf>
    <xf numFmtId="176" fontId="22" fillId="5" borderId="5" xfId="4" applyNumberFormat="1" applyFont="1" applyFill="1" applyBorder="1" applyAlignment="1">
      <alignment horizontal="center" vertical="center"/>
    </xf>
    <xf numFmtId="176" fontId="22" fillId="5" borderId="7" xfId="4" applyNumberFormat="1" applyFont="1" applyFill="1" applyBorder="1" applyAlignment="1">
      <alignment horizontal="center" vertical="center"/>
    </xf>
    <xf numFmtId="176" fontId="22" fillId="5" borderId="15" xfId="4" applyNumberFormat="1" applyFont="1" applyFill="1" applyBorder="1" applyAlignment="1">
      <alignment horizontal="center" vertical="center"/>
    </xf>
    <xf numFmtId="176" fontId="22" fillId="5" borderId="10" xfId="4" applyNumberFormat="1" applyFont="1" applyFill="1" applyBorder="1" applyAlignment="1">
      <alignment horizontal="center" vertical="center"/>
    </xf>
    <xf numFmtId="0" fontId="5" fillId="0" borderId="9" xfId="3" applyFont="1" applyBorder="1" applyAlignment="1">
      <alignment horizontal="left" vertical="center"/>
    </xf>
    <xf numFmtId="0" fontId="39" fillId="0" borderId="1" xfId="3" applyFont="1" applyBorder="1" applyAlignment="1">
      <alignment horizontal="left" vertical="top" wrapText="1"/>
    </xf>
    <xf numFmtId="0" fontId="34" fillId="0" borderId="1" xfId="3" applyFont="1" applyBorder="1" applyAlignment="1">
      <alignment horizontal="left" vertical="top" wrapText="1"/>
    </xf>
    <xf numFmtId="0" fontId="5" fillId="0" borderId="0" xfId="3" applyFont="1" applyAlignment="1">
      <alignment horizontal="left" vertical="center"/>
    </xf>
    <xf numFmtId="0" fontId="34" fillId="0" borderId="1" xfId="3" applyFont="1" applyBorder="1" applyAlignment="1">
      <alignment vertical="top" wrapText="1"/>
    </xf>
    <xf numFmtId="0" fontId="28" fillId="0" borderId="12" xfId="3" applyBorder="1" applyAlignment="1">
      <alignment horizontal="center" vertical="center"/>
    </xf>
    <xf numFmtId="0" fontId="30" fillId="0" borderId="0" xfId="3" applyFont="1" applyAlignment="1">
      <alignment horizontal="right" vertical="center" wrapText="1"/>
    </xf>
    <xf numFmtId="0" fontId="16" fillId="0" borderId="11" xfId="3" applyFont="1" applyBorder="1" applyAlignment="1">
      <alignment horizontal="left" vertical="center"/>
    </xf>
    <xf numFmtId="0" fontId="16" fillId="0" borderId="12" xfId="3" applyFont="1" applyBorder="1" applyAlignment="1">
      <alignment horizontal="left" vertical="center"/>
    </xf>
    <xf numFmtId="14" fontId="30" fillId="0" borderId="12" xfId="2" applyNumberFormat="1" applyFont="1" applyBorder="1" applyAlignment="1">
      <alignment horizontal="left"/>
    </xf>
    <xf numFmtId="0" fontId="27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8" fillId="0" borderId="0" xfId="3" applyAlignment="1">
      <alignment horizontal="center" vertical="center"/>
    </xf>
    <xf numFmtId="0" fontId="30" fillId="0" borderId="9" xfId="2" applyFont="1" applyBorder="1" applyAlignment="1">
      <alignment horizontal="left"/>
    </xf>
    <xf numFmtId="14" fontId="30" fillId="0" borderId="12" xfId="2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9" fontId="8" fillId="0" borderId="0" xfId="0" applyNumberFormat="1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5">
    <cellStyle name="Normal_DARFT" xfId="4"/>
    <cellStyle name="百分比" xfId="1" builtinId="5"/>
    <cellStyle name="常规" xfId="0" builtinId="0"/>
    <cellStyle name="常规 2" xfId="2"/>
    <cellStyle name="常规 3" xfId="3"/>
  </cellStyles>
  <dxfs count="39"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11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316947</xdr:colOff>
      <xdr:row>20</xdr:row>
      <xdr:rowOff>10767</xdr:rowOff>
    </xdr:from>
    <xdr:to>
      <xdr:col>2</xdr:col>
      <xdr:colOff>577297</xdr:colOff>
      <xdr:row>20</xdr:row>
      <xdr:rowOff>157369</xdr:rowOff>
    </xdr:to>
    <xdr:pic>
      <xdr:nvPicPr>
        <xdr:cNvPr id="2" name="Picture 13" descr="厂标">
          <a:extLst>
            <a:ext uri="{FF2B5EF4-FFF2-40B4-BE49-F238E27FC236}">
              <a16:creationId xmlns:a16="http://schemas.microsoft.com/office/drawing/2014/main" xmlns="" id="{297A6DE8-F41B-4EEF-8DCC-EAF7844B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1990034" y="9872593"/>
          <a:ext cx="260350" cy="146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1"/>
  <sheetViews>
    <sheetView tabSelected="1" topLeftCell="A16" zoomScaleNormal="100" zoomScaleSheetLayoutView="100" workbookViewId="0">
      <selection activeCell="K19" sqref="K19"/>
    </sheetView>
  </sheetViews>
  <sheetFormatPr defaultRowHeight="12.5" x14ac:dyDescent="0.25"/>
  <cols>
    <col min="1" max="1" width="15.90625" style="49" customWidth="1"/>
    <col min="2" max="2" width="8.08984375" style="49" customWidth="1"/>
    <col min="3" max="3" width="9.453125" style="49" customWidth="1"/>
    <col min="4" max="7" width="8.7265625" style="49"/>
    <col min="8" max="8" width="17.90625" style="49" customWidth="1"/>
    <col min="9" max="256" width="8.7265625" style="49"/>
    <col min="257" max="257" width="17.08984375" style="49" customWidth="1"/>
    <col min="258" max="258" width="10.26953125" style="49" customWidth="1"/>
    <col min="259" max="512" width="8.7265625" style="49"/>
    <col min="513" max="513" width="17.08984375" style="49" customWidth="1"/>
    <col min="514" max="514" width="10.26953125" style="49" customWidth="1"/>
    <col min="515" max="768" width="8.7265625" style="49"/>
    <col min="769" max="769" width="17.08984375" style="49" customWidth="1"/>
    <col min="770" max="770" width="10.26953125" style="49" customWidth="1"/>
    <col min="771" max="1024" width="8.7265625" style="49"/>
    <col min="1025" max="1025" width="17.08984375" style="49" customWidth="1"/>
    <col min="1026" max="1026" width="10.26953125" style="49" customWidth="1"/>
    <col min="1027" max="1280" width="8.7265625" style="49"/>
    <col min="1281" max="1281" width="17.08984375" style="49" customWidth="1"/>
    <col min="1282" max="1282" width="10.26953125" style="49" customWidth="1"/>
    <col min="1283" max="1536" width="8.7265625" style="49"/>
    <col min="1537" max="1537" width="17.08984375" style="49" customWidth="1"/>
    <col min="1538" max="1538" width="10.26953125" style="49" customWidth="1"/>
    <col min="1539" max="1792" width="8.7265625" style="49"/>
    <col min="1793" max="1793" width="17.08984375" style="49" customWidth="1"/>
    <col min="1794" max="1794" width="10.26953125" style="49" customWidth="1"/>
    <col min="1795" max="2048" width="8.7265625" style="49"/>
    <col min="2049" max="2049" width="17.08984375" style="49" customWidth="1"/>
    <col min="2050" max="2050" width="10.26953125" style="49" customWidth="1"/>
    <col min="2051" max="2304" width="8.7265625" style="49"/>
    <col min="2305" max="2305" width="17.08984375" style="49" customWidth="1"/>
    <col min="2306" max="2306" width="10.26953125" style="49" customWidth="1"/>
    <col min="2307" max="2560" width="8.7265625" style="49"/>
    <col min="2561" max="2561" width="17.08984375" style="49" customWidth="1"/>
    <col min="2562" max="2562" width="10.26953125" style="49" customWidth="1"/>
    <col min="2563" max="2816" width="8.7265625" style="49"/>
    <col min="2817" max="2817" width="17.08984375" style="49" customWidth="1"/>
    <col min="2818" max="2818" width="10.26953125" style="49" customWidth="1"/>
    <col min="2819" max="3072" width="8.7265625" style="49"/>
    <col min="3073" max="3073" width="17.08984375" style="49" customWidth="1"/>
    <col min="3074" max="3074" width="10.26953125" style="49" customWidth="1"/>
    <col min="3075" max="3328" width="8.7265625" style="49"/>
    <col min="3329" max="3329" width="17.08984375" style="49" customWidth="1"/>
    <col min="3330" max="3330" width="10.26953125" style="49" customWidth="1"/>
    <col min="3331" max="3584" width="8.7265625" style="49"/>
    <col min="3585" max="3585" width="17.08984375" style="49" customWidth="1"/>
    <col min="3586" max="3586" width="10.26953125" style="49" customWidth="1"/>
    <col min="3587" max="3840" width="8.7265625" style="49"/>
    <col min="3841" max="3841" width="17.08984375" style="49" customWidth="1"/>
    <col min="3842" max="3842" width="10.26953125" style="49" customWidth="1"/>
    <col min="3843" max="4096" width="8.7265625" style="49"/>
    <col min="4097" max="4097" width="17.08984375" style="49" customWidth="1"/>
    <col min="4098" max="4098" width="10.26953125" style="49" customWidth="1"/>
    <col min="4099" max="4352" width="8.7265625" style="49"/>
    <col min="4353" max="4353" width="17.08984375" style="49" customWidth="1"/>
    <col min="4354" max="4354" width="10.26953125" style="49" customWidth="1"/>
    <col min="4355" max="4608" width="8.7265625" style="49"/>
    <col min="4609" max="4609" width="17.08984375" style="49" customWidth="1"/>
    <col min="4610" max="4610" width="10.26953125" style="49" customWidth="1"/>
    <col min="4611" max="4864" width="8.7265625" style="49"/>
    <col min="4865" max="4865" width="17.08984375" style="49" customWidth="1"/>
    <col min="4866" max="4866" width="10.26953125" style="49" customWidth="1"/>
    <col min="4867" max="5120" width="8.7265625" style="49"/>
    <col min="5121" max="5121" width="17.08984375" style="49" customWidth="1"/>
    <col min="5122" max="5122" width="10.26953125" style="49" customWidth="1"/>
    <col min="5123" max="5376" width="8.7265625" style="49"/>
    <col min="5377" max="5377" width="17.08984375" style="49" customWidth="1"/>
    <col min="5378" max="5378" width="10.26953125" style="49" customWidth="1"/>
    <col min="5379" max="5632" width="8.7265625" style="49"/>
    <col min="5633" max="5633" width="17.08984375" style="49" customWidth="1"/>
    <col min="5634" max="5634" width="10.26953125" style="49" customWidth="1"/>
    <col min="5635" max="5888" width="8.7265625" style="49"/>
    <col min="5889" max="5889" width="17.08984375" style="49" customWidth="1"/>
    <col min="5890" max="5890" width="10.26953125" style="49" customWidth="1"/>
    <col min="5891" max="6144" width="8.7265625" style="49"/>
    <col min="6145" max="6145" width="17.08984375" style="49" customWidth="1"/>
    <col min="6146" max="6146" width="10.26953125" style="49" customWidth="1"/>
    <col min="6147" max="6400" width="8.7265625" style="49"/>
    <col min="6401" max="6401" width="17.08984375" style="49" customWidth="1"/>
    <col min="6402" max="6402" width="10.26953125" style="49" customWidth="1"/>
    <col min="6403" max="6656" width="8.7265625" style="49"/>
    <col min="6657" max="6657" width="17.08984375" style="49" customWidth="1"/>
    <col min="6658" max="6658" width="10.26953125" style="49" customWidth="1"/>
    <col min="6659" max="6912" width="8.7265625" style="49"/>
    <col min="6913" max="6913" width="17.08984375" style="49" customWidth="1"/>
    <col min="6914" max="6914" width="10.26953125" style="49" customWidth="1"/>
    <col min="6915" max="7168" width="8.7265625" style="49"/>
    <col min="7169" max="7169" width="17.08984375" style="49" customWidth="1"/>
    <col min="7170" max="7170" width="10.26953125" style="49" customWidth="1"/>
    <col min="7171" max="7424" width="8.7265625" style="49"/>
    <col min="7425" max="7425" width="17.08984375" style="49" customWidth="1"/>
    <col min="7426" max="7426" width="10.26953125" style="49" customWidth="1"/>
    <col min="7427" max="7680" width="8.7265625" style="49"/>
    <col min="7681" max="7681" width="17.08984375" style="49" customWidth="1"/>
    <col min="7682" max="7682" width="10.26953125" style="49" customWidth="1"/>
    <col min="7683" max="7936" width="8.7265625" style="49"/>
    <col min="7937" max="7937" width="17.08984375" style="49" customWidth="1"/>
    <col min="7938" max="7938" width="10.26953125" style="49" customWidth="1"/>
    <col min="7939" max="8192" width="8.7265625" style="49"/>
    <col min="8193" max="8193" width="17.08984375" style="49" customWidth="1"/>
    <col min="8194" max="8194" width="10.26953125" style="49" customWidth="1"/>
    <col min="8195" max="8448" width="8.7265625" style="49"/>
    <col min="8449" max="8449" width="17.08984375" style="49" customWidth="1"/>
    <col min="8450" max="8450" width="10.26953125" style="49" customWidth="1"/>
    <col min="8451" max="8704" width="8.7265625" style="49"/>
    <col min="8705" max="8705" width="17.08984375" style="49" customWidth="1"/>
    <col min="8706" max="8706" width="10.26953125" style="49" customWidth="1"/>
    <col min="8707" max="8960" width="8.7265625" style="49"/>
    <col min="8961" max="8961" width="17.08984375" style="49" customWidth="1"/>
    <col min="8962" max="8962" width="10.26953125" style="49" customWidth="1"/>
    <col min="8963" max="9216" width="8.7265625" style="49"/>
    <col min="9217" max="9217" width="17.08984375" style="49" customWidth="1"/>
    <col min="9218" max="9218" width="10.26953125" style="49" customWidth="1"/>
    <col min="9219" max="9472" width="8.7265625" style="49"/>
    <col min="9473" max="9473" width="17.08984375" style="49" customWidth="1"/>
    <col min="9474" max="9474" width="10.26953125" style="49" customWidth="1"/>
    <col min="9475" max="9728" width="8.7265625" style="49"/>
    <col min="9729" max="9729" width="17.08984375" style="49" customWidth="1"/>
    <col min="9730" max="9730" width="10.26953125" style="49" customWidth="1"/>
    <col min="9731" max="9984" width="8.7265625" style="49"/>
    <col min="9985" max="9985" width="17.08984375" style="49" customWidth="1"/>
    <col min="9986" max="9986" width="10.26953125" style="49" customWidth="1"/>
    <col min="9987" max="10240" width="8.7265625" style="49"/>
    <col min="10241" max="10241" width="17.08984375" style="49" customWidth="1"/>
    <col min="10242" max="10242" width="10.26953125" style="49" customWidth="1"/>
    <col min="10243" max="10496" width="8.7265625" style="49"/>
    <col min="10497" max="10497" width="17.08984375" style="49" customWidth="1"/>
    <col min="10498" max="10498" width="10.26953125" style="49" customWidth="1"/>
    <col min="10499" max="10752" width="8.7265625" style="49"/>
    <col min="10753" max="10753" width="17.08984375" style="49" customWidth="1"/>
    <col min="10754" max="10754" width="10.26953125" style="49" customWidth="1"/>
    <col min="10755" max="11008" width="8.7265625" style="49"/>
    <col min="11009" max="11009" width="17.08984375" style="49" customWidth="1"/>
    <col min="11010" max="11010" width="10.26953125" style="49" customWidth="1"/>
    <col min="11011" max="11264" width="8.7265625" style="49"/>
    <col min="11265" max="11265" width="17.08984375" style="49" customWidth="1"/>
    <col min="11266" max="11266" width="10.26953125" style="49" customWidth="1"/>
    <col min="11267" max="11520" width="8.7265625" style="49"/>
    <col min="11521" max="11521" width="17.08984375" style="49" customWidth="1"/>
    <col min="11522" max="11522" width="10.26953125" style="49" customWidth="1"/>
    <col min="11523" max="11776" width="8.7265625" style="49"/>
    <col min="11777" max="11777" width="17.08984375" style="49" customWidth="1"/>
    <col min="11778" max="11778" width="10.26953125" style="49" customWidth="1"/>
    <col min="11779" max="12032" width="8.7265625" style="49"/>
    <col min="12033" max="12033" width="17.08984375" style="49" customWidth="1"/>
    <col min="12034" max="12034" width="10.26953125" style="49" customWidth="1"/>
    <col min="12035" max="12288" width="8.7265625" style="49"/>
    <col min="12289" max="12289" width="17.08984375" style="49" customWidth="1"/>
    <col min="12290" max="12290" width="10.26953125" style="49" customWidth="1"/>
    <col min="12291" max="12544" width="8.7265625" style="49"/>
    <col min="12545" max="12545" width="17.08984375" style="49" customWidth="1"/>
    <col min="12546" max="12546" width="10.26953125" style="49" customWidth="1"/>
    <col min="12547" max="12800" width="8.7265625" style="49"/>
    <col min="12801" max="12801" width="17.08984375" style="49" customWidth="1"/>
    <col min="12802" max="12802" width="10.26953125" style="49" customWidth="1"/>
    <col min="12803" max="13056" width="8.7265625" style="49"/>
    <col min="13057" max="13057" width="17.08984375" style="49" customWidth="1"/>
    <col min="13058" max="13058" width="10.26953125" style="49" customWidth="1"/>
    <col min="13059" max="13312" width="8.7265625" style="49"/>
    <col min="13313" max="13313" width="17.08984375" style="49" customWidth="1"/>
    <col min="13314" max="13314" width="10.26953125" style="49" customWidth="1"/>
    <col min="13315" max="13568" width="8.7265625" style="49"/>
    <col min="13569" max="13569" width="17.08984375" style="49" customWidth="1"/>
    <col min="13570" max="13570" width="10.26953125" style="49" customWidth="1"/>
    <col min="13571" max="13824" width="8.7265625" style="49"/>
    <col min="13825" max="13825" width="17.08984375" style="49" customWidth="1"/>
    <col min="13826" max="13826" width="10.26953125" style="49" customWidth="1"/>
    <col min="13827" max="14080" width="8.7265625" style="49"/>
    <col min="14081" max="14081" width="17.08984375" style="49" customWidth="1"/>
    <col min="14082" max="14082" width="10.26953125" style="49" customWidth="1"/>
    <col min="14083" max="14336" width="8.7265625" style="49"/>
    <col min="14337" max="14337" width="17.08984375" style="49" customWidth="1"/>
    <col min="14338" max="14338" width="10.26953125" style="49" customWidth="1"/>
    <col min="14339" max="14592" width="8.7265625" style="49"/>
    <col min="14593" max="14593" width="17.08984375" style="49" customWidth="1"/>
    <col min="14594" max="14594" width="10.26953125" style="49" customWidth="1"/>
    <col min="14595" max="14848" width="8.7265625" style="49"/>
    <col min="14849" max="14849" width="17.08984375" style="49" customWidth="1"/>
    <col min="14850" max="14850" width="10.26953125" style="49" customWidth="1"/>
    <col min="14851" max="15104" width="8.7265625" style="49"/>
    <col min="15105" max="15105" width="17.08984375" style="49" customWidth="1"/>
    <col min="15106" max="15106" width="10.26953125" style="49" customWidth="1"/>
    <col min="15107" max="15360" width="8.7265625" style="49"/>
    <col min="15361" max="15361" width="17.08984375" style="49" customWidth="1"/>
    <col min="15362" max="15362" width="10.26953125" style="49" customWidth="1"/>
    <col min="15363" max="15616" width="8.7265625" style="49"/>
    <col min="15617" max="15617" width="17.08984375" style="49" customWidth="1"/>
    <col min="15618" max="15618" width="10.26953125" style="49" customWidth="1"/>
    <col min="15619" max="15872" width="8.7265625" style="49"/>
    <col min="15873" max="15873" width="17.08984375" style="49" customWidth="1"/>
    <col min="15874" max="15874" width="10.26953125" style="49" customWidth="1"/>
    <col min="15875" max="16128" width="8.7265625" style="49"/>
    <col min="16129" max="16129" width="17.08984375" style="49" customWidth="1"/>
    <col min="16130" max="16130" width="10.26953125" style="49" customWidth="1"/>
    <col min="16131" max="16384" width="8.7265625" style="49"/>
  </cols>
  <sheetData>
    <row r="1" spans="1:8" ht="39.75" customHeight="1" x14ac:dyDescent="0.25">
      <c r="A1" s="103" t="s">
        <v>176</v>
      </c>
      <c r="B1" s="103"/>
      <c r="C1" s="103"/>
      <c r="D1" s="103"/>
      <c r="E1" s="103"/>
      <c r="F1" s="103"/>
      <c r="G1" s="103"/>
      <c r="H1" s="103"/>
    </row>
    <row r="2" spans="1:8" ht="26.25" customHeight="1" x14ac:dyDescent="0.25">
      <c r="A2" s="104" t="s">
        <v>172</v>
      </c>
      <c r="B2" s="104"/>
      <c r="C2" s="105"/>
      <c r="D2" s="105"/>
      <c r="E2" s="105"/>
      <c r="F2" s="105"/>
      <c r="G2" s="105"/>
      <c r="H2" s="105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ht="30" customHeight="1" x14ac:dyDescent="0.25">
      <c r="A4" s="50" t="s">
        <v>159</v>
      </c>
      <c r="B4" s="107" t="s">
        <v>181</v>
      </c>
      <c r="C4" s="107"/>
      <c r="D4" s="107"/>
      <c r="E4" s="107"/>
      <c r="F4" s="107"/>
      <c r="G4" s="107"/>
      <c r="H4" s="107"/>
    </row>
    <row r="5" spans="1:8" ht="30" customHeight="1" x14ac:dyDescent="0.25">
      <c r="A5" s="50" t="s">
        <v>160</v>
      </c>
      <c r="B5" s="108" t="s">
        <v>182</v>
      </c>
      <c r="C5" s="108"/>
      <c r="D5" s="108"/>
      <c r="E5" s="108"/>
      <c r="F5" s="108"/>
      <c r="G5" s="108"/>
      <c r="H5" s="108"/>
    </row>
    <row r="6" spans="1:8" ht="30" customHeight="1" x14ac:dyDescent="0.25">
      <c r="A6" s="50" t="s">
        <v>161</v>
      </c>
      <c r="B6" s="102">
        <v>45774</v>
      </c>
      <c r="C6" s="102"/>
      <c r="D6" s="102"/>
      <c r="E6" s="102"/>
      <c r="F6" s="102"/>
      <c r="G6" s="102"/>
      <c r="H6" s="102"/>
    </row>
    <row r="7" spans="1:8" ht="30" customHeight="1" x14ac:dyDescent="0.25">
      <c r="A7" s="50" t="s">
        <v>162</v>
      </c>
      <c r="B7" s="82" t="s">
        <v>239</v>
      </c>
      <c r="C7" s="82"/>
      <c r="D7" s="82"/>
      <c r="E7" s="82"/>
      <c r="F7" s="82"/>
      <c r="G7" s="82"/>
      <c r="H7" s="82"/>
    </row>
    <row r="8" spans="1:8" ht="30" customHeight="1" x14ac:dyDescent="0.25">
      <c r="A8" s="50" t="s">
        <v>163</v>
      </c>
      <c r="B8" s="82" t="s">
        <v>183</v>
      </c>
      <c r="C8" s="82"/>
      <c r="D8" s="82"/>
      <c r="E8" s="82"/>
      <c r="F8" s="82"/>
      <c r="G8" s="82"/>
      <c r="H8" s="82"/>
    </row>
    <row r="9" spans="1:8" ht="30" customHeight="1" x14ac:dyDescent="0.25">
      <c r="A9" s="50" t="s">
        <v>173</v>
      </c>
      <c r="B9" s="82" t="s">
        <v>184</v>
      </c>
      <c r="C9" s="82"/>
      <c r="D9" s="82"/>
      <c r="E9" s="82"/>
      <c r="F9" s="82"/>
      <c r="G9" s="82"/>
      <c r="H9" s="82"/>
    </row>
    <row r="10" spans="1:8" ht="15.5" x14ac:dyDescent="0.25">
      <c r="C10" s="51"/>
      <c r="D10" s="52"/>
      <c r="E10" s="53"/>
      <c r="F10" s="54"/>
      <c r="G10" s="54"/>
      <c r="H10" s="55"/>
    </row>
    <row r="11" spans="1:8" ht="19.5" customHeight="1" x14ac:dyDescent="0.25">
      <c r="A11" s="56" t="s">
        <v>164</v>
      </c>
      <c r="B11" s="99" t="s">
        <v>165</v>
      </c>
      <c r="C11" s="85">
        <f>评分!AE17</f>
        <v>0.71685393258426966</v>
      </c>
      <c r="D11" s="86"/>
      <c r="E11" s="99" t="s">
        <v>166</v>
      </c>
      <c r="F11" s="89" t="str">
        <f>评分!AG17</f>
        <v>不通过</v>
      </c>
      <c r="G11" s="90"/>
      <c r="H11" s="55"/>
    </row>
    <row r="12" spans="1:8" ht="19.5" customHeight="1" x14ac:dyDescent="0.25">
      <c r="A12" s="57"/>
      <c r="B12" s="99"/>
      <c r="C12" s="87"/>
      <c r="D12" s="88"/>
      <c r="E12" s="99"/>
      <c r="F12" s="91"/>
      <c r="G12" s="92"/>
      <c r="H12" s="55"/>
    </row>
    <row r="13" spans="1:8" ht="19.5" customHeight="1" x14ac:dyDescent="0.25"/>
    <row r="14" spans="1:8" ht="23.25" customHeight="1" x14ac:dyDescent="0.25">
      <c r="A14" s="93" t="s">
        <v>167</v>
      </c>
      <c r="B14" s="93"/>
      <c r="C14" s="93"/>
      <c r="D14" s="93"/>
      <c r="E14" s="93"/>
      <c r="F14" s="93"/>
      <c r="G14" s="93"/>
      <c r="H14" s="93"/>
    </row>
    <row r="15" spans="1:8" ht="126.5" customHeight="1" x14ac:dyDescent="0.25">
      <c r="A15" s="94" t="s">
        <v>207</v>
      </c>
      <c r="B15" s="95"/>
      <c r="C15" s="95"/>
      <c r="D15" s="95"/>
      <c r="E15" s="95"/>
      <c r="F15" s="95"/>
      <c r="G15" s="95"/>
      <c r="H15" s="95"/>
    </row>
    <row r="16" spans="1:8" ht="24" customHeight="1" x14ac:dyDescent="0.25">
      <c r="A16" s="96" t="s">
        <v>168</v>
      </c>
      <c r="B16" s="96"/>
      <c r="C16" s="96"/>
      <c r="D16" s="96"/>
      <c r="E16" s="96"/>
      <c r="F16" s="96"/>
      <c r="G16" s="96"/>
      <c r="H16" s="96"/>
    </row>
    <row r="17" spans="1:8" ht="180.5" customHeight="1" x14ac:dyDescent="0.25">
      <c r="A17" s="97" t="s">
        <v>238</v>
      </c>
      <c r="B17" s="97"/>
      <c r="C17" s="97"/>
      <c r="D17" s="97"/>
      <c r="E17" s="97"/>
      <c r="F17" s="97"/>
      <c r="G17" s="97"/>
      <c r="H17" s="97"/>
    </row>
    <row r="18" spans="1:8" ht="13" x14ac:dyDescent="0.25">
      <c r="A18" s="58"/>
      <c r="B18" s="58"/>
      <c r="C18" s="58"/>
      <c r="D18" s="58"/>
      <c r="E18" s="58"/>
      <c r="F18" s="58"/>
      <c r="G18" s="58"/>
      <c r="H18" s="58"/>
    </row>
    <row r="19" spans="1:8" ht="34.5" customHeight="1" x14ac:dyDescent="0.25">
      <c r="A19" s="100" t="s">
        <v>240</v>
      </c>
      <c r="B19" s="101"/>
      <c r="C19" s="101"/>
      <c r="D19" s="59" t="s">
        <v>169</v>
      </c>
      <c r="E19" s="98"/>
      <c r="F19" s="98"/>
      <c r="G19" s="59" t="s">
        <v>170</v>
      </c>
      <c r="H19" s="60"/>
    </row>
    <row r="21" spans="1:8" x14ac:dyDescent="0.25">
      <c r="A21" s="83" t="s">
        <v>171</v>
      </c>
      <c r="B21" s="84"/>
      <c r="C21" s="84"/>
      <c r="D21" s="84"/>
      <c r="E21" s="84"/>
      <c r="F21" s="84"/>
      <c r="G21" s="84"/>
      <c r="H21" s="84"/>
    </row>
  </sheetData>
  <mergeCells count="20">
    <mergeCell ref="B6:H6"/>
    <mergeCell ref="A1:H1"/>
    <mergeCell ref="A2:H2"/>
    <mergeCell ref="A3:H3"/>
    <mergeCell ref="B4:H4"/>
    <mergeCell ref="B5:H5"/>
    <mergeCell ref="B7:H7"/>
    <mergeCell ref="B8:H8"/>
    <mergeCell ref="B9:H9"/>
    <mergeCell ref="A21:H21"/>
    <mergeCell ref="C11:D12"/>
    <mergeCell ref="F11:G12"/>
    <mergeCell ref="A14:H14"/>
    <mergeCell ref="A15:H15"/>
    <mergeCell ref="A16:H16"/>
    <mergeCell ref="A17:H17"/>
    <mergeCell ref="E19:F19"/>
    <mergeCell ref="B11:B12"/>
    <mergeCell ref="E11:E12"/>
    <mergeCell ref="A19:C19"/>
  </mergeCells>
  <phoneticPr fontId="2" type="noConversion"/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0" zoomScaleNormal="70" workbookViewId="0">
      <selection activeCell="G22" sqref="G22"/>
    </sheetView>
  </sheetViews>
  <sheetFormatPr defaultRowHeight="14" x14ac:dyDescent="0.25"/>
  <cols>
    <col min="1" max="4" width="4.453125" customWidth="1"/>
    <col min="5" max="5" width="17.453125" style="1" customWidth="1"/>
    <col min="6" max="33" width="4.453125" customWidth="1"/>
    <col min="34" max="34" width="6.453125" customWidth="1"/>
  </cols>
  <sheetData>
    <row r="1" spans="1:34" ht="25" x14ac:dyDescent="0.25">
      <c r="A1" s="31" t="s">
        <v>144</v>
      </c>
      <c r="B1" s="13"/>
      <c r="C1" s="13"/>
      <c r="D1" s="14"/>
      <c r="E1" s="6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5"/>
    </row>
    <row r="2" spans="1:34" ht="15.5" x14ac:dyDescent="0.35">
      <c r="A2" s="16"/>
      <c r="B2" s="35"/>
      <c r="C2" s="35"/>
      <c r="D2" s="35"/>
      <c r="E2" s="64"/>
      <c r="F2" s="35"/>
      <c r="G2" s="35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17"/>
      <c r="AG2" s="17"/>
      <c r="AH2" s="18"/>
    </row>
    <row r="3" spans="1:34" ht="14.5" x14ac:dyDescent="0.3">
      <c r="A3" s="26"/>
      <c r="B3" s="27"/>
      <c r="C3" s="27"/>
      <c r="D3" s="28"/>
      <c r="E3" s="65" t="s">
        <v>174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19">
        <v>18</v>
      </c>
      <c r="X3" s="19">
        <v>19</v>
      </c>
      <c r="Y3" s="19">
        <v>20</v>
      </c>
      <c r="Z3" s="19">
        <v>21</v>
      </c>
      <c r="AA3" s="19">
        <v>22</v>
      </c>
      <c r="AB3" s="19">
        <v>23</v>
      </c>
      <c r="AC3" s="19">
        <v>24</v>
      </c>
      <c r="AD3" s="19">
        <v>25</v>
      </c>
      <c r="AE3" s="19">
        <v>26</v>
      </c>
      <c r="AF3" s="32" t="s">
        <v>145</v>
      </c>
      <c r="AG3" s="32" t="s">
        <v>146</v>
      </c>
      <c r="AH3" s="32" t="s">
        <v>147</v>
      </c>
    </row>
    <row r="4" spans="1:34" x14ac:dyDescent="0.25">
      <c r="A4" s="3" t="s">
        <v>102</v>
      </c>
      <c r="B4" s="29" t="s">
        <v>149</v>
      </c>
      <c r="C4" s="29"/>
      <c r="D4" s="29"/>
      <c r="E4" s="32" t="s">
        <v>180</v>
      </c>
      <c r="F4" s="20">
        <f>模具供应商审核表!C5</f>
        <v>10</v>
      </c>
      <c r="G4" s="20">
        <f>模具供应商审核表!C6</f>
        <v>10</v>
      </c>
      <c r="H4" s="20" t="str">
        <f>模具供应商审核表!C7</f>
        <v>NA</v>
      </c>
      <c r="I4" s="20" t="str">
        <f>模具供应商审核表!C8</f>
        <v>NA</v>
      </c>
      <c r="J4" s="20">
        <f>模具供应商审核表!C9</f>
        <v>8</v>
      </c>
      <c r="K4" s="20">
        <f>模具供应商审核表!C10</f>
        <v>8</v>
      </c>
      <c r="L4" s="20">
        <f>模具供应商审核表!C11</f>
        <v>8</v>
      </c>
      <c r="M4" s="20">
        <f>模具供应商审核表!C12</f>
        <v>8</v>
      </c>
      <c r="N4" s="20">
        <f>模具供应商审核表!C13</f>
        <v>8</v>
      </c>
      <c r="O4" s="20">
        <f>模具供应商审核表!C14</f>
        <v>8</v>
      </c>
      <c r="P4" s="20">
        <f>模具供应商审核表!C15</f>
        <v>10</v>
      </c>
      <c r="Q4" s="20">
        <f>模具供应商审核表!C16</f>
        <v>10</v>
      </c>
      <c r="R4" s="20" t="str">
        <f>模具供应商审核表!C17</f>
        <v>NA</v>
      </c>
      <c r="S4" s="20">
        <f>模具供应商审核表!C18</f>
        <v>8</v>
      </c>
      <c r="T4" s="20">
        <f>模具供应商审核表!C19</f>
        <v>8</v>
      </c>
      <c r="U4" s="20">
        <f>模具供应商审核表!C20</f>
        <v>8</v>
      </c>
      <c r="V4" s="20">
        <f>模具供应商审核表!C21</f>
        <v>10</v>
      </c>
      <c r="W4" s="20">
        <f>模具供应商审核表!C22</f>
        <v>8</v>
      </c>
      <c r="X4" s="20" t="str">
        <f>模具供应商审核表!C23</f>
        <v>NA</v>
      </c>
      <c r="Y4" s="20">
        <f>模具供应商审核表!C24</f>
        <v>8</v>
      </c>
      <c r="Z4" s="20">
        <f>模具供应商审核表!C25</f>
        <v>8</v>
      </c>
      <c r="AA4" s="20">
        <f>模具供应商审核表!C26</f>
        <v>10</v>
      </c>
      <c r="AB4" s="20">
        <f>模具供应商审核表!C27</f>
        <v>10</v>
      </c>
      <c r="AC4" s="20">
        <f>模具供应商审核表!C28</f>
        <v>10</v>
      </c>
      <c r="AD4" s="20">
        <f>模具供应商审核表!C29</f>
        <v>10</v>
      </c>
      <c r="AE4" s="20">
        <f>模具供应商审核表!C30</f>
        <v>8</v>
      </c>
      <c r="AF4" s="33">
        <f t="shared" ref="AF4:AF12" si="0">COUNT(F4:AE4)*10</f>
        <v>220</v>
      </c>
      <c r="AG4" s="32">
        <f t="shared" ref="AG4:AG12" si="1">SUM(F4:AE4)</f>
        <v>194</v>
      </c>
      <c r="AH4" s="34">
        <f t="shared" ref="AH4:AH12" si="2">IF(SUM(F4:O4)=0,0,AG4/AF4)</f>
        <v>0.88181818181818183</v>
      </c>
    </row>
    <row r="5" spans="1:34" x14ac:dyDescent="0.25">
      <c r="A5" s="3" t="s">
        <v>104</v>
      </c>
      <c r="B5" s="29" t="s">
        <v>23</v>
      </c>
      <c r="C5" s="29"/>
      <c r="D5" s="29"/>
      <c r="E5" s="32" t="s">
        <v>180</v>
      </c>
      <c r="F5" s="20">
        <f>模具供应商审核表!C33</f>
        <v>4</v>
      </c>
      <c r="G5" s="20">
        <f>模具供应商审核表!C34</f>
        <v>4</v>
      </c>
      <c r="H5" s="20">
        <f>模具供应商审核表!C35</f>
        <v>0</v>
      </c>
      <c r="I5" s="20">
        <f>模具供应商审核表!C36</f>
        <v>6</v>
      </c>
      <c r="J5" s="20">
        <f>模具供应商审核表!C37</f>
        <v>8</v>
      </c>
      <c r="K5" s="20">
        <f>模具供应商审核表!C38</f>
        <v>8</v>
      </c>
      <c r="L5" s="20">
        <f>模具供应商审核表!C39</f>
        <v>8</v>
      </c>
      <c r="M5" s="20">
        <f>模具供应商审核表!C40</f>
        <v>8</v>
      </c>
      <c r="N5" s="20">
        <f>模具供应商审核表!C41</f>
        <v>8</v>
      </c>
      <c r="O5" s="20">
        <f>模具供应商审核表!C42</f>
        <v>6</v>
      </c>
      <c r="P5" s="20">
        <f>模具供应商审核表!C43</f>
        <v>6</v>
      </c>
      <c r="Q5" s="20">
        <f>模具供应商审核表!C44</f>
        <v>0</v>
      </c>
      <c r="R5" s="20">
        <f>模具供应商审核表!C45</f>
        <v>0</v>
      </c>
      <c r="S5" s="20">
        <f>模具供应商审核表!C46</f>
        <v>8</v>
      </c>
      <c r="T5" s="20">
        <f>模具供应商审核表!C47</f>
        <v>8</v>
      </c>
      <c r="U5" s="20">
        <f>模具供应商审核表!C48</f>
        <v>8</v>
      </c>
      <c r="V5" s="20" t="str">
        <f>模具供应商审核表!C49</f>
        <v>NA</v>
      </c>
      <c r="W5" s="20">
        <f>模具供应商审核表!C50</f>
        <v>4</v>
      </c>
      <c r="X5" s="20">
        <f>模具供应商审核表!C51</f>
        <v>4</v>
      </c>
      <c r="Y5" s="20">
        <f>模具供应商审核表!C52</f>
        <v>8</v>
      </c>
      <c r="Z5" s="21"/>
      <c r="AA5" s="21"/>
      <c r="AB5" s="21"/>
      <c r="AC5" s="21"/>
      <c r="AD5" s="21"/>
      <c r="AE5" s="21"/>
      <c r="AF5" s="33">
        <f t="shared" si="0"/>
        <v>190</v>
      </c>
      <c r="AG5" s="32">
        <f t="shared" si="1"/>
        <v>106</v>
      </c>
      <c r="AH5" s="34">
        <f t="shared" si="2"/>
        <v>0.55789473684210522</v>
      </c>
    </row>
    <row r="6" spans="1:34" x14ac:dyDescent="0.25">
      <c r="A6" s="3" t="s">
        <v>137</v>
      </c>
      <c r="B6" s="29" t="s">
        <v>44</v>
      </c>
      <c r="C6" s="29"/>
      <c r="D6" s="29"/>
      <c r="E6" s="32" t="s">
        <v>178</v>
      </c>
      <c r="F6" s="20">
        <f>模具供应商审核表!C55</f>
        <v>6</v>
      </c>
      <c r="G6" s="20">
        <f>模具供应商审核表!C56</f>
        <v>8</v>
      </c>
      <c r="H6" s="20">
        <f>模具供应商审核表!C57</f>
        <v>10</v>
      </c>
      <c r="I6" s="20" t="str">
        <f>模具供应商审核表!C58</f>
        <v>NA</v>
      </c>
      <c r="J6" s="20" t="str">
        <f>模具供应商审核表!C59</f>
        <v>NA</v>
      </c>
      <c r="K6" s="20" t="str">
        <f>模具供应商审核表!C60</f>
        <v>NA</v>
      </c>
      <c r="L6" s="20" t="str">
        <f>模具供应商审核表!C61</f>
        <v>NA</v>
      </c>
      <c r="M6" s="20">
        <f>模具供应商审核表!C62</f>
        <v>8</v>
      </c>
      <c r="N6" s="20">
        <f>模具供应商审核表!C63</f>
        <v>6</v>
      </c>
      <c r="O6" s="20">
        <f>模具供应商审核表!C64</f>
        <v>8</v>
      </c>
      <c r="P6" s="20">
        <f>模具供应商审核表!C65</f>
        <v>8</v>
      </c>
      <c r="Q6" s="20">
        <f>模具供应商审核表!C66</f>
        <v>8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33">
        <f t="shared" si="0"/>
        <v>80</v>
      </c>
      <c r="AG6" s="32">
        <f t="shared" si="1"/>
        <v>62</v>
      </c>
      <c r="AH6" s="34">
        <f t="shared" si="2"/>
        <v>0.77500000000000002</v>
      </c>
    </row>
    <row r="7" spans="1:34" x14ac:dyDescent="0.25">
      <c r="A7" s="3" t="s">
        <v>138</v>
      </c>
      <c r="B7" s="29" t="s">
        <v>57</v>
      </c>
      <c r="C7" s="29"/>
      <c r="D7" s="29"/>
      <c r="E7" s="32" t="s">
        <v>178</v>
      </c>
      <c r="F7" s="20">
        <f>模具供应商审核表!C69</f>
        <v>2</v>
      </c>
      <c r="G7" s="20">
        <f>模具供应商审核表!C70</f>
        <v>6</v>
      </c>
      <c r="H7" s="20">
        <f>模具供应商审核表!C71</f>
        <v>6</v>
      </c>
      <c r="I7" s="20" t="str">
        <f>模具供应商审核表!C72</f>
        <v>NA</v>
      </c>
      <c r="J7" s="20">
        <f>模具供应商审核表!C73</f>
        <v>6</v>
      </c>
      <c r="K7" s="20">
        <f>模具供应商审核表!C74</f>
        <v>6</v>
      </c>
      <c r="L7" s="20">
        <f>模具供应商审核表!C75</f>
        <v>8</v>
      </c>
      <c r="M7" s="20">
        <f>模具供应商审核表!C76</f>
        <v>8</v>
      </c>
      <c r="N7" s="20">
        <f>模具供应商审核表!C77</f>
        <v>8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33">
        <f t="shared" si="0"/>
        <v>80</v>
      </c>
      <c r="AG7" s="32">
        <f t="shared" si="1"/>
        <v>50</v>
      </c>
      <c r="AH7" s="34">
        <f t="shared" si="2"/>
        <v>0.625</v>
      </c>
    </row>
    <row r="8" spans="1:34" x14ac:dyDescent="0.25">
      <c r="A8" s="3" t="s">
        <v>139</v>
      </c>
      <c r="B8" s="29" t="s">
        <v>150</v>
      </c>
      <c r="C8" s="29"/>
      <c r="D8" s="29"/>
      <c r="E8" s="32" t="s">
        <v>180</v>
      </c>
      <c r="F8" s="20">
        <f>模具供应商审核表!C80</f>
        <v>10</v>
      </c>
      <c r="G8" s="20">
        <f>模具供应商审核表!C81</f>
        <v>8</v>
      </c>
      <c r="H8" s="20">
        <f>模具供应商审核表!C82</f>
        <v>6</v>
      </c>
      <c r="I8" s="20">
        <f>模具供应商审核表!C83</f>
        <v>6</v>
      </c>
      <c r="J8" s="20">
        <f>模具供应商审核表!C84</f>
        <v>4</v>
      </c>
      <c r="K8" s="20" t="str">
        <f>模具供应商审核表!C85</f>
        <v>NA</v>
      </c>
      <c r="L8" s="20" t="str">
        <f>模具供应商审核表!C86</f>
        <v>NA</v>
      </c>
      <c r="M8" s="20" t="str">
        <f>模具供应商审核表!C87</f>
        <v>NA</v>
      </c>
      <c r="N8" s="20" t="str">
        <f>模具供应商审核表!C88</f>
        <v>NA</v>
      </c>
      <c r="O8" s="20" t="str">
        <f>模具供应商审核表!C89</f>
        <v>NA</v>
      </c>
      <c r="P8" s="20" t="str">
        <f>模具供应商审核表!C90</f>
        <v>NA</v>
      </c>
      <c r="Q8" s="20">
        <f>模具供应商审核表!C91</f>
        <v>10</v>
      </c>
      <c r="R8" s="20">
        <f>模具供应商审核表!C92</f>
        <v>8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33">
        <f t="shared" si="0"/>
        <v>70</v>
      </c>
      <c r="AG8" s="32">
        <f t="shared" si="1"/>
        <v>52</v>
      </c>
      <c r="AH8" s="34">
        <f t="shared" si="2"/>
        <v>0.74285714285714288</v>
      </c>
    </row>
    <row r="9" spans="1:34" x14ac:dyDescent="0.25">
      <c r="A9" s="3" t="s">
        <v>140</v>
      </c>
      <c r="B9" s="29" t="s">
        <v>151</v>
      </c>
      <c r="C9" s="29"/>
      <c r="D9" s="29"/>
      <c r="E9" s="32" t="s">
        <v>180</v>
      </c>
      <c r="F9" s="20">
        <f>模具供应商审核表!C95</f>
        <v>8</v>
      </c>
      <c r="G9" s="20">
        <f>模具供应商审核表!C96</f>
        <v>6</v>
      </c>
      <c r="H9" s="20">
        <f>模具供应商审核表!C97</f>
        <v>8</v>
      </c>
      <c r="I9" s="20">
        <f>模具供应商审核表!C98</f>
        <v>6</v>
      </c>
      <c r="J9" s="20">
        <f>模具供应商审核表!C99</f>
        <v>8</v>
      </c>
      <c r="K9" s="20">
        <f>模具供应商审核表!C100</f>
        <v>8</v>
      </c>
      <c r="L9" s="20">
        <f>模具供应商审核表!C101</f>
        <v>8</v>
      </c>
      <c r="M9" s="20">
        <f>模具供应商审核表!C102</f>
        <v>8</v>
      </c>
      <c r="N9" s="20">
        <f>模具供应商审核表!C103</f>
        <v>6</v>
      </c>
      <c r="O9" s="20">
        <f>模具供应商审核表!C104</f>
        <v>6</v>
      </c>
      <c r="P9" s="20">
        <f>模具供应商审核表!C105</f>
        <v>6</v>
      </c>
      <c r="Q9" s="20">
        <f>模具供应商审核表!C106</f>
        <v>8</v>
      </c>
      <c r="R9" s="20">
        <f>模具供应商审核表!C107</f>
        <v>8</v>
      </c>
      <c r="S9" s="20">
        <f>模具供应商审核表!C108</f>
        <v>8</v>
      </c>
      <c r="T9" s="20">
        <f>模具供应商审核表!C109</f>
        <v>8</v>
      </c>
      <c r="U9" s="20">
        <f>模具供应商审核表!C110</f>
        <v>6</v>
      </c>
      <c r="V9" s="21"/>
      <c r="W9" s="21"/>
      <c r="X9" s="21"/>
      <c r="Y9" s="21"/>
      <c r="Z9" s="21"/>
      <c r="AA9" s="21"/>
      <c r="AB9" s="21"/>
      <c r="AC9" s="21"/>
      <c r="AD9" s="21"/>
      <c r="AE9" s="21"/>
      <c r="AF9" s="33">
        <f t="shared" si="0"/>
        <v>160</v>
      </c>
      <c r="AG9" s="32">
        <f t="shared" si="1"/>
        <v>116</v>
      </c>
      <c r="AH9" s="34">
        <f t="shared" si="2"/>
        <v>0.72499999999999998</v>
      </c>
    </row>
    <row r="10" spans="1:34" x14ac:dyDescent="0.25">
      <c r="A10" s="3" t="s">
        <v>109</v>
      </c>
      <c r="B10" s="29" t="s">
        <v>152</v>
      </c>
      <c r="C10" s="29"/>
      <c r="D10" s="29"/>
      <c r="E10" s="32" t="s">
        <v>180</v>
      </c>
      <c r="F10" s="20">
        <f>模具供应商审核表!C113</f>
        <v>8</v>
      </c>
      <c r="G10" s="20">
        <f>模具供应商审核表!C114</f>
        <v>8</v>
      </c>
      <c r="H10" s="20" t="str">
        <f>模具供应商审核表!C115</f>
        <v>NA</v>
      </c>
      <c r="I10" s="20" t="str">
        <f>模具供应商审核表!C116</f>
        <v>NA</v>
      </c>
      <c r="J10" s="20" t="str">
        <f>模具供应商审核表!C117</f>
        <v>NA</v>
      </c>
      <c r="K10" s="20">
        <f>模具供应商审核表!C118</f>
        <v>0</v>
      </c>
      <c r="L10" s="20" t="str">
        <f>模具供应商审核表!C119</f>
        <v>NA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33">
        <f t="shared" si="0"/>
        <v>30</v>
      </c>
      <c r="AG10" s="32">
        <f t="shared" si="1"/>
        <v>16</v>
      </c>
      <c r="AH10" s="34">
        <f t="shared" si="2"/>
        <v>0.53333333333333333</v>
      </c>
    </row>
    <row r="11" spans="1:34" x14ac:dyDescent="0.25">
      <c r="A11" s="3" t="s">
        <v>110</v>
      </c>
      <c r="B11" s="29" t="s">
        <v>153</v>
      </c>
      <c r="C11" s="29"/>
      <c r="D11" s="29"/>
      <c r="E11" s="32" t="s">
        <v>180</v>
      </c>
      <c r="F11" s="20">
        <f>模具供应商审核表!C122</f>
        <v>10</v>
      </c>
      <c r="G11" s="20" t="str">
        <f>模具供应商审核表!C123</f>
        <v>NA</v>
      </c>
      <c r="H11" s="20" t="str">
        <f>模具供应商审核表!C124</f>
        <v>NA</v>
      </c>
      <c r="I11" s="20" t="str">
        <f>模具供应商审核表!C125</f>
        <v>NA</v>
      </c>
      <c r="J11" s="20" t="str">
        <f>模具供应商审核表!C126</f>
        <v>NA</v>
      </c>
      <c r="K11" s="20" t="str">
        <f>模具供应商审核表!C127</f>
        <v>NA</v>
      </c>
      <c r="L11" s="20">
        <f>模具供应商审核表!C128</f>
        <v>8</v>
      </c>
      <c r="M11" s="20">
        <f>模具供应商审核表!C129</f>
        <v>4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33">
        <f t="shared" si="0"/>
        <v>30</v>
      </c>
      <c r="AG11" s="32">
        <f t="shared" si="1"/>
        <v>22</v>
      </c>
      <c r="AH11" s="34">
        <f t="shared" si="2"/>
        <v>0.73333333333333328</v>
      </c>
    </row>
    <row r="12" spans="1:34" x14ac:dyDescent="0.25">
      <c r="A12" s="3" t="s">
        <v>141</v>
      </c>
      <c r="B12" s="30" t="s">
        <v>148</v>
      </c>
      <c r="C12" s="30"/>
      <c r="D12" s="30"/>
      <c r="E12" s="32" t="s">
        <v>178</v>
      </c>
      <c r="F12" s="20">
        <f>模具供应商审核表!C132</f>
        <v>10</v>
      </c>
      <c r="G12" s="20">
        <f>模具供应商审核表!C133</f>
        <v>8</v>
      </c>
      <c r="H12" s="20" t="str">
        <f>模具供应商审核表!C134</f>
        <v>NA</v>
      </c>
      <c r="I12" s="20">
        <f>模具供应商审核表!C135</f>
        <v>2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33">
        <f t="shared" si="0"/>
        <v>30</v>
      </c>
      <c r="AG12" s="32">
        <f t="shared" si="1"/>
        <v>20</v>
      </c>
      <c r="AH12" s="34">
        <f t="shared" si="2"/>
        <v>0.66666666666666663</v>
      </c>
    </row>
    <row r="13" spans="1:34" x14ac:dyDescent="0.3">
      <c r="A13" s="23"/>
      <c r="B13" s="37"/>
      <c r="C13" s="37"/>
      <c r="D13" s="38"/>
      <c r="E13" s="6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25"/>
    </row>
    <row r="14" spans="1:34" ht="14.5" x14ac:dyDescent="0.3">
      <c r="A14" s="24"/>
      <c r="B14" s="40"/>
      <c r="C14" s="40"/>
      <c r="D14" s="41"/>
      <c r="E14" s="67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2"/>
      <c r="AG14" s="39"/>
      <c r="AH14" s="25"/>
    </row>
    <row r="15" spans="1:34" ht="15" x14ac:dyDescent="0.3">
      <c r="A15" s="24"/>
      <c r="B15" s="40"/>
      <c r="C15" s="40"/>
      <c r="D15" s="41"/>
      <c r="E15" s="67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3" t="s">
        <v>155</v>
      </c>
      <c r="AA15" s="39"/>
      <c r="AB15" s="39"/>
      <c r="AC15" s="39"/>
      <c r="AD15" s="39"/>
      <c r="AE15" s="39"/>
      <c r="AF15" s="44"/>
      <c r="AG15" s="39"/>
      <c r="AH15" s="25"/>
    </row>
    <row r="16" spans="1:34" ht="14.5" x14ac:dyDescent="0.3">
      <c r="A16" s="24"/>
      <c r="B16" s="40"/>
      <c r="C16" s="40"/>
      <c r="D16" s="41"/>
      <c r="E16" s="67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5"/>
      <c r="AG16" s="39"/>
      <c r="AH16" s="25"/>
    </row>
    <row r="17" spans="1:34" ht="14.15" customHeight="1" x14ac:dyDescent="0.25">
      <c r="A17" s="46"/>
      <c r="B17" s="39"/>
      <c r="C17" s="39"/>
      <c r="D17" s="39"/>
      <c r="E17" s="6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113" t="s">
        <v>156</v>
      </c>
      <c r="AA17" s="113"/>
      <c r="AB17" s="113">
        <f>ROUND(SUM(AG4:AG12),0)</f>
        <v>638</v>
      </c>
      <c r="AC17" s="113"/>
      <c r="AD17" s="115" t="s">
        <v>157</v>
      </c>
      <c r="AE17" s="117">
        <f>AB17/AB18</f>
        <v>0.71685393258426966</v>
      </c>
      <c r="AF17" s="117"/>
      <c r="AG17" s="109" t="str">
        <f>IF(AE17&gt;=80%,"通过","不通过")</f>
        <v>不通过</v>
      </c>
      <c r="AH17" s="110"/>
    </row>
    <row r="18" spans="1:34" ht="14.15" customHeight="1" x14ac:dyDescent="0.25">
      <c r="A18" s="47"/>
      <c r="B18" s="48"/>
      <c r="C18" s="48"/>
      <c r="D18" s="48"/>
      <c r="E18" s="69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114"/>
      <c r="AA18" s="114"/>
      <c r="AB18" s="114">
        <f>SUM(AF4:AF12)</f>
        <v>890</v>
      </c>
      <c r="AC18" s="114"/>
      <c r="AD18" s="116"/>
      <c r="AE18" s="118"/>
      <c r="AF18" s="118"/>
      <c r="AG18" s="111"/>
      <c r="AH18" s="112"/>
    </row>
  </sheetData>
  <mergeCells count="6">
    <mergeCell ref="AG17:AH18"/>
    <mergeCell ref="Z17:AA18"/>
    <mergeCell ref="AB17:AC17"/>
    <mergeCell ref="AB18:AC18"/>
    <mergeCell ref="AD17:AD18"/>
    <mergeCell ref="AE17:AF18"/>
  </mergeCells>
  <phoneticPr fontId="2" type="noConversion"/>
  <conditionalFormatting sqref="AH4:AH12">
    <cfRule type="cellIs" dxfId="38" priority="66" stopIfTrue="1" operator="lessThan">
      <formula>0.6</formula>
    </cfRule>
  </conditionalFormatting>
  <conditionalFormatting sqref="F12:I12">
    <cfRule type="cellIs" dxfId="37" priority="33" operator="equal">
      <formula>"NA"</formula>
    </cfRule>
    <cfRule type="cellIs" dxfId="36" priority="39" stopIfTrue="1" operator="between">
      <formula>10</formula>
      <formula>8</formula>
    </cfRule>
    <cfRule type="cellIs" dxfId="35" priority="40" stopIfTrue="1" operator="equal">
      <formula>6</formula>
    </cfRule>
    <cfRule type="cellIs" dxfId="34" priority="41" stopIfTrue="1" operator="between">
      <formula>0</formula>
      <formula>4</formula>
    </cfRule>
  </conditionalFormatting>
  <conditionalFormatting sqref="AG17:AH18">
    <cfRule type="cellIs" dxfId="33" priority="37" operator="equal">
      <formula>"不通过"</formula>
    </cfRule>
    <cfRule type="cellIs" dxfId="32" priority="38" operator="equal">
      <formula>"通过"</formula>
    </cfRule>
  </conditionalFormatting>
  <conditionalFormatting sqref="F11:M11">
    <cfRule type="cellIs" dxfId="31" priority="29" operator="equal">
      <formula>"NA"</formula>
    </cfRule>
    <cfRule type="cellIs" dxfId="30" priority="30" stopIfTrue="1" operator="between">
      <formula>10</formula>
      <formula>8</formula>
    </cfRule>
    <cfRule type="cellIs" dxfId="29" priority="31" stopIfTrue="1" operator="equal">
      <formula>6</formula>
    </cfRule>
    <cfRule type="cellIs" dxfId="28" priority="32" stopIfTrue="1" operator="between">
      <formula>0</formula>
      <formula>4</formula>
    </cfRule>
  </conditionalFormatting>
  <conditionalFormatting sqref="F10:L10">
    <cfRule type="cellIs" dxfId="27" priority="25" operator="equal">
      <formula>"NA"</formula>
    </cfRule>
    <cfRule type="cellIs" dxfId="26" priority="26" stopIfTrue="1" operator="between">
      <formula>10</formula>
      <formula>8</formula>
    </cfRule>
    <cfRule type="cellIs" dxfId="25" priority="27" stopIfTrue="1" operator="equal">
      <formula>6</formula>
    </cfRule>
    <cfRule type="cellIs" dxfId="24" priority="28" stopIfTrue="1" operator="between">
      <formula>0</formula>
      <formula>4</formula>
    </cfRule>
  </conditionalFormatting>
  <conditionalFormatting sqref="F9:U9">
    <cfRule type="cellIs" dxfId="23" priority="21" operator="equal">
      <formula>"NA"</formula>
    </cfRule>
    <cfRule type="cellIs" dxfId="22" priority="22" stopIfTrue="1" operator="between">
      <formula>10</formula>
      <formula>8</formula>
    </cfRule>
    <cfRule type="cellIs" dxfId="21" priority="23" stopIfTrue="1" operator="equal">
      <formula>6</formula>
    </cfRule>
    <cfRule type="cellIs" dxfId="20" priority="24" stopIfTrue="1" operator="between">
      <formula>0</formula>
      <formula>4</formula>
    </cfRule>
  </conditionalFormatting>
  <conditionalFormatting sqref="F8:R8">
    <cfRule type="cellIs" dxfId="19" priority="17" operator="equal">
      <formula>"NA"</formula>
    </cfRule>
    <cfRule type="cellIs" dxfId="18" priority="18" stopIfTrue="1" operator="between">
      <formula>10</formula>
      <formula>8</formula>
    </cfRule>
    <cfRule type="cellIs" dxfId="17" priority="19" stopIfTrue="1" operator="equal">
      <formula>6</formula>
    </cfRule>
    <cfRule type="cellIs" dxfId="16" priority="20" stopIfTrue="1" operator="between">
      <formula>0</formula>
      <formula>4</formula>
    </cfRule>
  </conditionalFormatting>
  <conditionalFormatting sqref="F7:N7">
    <cfRule type="cellIs" dxfId="15" priority="13" operator="equal">
      <formula>"NA"</formula>
    </cfRule>
    <cfRule type="cellIs" dxfId="14" priority="14" stopIfTrue="1" operator="between">
      <formula>10</formula>
      <formula>8</formula>
    </cfRule>
    <cfRule type="cellIs" dxfId="13" priority="15" stopIfTrue="1" operator="equal">
      <formula>6</formula>
    </cfRule>
    <cfRule type="cellIs" dxfId="12" priority="16" stopIfTrue="1" operator="between">
      <formula>0</formula>
      <formula>4</formula>
    </cfRule>
  </conditionalFormatting>
  <conditionalFormatting sqref="F6:Q6">
    <cfRule type="cellIs" dxfId="11" priority="9" operator="equal">
      <formula>"NA"</formula>
    </cfRule>
    <cfRule type="cellIs" dxfId="10" priority="10" stopIfTrue="1" operator="between">
      <formula>10</formula>
      <formula>8</formula>
    </cfRule>
    <cfRule type="cellIs" dxfId="9" priority="11" stopIfTrue="1" operator="equal">
      <formula>6</formula>
    </cfRule>
    <cfRule type="cellIs" dxfId="8" priority="12" stopIfTrue="1" operator="between">
      <formula>0</formula>
      <formula>4</formula>
    </cfRule>
  </conditionalFormatting>
  <conditionalFormatting sqref="F5:Y5">
    <cfRule type="cellIs" dxfId="7" priority="5" operator="equal">
      <formula>"NA"</formula>
    </cfRule>
    <cfRule type="cellIs" dxfId="6" priority="6" stopIfTrue="1" operator="between">
      <formula>10</formula>
      <formula>8</formula>
    </cfRule>
    <cfRule type="cellIs" dxfId="5" priority="7" stopIfTrue="1" operator="equal">
      <formula>6</formula>
    </cfRule>
    <cfRule type="cellIs" dxfId="4" priority="8" stopIfTrue="1" operator="between">
      <formula>0</formula>
      <formula>4</formula>
    </cfRule>
  </conditionalFormatting>
  <conditionalFormatting sqref="F4:AE4">
    <cfRule type="cellIs" dxfId="3" priority="1" operator="equal">
      <formula>"NA"</formula>
    </cfRule>
    <cfRule type="cellIs" dxfId="2" priority="2" stopIfTrue="1" operator="between">
      <formula>10</formula>
      <formula>8</formula>
    </cfRule>
    <cfRule type="cellIs" dxfId="1" priority="3" stopIfTrue="1" operator="equal">
      <formula>6</formula>
    </cfRule>
    <cfRule type="cellIs" dxfId="0" priority="4" stopIfTrue="1" operator="between">
      <formula>0</formula>
      <formula>4</formula>
    </cfRule>
  </conditionalFormatting>
  <dataValidations count="1">
    <dataValidation allowBlank="1" showInputMessage="1" showErrorMessage="1" sqref="AD17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zoomScale="55" zoomScaleNormal="55" workbookViewId="0">
      <selection activeCell="F138" sqref="F138"/>
    </sheetView>
  </sheetViews>
  <sheetFormatPr defaultRowHeight="14" x14ac:dyDescent="0.25"/>
  <cols>
    <col min="1" max="1" width="4.90625" style="1" customWidth="1"/>
    <col min="2" max="2" width="56" customWidth="1"/>
    <col min="3" max="3" width="9" style="1"/>
    <col min="4" max="4" width="53.36328125" customWidth="1"/>
  </cols>
  <sheetData>
    <row r="1" spans="1:4" ht="31.5" customHeight="1" x14ac:dyDescent="0.25">
      <c r="A1" s="119" t="s">
        <v>0</v>
      </c>
      <c r="B1" s="119"/>
      <c r="C1" s="119"/>
      <c r="D1" s="119"/>
    </row>
    <row r="2" spans="1:4" ht="18" customHeight="1" x14ac:dyDescent="0.25">
      <c r="A2" s="120" t="s">
        <v>154</v>
      </c>
      <c r="B2" s="121"/>
      <c r="C2" s="121"/>
      <c r="D2" s="121"/>
    </row>
    <row r="3" spans="1:4" ht="21.75" customHeight="1" x14ac:dyDescent="0.25">
      <c r="A3" s="3" t="s">
        <v>101</v>
      </c>
      <c r="B3" s="2" t="s">
        <v>103</v>
      </c>
      <c r="C3" s="3" t="s">
        <v>99</v>
      </c>
      <c r="D3" s="3" t="s">
        <v>100</v>
      </c>
    </row>
    <row r="4" spans="1:4" ht="21.75" customHeight="1" x14ac:dyDescent="0.25">
      <c r="A4" s="6" t="s">
        <v>102</v>
      </c>
      <c r="B4" s="7" t="s">
        <v>24</v>
      </c>
      <c r="C4" s="6"/>
      <c r="D4" s="6"/>
    </row>
    <row r="5" spans="1:4" s="77" customFormat="1" ht="33" customHeight="1" x14ac:dyDescent="0.25">
      <c r="A5" s="71">
        <v>1</v>
      </c>
      <c r="B5" s="72" t="s">
        <v>1</v>
      </c>
      <c r="C5" s="73">
        <v>10</v>
      </c>
      <c r="D5" s="61" t="s">
        <v>208</v>
      </c>
    </row>
    <row r="6" spans="1:4" s="77" customFormat="1" ht="20.149999999999999" customHeight="1" x14ac:dyDescent="0.25">
      <c r="A6" s="71">
        <v>2</v>
      </c>
      <c r="B6" s="72" t="s">
        <v>5</v>
      </c>
      <c r="C6" s="73">
        <v>10</v>
      </c>
      <c r="D6" s="61" t="s">
        <v>209</v>
      </c>
    </row>
    <row r="7" spans="1:4" s="77" customFormat="1" ht="20.149999999999999" customHeight="1" x14ac:dyDescent="0.25">
      <c r="A7" s="71">
        <v>3</v>
      </c>
      <c r="B7" s="72" t="s">
        <v>131</v>
      </c>
      <c r="C7" s="73" t="s">
        <v>187</v>
      </c>
      <c r="D7" s="5" t="s">
        <v>190</v>
      </c>
    </row>
    <row r="8" spans="1:4" s="77" customFormat="1" ht="20.149999999999999" customHeight="1" x14ac:dyDescent="0.25">
      <c r="A8" s="71">
        <v>4</v>
      </c>
      <c r="B8" s="72" t="s">
        <v>4</v>
      </c>
      <c r="C8" s="73" t="s">
        <v>187</v>
      </c>
      <c r="D8" s="5" t="s">
        <v>190</v>
      </c>
    </row>
    <row r="9" spans="1:4" s="77" customFormat="1" ht="20.149999999999999" customHeight="1" x14ac:dyDescent="0.25">
      <c r="A9" s="71">
        <v>5</v>
      </c>
      <c r="B9" s="72" t="s">
        <v>3</v>
      </c>
      <c r="C9" s="73">
        <v>8</v>
      </c>
      <c r="D9" s="75" t="s">
        <v>210</v>
      </c>
    </row>
    <row r="10" spans="1:4" s="77" customFormat="1" ht="20.149999999999999" customHeight="1" x14ac:dyDescent="0.25">
      <c r="A10" s="71">
        <v>6</v>
      </c>
      <c r="B10" s="72" t="s">
        <v>2</v>
      </c>
      <c r="C10" s="73">
        <v>8</v>
      </c>
      <c r="D10" s="61" t="s">
        <v>210</v>
      </c>
    </row>
    <row r="11" spans="1:4" s="77" customFormat="1" ht="20.149999999999999" customHeight="1" x14ac:dyDescent="0.25">
      <c r="A11" s="71">
        <v>7</v>
      </c>
      <c r="B11" s="72" t="s">
        <v>6</v>
      </c>
      <c r="C11" s="73">
        <v>8</v>
      </c>
      <c r="D11" s="61" t="s">
        <v>210</v>
      </c>
    </row>
    <row r="12" spans="1:4" s="77" customFormat="1" ht="20.149999999999999" customHeight="1" x14ac:dyDescent="0.25">
      <c r="A12" s="71">
        <v>8</v>
      </c>
      <c r="B12" s="72" t="s">
        <v>7</v>
      </c>
      <c r="C12" s="73">
        <v>8</v>
      </c>
      <c r="D12" s="61" t="s">
        <v>210</v>
      </c>
    </row>
    <row r="13" spans="1:4" s="77" customFormat="1" ht="20.149999999999999" customHeight="1" x14ac:dyDescent="0.25">
      <c r="A13" s="71">
        <v>9</v>
      </c>
      <c r="B13" s="72" t="s">
        <v>8</v>
      </c>
      <c r="C13" s="73">
        <v>8</v>
      </c>
      <c r="D13" s="61" t="s">
        <v>210</v>
      </c>
    </row>
    <row r="14" spans="1:4" s="77" customFormat="1" ht="20.149999999999999" customHeight="1" x14ac:dyDescent="0.25">
      <c r="A14" s="71">
        <v>10</v>
      </c>
      <c r="B14" s="72" t="s">
        <v>9</v>
      </c>
      <c r="C14" s="73">
        <v>8</v>
      </c>
      <c r="D14" s="61" t="s">
        <v>209</v>
      </c>
    </row>
    <row r="15" spans="1:4" s="77" customFormat="1" ht="20.149999999999999" customHeight="1" x14ac:dyDescent="0.25">
      <c r="A15" s="71">
        <v>11</v>
      </c>
      <c r="B15" s="72" t="s">
        <v>10</v>
      </c>
      <c r="C15" s="73">
        <v>10</v>
      </c>
      <c r="D15" s="61" t="s">
        <v>209</v>
      </c>
    </row>
    <row r="16" spans="1:4" s="77" customFormat="1" ht="20.149999999999999" customHeight="1" x14ac:dyDescent="0.25">
      <c r="A16" s="71">
        <v>12</v>
      </c>
      <c r="B16" s="72" t="s">
        <v>11</v>
      </c>
      <c r="C16" s="73">
        <v>10</v>
      </c>
      <c r="D16" s="61" t="s">
        <v>211</v>
      </c>
    </row>
    <row r="17" spans="1:4" s="77" customFormat="1" ht="20.149999999999999" customHeight="1" x14ac:dyDescent="0.25">
      <c r="A17" s="71">
        <v>13</v>
      </c>
      <c r="B17" s="72" t="s">
        <v>12</v>
      </c>
      <c r="C17" s="73" t="s">
        <v>187</v>
      </c>
      <c r="D17" s="5" t="s">
        <v>190</v>
      </c>
    </row>
    <row r="18" spans="1:4" s="77" customFormat="1" ht="20.149999999999999" customHeight="1" x14ac:dyDescent="0.25">
      <c r="A18" s="71">
        <v>14</v>
      </c>
      <c r="B18" s="72" t="s">
        <v>13</v>
      </c>
      <c r="C18" s="73">
        <v>8</v>
      </c>
      <c r="D18" s="61" t="s">
        <v>210</v>
      </c>
    </row>
    <row r="19" spans="1:4" s="77" customFormat="1" ht="20.149999999999999" customHeight="1" x14ac:dyDescent="0.25">
      <c r="A19" s="71">
        <v>15</v>
      </c>
      <c r="B19" s="72" t="s">
        <v>14</v>
      </c>
      <c r="C19" s="73">
        <v>8</v>
      </c>
      <c r="D19" s="61" t="s">
        <v>212</v>
      </c>
    </row>
    <row r="20" spans="1:4" s="77" customFormat="1" ht="20.149999999999999" customHeight="1" x14ac:dyDescent="0.25">
      <c r="A20" s="71">
        <v>16</v>
      </c>
      <c r="B20" s="72" t="s">
        <v>129</v>
      </c>
      <c r="C20" s="73">
        <v>8</v>
      </c>
      <c r="D20" s="61" t="s">
        <v>213</v>
      </c>
    </row>
    <row r="21" spans="1:4" s="77" customFormat="1" ht="20.149999999999999" customHeight="1" x14ac:dyDescent="0.25">
      <c r="A21" s="71">
        <v>17</v>
      </c>
      <c r="B21" s="72" t="s">
        <v>15</v>
      </c>
      <c r="C21" s="73">
        <v>10</v>
      </c>
      <c r="D21" s="61" t="s">
        <v>210</v>
      </c>
    </row>
    <row r="22" spans="1:4" s="77" customFormat="1" ht="20.149999999999999" customHeight="1" x14ac:dyDescent="0.25">
      <c r="A22" s="71">
        <v>18</v>
      </c>
      <c r="B22" s="72" t="s">
        <v>16</v>
      </c>
      <c r="C22" s="73">
        <v>8</v>
      </c>
      <c r="D22" s="61" t="s">
        <v>210</v>
      </c>
    </row>
    <row r="23" spans="1:4" s="77" customFormat="1" ht="20.149999999999999" customHeight="1" x14ac:dyDescent="0.25">
      <c r="A23" s="71">
        <v>19</v>
      </c>
      <c r="B23" s="72" t="s">
        <v>158</v>
      </c>
      <c r="C23" s="73" t="s">
        <v>187</v>
      </c>
      <c r="D23" s="5" t="s">
        <v>190</v>
      </c>
    </row>
    <row r="24" spans="1:4" s="77" customFormat="1" ht="20.149999999999999" customHeight="1" x14ac:dyDescent="0.25">
      <c r="A24" s="71">
        <v>20</v>
      </c>
      <c r="B24" s="72" t="s">
        <v>175</v>
      </c>
      <c r="C24" s="73">
        <v>8</v>
      </c>
      <c r="D24" s="61" t="s">
        <v>214</v>
      </c>
    </row>
    <row r="25" spans="1:4" s="77" customFormat="1" ht="20.149999999999999" customHeight="1" x14ac:dyDescent="0.25">
      <c r="A25" s="71">
        <v>21</v>
      </c>
      <c r="B25" s="72" t="s">
        <v>17</v>
      </c>
      <c r="C25" s="73">
        <v>8</v>
      </c>
      <c r="D25" s="61" t="s">
        <v>215</v>
      </c>
    </row>
    <row r="26" spans="1:4" s="77" customFormat="1" ht="20.149999999999999" customHeight="1" x14ac:dyDescent="0.25">
      <c r="A26" s="71">
        <v>22</v>
      </c>
      <c r="B26" s="72" t="s">
        <v>18</v>
      </c>
      <c r="C26" s="73">
        <v>10</v>
      </c>
      <c r="D26" s="61" t="s">
        <v>216</v>
      </c>
    </row>
    <row r="27" spans="1:4" s="77" customFormat="1" ht="20.149999999999999" customHeight="1" x14ac:dyDescent="0.25">
      <c r="A27" s="71">
        <v>23</v>
      </c>
      <c r="B27" s="72" t="s">
        <v>19</v>
      </c>
      <c r="C27" s="73">
        <v>10</v>
      </c>
      <c r="D27" s="61" t="s">
        <v>210</v>
      </c>
    </row>
    <row r="28" spans="1:4" s="77" customFormat="1" ht="20.149999999999999" customHeight="1" x14ac:dyDescent="0.25">
      <c r="A28" s="71">
        <v>24</v>
      </c>
      <c r="B28" s="72" t="s">
        <v>20</v>
      </c>
      <c r="C28" s="73">
        <v>10</v>
      </c>
      <c r="D28" s="61" t="s">
        <v>210</v>
      </c>
    </row>
    <row r="29" spans="1:4" s="77" customFormat="1" ht="20.149999999999999" customHeight="1" x14ac:dyDescent="0.25">
      <c r="A29" s="71">
        <v>25</v>
      </c>
      <c r="B29" s="72" t="s">
        <v>21</v>
      </c>
      <c r="C29" s="73">
        <v>10</v>
      </c>
      <c r="D29" s="61" t="s">
        <v>210</v>
      </c>
    </row>
    <row r="30" spans="1:4" s="77" customFormat="1" ht="20.149999999999999" customHeight="1" x14ac:dyDescent="0.25">
      <c r="A30" s="71">
        <v>26</v>
      </c>
      <c r="B30" s="72" t="s">
        <v>22</v>
      </c>
      <c r="C30" s="73">
        <v>8</v>
      </c>
      <c r="D30" s="61" t="s">
        <v>210</v>
      </c>
    </row>
    <row r="31" spans="1:4" ht="3" customHeight="1" x14ac:dyDescent="0.25"/>
    <row r="32" spans="1:4" ht="19.5" customHeight="1" x14ac:dyDescent="0.25">
      <c r="A32" s="6" t="s">
        <v>104</v>
      </c>
      <c r="B32" s="7" t="s">
        <v>23</v>
      </c>
      <c r="C32" s="8"/>
      <c r="D32" s="9"/>
    </row>
    <row r="33" spans="1:4" s="77" customFormat="1" ht="20.149999999999999" customHeight="1" x14ac:dyDescent="0.25">
      <c r="A33" s="71">
        <v>27</v>
      </c>
      <c r="B33" s="72" t="s">
        <v>25</v>
      </c>
      <c r="C33" s="73">
        <v>4</v>
      </c>
      <c r="D33" s="5" t="s">
        <v>217</v>
      </c>
    </row>
    <row r="34" spans="1:4" s="77" customFormat="1" ht="20.149999999999999" customHeight="1" x14ac:dyDescent="0.25">
      <c r="A34" s="71">
        <v>28</v>
      </c>
      <c r="B34" s="72" t="s">
        <v>26</v>
      </c>
      <c r="C34" s="73">
        <v>4</v>
      </c>
      <c r="D34" s="5" t="s">
        <v>218</v>
      </c>
    </row>
    <row r="35" spans="1:4" s="77" customFormat="1" ht="20.149999999999999" customHeight="1" x14ac:dyDescent="0.25">
      <c r="A35" s="71">
        <v>29</v>
      </c>
      <c r="B35" s="72" t="s">
        <v>27</v>
      </c>
      <c r="C35" s="73">
        <v>0</v>
      </c>
      <c r="D35" s="5" t="s">
        <v>218</v>
      </c>
    </row>
    <row r="36" spans="1:4" s="77" customFormat="1" ht="20.149999999999999" customHeight="1" x14ac:dyDescent="0.25">
      <c r="A36" s="71">
        <v>30</v>
      </c>
      <c r="B36" s="72" t="s">
        <v>28</v>
      </c>
      <c r="C36" s="73">
        <v>6</v>
      </c>
      <c r="D36" s="5" t="s">
        <v>219</v>
      </c>
    </row>
    <row r="37" spans="1:4" s="77" customFormat="1" ht="20.149999999999999" customHeight="1" x14ac:dyDescent="0.25">
      <c r="A37" s="71">
        <v>31</v>
      </c>
      <c r="B37" s="72" t="s">
        <v>29</v>
      </c>
      <c r="C37" s="73">
        <v>8</v>
      </c>
      <c r="D37" s="5" t="s">
        <v>210</v>
      </c>
    </row>
    <row r="38" spans="1:4" s="77" customFormat="1" ht="20.149999999999999" customHeight="1" x14ac:dyDescent="0.25">
      <c r="A38" s="71">
        <v>32</v>
      </c>
      <c r="B38" s="72" t="s">
        <v>30</v>
      </c>
      <c r="C38" s="73">
        <v>8</v>
      </c>
      <c r="D38" s="75" t="s">
        <v>210</v>
      </c>
    </row>
    <row r="39" spans="1:4" s="77" customFormat="1" ht="20.149999999999999" customHeight="1" x14ac:dyDescent="0.25">
      <c r="A39" s="71">
        <v>33</v>
      </c>
      <c r="B39" s="72" t="s">
        <v>31</v>
      </c>
      <c r="C39" s="73">
        <v>8</v>
      </c>
      <c r="D39" s="5" t="s">
        <v>210</v>
      </c>
    </row>
    <row r="40" spans="1:4" s="77" customFormat="1" ht="20.149999999999999" customHeight="1" x14ac:dyDescent="0.25">
      <c r="A40" s="71">
        <v>34</v>
      </c>
      <c r="B40" s="72" t="s">
        <v>32</v>
      </c>
      <c r="C40" s="73">
        <v>8</v>
      </c>
      <c r="D40" s="5" t="s">
        <v>210</v>
      </c>
    </row>
    <row r="41" spans="1:4" s="77" customFormat="1" ht="20.149999999999999" customHeight="1" x14ac:dyDescent="0.25">
      <c r="A41" s="71">
        <v>35</v>
      </c>
      <c r="B41" s="72" t="s">
        <v>33</v>
      </c>
      <c r="C41" s="73">
        <v>8</v>
      </c>
      <c r="D41" s="5" t="s">
        <v>220</v>
      </c>
    </row>
    <row r="42" spans="1:4" s="77" customFormat="1" ht="20.149999999999999" customHeight="1" x14ac:dyDescent="0.25">
      <c r="A42" s="71">
        <v>36</v>
      </c>
      <c r="B42" s="72" t="s">
        <v>34</v>
      </c>
      <c r="C42" s="73">
        <v>6</v>
      </c>
      <c r="D42" s="5" t="s">
        <v>210</v>
      </c>
    </row>
    <row r="43" spans="1:4" s="77" customFormat="1" ht="20.149999999999999" customHeight="1" x14ac:dyDescent="0.25">
      <c r="A43" s="71">
        <v>37</v>
      </c>
      <c r="B43" s="72" t="s">
        <v>35</v>
      </c>
      <c r="C43" s="73">
        <v>6</v>
      </c>
      <c r="D43" s="5" t="s">
        <v>220</v>
      </c>
    </row>
    <row r="44" spans="1:4" s="77" customFormat="1" ht="20.149999999999999" customHeight="1" x14ac:dyDescent="0.25">
      <c r="A44" s="71">
        <v>38</v>
      </c>
      <c r="B44" s="72" t="s">
        <v>36</v>
      </c>
      <c r="C44" s="73">
        <v>0</v>
      </c>
      <c r="D44" s="5" t="s">
        <v>221</v>
      </c>
    </row>
    <row r="45" spans="1:4" s="77" customFormat="1" ht="20.149999999999999" customHeight="1" x14ac:dyDescent="0.25">
      <c r="A45" s="71">
        <v>39</v>
      </c>
      <c r="B45" s="72" t="s">
        <v>37</v>
      </c>
      <c r="C45" s="73">
        <v>0</v>
      </c>
      <c r="D45" s="5" t="s">
        <v>221</v>
      </c>
    </row>
    <row r="46" spans="1:4" s="77" customFormat="1" ht="20.149999999999999" customHeight="1" x14ac:dyDescent="0.25">
      <c r="A46" s="71">
        <v>40</v>
      </c>
      <c r="B46" s="72" t="s">
        <v>38</v>
      </c>
      <c r="C46" s="73">
        <v>8</v>
      </c>
      <c r="D46" s="5" t="s">
        <v>222</v>
      </c>
    </row>
    <row r="47" spans="1:4" s="77" customFormat="1" ht="20.149999999999999" customHeight="1" x14ac:dyDescent="0.25">
      <c r="A47" s="71">
        <v>41</v>
      </c>
      <c r="B47" s="72" t="s">
        <v>39</v>
      </c>
      <c r="C47" s="73">
        <v>8</v>
      </c>
      <c r="D47" s="5" t="s">
        <v>222</v>
      </c>
    </row>
    <row r="48" spans="1:4" s="77" customFormat="1" ht="20.149999999999999" customHeight="1" x14ac:dyDescent="0.25">
      <c r="A48" s="71">
        <v>42</v>
      </c>
      <c r="B48" s="72" t="s">
        <v>40</v>
      </c>
      <c r="C48" s="73">
        <v>8</v>
      </c>
      <c r="D48" s="5" t="s">
        <v>223</v>
      </c>
    </row>
    <row r="49" spans="1:4" s="77" customFormat="1" ht="20.149999999999999" customHeight="1" x14ac:dyDescent="0.25">
      <c r="A49" s="71">
        <v>43</v>
      </c>
      <c r="B49" s="72" t="s">
        <v>134</v>
      </c>
      <c r="C49" s="73" t="s">
        <v>187</v>
      </c>
      <c r="D49" s="5" t="s">
        <v>190</v>
      </c>
    </row>
    <row r="50" spans="1:4" s="77" customFormat="1" ht="20.149999999999999" customHeight="1" x14ac:dyDescent="0.25">
      <c r="A50" s="71">
        <v>44</v>
      </c>
      <c r="B50" s="72" t="s">
        <v>41</v>
      </c>
      <c r="C50" s="73">
        <v>4</v>
      </c>
      <c r="D50" s="5" t="s">
        <v>224</v>
      </c>
    </row>
    <row r="51" spans="1:4" s="77" customFormat="1" ht="20.149999999999999" customHeight="1" x14ac:dyDescent="0.25">
      <c r="A51" s="71">
        <v>45</v>
      </c>
      <c r="B51" s="72" t="s">
        <v>42</v>
      </c>
      <c r="C51" s="73">
        <v>4</v>
      </c>
      <c r="D51" s="5" t="s">
        <v>225</v>
      </c>
    </row>
    <row r="52" spans="1:4" s="77" customFormat="1" ht="20.149999999999999" customHeight="1" x14ac:dyDescent="0.25">
      <c r="A52" s="71">
        <v>46</v>
      </c>
      <c r="B52" s="72" t="s">
        <v>43</v>
      </c>
      <c r="C52" s="73">
        <v>8</v>
      </c>
      <c r="D52" s="5" t="s">
        <v>226</v>
      </c>
    </row>
    <row r="53" spans="1:4" ht="23.5" hidden="1" customHeight="1" x14ac:dyDescent="0.25">
      <c r="C53" s="73">
        <v>10</v>
      </c>
    </row>
    <row r="54" spans="1:4" x14ac:dyDescent="0.25">
      <c r="A54" s="6" t="s">
        <v>105</v>
      </c>
      <c r="B54" s="7" t="s">
        <v>44</v>
      </c>
      <c r="C54" s="8"/>
      <c r="D54" s="9"/>
    </row>
    <row r="55" spans="1:4" ht="20.149999999999999" customHeight="1" x14ac:dyDescent="0.25">
      <c r="A55" s="4">
        <v>47</v>
      </c>
      <c r="B55" s="5" t="s">
        <v>45</v>
      </c>
      <c r="C55" s="62">
        <v>6</v>
      </c>
      <c r="D55" s="5" t="s">
        <v>194</v>
      </c>
    </row>
    <row r="56" spans="1:4" ht="20.149999999999999" customHeight="1" x14ac:dyDescent="0.25">
      <c r="A56" s="4">
        <v>48</v>
      </c>
      <c r="B56" s="5" t="s">
        <v>46</v>
      </c>
      <c r="C56" s="62">
        <v>8</v>
      </c>
      <c r="D56" s="5" t="s">
        <v>195</v>
      </c>
    </row>
    <row r="57" spans="1:4" ht="20.149999999999999" customHeight="1" x14ac:dyDescent="0.25">
      <c r="A57" s="4">
        <v>49</v>
      </c>
      <c r="B57" s="5" t="s">
        <v>47</v>
      </c>
      <c r="C57" s="62">
        <v>10</v>
      </c>
      <c r="D57" s="5" t="s">
        <v>189</v>
      </c>
    </row>
    <row r="58" spans="1:4" ht="20.149999999999999" customHeight="1" x14ac:dyDescent="0.25">
      <c r="A58" s="4">
        <v>50</v>
      </c>
      <c r="B58" s="5" t="s">
        <v>48</v>
      </c>
      <c r="C58" s="62" t="s">
        <v>187</v>
      </c>
      <c r="D58" s="5" t="s">
        <v>190</v>
      </c>
    </row>
    <row r="59" spans="1:4" ht="20.149999999999999" customHeight="1" x14ac:dyDescent="0.25">
      <c r="A59" s="4">
        <v>51</v>
      </c>
      <c r="B59" s="12" t="s">
        <v>119</v>
      </c>
      <c r="C59" s="62" t="s">
        <v>187</v>
      </c>
      <c r="D59" s="5" t="s">
        <v>190</v>
      </c>
    </row>
    <row r="60" spans="1:4" ht="20.149999999999999" customHeight="1" x14ac:dyDescent="0.25">
      <c r="A60" s="4">
        <v>52</v>
      </c>
      <c r="B60" s="12" t="s">
        <v>118</v>
      </c>
      <c r="C60" s="62" t="s">
        <v>187</v>
      </c>
      <c r="D60" s="5" t="s">
        <v>190</v>
      </c>
    </row>
    <row r="61" spans="1:4" ht="20.149999999999999" customHeight="1" x14ac:dyDescent="0.25">
      <c r="A61" s="4">
        <v>53</v>
      </c>
      <c r="B61" s="12" t="s">
        <v>120</v>
      </c>
      <c r="C61" s="62" t="s">
        <v>187</v>
      </c>
      <c r="D61" s="5" t="s">
        <v>190</v>
      </c>
    </row>
    <row r="62" spans="1:4" ht="20.149999999999999" customHeight="1" x14ac:dyDescent="0.25">
      <c r="A62" s="4">
        <v>54</v>
      </c>
      <c r="B62" s="5" t="s">
        <v>49</v>
      </c>
      <c r="C62" s="62">
        <v>8</v>
      </c>
      <c r="D62" s="61" t="s">
        <v>196</v>
      </c>
    </row>
    <row r="63" spans="1:4" ht="20.149999999999999" customHeight="1" x14ac:dyDescent="0.25">
      <c r="A63" s="4">
        <v>55</v>
      </c>
      <c r="B63" s="5" t="s">
        <v>50</v>
      </c>
      <c r="C63" s="62">
        <v>6</v>
      </c>
      <c r="D63" s="5" t="s">
        <v>197</v>
      </c>
    </row>
    <row r="64" spans="1:4" ht="20.149999999999999" customHeight="1" x14ac:dyDescent="0.25">
      <c r="A64" s="4">
        <v>56</v>
      </c>
      <c r="B64" s="5" t="s">
        <v>51</v>
      </c>
      <c r="C64" s="62">
        <v>8</v>
      </c>
      <c r="D64" s="5" t="s">
        <v>198</v>
      </c>
    </row>
    <row r="65" spans="1:4" ht="20.149999999999999" customHeight="1" x14ac:dyDescent="0.25">
      <c r="A65" s="4">
        <v>57</v>
      </c>
      <c r="B65" s="5" t="s">
        <v>52</v>
      </c>
      <c r="C65" s="62">
        <v>8</v>
      </c>
      <c r="D65" s="5" t="s">
        <v>191</v>
      </c>
    </row>
    <row r="66" spans="1:4" ht="20.149999999999999" customHeight="1" x14ac:dyDescent="0.25">
      <c r="A66" s="4">
        <v>58</v>
      </c>
      <c r="B66" s="5" t="s">
        <v>53</v>
      </c>
      <c r="C66" s="62">
        <v>8</v>
      </c>
      <c r="D66" s="5" t="s">
        <v>199</v>
      </c>
    </row>
    <row r="67" spans="1:4" ht="3.75" customHeight="1" x14ac:dyDescent="0.25"/>
    <row r="68" spans="1:4" x14ac:dyDescent="0.25">
      <c r="A68" s="6" t="s">
        <v>106</v>
      </c>
      <c r="B68" s="7" t="s">
        <v>57</v>
      </c>
      <c r="C68" s="8"/>
      <c r="D68" s="9"/>
    </row>
    <row r="69" spans="1:4" ht="20.149999999999999" customHeight="1" x14ac:dyDescent="0.25">
      <c r="A69" s="4">
        <v>59</v>
      </c>
      <c r="B69" s="5" t="s">
        <v>54</v>
      </c>
      <c r="C69" s="62">
        <v>2</v>
      </c>
      <c r="D69" s="61" t="s">
        <v>200</v>
      </c>
    </row>
    <row r="70" spans="1:4" ht="20.149999999999999" customHeight="1" x14ac:dyDescent="0.25">
      <c r="A70" s="4">
        <v>60</v>
      </c>
      <c r="B70" s="5" t="s">
        <v>55</v>
      </c>
      <c r="C70" s="62">
        <v>6</v>
      </c>
      <c r="D70" s="61" t="s">
        <v>201</v>
      </c>
    </row>
    <row r="71" spans="1:4" ht="20.149999999999999" customHeight="1" x14ac:dyDescent="0.25">
      <c r="A71" s="4">
        <v>61</v>
      </c>
      <c r="B71" s="5" t="s">
        <v>56</v>
      </c>
      <c r="C71" s="62">
        <v>6</v>
      </c>
      <c r="D71" s="61" t="s">
        <v>202</v>
      </c>
    </row>
    <row r="72" spans="1:4" ht="20.149999999999999" customHeight="1" x14ac:dyDescent="0.25">
      <c r="A72" s="4">
        <v>62</v>
      </c>
      <c r="B72" s="5" t="s">
        <v>58</v>
      </c>
      <c r="C72" s="62" t="s">
        <v>187</v>
      </c>
      <c r="D72" s="5" t="s">
        <v>190</v>
      </c>
    </row>
    <row r="73" spans="1:4" ht="20.149999999999999" customHeight="1" x14ac:dyDescent="0.25">
      <c r="A73" s="4">
        <v>63</v>
      </c>
      <c r="B73" s="5" t="s">
        <v>59</v>
      </c>
      <c r="C73" s="62">
        <v>6</v>
      </c>
      <c r="D73" s="61" t="s">
        <v>192</v>
      </c>
    </row>
    <row r="74" spans="1:4" ht="20.149999999999999" customHeight="1" x14ac:dyDescent="0.25">
      <c r="A74" s="4">
        <v>64</v>
      </c>
      <c r="B74" s="5" t="s">
        <v>60</v>
      </c>
      <c r="C74" s="62">
        <v>6</v>
      </c>
      <c r="D74" s="5" t="s">
        <v>203</v>
      </c>
    </row>
    <row r="75" spans="1:4" ht="20.149999999999999" customHeight="1" x14ac:dyDescent="0.25">
      <c r="A75" s="4">
        <v>65</v>
      </c>
      <c r="B75" s="5" t="s">
        <v>61</v>
      </c>
      <c r="C75" s="62">
        <v>8</v>
      </c>
      <c r="D75" s="5" t="s">
        <v>204</v>
      </c>
    </row>
    <row r="76" spans="1:4" ht="20.149999999999999" customHeight="1" x14ac:dyDescent="0.25">
      <c r="A76" s="4">
        <v>66</v>
      </c>
      <c r="B76" s="5" t="s">
        <v>62</v>
      </c>
      <c r="C76" s="62">
        <v>8</v>
      </c>
      <c r="D76" s="5" t="s">
        <v>205</v>
      </c>
    </row>
    <row r="77" spans="1:4" ht="20.149999999999999" customHeight="1" x14ac:dyDescent="0.25">
      <c r="A77" s="4">
        <v>67</v>
      </c>
      <c r="B77" s="5" t="s">
        <v>63</v>
      </c>
      <c r="C77" s="62">
        <v>8</v>
      </c>
      <c r="D77" s="5" t="s">
        <v>206</v>
      </c>
    </row>
    <row r="78" spans="1:4" ht="5.25" customHeight="1" x14ac:dyDescent="0.25"/>
    <row r="79" spans="1:4" x14ac:dyDescent="0.25">
      <c r="A79" s="6" t="s">
        <v>107</v>
      </c>
      <c r="B79" s="7" t="s">
        <v>64</v>
      </c>
      <c r="C79" s="8"/>
      <c r="D79" s="9"/>
    </row>
    <row r="80" spans="1:4" s="77" customFormat="1" ht="20.149999999999999" customHeight="1" x14ac:dyDescent="0.25">
      <c r="A80" s="71">
        <v>68</v>
      </c>
      <c r="B80" s="72" t="s">
        <v>65</v>
      </c>
      <c r="C80" s="73">
        <v>10</v>
      </c>
      <c r="D80" s="5" t="s">
        <v>227</v>
      </c>
    </row>
    <row r="81" spans="1:4" s="77" customFormat="1" ht="20.149999999999999" customHeight="1" x14ac:dyDescent="0.25">
      <c r="A81" s="71">
        <v>69</v>
      </c>
      <c r="B81" s="72" t="s">
        <v>66</v>
      </c>
      <c r="C81" s="73">
        <v>8</v>
      </c>
      <c r="D81" s="5" t="s">
        <v>228</v>
      </c>
    </row>
    <row r="82" spans="1:4" s="77" customFormat="1" ht="20.149999999999999" customHeight="1" x14ac:dyDescent="0.25">
      <c r="A82" s="71">
        <v>70</v>
      </c>
      <c r="B82" s="72" t="s">
        <v>135</v>
      </c>
      <c r="C82" s="73">
        <v>6</v>
      </c>
      <c r="D82" s="5" t="s">
        <v>229</v>
      </c>
    </row>
    <row r="83" spans="1:4" s="77" customFormat="1" ht="20.149999999999999" customHeight="1" x14ac:dyDescent="0.25">
      <c r="A83" s="71">
        <v>71</v>
      </c>
      <c r="B83" s="72" t="s">
        <v>67</v>
      </c>
      <c r="C83" s="73">
        <v>6</v>
      </c>
      <c r="D83" s="5" t="s">
        <v>230</v>
      </c>
    </row>
    <row r="84" spans="1:4" s="77" customFormat="1" ht="20.149999999999999" customHeight="1" x14ac:dyDescent="0.25">
      <c r="A84" s="71">
        <v>72</v>
      </c>
      <c r="B84" s="72" t="s">
        <v>68</v>
      </c>
      <c r="C84" s="73">
        <v>4</v>
      </c>
      <c r="D84" s="61" t="s">
        <v>231</v>
      </c>
    </row>
    <row r="85" spans="1:4" s="77" customFormat="1" ht="20.149999999999999" customHeight="1" x14ac:dyDescent="0.25">
      <c r="A85" s="71">
        <v>73</v>
      </c>
      <c r="B85" s="72" t="s">
        <v>69</v>
      </c>
      <c r="C85" s="73" t="s">
        <v>187</v>
      </c>
      <c r="D85" s="5" t="s">
        <v>190</v>
      </c>
    </row>
    <row r="86" spans="1:4" s="77" customFormat="1" ht="20.149999999999999" customHeight="1" x14ac:dyDescent="0.25">
      <c r="A86" s="71">
        <v>74</v>
      </c>
      <c r="B86" s="72" t="s">
        <v>70</v>
      </c>
      <c r="C86" s="73" t="s">
        <v>187</v>
      </c>
      <c r="D86" s="5" t="s">
        <v>190</v>
      </c>
    </row>
    <row r="87" spans="1:4" s="77" customFormat="1" ht="20.149999999999999" customHeight="1" x14ac:dyDescent="0.25">
      <c r="A87" s="71">
        <v>75</v>
      </c>
      <c r="B87" s="72" t="s">
        <v>71</v>
      </c>
      <c r="C87" s="73" t="s">
        <v>187</v>
      </c>
      <c r="D87" s="5" t="s">
        <v>190</v>
      </c>
    </row>
    <row r="88" spans="1:4" s="77" customFormat="1" ht="20.149999999999999" customHeight="1" x14ac:dyDescent="0.25">
      <c r="A88" s="71">
        <v>76</v>
      </c>
      <c r="B88" s="72" t="s">
        <v>72</v>
      </c>
      <c r="C88" s="73" t="s">
        <v>187</v>
      </c>
      <c r="D88" s="5" t="s">
        <v>190</v>
      </c>
    </row>
    <row r="89" spans="1:4" s="77" customFormat="1" ht="20.149999999999999" customHeight="1" x14ac:dyDescent="0.25">
      <c r="A89" s="71">
        <v>77</v>
      </c>
      <c r="B89" s="72" t="s">
        <v>73</v>
      </c>
      <c r="C89" s="73" t="s">
        <v>187</v>
      </c>
      <c r="D89" s="5" t="s">
        <v>190</v>
      </c>
    </row>
    <row r="90" spans="1:4" s="77" customFormat="1" ht="20.149999999999999" customHeight="1" x14ac:dyDescent="0.25">
      <c r="A90" s="71">
        <v>78</v>
      </c>
      <c r="B90" s="72" t="s">
        <v>74</v>
      </c>
      <c r="C90" s="73" t="s">
        <v>187</v>
      </c>
      <c r="D90" s="5" t="s">
        <v>190</v>
      </c>
    </row>
    <row r="91" spans="1:4" s="77" customFormat="1" ht="20.149999999999999" customHeight="1" x14ac:dyDescent="0.25">
      <c r="A91" s="71">
        <v>79</v>
      </c>
      <c r="B91" s="72" t="s">
        <v>75</v>
      </c>
      <c r="C91" s="73">
        <v>10</v>
      </c>
      <c r="D91" s="5" t="s">
        <v>210</v>
      </c>
    </row>
    <row r="92" spans="1:4" s="77" customFormat="1" ht="20.149999999999999" customHeight="1" x14ac:dyDescent="0.25">
      <c r="A92" s="71">
        <v>80</v>
      </c>
      <c r="B92" s="72" t="s">
        <v>76</v>
      </c>
      <c r="C92" s="73">
        <v>8</v>
      </c>
      <c r="D92" s="5" t="s">
        <v>210</v>
      </c>
    </row>
    <row r="93" spans="1:4" ht="4.5" customHeight="1" x14ac:dyDescent="0.25"/>
    <row r="94" spans="1:4" x14ac:dyDescent="0.25">
      <c r="A94" s="6" t="s">
        <v>108</v>
      </c>
      <c r="B94" s="7" t="s">
        <v>114</v>
      </c>
      <c r="C94" s="8"/>
      <c r="D94" s="9"/>
    </row>
    <row r="95" spans="1:4" ht="20.149999999999999" customHeight="1" x14ac:dyDescent="0.25">
      <c r="A95" s="4">
        <v>81</v>
      </c>
      <c r="B95" s="5" t="s">
        <v>124</v>
      </c>
      <c r="C95" s="62">
        <v>8</v>
      </c>
      <c r="D95" s="12" t="s">
        <v>232</v>
      </c>
    </row>
    <row r="96" spans="1:4" ht="20.149999999999999" customHeight="1" x14ac:dyDescent="0.25">
      <c r="A96" s="4">
        <v>82</v>
      </c>
      <c r="B96" s="5" t="s">
        <v>77</v>
      </c>
      <c r="C96" s="62">
        <v>6</v>
      </c>
      <c r="D96" s="12" t="s">
        <v>209</v>
      </c>
    </row>
    <row r="97" spans="1:4" ht="20.149999999999999" customHeight="1" x14ac:dyDescent="0.25">
      <c r="A97" s="4">
        <v>83</v>
      </c>
      <c r="B97" s="5" t="s">
        <v>78</v>
      </c>
      <c r="C97" s="62">
        <v>8</v>
      </c>
      <c r="D97" s="12" t="s">
        <v>209</v>
      </c>
    </row>
    <row r="98" spans="1:4" ht="20.149999999999999" customHeight="1" x14ac:dyDescent="0.25">
      <c r="A98" s="4">
        <v>84</v>
      </c>
      <c r="B98" s="5" t="s">
        <v>79</v>
      </c>
      <c r="C98" s="62">
        <v>6</v>
      </c>
      <c r="D98" s="12" t="s">
        <v>209</v>
      </c>
    </row>
    <row r="99" spans="1:4" ht="20.149999999999999" customHeight="1" x14ac:dyDescent="0.25">
      <c r="A99" s="4">
        <v>85</v>
      </c>
      <c r="B99" s="5" t="s">
        <v>136</v>
      </c>
      <c r="C99" s="62">
        <v>8</v>
      </c>
      <c r="D99" s="12" t="s">
        <v>209</v>
      </c>
    </row>
    <row r="100" spans="1:4" ht="20.149999999999999" customHeight="1" x14ac:dyDescent="0.25">
      <c r="A100" s="4">
        <v>86</v>
      </c>
      <c r="B100" s="5" t="s">
        <v>80</v>
      </c>
      <c r="C100" s="62">
        <v>8</v>
      </c>
      <c r="D100" s="12" t="s">
        <v>209</v>
      </c>
    </row>
    <row r="101" spans="1:4" ht="20.149999999999999" customHeight="1" x14ac:dyDescent="0.25">
      <c r="A101" s="4">
        <v>87</v>
      </c>
      <c r="B101" s="5" t="s">
        <v>81</v>
      </c>
      <c r="C101" s="62">
        <v>8</v>
      </c>
      <c r="D101" s="12" t="s">
        <v>209</v>
      </c>
    </row>
    <row r="102" spans="1:4" ht="20.149999999999999" customHeight="1" x14ac:dyDescent="0.25">
      <c r="A102" s="4">
        <v>88</v>
      </c>
      <c r="B102" s="5" t="s">
        <v>82</v>
      </c>
      <c r="C102" s="62">
        <v>8</v>
      </c>
      <c r="D102" s="12" t="s">
        <v>209</v>
      </c>
    </row>
    <row r="103" spans="1:4" ht="20.149999999999999" customHeight="1" x14ac:dyDescent="0.25">
      <c r="A103" s="4">
        <v>89</v>
      </c>
      <c r="B103" s="5" t="s">
        <v>83</v>
      </c>
      <c r="C103" s="62">
        <v>6</v>
      </c>
      <c r="D103" s="12" t="s">
        <v>209</v>
      </c>
    </row>
    <row r="104" spans="1:4" ht="20.149999999999999" customHeight="1" x14ac:dyDescent="0.25">
      <c r="A104" s="4">
        <v>90</v>
      </c>
      <c r="B104" s="5" t="s">
        <v>125</v>
      </c>
      <c r="C104" s="62">
        <v>6</v>
      </c>
      <c r="D104" s="12" t="s">
        <v>233</v>
      </c>
    </row>
    <row r="105" spans="1:4" ht="20.149999999999999" customHeight="1" x14ac:dyDescent="0.25">
      <c r="A105" s="4">
        <v>91</v>
      </c>
      <c r="B105" s="5" t="s">
        <v>84</v>
      </c>
      <c r="C105" s="62">
        <v>6</v>
      </c>
      <c r="D105" s="12" t="s">
        <v>233</v>
      </c>
    </row>
    <row r="106" spans="1:4" ht="20.149999999999999" customHeight="1" x14ac:dyDescent="0.25">
      <c r="A106" s="4">
        <v>92</v>
      </c>
      <c r="B106" s="5" t="s">
        <v>85</v>
      </c>
      <c r="C106" s="62">
        <v>8</v>
      </c>
      <c r="D106" s="12" t="s">
        <v>209</v>
      </c>
    </row>
    <row r="107" spans="1:4" ht="20.149999999999999" customHeight="1" x14ac:dyDescent="0.25">
      <c r="A107" s="4">
        <v>93</v>
      </c>
      <c r="B107" s="5" t="s">
        <v>86</v>
      </c>
      <c r="C107" s="62">
        <v>8</v>
      </c>
      <c r="D107" s="12" t="s">
        <v>209</v>
      </c>
    </row>
    <row r="108" spans="1:4" ht="20.149999999999999" customHeight="1" x14ac:dyDescent="0.25">
      <c r="A108" s="4">
        <v>94</v>
      </c>
      <c r="B108" s="5" t="s">
        <v>126</v>
      </c>
      <c r="C108" s="62">
        <v>8</v>
      </c>
      <c r="D108" s="12" t="s">
        <v>209</v>
      </c>
    </row>
    <row r="109" spans="1:4" ht="20.149999999999999" customHeight="1" x14ac:dyDescent="0.25">
      <c r="A109" s="4">
        <v>95</v>
      </c>
      <c r="B109" s="5" t="s">
        <v>127</v>
      </c>
      <c r="C109" s="62">
        <v>8</v>
      </c>
      <c r="D109" s="12" t="s">
        <v>209</v>
      </c>
    </row>
    <row r="110" spans="1:4" ht="20.149999999999999" customHeight="1" x14ac:dyDescent="0.25">
      <c r="A110" s="4">
        <v>96</v>
      </c>
      <c r="B110" s="5" t="s">
        <v>87</v>
      </c>
      <c r="C110" s="62">
        <v>6</v>
      </c>
      <c r="D110" s="12" t="s">
        <v>209</v>
      </c>
    </row>
    <row r="111" spans="1:4" ht="4.5" customHeight="1" x14ac:dyDescent="0.25"/>
    <row r="112" spans="1:4" x14ac:dyDescent="0.25">
      <c r="A112" s="6" t="s">
        <v>109</v>
      </c>
      <c r="B112" s="7" t="s">
        <v>88</v>
      </c>
      <c r="C112" s="8"/>
      <c r="D112" s="9"/>
    </row>
    <row r="113" spans="1:4" s="70" customFormat="1" ht="20.149999999999999" customHeight="1" x14ac:dyDescent="0.25">
      <c r="A113" s="71">
        <v>97</v>
      </c>
      <c r="B113" s="72" t="s">
        <v>89</v>
      </c>
      <c r="C113" s="73">
        <v>8</v>
      </c>
      <c r="D113" s="5" t="s">
        <v>209</v>
      </c>
    </row>
    <row r="114" spans="1:4" s="70" customFormat="1" ht="20.149999999999999" customHeight="1" x14ac:dyDescent="0.25">
      <c r="A114" s="71">
        <v>98</v>
      </c>
      <c r="B114" s="72" t="s">
        <v>90</v>
      </c>
      <c r="C114" s="73">
        <v>8</v>
      </c>
      <c r="D114" s="5" t="s">
        <v>209</v>
      </c>
    </row>
    <row r="115" spans="1:4" s="70" customFormat="1" ht="20.149999999999999" customHeight="1" x14ac:dyDescent="0.25">
      <c r="A115" s="71">
        <v>99</v>
      </c>
      <c r="B115" s="74" t="s">
        <v>123</v>
      </c>
      <c r="C115" s="73" t="s">
        <v>187</v>
      </c>
      <c r="D115" s="5" t="s">
        <v>234</v>
      </c>
    </row>
    <row r="116" spans="1:4" s="70" customFormat="1" ht="20.149999999999999" customHeight="1" x14ac:dyDescent="0.25">
      <c r="A116" s="71">
        <v>100</v>
      </c>
      <c r="B116" s="72" t="s">
        <v>91</v>
      </c>
      <c r="C116" s="73" t="s">
        <v>187</v>
      </c>
      <c r="D116" s="5" t="s">
        <v>234</v>
      </c>
    </row>
    <row r="117" spans="1:4" s="70" customFormat="1" ht="20.149999999999999" customHeight="1" x14ac:dyDescent="0.25">
      <c r="A117" s="71">
        <v>101</v>
      </c>
      <c r="B117" s="75" t="s">
        <v>122</v>
      </c>
      <c r="C117" s="73" t="s">
        <v>187</v>
      </c>
      <c r="D117" s="5" t="s">
        <v>234</v>
      </c>
    </row>
    <row r="118" spans="1:4" s="70" customFormat="1" ht="20.149999999999999" customHeight="1" x14ac:dyDescent="0.25">
      <c r="A118" s="71">
        <v>102</v>
      </c>
      <c r="B118" s="72" t="s">
        <v>92</v>
      </c>
      <c r="C118" s="73">
        <v>0</v>
      </c>
      <c r="D118" s="5" t="s">
        <v>235</v>
      </c>
    </row>
    <row r="119" spans="1:4" s="70" customFormat="1" ht="20.149999999999999" customHeight="1" x14ac:dyDescent="0.25">
      <c r="A119" s="71">
        <v>103</v>
      </c>
      <c r="B119" s="74" t="s">
        <v>121</v>
      </c>
      <c r="C119" s="73" t="s">
        <v>187</v>
      </c>
      <c r="D119" s="5" t="s">
        <v>234</v>
      </c>
    </row>
    <row r="120" spans="1:4" ht="3.75" customHeight="1" x14ac:dyDescent="0.25">
      <c r="A120" s="76"/>
      <c r="B120" s="77"/>
      <c r="C120" s="76"/>
      <c r="D120" s="77"/>
    </row>
    <row r="121" spans="1:4" x14ac:dyDescent="0.25">
      <c r="A121" s="78" t="s">
        <v>110</v>
      </c>
      <c r="B121" s="79" t="s">
        <v>113</v>
      </c>
      <c r="C121" s="80"/>
      <c r="D121" s="81"/>
    </row>
    <row r="122" spans="1:4" s="70" customFormat="1" ht="20.149999999999999" customHeight="1" x14ac:dyDescent="0.25">
      <c r="A122" s="71">
        <v>104</v>
      </c>
      <c r="B122" s="72" t="s">
        <v>93</v>
      </c>
      <c r="C122" s="73">
        <v>10</v>
      </c>
      <c r="D122" s="5" t="s">
        <v>236</v>
      </c>
    </row>
    <row r="123" spans="1:4" s="70" customFormat="1" ht="20.149999999999999" customHeight="1" x14ac:dyDescent="0.25">
      <c r="A123" s="71">
        <v>105</v>
      </c>
      <c r="B123" s="72" t="s">
        <v>94</v>
      </c>
      <c r="C123" s="73" t="s">
        <v>187</v>
      </c>
      <c r="D123" s="5" t="s">
        <v>234</v>
      </c>
    </row>
    <row r="124" spans="1:4" s="70" customFormat="1" ht="20.149999999999999" customHeight="1" x14ac:dyDescent="0.25">
      <c r="A124" s="71">
        <v>106</v>
      </c>
      <c r="B124" s="72" t="s">
        <v>95</v>
      </c>
      <c r="C124" s="73" t="s">
        <v>187</v>
      </c>
      <c r="D124" s="5" t="s">
        <v>234</v>
      </c>
    </row>
    <row r="125" spans="1:4" s="70" customFormat="1" ht="20.149999999999999" customHeight="1" x14ac:dyDescent="0.25">
      <c r="A125" s="71">
        <v>107</v>
      </c>
      <c r="B125" s="72" t="s">
        <v>96</v>
      </c>
      <c r="C125" s="73" t="s">
        <v>187</v>
      </c>
      <c r="D125" s="5" t="s">
        <v>234</v>
      </c>
    </row>
    <row r="126" spans="1:4" s="70" customFormat="1" ht="20.149999999999999" customHeight="1" x14ac:dyDescent="0.25">
      <c r="A126" s="71">
        <v>108</v>
      </c>
      <c r="B126" s="72" t="s">
        <v>97</v>
      </c>
      <c r="C126" s="73" t="s">
        <v>187</v>
      </c>
      <c r="D126" s="5" t="s">
        <v>234</v>
      </c>
    </row>
    <row r="127" spans="1:4" s="70" customFormat="1" ht="20.149999999999999" customHeight="1" x14ac:dyDescent="0.25">
      <c r="A127" s="71">
        <v>109</v>
      </c>
      <c r="B127" s="72" t="s">
        <v>179</v>
      </c>
      <c r="C127" s="73" t="s">
        <v>187</v>
      </c>
      <c r="D127" s="5" t="s">
        <v>234</v>
      </c>
    </row>
    <row r="128" spans="1:4" s="70" customFormat="1" ht="20.149999999999999" customHeight="1" x14ac:dyDescent="0.25">
      <c r="A128" s="71">
        <v>110</v>
      </c>
      <c r="B128" s="72" t="s">
        <v>128</v>
      </c>
      <c r="C128" s="73">
        <v>8</v>
      </c>
      <c r="D128" s="5" t="s">
        <v>209</v>
      </c>
    </row>
    <row r="129" spans="1:4" s="70" customFormat="1" ht="20.149999999999999" customHeight="1" x14ac:dyDescent="0.25">
      <c r="A129" s="71">
        <v>111</v>
      </c>
      <c r="B129" s="72" t="s">
        <v>98</v>
      </c>
      <c r="C129" s="73">
        <v>4</v>
      </c>
      <c r="D129" s="5" t="s">
        <v>237</v>
      </c>
    </row>
    <row r="130" spans="1:4" ht="3.75" customHeight="1" x14ac:dyDescent="0.25"/>
    <row r="131" spans="1:4" x14ac:dyDescent="0.25">
      <c r="A131" s="6" t="s">
        <v>141</v>
      </c>
      <c r="B131" s="7" t="s">
        <v>142</v>
      </c>
      <c r="C131" s="8"/>
      <c r="D131" s="9"/>
    </row>
    <row r="132" spans="1:4" ht="20.149999999999999" customHeight="1" x14ac:dyDescent="0.25">
      <c r="A132" s="4">
        <v>112</v>
      </c>
      <c r="B132" s="5" t="s">
        <v>130</v>
      </c>
      <c r="C132" s="62">
        <v>10</v>
      </c>
      <c r="D132" s="5" t="s">
        <v>185</v>
      </c>
    </row>
    <row r="133" spans="1:4" ht="20.149999999999999" customHeight="1" x14ac:dyDescent="0.25">
      <c r="A133" s="4">
        <v>113</v>
      </c>
      <c r="B133" s="5" t="s">
        <v>132</v>
      </c>
      <c r="C133" s="62">
        <v>8</v>
      </c>
      <c r="D133" s="11" t="s">
        <v>186</v>
      </c>
    </row>
    <row r="134" spans="1:4" ht="20.149999999999999" customHeight="1" x14ac:dyDescent="0.25">
      <c r="A134" s="4">
        <v>114</v>
      </c>
      <c r="B134" s="5" t="s">
        <v>133</v>
      </c>
      <c r="C134" s="62" t="s">
        <v>187</v>
      </c>
      <c r="D134" s="11" t="s">
        <v>193</v>
      </c>
    </row>
    <row r="135" spans="1:4" ht="20.149999999999999" customHeight="1" x14ac:dyDescent="0.25">
      <c r="A135" s="4">
        <v>115</v>
      </c>
      <c r="B135" s="5" t="s">
        <v>143</v>
      </c>
      <c r="C135" s="62">
        <v>2</v>
      </c>
      <c r="D135" s="11" t="s">
        <v>188</v>
      </c>
    </row>
    <row r="136" spans="1:4" ht="32.25" customHeight="1" x14ac:dyDescent="0.25">
      <c r="A136" s="122" t="s">
        <v>115</v>
      </c>
      <c r="B136" s="122"/>
      <c r="C136" s="4">
        <f>SUM(C122:C135,C113:C119,C95:C110,C80:C92,C69:C77,C55:C66,C33:C52,C5:C30)</f>
        <v>638</v>
      </c>
      <c r="D136" s="123" t="s">
        <v>177</v>
      </c>
    </row>
    <row r="137" spans="1:4" ht="32.25" customHeight="1" x14ac:dyDescent="0.25">
      <c r="A137" s="122" t="s">
        <v>116</v>
      </c>
      <c r="B137" s="122" t="s">
        <v>111</v>
      </c>
      <c r="C137" s="4">
        <f>评分!AB18</f>
        <v>890</v>
      </c>
      <c r="D137" s="124"/>
    </row>
    <row r="138" spans="1:4" ht="32.25" customHeight="1" x14ac:dyDescent="0.25">
      <c r="A138" s="122" t="s">
        <v>117</v>
      </c>
      <c r="B138" s="122" t="s">
        <v>112</v>
      </c>
      <c r="C138" s="10">
        <f>C136/C137</f>
        <v>0.71685393258426966</v>
      </c>
      <c r="D138" s="125"/>
    </row>
  </sheetData>
  <mergeCells count="6">
    <mergeCell ref="A1:D1"/>
    <mergeCell ref="A2:D2"/>
    <mergeCell ref="A136:B136"/>
    <mergeCell ref="D136:D138"/>
    <mergeCell ref="A137:B137"/>
    <mergeCell ref="A138:B138"/>
  </mergeCells>
  <phoneticPr fontId="2" type="noConversion"/>
  <dataValidations count="1">
    <dataValidation type="list" allowBlank="1" showInputMessage="1" showErrorMessage="1" sqref="C80:C92 C132:C135 C5:C30 C55:C66 C69:C77 C33:C53 C113:C119 C95:C110 C122:C129">
      <formula1>"10,8,6,4,2,0,NA"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评分</vt:lpstr>
      <vt:lpstr>模具供应商审核表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1</cp:lastModifiedBy>
  <cp:lastPrinted>2024-01-15T07:04:20Z</cp:lastPrinted>
  <dcterms:created xsi:type="dcterms:W3CDTF">2019-11-07T05:38:14Z</dcterms:created>
  <dcterms:modified xsi:type="dcterms:W3CDTF">2025-05-14T00:51:45Z</dcterms:modified>
</cp:coreProperties>
</file>