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N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<sst xmlns="http://schemas.openxmlformats.org/spreadsheetml/2006/main" count="34" uniqueCount="31">
  <si>
    <t>物料代码</t>
  </si>
  <si>
    <t>名称</t>
  </si>
  <si>
    <t>材质</t>
  </si>
  <si>
    <t>单件重量/㎏</t>
  </si>
  <si>
    <t>未税材料
单价/kg</t>
  </si>
  <si>
    <t>料费/件</t>
  </si>
  <si>
    <t>设备</t>
  </si>
  <si>
    <t>开模数/h</t>
  </si>
  <si>
    <t>周期s</t>
  </si>
  <si>
    <t>一模
数量</t>
  </si>
  <si>
    <t>电功率</t>
  </si>
  <si>
    <t>电费单价</t>
  </si>
  <si>
    <t>工资/小时</t>
  </si>
  <si>
    <t>工资/件</t>
  </si>
  <si>
    <t>外购件</t>
  </si>
  <si>
    <t>移印</t>
  </si>
  <si>
    <t>包装/件</t>
  </si>
  <si>
    <t>每件运费</t>
  </si>
  <si>
    <t>内部结算指导价（未税）</t>
  </si>
  <si>
    <t>供货地点</t>
  </si>
  <si>
    <t>净重</t>
  </si>
  <si>
    <t>毛重</t>
  </si>
  <si>
    <t>SHT0000142</t>
  </si>
  <si>
    <t>H3调角器把手</t>
  </si>
  <si>
    <t>TP20</t>
  </si>
  <si>
    <t>西安光华</t>
  </si>
  <si>
    <t>SHT0013738</t>
  </si>
  <si>
    <t>X3000正仰角手柄L5000标识</t>
  </si>
  <si>
    <t>PA6-GF30</t>
  </si>
  <si>
    <t>SHT0013734</t>
  </si>
  <si>
    <t>X3000正调角手柄L5000标识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</si>
</sst>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_ ;_ @_ "/>
    <numFmt numFmtId="177" formatCode="0.00_);[Red]\(0.00\)"/>
    <numFmt numFmtId="178" formatCode="0_ "/>
    <numFmt numFmtId="179" formatCode="_ * #,##0.0000_ ;_ * \-#,##0.0000_ ;_ * &quot;-&quot;????_ ;_ @_ "/>
  </numFmts>
  <fonts count="26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2" fillId="0" borderId="0"/>
    <xf numFmtId="0" fontId="23" fillId="35" borderId="13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1" applyNumberFormat="1" applyFont="1">
      <alignment vertical="center"/>
    </xf>
    <xf numFmtId="43" fontId="1" fillId="0" borderId="0" xfId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2" borderId="2" xfId="1" applyNumberFormat="1" applyFont="1" applyFill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>
      <alignment vertical="center"/>
    </xf>
    <xf numFmtId="176" fontId="1" fillId="3" borderId="2" xfId="1" applyNumberFormat="1" applyFont="1" applyFill="1" applyBorder="1">
      <alignment vertical="center"/>
    </xf>
    <xf numFmtId="43" fontId="1" fillId="0" borderId="2" xfId="1" applyFont="1" applyBorder="1" applyAlignment="1">
      <alignment horizontal="center" vertical="center"/>
    </xf>
    <xf numFmtId="177" fontId="1" fillId="0" borderId="2" xfId="0" applyNumberFormat="1" applyFont="1" applyBorder="1">
      <alignment vertical="center"/>
    </xf>
    <xf numFmtId="176" fontId="1" fillId="0" borderId="2" xfId="1" applyNumberFormat="1" applyFont="1" applyBorder="1">
      <alignment vertical="center"/>
    </xf>
    <xf numFmtId="178" fontId="1" fillId="0" borderId="2" xfId="0" applyNumberFormat="1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>
      <alignment vertical="center"/>
    </xf>
    <xf numFmtId="43" fontId="1" fillId="0" borderId="2" xfId="1" applyFont="1" applyBorder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43" fontId="1" fillId="0" borderId="2" xfId="1" applyFont="1" applyBorder="1" applyAlignment="1">
      <alignment vertical="center"/>
    </xf>
    <xf numFmtId="179" fontId="1" fillId="0" borderId="2" xfId="1" applyNumberFormat="1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 27" xfId="50"/>
    <cellStyle name="常规 3 31" xfId="51"/>
    <cellStyle name="常规 6" xfId="52"/>
    <cellStyle name="样式 1" xfId="53"/>
    <cellStyle name="注释 10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selection activeCell="H15" sqref="H15"/>
    </sheetView>
  </sheetViews>
  <sheetFormatPr defaultColWidth="8.875" defaultRowHeight="16.5" outlineLevelRow="4"/>
  <cols>
    <col min="1" max="1" width="11.75" style="1" customWidth="1"/>
    <col min="2" max="2" width="24.125" style="2" customWidth="1"/>
    <col min="3" max="3" width="9.5" style="2" customWidth="1"/>
    <col min="4" max="5" width="6.875" style="3" customWidth="1"/>
    <col min="6" max="6" width="8.5" style="4" customWidth="1"/>
    <col min="7" max="7" width="7.125" style="2" customWidth="1"/>
    <col min="8" max="8" width="4.75" style="2" customWidth="1"/>
    <col min="9" max="9" width="8.125" style="2" customWidth="1"/>
    <col min="10" max="10" width="5.5" style="2" customWidth="1"/>
    <col min="11" max="11" width="4.75" style="2" customWidth="1"/>
    <col min="12" max="12" width="6.375" style="2" customWidth="1"/>
    <col min="13" max="13" width="8" style="2" customWidth="1"/>
    <col min="14" max="14" width="8.75" style="2" customWidth="1"/>
    <col min="15" max="15" width="7.125" style="2" customWidth="1"/>
    <col min="16" max="16" width="7.375" style="4" customWidth="1"/>
    <col min="17" max="17" width="5.875" style="2" customWidth="1"/>
    <col min="18" max="18" width="7.875" style="2" customWidth="1"/>
    <col min="19" max="19" width="8.875" style="2"/>
    <col min="20" max="20" width="13.125" style="2" customWidth="1"/>
    <col min="21" max="21" width="11.125" style="2" customWidth="1"/>
    <col min="22" max="16384" width="8.875" style="2"/>
  </cols>
  <sheetData>
    <row r="1" ht="14.25" customHeight="1" spans="1:21">
      <c r="A1" s="5" t="s">
        <v>0</v>
      </c>
      <c r="B1" s="6" t="s">
        <v>1</v>
      </c>
      <c r="C1" s="6" t="s">
        <v>2</v>
      </c>
      <c r="D1" s="7" t="s">
        <v>3</v>
      </c>
      <c r="E1" s="8"/>
      <c r="F1" s="9" t="s">
        <v>4</v>
      </c>
      <c r="G1" s="10" t="s">
        <v>5</v>
      </c>
      <c r="H1" s="11" t="s">
        <v>6</v>
      </c>
      <c r="I1" s="18" t="s">
        <v>7</v>
      </c>
      <c r="J1" s="19" t="s">
        <v>8</v>
      </c>
      <c r="K1" s="20" t="s">
        <v>9</v>
      </c>
      <c r="L1" s="6" t="s">
        <v>10</v>
      </c>
      <c r="M1" s="20" t="s">
        <v>11</v>
      </c>
      <c r="N1" s="20" t="s">
        <v>12</v>
      </c>
      <c r="O1" s="21" t="s">
        <v>13</v>
      </c>
      <c r="P1" s="15" t="s">
        <v>14</v>
      </c>
      <c r="Q1" s="9" t="s">
        <v>15</v>
      </c>
      <c r="R1" s="9" t="s">
        <v>16</v>
      </c>
      <c r="S1" s="6" t="s">
        <v>17</v>
      </c>
      <c r="T1" s="25" t="s">
        <v>18</v>
      </c>
      <c r="U1" s="6" t="s">
        <v>19</v>
      </c>
    </row>
    <row r="2" spans="1:21">
      <c r="A2" s="5"/>
      <c r="B2" s="6"/>
      <c r="C2" s="6"/>
      <c r="D2" s="7" t="s">
        <v>20</v>
      </c>
      <c r="E2" s="8" t="s">
        <v>21</v>
      </c>
      <c r="F2" s="9"/>
      <c r="G2" s="10"/>
      <c r="H2" s="11"/>
      <c r="I2" s="18"/>
      <c r="J2" s="22"/>
      <c r="K2" s="20"/>
      <c r="L2" s="6"/>
      <c r="M2" s="20"/>
      <c r="N2" s="20"/>
      <c r="O2" s="21"/>
      <c r="P2" s="15"/>
      <c r="Q2" s="15"/>
      <c r="R2" s="15"/>
      <c r="S2" s="6"/>
      <c r="T2" s="25"/>
      <c r="U2" s="6"/>
    </row>
    <row r="3" ht="14.1" customHeight="1" spans="1:21">
      <c r="A3" s="6" t="s">
        <v>22</v>
      </c>
      <c r="B3" s="12" t="s">
        <v>23</v>
      </c>
      <c r="C3" s="13" t="s">
        <v>24</v>
      </c>
      <c r="D3" s="14">
        <v>0.044</v>
      </c>
      <c r="E3" s="14">
        <v>0.044</v>
      </c>
      <c r="F3" s="15">
        <v>7.88</v>
      </c>
      <c r="G3" s="16">
        <f>E3*F3</f>
        <v>0.34672</v>
      </c>
      <c r="H3" s="13">
        <v>300</v>
      </c>
      <c r="I3" s="23">
        <f>3600/J3</f>
        <v>90</v>
      </c>
      <c r="J3" s="23">
        <v>40</v>
      </c>
      <c r="K3" s="13">
        <v>2</v>
      </c>
      <c r="L3" s="13">
        <v>75</v>
      </c>
      <c r="M3" s="13">
        <v>0.76</v>
      </c>
      <c r="N3" s="13">
        <v>22.5</v>
      </c>
      <c r="O3" s="16">
        <f>N3/I3/K3</f>
        <v>0.125</v>
      </c>
      <c r="P3" s="24"/>
      <c r="Q3" s="26"/>
      <c r="R3" s="27">
        <v>0.05</v>
      </c>
      <c r="S3" s="13">
        <v>0.05</v>
      </c>
      <c r="T3" s="16">
        <f>(G3+O3+(L3*M3/I3/K3)/2)*1.5+P3*1.1+R3+Q3+S3</f>
        <v>1.04508</v>
      </c>
      <c r="U3" s="12" t="s">
        <v>25</v>
      </c>
    </row>
    <row r="4" spans="1:21">
      <c r="A4" s="12" t="s">
        <v>26</v>
      </c>
      <c r="B4" s="12" t="s">
        <v>27</v>
      </c>
      <c r="C4" s="13" t="s">
        <v>28</v>
      </c>
      <c r="D4" s="17">
        <v>0.03</v>
      </c>
      <c r="E4" s="17">
        <v>0.03365</v>
      </c>
      <c r="F4" s="15">
        <v>10.7</v>
      </c>
      <c r="G4" s="16">
        <f>E4*F4</f>
        <v>0.360055</v>
      </c>
      <c r="H4" s="13">
        <v>160</v>
      </c>
      <c r="I4" s="23">
        <f>3600/J4</f>
        <v>80</v>
      </c>
      <c r="J4" s="23">
        <v>45</v>
      </c>
      <c r="K4" s="2">
        <v>2</v>
      </c>
      <c r="L4" s="13">
        <v>42</v>
      </c>
      <c r="M4" s="13">
        <v>0.76</v>
      </c>
      <c r="N4" s="13">
        <v>22.5</v>
      </c>
      <c r="O4" s="16">
        <f>N4/I4/K4</f>
        <v>0.140625</v>
      </c>
      <c r="P4" s="24"/>
      <c r="Q4" s="26">
        <v>0.5</v>
      </c>
      <c r="R4" s="27">
        <v>0.01</v>
      </c>
      <c r="S4" s="13">
        <v>0.1</v>
      </c>
      <c r="T4" s="16">
        <f>(G4+O4+(L4*M4/I4/K4)/2)*1.5+P4*1.1+R4+Q4+S4</f>
        <v>1.510645</v>
      </c>
      <c r="U4" s="12" t="s">
        <v>25</v>
      </c>
    </row>
    <row r="5" spans="1:21">
      <c r="A5" s="12" t="s">
        <v>29</v>
      </c>
      <c r="B5" s="12" t="s">
        <v>30</v>
      </c>
      <c r="C5" s="13" t="s">
        <v>28</v>
      </c>
      <c r="D5" s="17">
        <v>0.0485</v>
      </c>
      <c r="E5" s="17">
        <v>0.0473</v>
      </c>
      <c r="F5" s="15">
        <v>10.7</v>
      </c>
      <c r="G5" s="16">
        <f>E5*F5</f>
        <v>0.50611</v>
      </c>
      <c r="H5" s="13">
        <v>320</v>
      </c>
      <c r="I5" s="23">
        <f>3600/J5</f>
        <v>72</v>
      </c>
      <c r="J5" s="23">
        <v>50</v>
      </c>
      <c r="K5" s="2">
        <v>2</v>
      </c>
      <c r="L5" s="13">
        <v>75</v>
      </c>
      <c r="M5" s="13">
        <v>0.76</v>
      </c>
      <c r="N5" s="13">
        <v>22.5</v>
      </c>
      <c r="O5" s="16">
        <f>N5/I5/K5</f>
        <v>0.15625</v>
      </c>
      <c r="P5" s="24"/>
      <c r="Q5" s="26">
        <v>0.5</v>
      </c>
      <c r="R5" s="27">
        <v>0.01</v>
      </c>
      <c r="S5" s="13">
        <v>0.1</v>
      </c>
      <c r="T5" s="16">
        <f>(G5+O5+(L5*M5/I5/K5)/2)*1.5+P5*1.1+R5+Q5+S5</f>
        <v>1.900415</v>
      </c>
      <c r="U5" s="12" t="s">
        <v>25</v>
      </c>
    </row>
  </sheetData>
  <mergeCells count="20">
    <mergeCell ref="D1:E1"/>
    <mergeCell ref="A1:A2"/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conditionalFormatting sqref="A3">
    <cfRule type="duplicateValues" dxfId="0" priority="6"/>
    <cfRule type="duplicateValues" dxfId="1" priority="7"/>
  </conditionalFormatting>
  <conditionalFormatting sqref="A4">
    <cfRule type="duplicateValues" dxfId="0" priority="2"/>
  </conditionalFormatting>
  <conditionalFormatting sqref="A5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浅笑安然</cp:lastModifiedBy>
  <dcterms:created xsi:type="dcterms:W3CDTF">2023-01-09T23:45:00Z</dcterms:created>
  <dcterms:modified xsi:type="dcterms:W3CDTF">2025-06-11T07:04:11Z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5E7F4810726043229454837D7699CC6C_13</vt:lpwstr>
  </property>
  <property fmtid="{D5CDD505-2E9C-101B-9397-08002B2CF9AE}" pid="3" name="KSOProductBuildVer">
    <vt:lpwstr>2052-12.1.0.21171</vt:lpwstr>
  </property>
</Properties>
</file>