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90" activeTab="1"/>
  </bookViews>
  <sheets>
    <sheet name="劳务公司工资表同工同酬" sheetId="1" r:id="rId1"/>
    <sheet name="小时工" sheetId="2" r:id="rId2"/>
  </sheets>
  <externalReferences>
    <externalReference r:id="rId3"/>
    <externalReference r:id="rId4"/>
    <externalReference r:id="rId5"/>
    <externalReference r:id="rId6"/>
  </externalReferences>
  <calcPr calcId="144525"/>
</workbook>
</file>

<file path=xl/comments1.xml><?xml version="1.0" encoding="utf-8"?>
<comments xmlns="http://schemas.openxmlformats.org/spreadsheetml/2006/main">
  <authors>
    <author>Administrator</author>
    <author>tanyan</author>
  </authors>
  <commentList>
    <comment ref="K3" authorId="0">
      <text>
        <r>
          <rPr>
            <b/>
            <sz val="9"/>
            <rFont val="宋体"/>
            <charset val="134"/>
          </rPr>
          <t>Administrator:</t>
        </r>
        <r>
          <rPr>
            <sz val="9"/>
            <rFont val="宋体"/>
            <charset val="134"/>
          </rPr>
          <t xml:space="preserve">
11月总装后排线属新线体，大部分为新员工，产量爬坡受线体影响，劳效60%左右，后排产量工资约67.21元/天，申请后排线员工工资按40元/天补贴
</t>
        </r>
      </text>
    </comment>
    <comment ref="J4" authorId="1">
      <text>
        <r>
          <rPr>
            <b/>
            <sz val="9"/>
            <rFont val="宋体"/>
            <charset val="134"/>
          </rPr>
          <t xml:space="preserve">tanyan:
5月绩效680，3.5转正
</t>
        </r>
        <r>
          <rPr>
            <sz val="9"/>
            <rFont val="宋体"/>
            <charset val="134"/>
          </rPr>
          <t>24.8月成品物料实行新薪资方案，成品绩效770
16年9月-12月给予绩效工资300元-依据发货准备率
保留此绩效工资
17年4月起按实际工作表现给予
2月入职即给予80%
2020.5起按新的方案</t>
        </r>
      </text>
    </comment>
    <comment ref="K4" authorId="0">
      <text>
        <r>
          <rPr>
            <b/>
            <sz val="9"/>
            <rFont val="宋体"/>
            <charset val="134"/>
          </rPr>
          <t>Administrator:</t>
        </r>
        <r>
          <rPr>
            <sz val="9"/>
            <rFont val="宋体"/>
            <charset val="134"/>
          </rPr>
          <t xml:space="preserve">
24.8月起新薪资方案成品4100基本工资2100+绩效770+岗位工资A级1230，B级别930，C级630
5月岗位评定等级A级</t>
        </r>
      </text>
    </comment>
    <comment ref="N4" authorId="0">
      <text>
        <r>
          <rPr>
            <b/>
            <sz val="9"/>
            <rFont val="宋体"/>
            <charset val="134"/>
          </rPr>
          <t>Administrator:</t>
        </r>
        <r>
          <rPr>
            <sz val="9"/>
            <rFont val="宋体"/>
            <charset val="134"/>
          </rPr>
          <t xml:space="preserve">
5月补卡补单</t>
        </r>
      </text>
    </comment>
    <comment ref="J5" authorId="0">
      <text>
        <r>
          <rPr>
            <b/>
            <sz val="9"/>
            <rFont val="宋体"/>
            <charset val="134"/>
          </rPr>
          <t>Administrator:</t>
        </r>
        <r>
          <rPr>
            <sz val="9"/>
            <rFont val="宋体"/>
            <charset val="134"/>
          </rPr>
          <t xml:space="preserve">
24.8月成品物料实行新薪资方案，成品绩效770，物料绩效900
5月绩效735</t>
        </r>
      </text>
    </comment>
    <comment ref="K5" authorId="0">
      <text>
        <r>
          <rPr>
            <b/>
            <sz val="9"/>
            <rFont val="宋体"/>
            <charset val="134"/>
          </rPr>
          <t>Administrator:</t>
        </r>
        <r>
          <rPr>
            <sz val="9"/>
            <rFont val="宋体"/>
            <charset val="134"/>
          </rPr>
          <t xml:space="preserve">
24.8月起新薪资方案物料4500基本工资2100+绩效900+岗位工资A级1500，B级别1200，C级300
5月岗位评定等级C</t>
        </r>
      </text>
    </comment>
    <comment ref="H6" authorId="0">
      <text>
        <r>
          <rPr>
            <b/>
            <sz val="9"/>
            <rFont val="宋体"/>
            <charset val="134"/>
          </rPr>
          <t>Administrator:</t>
        </r>
        <r>
          <rPr>
            <sz val="9"/>
            <rFont val="宋体"/>
            <charset val="134"/>
          </rPr>
          <t xml:space="preserve">
基本工资2000</t>
        </r>
      </text>
    </comment>
    <comment ref="I6" authorId="0">
      <text>
        <r>
          <rPr>
            <b/>
            <sz val="9"/>
            <rFont val="宋体"/>
            <charset val="134"/>
          </rPr>
          <t>Administrator:</t>
        </r>
        <r>
          <rPr>
            <sz val="9"/>
            <rFont val="宋体"/>
            <charset val="134"/>
          </rPr>
          <t xml:space="preserve">
试用期4800-2500=2300
转正5200-2500=2700</t>
        </r>
      </text>
    </comment>
    <comment ref="J6" authorId="0">
      <text>
        <r>
          <rPr>
            <b/>
            <sz val="9"/>
            <rFont val="宋体"/>
            <charset val="134"/>
          </rPr>
          <t>Administrator:</t>
        </r>
        <r>
          <rPr>
            <sz val="9"/>
            <rFont val="宋体"/>
            <charset val="134"/>
          </rPr>
          <t xml:space="preserve">
绩效工资500</t>
        </r>
      </text>
    </comment>
    <comment ref="K7" authorId="0">
      <text>
        <r>
          <rPr>
            <b/>
            <sz val="9"/>
            <rFont val="宋体"/>
            <charset val="134"/>
          </rPr>
          <t>Administrator:</t>
        </r>
        <r>
          <rPr>
            <sz val="9"/>
            <rFont val="宋体"/>
            <charset val="134"/>
          </rPr>
          <t xml:space="preserve">
磨边</t>
        </r>
      </text>
    </comment>
    <comment ref="N7" authorId="0">
      <text>
        <r>
          <rPr>
            <b/>
            <sz val="9"/>
            <rFont val="宋体"/>
            <charset val="134"/>
          </rPr>
          <t>Administrator:</t>
        </r>
        <r>
          <rPr>
            <sz val="9"/>
            <rFont val="宋体"/>
            <charset val="134"/>
          </rPr>
          <t xml:space="preserve">
5月补卡补单</t>
        </r>
      </text>
    </comment>
    <comment ref="H8" authorId="0">
      <text>
        <r>
          <rPr>
            <b/>
            <sz val="9"/>
            <rFont val="宋体"/>
            <charset val="134"/>
          </rPr>
          <t>Administrator:</t>
        </r>
        <r>
          <rPr>
            <sz val="9"/>
            <rFont val="宋体"/>
            <charset val="134"/>
          </rPr>
          <t xml:space="preserve">
5.12缺卡的剔除天数基本工资补上</t>
        </r>
      </text>
    </comment>
    <comment ref="K8" authorId="0">
      <text>
        <r>
          <rPr>
            <b/>
            <sz val="9"/>
            <rFont val="宋体"/>
            <charset val="134"/>
          </rPr>
          <t>Administrator:</t>
        </r>
        <r>
          <rPr>
            <sz val="9"/>
            <rFont val="宋体"/>
            <charset val="134"/>
          </rPr>
          <t xml:space="preserve">
修补</t>
        </r>
      </text>
    </comment>
    <comment ref="M8"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N8" authorId="0">
      <text>
        <r>
          <rPr>
            <b/>
            <sz val="9"/>
            <rFont val="宋体"/>
            <charset val="134"/>
          </rPr>
          <t>Administrator:</t>
        </r>
        <r>
          <rPr>
            <sz val="9"/>
            <rFont val="宋体"/>
            <charset val="134"/>
          </rPr>
          <t xml:space="preserve">
5月补卡补单</t>
        </r>
      </text>
    </comment>
    <comment ref="K9" authorId="0">
      <text>
        <r>
          <rPr>
            <b/>
            <sz val="9"/>
            <rFont val="宋体"/>
            <charset val="134"/>
          </rPr>
          <t>Administrator:</t>
        </r>
        <r>
          <rPr>
            <sz val="9"/>
            <rFont val="宋体"/>
            <charset val="134"/>
          </rPr>
          <t xml:space="preserve">
放钢丝</t>
        </r>
      </text>
    </comment>
    <comment ref="K10" authorId="0">
      <text>
        <r>
          <rPr>
            <b/>
            <sz val="9"/>
            <rFont val="宋体"/>
            <charset val="134"/>
          </rPr>
          <t>Administrator:</t>
        </r>
        <r>
          <rPr>
            <sz val="9"/>
            <rFont val="宋体"/>
            <charset val="134"/>
          </rPr>
          <t xml:space="preserve">
修补-代班长
</t>
        </r>
      </text>
    </comment>
    <comment ref="M10"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O10" authorId="0">
      <text>
        <r>
          <rPr>
            <b/>
            <sz val="9"/>
            <rFont val="宋体"/>
            <charset val="134"/>
          </rPr>
          <t>Administrator:</t>
        </r>
        <r>
          <rPr>
            <sz val="9"/>
            <rFont val="宋体"/>
            <charset val="134"/>
          </rPr>
          <t xml:space="preserve">
事假5天</t>
        </r>
      </text>
    </comment>
    <comment ref="K11" authorId="0">
      <text>
        <r>
          <rPr>
            <b/>
            <sz val="9"/>
            <rFont val="宋体"/>
            <charset val="134"/>
          </rPr>
          <t>Administrator:</t>
        </r>
        <r>
          <rPr>
            <sz val="9"/>
            <rFont val="宋体"/>
            <charset val="134"/>
          </rPr>
          <t xml:space="preserve">
挂无纺布</t>
        </r>
      </text>
    </comment>
    <comment ref="O11" authorId="0">
      <text>
        <r>
          <rPr>
            <b/>
            <sz val="9"/>
            <rFont val="宋体"/>
            <charset val="134"/>
          </rPr>
          <t>Administrator:</t>
        </r>
        <r>
          <rPr>
            <sz val="9"/>
            <rFont val="宋体"/>
            <charset val="134"/>
          </rPr>
          <t xml:space="preserve">
事假13.5天</t>
        </r>
      </text>
    </comment>
    <comment ref="H12" authorId="0">
      <text>
        <r>
          <rPr>
            <b/>
            <sz val="9"/>
            <rFont val="宋体"/>
            <charset val="134"/>
          </rPr>
          <t>Administrator:</t>
        </r>
        <r>
          <rPr>
            <sz val="9"/>
            <rFont val="宋体"/>
            <charset val="134"/>
          </rPr>
          <t xml:space="preserve">
5.12缺卡的剔除天数基本工资补上</t>
        </r>
      </text>
    </comment>
    <comment ref="K12" authorId="0">
      <text>
        <r>
          <rPr>
            <b/>
            <sz val="9"/>
            <rFont val="宋体"/>
            <charset val="134"/>
          </rPr>
          <t>Administrator:</t>
        </r>
        <r>
          <rPr>
            <sz val="9"/>
            <rFont val="宋体"/>
            <charset val="134"/>
          </rPr>
          <t xml:space="preserve">
磨边</t>
        </r>
      </text>
    </comment>
    <comment ref="N12" authorId="0">
      <text>
        <r>
          <rPr>
            <b/>
            <sz val="9"/>
            <rFont val="宋体"/>
            <charset val="134"/>
          </rPr>
          <t>Administrator:</t>
        </r>
        <r>
          <rPr>
            <sz val="9"/>
            <rFont val="宋体"/>
            <charset val="134"/>
          </rPr>
          <t xml:space="preserve">
5月补卡补单</t>
        </r>
      </text>
    </comment>
    <comment ref="K13" authorId="0">
      <text>
        <r>
          <rPr>
            <b/>
            <sz val="9"/>
            <rFont val="宋体"/>
            <charset val="134"/>
          </rPr>
          <t>Administrator:</t>
        </r>
        <r>
          <rPr>
            <sz val="9"/>
            <rFont val="宋体"/>
            <charset val="134"/>
          </rPr>
          <t xml:space="preserve">
放钢丝</t>
        </r>
      </text>
    </comment>
    <comment ref="M13"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K14" authorId="0">
      <text>
        <r>
          <rPr>
            <b/>
            <sz val="9"/>
            <rFont val="宋体"/>
            <charset val="134"/>
          </rPr>
          <t>Administrator:</t>
        </r>
        <r>
          <rPr>
            <sz val="9"/>
            <rFont val="宋体"/>
            <charset val="134"/>
          </rPr>
          <t xml:space="preserve">
5月现服打磨调回车间，发泡工资表岗位补贴300</t>
        </r>
      </text>
    </comment>
    <comment ref="N14" authorId="0">
      <text>
        <r>
          <rPr>
            <b/>
            <sz val="9"/>
            <rFont val="宋体"/>
            <charset val="134"/>
          </rPr>
          <t>Administrator:</t>
        </r>
        <r>
          <rPr>
            <sz val="9"/>
            <rFont val="宋体"/>
            <charset val="134"/>
          </rPr>
          <t xml:space="preserve">
5月补卡补单</t>
        </r>
      </text>
    </comment>
    <comment ref="K15" authorId="0">
      <text>
        <r>
          <rPr>
            <b/>
            <sz val="9"/>
            <rFont val="宋体"/>
            <charset val="134"/>
          </rPr>
          <t>Administrator:</t>
        </r>
        <r>
          <rPr>
            <sz val="9"/>
            <rFont val="宋体"/>
            <charset val="134"/>
          </rPr>
          <t xml:space="preserve">
修边</t>
        </r>
      </text>
    </comment>
    <comment ref="O15" authorId="0">
      <text>
        <r>
          <rPr>
            <b/>
            <sz val="9"/>
            <rFont val="宋体"/>
            <charset val="134"/>
          </rPr>
          <t>Administrator:</t>
        </r>
        <r>
          <rPr>
            <sz val="9"/>
            <rFont val="宋体"/>
            <charset val="134"/>
          </rPr>
          <t xml:space="preserve">
事假1天</t>
        </r>
      </text>
    </comment>
    <comment ref="K16" authorId="0">
      <text>
        <r>
          <rPr>
            <b/>
            <sz val="9"/>
            <rFont val="宋体"/>
            <charset val="134"/>
          </rPr>
          <t>Administrator:</t>
        </r>
        <r>
          <rPr>
            <sz val="9"/>
            <rFont val="宋体"/>
            <charset val="134"/>
          </rPr>
          <t xml:space="preserve">
装车</t>
        </r>
      </text>
    </comment>
    <comment ref="O16" authorId="0">
      <text>
        <r>
          <rPr>
            <b/>
            <sz val="9"/>
            <rFont val="宋体"/>
            <charset val="134"/>
          </rPr>
          <t>Administrator:</t>
        </r>
        <r>
          <rPr>
            <sz val="9"/>
            <rFont val="宋体"/>
            <charset val="134"/>
          </rPr>
          <t xml:space="preserve">
事假1天</t>
        </r>
      </text>
    </comment>
    <comment ref="K17" authorId="0">
      <text>
        <r>
          <rPr>
            <b/>
            <sz val="9"/>
            <rFont val="宋体"/>
            <charset val="134"/>
          </rPr>
          <t>Administrator:</t>
        </r>
        <r>
          <rPr>
            <sz val="9"/>
            <rFont val="宋体"/>
            <charset val="134"/>
          </rPr>
          <t xml:space="preserve">
挂无纺布</t>
        </r>
      </text>
    </comment>
    <comment ref="M17"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N17" authorId="0">
      <text>
        <r>
          <rPr>
            <b/>
            <sz val="9"/>
            <rFont val="宋体"/>
            <charset val="134"/>
          </rPr>
          <t>Administrator:</t>
        </r>
        <r>
          <rPr>
            <sz val="9"/>
            <rFont val="宋体"/>
            <charset val="134"/>
          </rPr>
          <t xml:space="preserve">
5月补卡补单</t>
        </r>
      </text>
    </comment>
    <comment ref="K18" authorId="0">
      <text>
        <r>
          <rPr>
            <b/>
            <sz val="9"/>
            <rFont val="宋体"/>
            <charset val="134"/>
          </rPr>
          <t>Administrator:</t>
        </r>
        <r>
          <rPr>
            <sz val="9"/>
            <rFont val="宋体"/>
            <charset val="134"/>
          </rPr>
          <t xml:space="preserve">
磨边</t>
        </r>
      </text>
    </comment>
    <comment ref="K19" authorId="0">
      <text>
        <r>
          <rPr>
            <b/>
            <sz val="9"/>
            <rFont val="宋体"/>
            <charset val="134"/>
          </rPr>
          <t>Administrator:</t>
        </r>
        <r>
          <rPr>
            <sz val="9"/>
            <rFont val="宋体"/>
            <charset val="134"/>
          </rPr>
          <t xml:space="preserve">
磨边</t>
        </r>
      </text>
    </comment>
    <comment ref="K20" authorId="0">
      <text>
        <r>
          <rPr>
            <b/>
            <sz val="9"/>
            <rFont val="宋体"/>
            <charset val="134"/>
          </rPr>
          <t>Administrator:</t>
        </r>
        <r>
          <rPr>
            <sz val="9"/>
            <rFont val="宋体"/>
            <charset val="134"/>
          </rPr>
          <t xml:space="preserve">
取模</t>
        </r>
      </text>
    </comment>
    <comment ref="N20" authorId="0">
      <text>
        <r>
          <rPr>
            <b/>
            <sz val="9"/>
            <rFont val="宋体"/>
            <charset val="134"/>
          </rPr>
          <t>Administrator:</t>
        </r>
        <r>
          <rPr>
            <sz val="9"/>
            <rFont val="宋体"/>
            <charset val="134"/>
          </rPr>
          <t xml:space="preserve">
5月补卡补单</t>
        </r>
      </text>
    </comment>
    <comment ref="O20" authorId="0">
      <text>
        <r>
          <rPr>
            <b/>
            <sz val="9"/>
            <rFont val="宋体"/>
            <charset val="134"/>
          </rPr>
          <t>Administrator:</t>
        </r>
        <r>
          <rPr>
            <sz val="9"/>
            <rFont val="宋体"/>
            <charset val="134"/>
          </rPr>
          <t xml:space="preserve">
事假1.5天发泡工资表0</t>
        </r>
      </text>
    </comment>
    <comment ref="K21" authorId="0">
      <text>
        <r>
          <rPr>
            <b/>
            <sz val="9"/>
            <rFont val="宋体"/>
            <charset val="134"/>
          </rPr>
          <t>Administrator:</t>
        </r>
        <r>
          <rPr>
            <sz val="9"/>
            <rFont val="宋体"/>
            <charset val="134"/>
          </rPr>
          <t xml:space="preserve">
取模</t>
        </r>
      </text>
    </comment>
    <comment ref="O21" authorId="0">
      <text>
        <r>
          <rPr>
            <b/>
            <sz val="9"/>
            <rFont val="宋体"/>
            <charset val="134"/>
          </rPr>
          <t>Administrator:</t>
        </r>
        <r>
          <rPr>
            <sz val="9"/>
            <rFont val="宋体"/>
            <charset val="134"/>
          </rPr>
          <t xml:space="preserve">
事假1天</t>
        </r>
      </text>
    </comment>
    <comment ref="K22" authorId="0">
      <text>
        <r>
          <rPr>
            <b/>
            <sz val="9"/>
            <rFont val="宋体"/>
            <charset val="134"/>
          </rPr>
          <t>Administrator:</t>
        </r>
        <r>
          <rPr>
            <sz val="9"/>
            <rFont val="宋体"/>
            <charset val="134"/>
          </rPr>
          <t xml:space="preserve">
打磨</t>
        </r>
      </text>
    </comment>
    <comment ref="K23" authorId="0">
      <text>
        <r>
          <rPr>
            <b/>
            <sz val="9"/>
            <rFont val="宋体"/>
            <charset val="134"/>
          </rPr>
          <t>Administrator:</t>
        </r>
        <r>
          <rPr>
            <sz val="9"/>
            <rFont val="宋体"/>
            <charset val="134"/>
          </rPr>
          <t xml:space="preserve">
修补</t>
        </r>
      </text>
    </comment>
    <comment ref="K24" authorId="0">
      <text>
        <r>
          <rPr>
            <b/>
            <sz val="9"/>
            <rFont val="宋体"/>
            <charset val="134"/>
          </rPr>
          <t>Administrator:</t>
        </r>
        <r>
          <rPr>
            <sz val="9"/>
            <rFont val="宋体"/>
            <charset val="134"/>
          </rPr>
          <t xml:space="preserve">
修补</t>
        </r>
      </text>
    </comment>
    <comment ref="K25" authorId="0">
      <text>
        <r>
          <rPr>
            <b/>
            <sz val="9"/>
            <rFont val="宋体"/>
            <charset val="134"/>
          </rPr>
          <t>Administrator:</t>
        </r>
        <r>
          <rPr>
            <sz val="9"/>
            <rFont val="宋体"/>
            <charset val="134"/>
          </rPr>
          <t xml:space="preserve">
打磨</t>
        </r>
      </text>
    </comment>
    <comment ref="H26" authorId="0">
      <text>
        <r>
          <rPr>
            <b/>
            <sz val="9"/>
            <rFont val="宋体"/>
            <charset val="134"/>
          </rPr>
          <t>Administrator:</t>
        </r>
        <r>
          <rPr>
            <sz val="9"/>
            <rFont val="宋体"/>
            <charset val="134"/>
          </rPr>
          <t xml:space="preserve">
5.12缺卡的剔除天数基本工资补上</t>
        </r>
      </text>
    </comment>
    <comment ref="K26" authorId="0">
      <text>
        <r>
          <rPr>
            <b/>
            <sz val="9"/>
            <rFont val="宋体"/>
            <charset val="134"/>
          </rPr>
          <t>Administrator:</t>
        </r>
        <r>
          <rPr>
            <sz val="9"/>
            <rFont val="宋体"/>
            <charset val="134"/>
          </rPr>
          <t xml:space="preserve">
撕刺毛条盖章</t>
        </r>
      </text>
    </comment>
    <comment ref="K27" authorId="0">
      <text>
        <r>
          <rPr>
            <b/>
            <sz val="9"/>
            <rFont val="宋体"/>
            <charset val="134"/>
          </rPr>
          <t>Administrator:</t>
        </r>
        <r>
          <rPr>
            <sz val="9"/>
            <rFont val="宋体"/>
            <charset val="134"/>
          </rPr>
          <t xml:space="preserve">
挂无纺布</t>
        </r>
      </text>
    </comment>
    <comment ref="N27" authorId="0">
      <text>
        <r>
          <rPr>
            <b/>
            <sz val="9"/>
            <rFont val="宋体"/>
            <charset val="134"/>
          </rPr>
          <t>Administrator:</t>
        </r>
        <r>
          <rPr>
            <sz val="9"/>
            <rFont val="宋体"/>
            <charset val="134"/>
          </rPr>
          <t xml:space="preserve">
5月补卡补单</t>
        </r>
      </text>
    </comment>
    <comment ref="K28" authorId="0">
      <text>
        <r>
          <rPr>
            <b/>
            <sz val="9"/>
            <rFont val="宋体"/>
            <charset val="134"/>
          </rPr>
          <t>Administrator:</t>
        </r>
        <r>
          <rPr>
            <sz val="9"/>
            <rFont val="宋体"/>
            <charset val="134"/>
          </rPr>
          <t xml:space="preserve">
修边</t>
        </r>
      </text>
    </comment>
    <comment ref="K29" authorId="0">
      <text>
        <r>
          <rPr>
            <b/>
            <sz val="9"/>
            <rFont val="宋体"/>
            <charset val="134"/>
          </rPr>
          <t>Administrator:</t>
        </r>
        <r>
          <rPr>
            <sz val="9"/>
            <rFont val="宋体"/>
            <charset val="134"/>
          </rPr>
          <t xml:space="preserve">
打磨区装车</t>
        </r>
      </text>
    </comment>
    <comment ref="K30" authorId="0">
      <text>
        <r>
          <rPr>
            <b/>
            <sz val="9"/>
            <rFont val="宋体"/>
            <charset val="134"/>
          </rPr>
          <t>Administrator:</t>
        </r>
        <r>
          <rPr>
            <sz val="9"/>
            <rFont val="宋体"/>
            <charset val="134"/>
          </rPr>
          <t xml:space="preserve">
打磨</t>
        </r>
      </text>
    </comment>
    <comment ref="K31" authorId="0">
      <text>
        <r>
          <rPr>
            <b/>
            <sz val="9"/>
            <rFont val="宋体"/>
            <charset val="134"/>
          </rPr>
          <t>Administrator:</t>
        </r>
        <r>
          <rPr>
            <sz val="9"/>
            <rFont val="宋体"/>
            <charset val="134"/>
          </rPr>
          <t xml:space="preserve">
挂无纺布</t>
        </r>
      </text>
    </comment>
    <comment ref="K32" authorId="0">
      <text>
        <r>
          <rPr>
            <b/>
            <sz val="9"/>
            <rFont val="宋体"/>
            <charset val="134"/>
          </rPr>
          <t>Administrator:</t>
        </r>
        <r>
          <rPr>
            <sz val="9"/>
            <rFont val="宋体"/>
            <charset val="134"/>
          </rPr>
          <t xml:space="preserve">
打磨</t>
        </r>
      </text>
    </comment>
    <comment ref="K33" authorId="0">
      <text>
        <r>
          <rPr>
            <b/>
            <sz val="9"/>
            <rFont val="宋体"/>
            <charset val="134"/>
          </rPr>
          <t>Administrator:</t>
        </r>
        <r>
          <rPr>
            <sz val="9"/>
            <rFont val="宋体"/>
            <charset val="134"/>
          </rPr>
          <t xml:space="preserve">
打磨</t>
        </r>
      </text>
    </comment>
    <comment ref="N33" authorId="0">
      <text>
        <r>
          <rPr>
            <b/>
            <sz val="9"/>
            <rFont val="宋体"/>
            <charset val="134"/>
          </rPr>
          <t>Administrator:</t>
        </r>
        <r>
          <rPr>
            <sz val="9"/>
            <rFont val="宋体"/>
            <charset val="134"/>
          </rPr>
          <t xml:space="preserve">
5月补卡补单</t>
        </r>
      </text>
    </comment>
    <comment ref="O33" authorId="0">
      <text>
        <r>
          <rPr>
            <b/>
            <sz val="9"/>
            <rFont val="宋体"/>
            <charset val="134"/>
          </rPr>
          <t>Administrator:</t>
        </r>
        <r>
          <rPr>
            <sz val="9"/>
            <rFont val="宋体"/>
            <charset val="134"/>
          </rPr>
          <t xml:space="preserve">
事假1天</t>
        </r>
      </text>
    </comment>
    <comment ref="K34" authorId="0">
      <text>
        <r>
          <rPr>
            <b/>
            <sz val="9"/>
            <rFont val="宋体"/>
            <charset val="134"/>
          </rPr>
          <t>Administrator:</t>
        </r>
        <r>
          <rPr>
            <sz val="9"/>
            <rFont val="宋体"/>
            <charset val="134"/>
          </rPr>
          <t xml:space="preserve">
修补</t>
        </r>
      </text>
    </comment>
    <comment ref="M34"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O34" authorId="0">
      <text>
        <r>
          <rPr>
            <b/>
            <sz val="9"/>
            <rFont val="宋体"/>
            <charset val="134"/>
          </rPr>
          <t>Administrator:</t>
        </r>
        <r>
          <rPr>
            <sz val="9"/>
            <rFont val="宋体"/>
            <charset val="134"/>
          </rPr>
          <t xml:space="preserve">
事假1.5天发泡工资表300</t>
        </r>
      </text>
    </comment>
    <comment ref="K35" authorId="0">
      <text>
        <r>
          <rPr>
            <b/>
            <sz val="9"/>
            <rFont val="宋体"/>
            <charset val="134"/>
          </rPr>
          <t>Administrator:</t>
        </r>
        <r>
          <rPr>
            <sz val="9"/>
            <rFont val="宋体"/>
            <charset val="134"/>
          </rPr>
          <t xml:space="preserve">
修边</t>
        </r>
      </text>
    </comment>
    <comment ref="N35" authorId="0">
      <text>
        <r>
          <rPr>
            <b/>
            <sz val="9"/>
            <rFont val="宋体"/>
            <charset val="134"/>
          </rPr>
          <t>Administrator:</t>
        </r>
        <r>
          <rPr>
            <sz val="9"/>
            <rFont val="宋体"/>
            <charset val="134"/>
          </rPr>
          <t xml:space="preserve">
5月补卡补单</t>
        </r>
      </text>
    </comment>
    <comment ref="O35" authorId="0">
      <text>
        <r>
          <rPr>
            <b/>
            <sz val="9"/>
            <rFont val="宋体"/>
            <charset val="134"/>
          </rPr>
          <t>Administrator:</t>
        </r>
        <r>
          <rPr>
            <sz val="9"/>
            <rFont val="宋体"/>
            <charset val="134"/>
          </rPr>
          <t xml:space="preserve">
事假2.5天</t>
        </r>
      </text>
    </comment>
    <comment ref="K36" authorId="0">
      <text>
        <r>
          <rPr>
            <b/>
            <sz val="9"/>
            <rFont val="宋体"/>
            <charset val="134"/>
          </rPr>
          <t>Administrator:</t>
        </r>
        <r>
          <rPr>
            <sz val="9"/>
            <rFont val="宋体"/>
            <charset val="134"/>
          </rPr>
          <t xml:space="preserve">
装车</t>
        </r>
      </text>
    </comment>
    <comment ref="K37" authorId="0">
      <text>
        <r>
          <rPr>
            <b/>
            <sz val="9"/>
            <rFont val="宋体"/>
            <charset val="134"/>
          </rPr>
          <t>Administrator:</t>
        </r>
        <r>
          <rPr>
            <sz val="9"/>
            <rFont val="宋体"/>
            <charset val="134"/>
          </rPr>
          <t xml:space="preserve">
取模</t>
        </r>
      </text>
    </comment>
    <comment ref="N37" authorId="0">
      <text>
        <r>
          <rPr>
            <b/>
            <sz val="9"/>
            <rFont val="宋体"/>
            <charset val="134"/>
          </rPr>
          <t>Administrator:</t>
        </r>
        <r>
          <rPr>
            <sz val="9"/>
            <rFont val="宋体"/>
            <charset val="134"/>
          </rPr>
          <t xml:space="preserve">
5月补卡补单</t>
        </r>
      </text>
    </comment>
    <comment ref="K38" authorId="0">
      <text>
        <r>
          <rPr>
            <b/>
            <sz val="9"/>
            <rFont val="宋体"/>
            <charset val="134"/>
          </rPr>
          <t>Administrator:</t>
        </r>
        <r>
          <rPr>
            <sz val="9"/>
            <rFont val="宋体"/>
            <charset val="134"/>
          </rPr>
          <t xml:space="preserve">
修边</t>
        </r>
      </text>
    </comment>
    <comment ref="K39" authorId="0">
      <text>
        <r>
          <rPr>
            <b/>
            <sz val="9"/>
            <rFont val="宋体"/>
            <charset val="134"/>
          </rPr>
          <t>Administrator:</t>
        </r>
        <r>
          <rPr>
            <sz val="9"/>
            <rFont val="宋体"/>
            <charset val="134"/>
          </rPr>
          <t xml:space="preserve">
挂无纺布</t>
        </r>
      </text>
    </comment>
    <comment ref="K40" authorId="0">
      <text>
        <r>
          <rPr>
            <b/>
            <sz val="9"/>
            <rFont val="宋体"/>
            <charset val="134"/>
          </rPr>
          <t>Administrator:</t>
        </r>
        <r>
          <rPr>
            <sz val="9"/>
            <rFont val="宋体"/>
            <charset val="134"/>
          </rPr>
          <t xml:space="preserve">
打磨</t>
        </r>
      </text>
    </comment>
    <comment ref="O40" authorId="0">
      <text>
        <r>
          <rPr>
            <b/>
            <sz val="9"/>
            <rFont val="宋体"/>
            <charset val="134"/>
          </rPr>
          <t>Administrator:</t>
        </r>
        <r>
          <rPr>
            <sz val="9"/>
            <rFont val="宋体"/>
            <charset val="134"/>
          </rPr>
          <t xml:space="preserve">
事假1天</t>
        </r>
      </text>
    </comment>
    <comment ref="K41" authorId="0">
      <text>
        <r>
          <rPr>
            <b/>
            <sz val="9"/>
            <rFont val="宋体"/>
            <charset val="134"/>
          </rPr>
          <t>Administrator:</t>
        </r>
        <r>
          <rPr>
            <sz val="9"/>
            <rFont val="宋体"/>
            <charset val="134"/>
          </rPr>
          <t xml:space="preserve">
修边</t>
        </r>
      </text>
    </comment>
    <comment ref="O41" authorId="0">
      <text>
        <r>
          <rPr>
            <b/>
            <sz val="9"/>
            <rFont val="宋体"/>
            <charset val="134"/>
          </rPr>
          <t>Administrator:</t>
        </r>
        <r>
          <rPr>
            <sz val="9"/>
            <rFont val="宋体"/>
            <charset val="134"/>
          </rPr>
          <t xml:space="preserve">
事假2天</t>
        </r>
      </text>
    </comment>
    <comment ref="K42" authorId="0">
      <text>
        <r>
          <rPr>
            <b/>
            <sz val="9"/>
            <rFont val="宋体"/>
            <charset val="134"/>
          </rPr>
          <t>Administrator:</t>
        </r>
        <r>
          <rPr>
            <sz val="9"/>
            <rFont val="宋体"/>
            <charset val="134"/>
          </rPr>
          <t xml:space="preserve">
打磨区修补</t>
        </r>
      </text>
    </comment>
    <comment ref="K43" authorId="0">
      <text>
        <r>
          <rPr>
            <b/>
            <sz val="9"/>
            <rFont val="宋体"/>
            <charset val="134"/>
          </rPr>
          <t>Administrator:</t>
        </r>
        <r>
          <rPr>
            <sz val="9"/>
            <rFont val="宋体"/>
            <charset val="134"/>
          </rPr>
          <t xml:space="preserve">
挂无纺布</t>
        </r>
      </text>
    </comment>
    <comment ref="K44" authorId="0">
      <text>
        <r>
          <rPr>
            <b/>
            <sz val="9"/>
            <rFont val="宋体"/>
            <charset val="134"/>
          </rPr>
          <t>Administrator:</t>
        </r>
        <r>
          <rPr>
            <sz val="9"/>
            <rFont val="宋体"/>
            <charset val="134"/>
          </rPr>
          <t xml:space="preserve">
修补</t>
        </r>
      </text>
    </comment>
    <comment ref="N44" authorId="0">
      <text>
        <r>
          <rPr>
            <b/>
            <sz val="9"/>
            <rFont val="宋体"/>
            <charset val="134"/>
          </rPr>
          <t>Administrator:</t>
        </r>
        <r>
          <rPr>
            <sz val="9"/>
            <rFont val="宋体"/>
            <charset val="134"/>
          </rPr>
          <t xml:space="preserve">
5月补卡补单</t>
        </r>
      </text>
    </comment>
    <comment ref="K45" authorId="0">
      <text>
        <r>
          <rPr>
            <b/>
            <sz val="9"/>
            <rFont val="宋体"/>
            <charset val="134"/>
          </rPr>
          <t>Administrator:</t>
        </r>
        <r>
          <rPr>
            <sz val="9"/>
            <rFont val="宋体"/>
            <charset val="134"/>
          </rPr>
          <t xml:space="preserve">
修补</t>
        </r>
      </text>
    </comment>
    <comment ref="K46" authorId="0">
      <text>
        <r>
          <rPr>
            <b/>
            <sz val="9"/>
            <rFont val="宋体"/>
            <charset val="134"/>
          </rPr>
          <t>Administrator:</t>
        </r>
        <r>
          <rPr>
            <sz val="9"/>
            <rFont val="宋体"/>
            <charset val="134"/>
          </rPr>
          <t xml:space="preserve">
清模</t>
        </r>
      </text>
    </comment>
    <comment ref="N46" authorId="0">
      <text>
        <r>
          <rPr>
            <b/>
            <sz val="9"/>
            <rFont val="宋体"/>
            <charset val="134"/>
          </rPr>
          <t>Administrator:</t>
        </r>
        <r>
          <rPr>
            <sz val="9"/>
            <rFont val="宋体"/>
            <charset val="134"/>
          </rPr>
          <t xml:space="preserve">
5月补卡补单</t>
        </r>
      </text>
    </comment>
    <comment ref="K47" authorId="0">
      <text>
        <r>
          <rPr>
            <b/>
            <sz val="9"/>
            <rFont val="宋体"/>
            <charset val="134"/>
          </rPr>
          <t>Administrator:</t>
        </r>
        <r>
          <rPr>
            <sz val="9"/>
            <rFont val="宋体"/>
            <charset val="134"/>
          </rPr>
          <t xml:space="preserve">
清模</t>
        </r>
      </text>
    </comment>
    <comment ref="K48" authorId="0">
      <text>
        <r>
          <rPr>
            <b/>
            <sz val="9"/>
            <rFont val="宋体"/>
            <charset val="134"/>
          </rPr>
          <t>Administrator:</t>
        </r>
        <r>
          <rPr>
            <sz val="9"/>
            <rFont val="宋体"/>
            <charset val="134"/>
          </rPr>
          <t xml:space="preserve">
放钢丝</t>
        </r>
      </text>
    </comment>
    <comment ref="K49" authorId="0">
      <text>
        <r>
          <rPr>
            <b/>
            <sz val="9"/>
            <rFont val="宋体"/>
            <charset val="134"/>
          </rPr>
          <t>Administrator:</t>
        </r>
        <r>
          <rPr>
            <sz val="9"/>
            <rFont val="宋体"/>
            <charset val="134"/>
          </rPr>
          <t xml:space="preserve">
放钢丝</t>
        </r>
      </text>
    </comment>
    <comment ref="K50" authorId="0">
      <text>
        <r>
          <rPr>
            <b/>
            <sz val="9"/>
            <rFont val="宋体"/>
            <charset val="134"/>
          </rPr>
          <t>Administrator:</t>
        </r>
        <r>
          <rPr>
            <sz val="9"/>
            <rFont val="宋体"/>
            <charset val="134"/>
          </rPr>
          <t xml:space="preserve">
修边</t>
        </r>
      </text>
    </comment>
    <comment ref="K51" authorId="0">
      <text>
        <r>
          <rPr>
            <b/>
            <sz val="9"/>
            <rFont val="宋体"/>
            <charset val="134"/>
          </rPr>
          <t>Administrator:</t>
        </r>
        <r>
          <rPr>
            <sz val="9"/>
            <rFont val="宋体"/>
            <charset val="134"/>
          </rPr>
          <t xml:space="preserve">
修补</t>
        </r>
      </text>
    </comment>
    <comment ref="I52" authorId="0">
      <text>
        <r>
          <rPr>
            <b/>
            <sz val="9"/>
            <rFont val="宋体"/>
            <charset val="134"/>
          </rPr>
          <t>Administrator:</t>
        </r>
        <r>
          <rPr>
            <sz val="9"/>
            <rFont val="宋体"/>
            <charset val="134"/>
          </rPr>
          <t xml:space="preserve">
未剔除绩效300
</t>
        </r>
      </text>
    </comment>
    <comment ref="K52" authorId="0">
      <text>
        <r>
          <rPr>
            <b/>
            <sz val="9"/>
            <rFont val="宋体"/>
            <charset val="134"/>
          </rPr>
          <t>Administrator:</t>
        </r>
        <r>
          <rPr>
            <sz val="9"/>
            <rFont val="宋体"/>
            <charset val="134"/>
          </rPr>
          <t xml:space="preserve">
修补</t>
        </r>
      </text>
    </comment>
    <comment ref="I53" authorId="0">
      <text>
        <r>
          <rPr>
            <b/>
            <sz val="9"/>
            <rFont val="宋体"/>
            <charset val="134"/>
          </rPr>
          <t>Administrator:</t>
        </r>
        <r>
          <rPr>
            <sz val="9"/>
            <rFont val="宋体"/>
            <charset val="134"/>
          </rPr>
          <t xml:space="preserve">
未剔除绩效300
</t>
        </r>
      </text>
    </comment>
    <comment ref="K53" authorId="0">
      <text>
        <r>
          <rPr>
            <b/>
            <sz val="9"/>
            <rFont val="宋体"/>
            <charset val="134"/>
          </rPr>
          <t>Administrator:</t>
        </r>
        <r>
          <rPr>
            <sz val="9"/>
            <rFont val="宋体"/>
            <charset val="134"/>
          </rPr>
          <t xml:space="preserve">
修补</t>
        </r>
      </text>
    </comment>
    <comment ref="I54" authorId="0">
      <text>
        <r>
          <rPr>
            <b/>
            <sz val="9"/>
            <rFont val="宋体"/>
            <charset val="134"/>
          </rPr>
          <t>Administrator:</t>
        </r>
        <r>
          <rPr>
            <sz val="9"/>
            <rFont val="宋体"/>
            <charset val="134"/>
          </rPr>
          <t xml:space="preserve">
未剔除绩效300
</t>
        </r>
      </text>
    </comment>
    <comment ref="K54" authorId="0">
      <text>
        <r>
          <rPr>
            <b/>
            <sz val="9"/>
            <rFont val="宋体"/>
            <charset val="134"/>
          </rPr>
          <t>Administrator:</t>
        </r>
        <r>
          <rPr>
            <sz val="9"/>
            <rFont val="宋体"/>
            <charset val="134"/>
          </rPr>
          <t xml:space="preserve">
修补</t>
        </r>
      </text>
    </comment>
    <comment ref="I55" authorId="0">
      <text>
        <r>
          <rPr>
            <b/>
            <sz val="9"/>
            <rFont val="宋体"/>
            <charset val="134"/>
          </rPr>
          <t>Administrator:</t>
        </r>
        <r>
          <rPr>
            <sz val="9"/>
            <rFont val="宋体"/>
            <charset val="134"/>
          </rPr>
          <t xml:space="preserve">
未剔除绩效300
</t>
        </r>
      </text>
    </comment>
    <comment ref="K55" authorId="0">
      <text>
        <r>
          <rPr>
            <b/>
            <sz val="9"/>
            <rFont val="宋体"/>
            <charset val="134"/>
          </rPr>
          <t>Administrator:</t>
        </r>
        <r>
          <rPr>
            <sz val="9"/>
            <rFont val="宋体"/>
            <charset val="134"/>
          </rPr>
          <t xml:space="preserve">
打磨</t>
        </r>
      </text>
    </comment>
    <comment ref="I56" authorId="0">
      <text>
        <r>
          <rPr>
            <b/>
            <sz val="9"/>
            <rFont val="宋体"/>
            <charset val="134"/>
          </rPr>
          <t>Administrator:</t>
        </r>
        <r>
          <rPr>
            <sz val="9"/>
            <rFont val="宋体"/>
            <charset val="134"/>
          </rPr>
          <t xml:space="preserve">
未剔除绩效300
</t>
        </r>
      </text>
    </comment>
    <comment ref="K56" authorId="0">
      <text>
        <r>
          <rPr>
            <b/>
            <sz val="9"/>
            <rFont val="宋体"/>
            <charset val="134"/>
          </rPr>
          <t>Administrator:</t>
        </r>
        <r>
          <rPr>
            <sz val="9"/>
            <rFont val="宋体"/>
            <charset val="134"/>
          </rPr>
          <t xml:space="preserve">
修补</t>
        </r>
      </text>
    </comment>
    <comment ref="I57" authorId="0">
      <text>
        <r>
          <rPr>
            <b/>
            <sz val="9"/>
            <rFont val="宋体"/>
            <charset val="134"/>
          </rPr>
          <t>Administrator:</t>
        </r>
        <r>
          <rPr>
            <sz val="9"/>
            <rFont val="宋体"/>
            <charset val="134"/>
          </rPr>
          <t xml:space="preserve">
未剔除绩效300
</t>
        </r>
      </text>
    </comment>
    <comment ref="K57" authorId="0">
      <text>
        <r>
          <rPr>
            <b/>
            <sz val="9"/>
            <rFont val="宋体"/>
            <charset val="134"/>
          </rPr>
          <t>Administrator:</t>
        </r>
        <r>
          <rPr>
            <sz val="9"/>
            <rFont val="宋体"/>
            <charset val="134"/>
          </rPr>
          <t xml:space="preserve">
修补</t>
        </r>
      </text>
    </comment>
    <comment ref="I58" authorId="0">
      <text>
        <r>
          <rPr>
            <b/>
            <sz val="9"/>
            <rFont val="宋体"/>
            <charset val="134"/>
          </rPr>
          <t>Administrator:</t>
        </r>
        <r>
          <rPr>
            <sz val="9"/>
            <rFont val="宋体"/>
            <charset val="134"/>
          </rPr>
          <t xml:space="preserve">
未剔除绩效300
</t>
        </r>
      </text>
    </comment>
    <comment ref="K58" authorId="0">
      <text>
        <r>
          <rPr>
            <b/>
            <sz val="9"/>
            <rFont val="宋体"/>
            <charset val="134"/>
          </rPr>
          <t>Administrator:</t>
        </r>
        <r>
          <rPr>
            <sz val="9"/>
            <rFont val="宋体"/>
            <charset val="134"/>
          </rPr>
          <t xml:space="preserve">
打磨</t>
        </r>
      </text>
    </comment>
    <comment ref="I59" authorId="0">
      <text>
        <r>
          <rPr>
            <b/>
            <sz val="9"/>
            <rFont val="宋体"/>
            <charset val="134"/>
          </rPr>
          <t>Administrator:</t>
        </r>
        <r>
          <rPr>
            <sz val="9"/>
            <rFont val="宋体"/>
            <charset val="134"/>
          </rPr>
          <t xml:space="preserve">
未剔除绩效300
</t>
        </r>
      </text>
    </comment>
    <comment ref="K59" authorId="0">
      <text>
        <r>
          <rPr>
            <b/>
            <sz val="9"/>
            <rFont val="宋体"/>
            <charset val="134"/>
          </rPr>
          <t>Administrator:</t>
        </r>
        <r>
          <rPr>
            <sz val="9"/>
            <rFont val="宋体"/>
            <charset val="134"/>
          </rPr>
          <t xml:space="preserve">
修补</t>
        </r>
      </text>
    </comment>
    <comment ref="N59" authorId="0">
      <text>
        <r>
          <rPr>
            <b/>
            <sz val="9"/>
            <rFont val="宋体"/>
            <charset val="134"/>
          </rPr>
          <t>Administrator:</t>
        </r>
        <r>
          <rPr>
            <sz val="9"/>
            <rFont val="宋体"/>
            <charset val="134"/>
          </rPr>
          <t xml:space="preserve">
5月补卡补单</t>
        </r>
      </text>
    </comment>
    <comment ref="I60" authorId="0">
      <text>
        <r>
          <rPr>
            <b/>
            <sz val="9"/>
            <rFont val="宋体"/>
            <charset val="134"/>
          </rPr>
          <t>Administrator:</t>
        </r>
        <r>
          <rPr>
            <sz val="9"/>
            <rFont val="宋体"/>
            <charset val="134"/>
          </rPr>
          <t xml:space="preserve">
未剔除绩效300
</t>
        </r>
      </text>
    </comment>
    <comment ref="K60" authorId="0">
      <text>
        <r>
          <rPr>
            <b/>
            <sz val="9"/>
            <rFont val="宋体"/>
            <charset val="134"/>
          </rPr>
          <t>Administrator:</t>
        </r>
        <r>
          <rPr>
            <sz val="9"/>
            <rFont val="宋体"/>
            <charset val="134"/>
          </rPr>
          <t xml:space="preserve">
放钢丝</t>
        </r>
      </text>
    </comment>
    <comment ref="I61" authorId="0">
      <text>
        <r>
          <rPr>
            <b/>
            <sz val="9"/>
            <rFont val="宋体"/>
            <charset val="134"/>
          </rPr>
          <t>Administrator:</t>
        </r>
        <r>
          <rPr>
            <sz val="9"/>
            <rFont val="宋体"/>
            <charset val="134"/>
          </rPr>
          <t xml:space="preserve">
未剔除绩效300
</t>
        </r>
      </text>
    </comment>
    <comment ref="K61" authorId="0">
      <text>
        <r>
          <rPr>
            <b/>
            <sz val="9"/>
            <rFont val="宋体"/>
            <charset val="134"/>
          </rPr>
          <t>Administrator:</t>
        </r>
        <r>
          <rPr>
            <sz val="9"/>
            <rFont val="宋体"/>
            <charset val="134"/>
          </rPr>
          <t xml:space="preserve">
挂无纺布</t>
        </r>
      </text>
    </comment>
    <comment ref="I62" authorId="0">
      <text>
        <r>
          <rPr>
            <b/>
            <sz val="9"/>
            <rFont val="宋体"/>
            <charset val="134"/>
          </rPr>
          <t>Administrator:</t>
        </r>
        <r>
          <rPr>
            <sz val="9"/>
            <rFont val="宋体"/>
            <charset val="134"/>
          </rPr>
          <t xml:space="preserve">
未剔除绩效300
</t>
        </r>
      </text>
    </comment>
    <comment ref="K62" authorId="0">
      <text>
        <r>
          <rPr>
            <b/>
            <sz val="9"/>
            <rFont val="宋体"/>
            <charset val="134"/>
          </rPr>
          <t>Administrator:</t>
        </r>
        <r>
          <rPr>
            <sz val="9"/>
            <rFont val="宋体"/>
            <charset val="134"/>
          </rPr>
          <t xml:space="preserve">
打磨区装车</t>
        </r>
      </text>
    </comment>
    <comment ref="K63" authorId="0">
      <text>
        <r>
          <rPr>
            <b/>
            <sz val="9"/>
            <rFont val="宋体"/>
            <charset val="134"/>
          </rPr>
          <t>Administrator:</t>
        </r>
        <r>
          <rPr>
            <sz val="9"/>
            <rFont val="宋体"/>
            <charset val="134"/>
          </rPr>
          <t xml:space="preserve">
修边</t>
        </r>
      </text>
    </comment>
    <comment ref="N63" authorId="0">
      <text>
        <r>
          <rPr>
            <b/>
            <sz val="9"/>
            <rFont val="宋体"/>
            <charset val="134"/>
          </rPr>
          <t>Administrator:</t>
        </r>
        <r>
          <rPr>
            <sz val="9"/>
            <rFont val="宋体"/>
            <charset val="134"/>
          </rPr>
          <t xml:space="preserve">
5月补卡补单</t>
        </r>
      </text>
    </comment>
    <comment ref="K64" authorId="0">
      <text>
        <r>
          <rPr>
            <b/>
            <sz val="9"/>
            <rFont val="宋体"/>
            <charset val="134"/>
          </rPr>
          <t>Administrator:</t>
        </r>
        <r>
          <rPr>
            <sz val="9"/>
            <rFont val="宋体"/>
            <charset val="134"/>
          </rPr>
          <t xml:space="preserve">
修边</t>
        </r>
      </text>
    </comment>
    <comment ref="M64"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N64" authorId="0">
      <text>
        <r>
          <rPr>
            <b/>
            <sz val="9"/>
            <rFont val="宋体"/>
            <charset val="134"/>
          </rPr>
          <t>Administrator:</t>
        </r>
        <r>
          <rPr>
            <sz val="9"/>
            <rFont val="宋体"/>
            <charset val="134"/>
          </rPr>
          <t xml:space="preserve">
5月补卡补单</t>
        </r>
      </text>
    </comment>
    <comment ref="O64" authorId="0">
      <text>
        <r>
          <rPr>
            <b/>
            <sz val="9"/>
            <rFont val="宋体"/>
            <charset val="134"/>
          </rPr>
          <t>Administrator:</t>
        </r>
        <r>
          <rPr>
            <sz val="9"/>
            <rFont val="宋体"/>
            <charset val="134"/>
          </rPr>
          <t xml:space="preserve">
事假2天</t>
        </r>
      </text>
    </comment>
    <comment ref="K65" authorId="0">
      <text>
        <r>
          <rPr>
            <b/>
            <sz val="9"/>
            <rFont val="宋体"/>
            <charset val="134"/>
          </rPr>
          <t>Administrator:</t>
        </r>
        <r>
          <rPr>
            <sz val="9"/>
            <rFont val="宋体"/>
            <charset val="134"/>
          </rPr>
          <t xml:space="preserve">
挂无纺布</t>
        </r>
      </text>
    </comment>
    <comment ref="N65" authorId="0">
      <text>
        <r>
          <rPr>
            <b/>
            <sz val="9"/>
            <rFont val="宋体"/>
            <charset val="134"/>
          </rPr>
          <t>Administrator:</t>
        </r>
        <r>
          <rPr>
            <sz val="9"/>
            <rFont val="宋体"/>
            <charset val="134"/>
          </rPr>
          <t xml:space="preserve">
5月补卡补单</t>
        </r>
      </text>
    </comment>
    <comment ref="K66" authorId="0">
      <text>
        <r>
          <rPr>
            <b/>
            <sz val="9"/>
            <rFont val="宋体"/>
            <charset val="134"/>
          </rPr>
          <t>Administrator:</t>
        </r>
        <r>
          <rPr>
            <sz val="9"/>
            <rFont val="宋体"/>
            <charset val="134"/>
          </rPr>
          <t xml:space="preserve">
修补</t>
        </r>
      </text>
    </comment>
    <comment ref="K67" authorId="0">
      <text>
        <r>
          <rPr>
            <b/>
            <sz val="9"/>
            <rFont val="宋体"/>
            <charset val="134"/>
          </rPr>
          <t>Administrator:</t>
        </r>
        <r>
          <rPr>
            <sz val="9"/>
            <rFont val="宋体"/>
            <charset val="134"/>
          </rPr>
          <t xml:space="preserve">
取模</t>
        </r>
      </text>
    </comment>
    <comment ref="K68" authorId="0">
      <text>
        <r>
          <rPr>
            <b/>
            <sz val="9"/>
            <rFont val="宋体"/>
            <charset val="134"/>
          </rPr>
          <t>Administrator:</t>
        </r>
        <r>
          <rPr>
            <sz val="9"/>
            <rFont val="宋体"/>
            <charset val="134"/>
          </rPr>
          <t xml:space="preserve">
打磨</t>
        </r>
      </text>
    </comment>
    <comment ref="N68" authorId="0">
      <text>
        <r>
          <rPr>
            <b/>
            <sz val="9"/>
            <rFont val="宋体"/>
            <charset val="134"/>
          </rPr>
          <t>Administrator:</t>
        </r>
        <r>
          <rPr>
            <sz val="9"/>
            <rFont val="宋体"/>
            <charset val="134"/>
          </rPr>
          <t xml:space="preserve">
5月补卡补单</t>
        </r>
      </text>
    </comment>
    <comment ref="K69" authorId="0">
      <text>
        <r>
          <rPr>
            <b/>
            <sz val="9"/>
            <rFont val="宋体"/>
            <charset val="134"/>
          </rPr>
          <t>Administrator:</t>
        </r>
        <r>
          <rPr>
            <sz val="9"/>
            <rFont val="宋体"/>
            <charset val="134"/>
          </rPr>
          <t xml:space="preserve">
放钢丝</t>
        </r>
      </text>
    </comment>
    <comment ref="N69" authorId="0">
      <text>
        <r>
          <rPr>
            <b/>
            <sz val="9"/>
            <rFont val="宋体"/>
            <charset val="134"/>
          </rPr>
          <t>Administrator:</t>
        </r>
        <r>
          <rPr>
            <sz val="9"/>
            <rFont val="宋体"/>
            <charset val="134"/>
          </rPr>
          <t xml:space="preserve">
5月补卡补单</t>
        </r>
      </text>
    </comment>
    <comment ref="K70" authorId="0">
      <text>
        <r>
          <rPr>
            <b/>
            <sz val="9"/>
            <rFont val="宋体"/>
            <charset val="134"/>
          </rPr>
          <t>Administrator:</t>
        </r>
        <r>
          <rPr>
            <sz val="9"/>
            <rFont val="宋体"/>
            <charset val="134"/>
          </rPr>
          <t xml:space="preserve">
修补</t>
        </r>
      </text>
    </comment>
    <comment ref="K71" authorId="0">
      <text>
        <r>
          <rPr>
            <b/>
            <sz val="9"/>
            <rFont val="宋体"/>
            <charset val="134"/>
          </rPr>
          <t>Administrator:</t>
        </r>
        <r>
          <rPr>
            <sz val="9"/>
            <rFont val="宋体"/>
            <charset val="134"/>
          </rPr>
          <t xml:space="preserve">
放钢丝</t>
        </r>
      </text>
    </comment>
    <comment ref="K72" authorId="0">
      <text>
        <r>
          <rPr>
            <b/>
            <sz val="9"/>
            <rFont val="宋体"/>
            <charset val="134"/>
          </rPr>
          <t>Administrator:</t>
        </r>
        <r>
          <rPr>
            <sz val="9"/>
            <rFont val="宋体"/>
            <charset val="134"/>
          </rPr>
          <t xml:space="preserve">
放钢丝</t>
        </r>
      </text>
    </comment>
    <comment ref="N72" authorId="0">
      <text>
        <r>
          <rPr>
            <b/>
            <sz val="9"/>
            <rFont val="宋体"/>
            <charset val="134"/>
          </rPr>
          <t>Administrator:</t>
        </r>
        <r>
          <rPr>
            <sz val="9"/>
            <rFont val="宋体"/>
            <charset val="134"/>
          </rPr>
          <t xml:space="preserve">
5月补卡补单</t>
        </r>
      </text>
    </comment>
    <comment ref="O72" authorId="0">
      <text>
        <r>
          <rPr>
            <b/>
            <sz val="9"/>
            <rFont val="宋体"/>
            <charset val="134"/>
          </rPr>
          <t>Administrator:</t>
        </r>
        <r>
          <rPr>
            <sz val="9"/>
            <rFont val="宋体"/>
            <charset val="134"/>
          </rPr>
          <t xml:space="preserve">
事假1天</t>
        </r>
      </text>
    </comment>
    <comment ref="K73" authorId="0">
      <text>
        <r>
          <rPr>
            <b/>
            <sz val="9"/>
            <rFont val="宋体"/>
            <charset val="134"/>
          </rPr>
          <t>Administrator:</t>
        </r>
        <r>
          <rPr>
            <sz val="9"/>
            <rFont val="宋体"/>
            <charset val="134"/>
          </rPr>
          <t xml:space="preserve">
装车</t>
        </r>
      </text>
    </comment>
    <comment ref="I74" authorId="0">
      <text>
        <r>
          <rPr>
            <b/>
            <sz val="9"/>
            <rFont val="宋体"/>
            <charset val="134"/>
          </rPr>
          <t>Administrator:</t>
        </r>
        <r>
          <rPr>
            <sz val="9"/>
            <rFont val="宋体"/>
            <charset val="134"/>
          </rPr>
          <t xml:space="preserve">
未剔除绩效300
</t>
        </r>
      </text>
    </comment>
    <comment ref="K74" authorId="0">
      <text>
        <r>
          <rPr>
            <b/>
            <sz val="9"/>
            <rFont val="宋体"/>
            <charset val="134"/>
          </rPr>
          <t>Administrator:</t>
        </r>
        <r>
          <rPr>
            <sz val="9"/>
            <rFont val="宋体"/>
            <charset val="134"/>
          </rPr>
          <t xml:space="preserve">
放钢丝</t>
        </r>
      </text>
    </comment>
    <comment ref="K75" authorId="0">
      <text>
        <r>
          <rPr>
            <b/>
            <sz val="9"/>
            <rFont val="宋体"/>
            <charset val="134"/>
          </rPr>
          <t>Administrator:</t>
        </r>
        <r>
          <rPr>
            <sz val="9"/>
            <rFont val="宋体"/>
            <charset val="134"/>
          </rPr>
          <t xml:space="preserve">
修边</t>
        </r>
      </text>
    </comment>
    <comment ref="K76" authorId="0">
      <text>
        <r>
          <rPr>
            <b/>
            <sz val="9"/>
            <rFont val="宋体"/>
            <charset val="134"/>
          </rPr>
          <t>Administrator:</t>
        </r>
        <r>
          <rPr>
            <sz val="9"/>
            <rFont val="宋体"/>
            <charset val="134"/>
          </rPr>
          <t xml:space="preserve">
修边</t>
        </r>
      </text>
    </comment>
    <comment ref="K77" authorId="0">
      <text>
        <r>
          <rPr>
            <b/>
            <sz val="9"/>
            <rFont val="宋体"/>
            <charset val="134"/>
          </rPr>
          <t>Administrator:</t>
        </r>
        <r>
          <rPr>
            <sz val="9"/>
            <rFont val="宋体"/>
            <charset val="134"/>
          </rPr>
          <t xml:space="preserve">
修补</t>
        </r>
      </text>
    </comment>
    <comment ref="K78" authorId="0">
      <text>
        <r>
          <rPr>
            <b/>
            <sz val="9"/>
            <rFont val="宋体"/>
            <charset val="134"/>
          </rPr>
          <t>Administrator:</t>
        </r>
        <r>
          <rPr>
            <sz val="9"/>
            <rFont val="宋体"/>
            <charset val="134"/>
          </rPr>
          <t xml:space="preserve">
放钢丝</t>
        </r>
      </text>
    </comment>
    <comment ref="K79" authorId="0">
      <text>
        <r>
          <rPr>
            <b/>
            <sz val="9"/>
            <rFont val="宋体"/>
            <charset val="134"/>
          </rPr>
          <t>Administrator:</t>
        </r>
        <r>
          <rPr>
            <sz val="9"/>
            <rFont val="宋体"/>
            <charset val="134"/>
          </rPr>
          <t xml:space="preserve">
修边</t>
        </r>
      </text>
    </comment>
    <comment ref="M79" authorId="0">
      <text>
        <r>
          <rPr>
            <b/>
            <sz val="9"/>
            <rFont val="宋体"/>
            <charset val="134"/>
          </rPr>
          <t>Administrator:</t>
        </r>
        <r>
          <rPr>
            <sz val="9"/>
            <rFont val="宋体"/>
            <charset val="134"/>
          </rPr>
          <t xml:space="preserve">
因为客户比亚迪公司UNEA车型高配项目交付数量增加，因模具只有4套加上设备调试维护保养维修及优化原料配方不断停机使得发泡没有合理库存应对客户需求，公司领导决定 从2025 年5月7日起白晚班每天休息时间安排人员加班生产至库存建立起来后结束，加班费为40元1小时</t>
        </r>
      </text>
    </comment>
    <comment ref="I80" authorId="0">
      <text>
        <r>
          <rPr>
            <b/>
            <sz val="9"/>
            <rFont val="宋体"/>
            <charset val="134"/>
          </rPr>
          <t>Administrator:</t>
        </r>
        <r>
          <rPr>
            <sz val="9"/>
            <rFont val="宋体"/>
            <charset val="134"/>
          </rPr>
          <t xml:space="preserve">
未剔除绩效300
</t>
        </r>
      </text>
    </comment>
    <comment ref="K80" authorId="0">
      <text>
        <r>
          <rPr>
            <b/>
            <sz val="9"/>
            <rFont val="宋体"/>
            <charset val="134"/>
          </rPr>
          <t>Administrator:</t>
        </r>
        <r>
          <rPr>
            <sz val="9"/>
            <rFont val="宋体"/>
            <charset val="134"/>
          </rPr>
          <t xml:space="preserve">
修边</t>
        </r>
      </text>
    </comment>
    <comment ref="I81" authorId="0">
      <text>
        <r>
          <rPr>
            <b/>
            <sz val="9"/>
            <rFont val="宋体"/>
            <charset val="134"/>
          </rPr>
          <t>Administrator:</t>
        </r>
        <r>
          <rPr>
            <sz val="9"/>
            <rFont val="宋体"/>
            <charset val="134"/>
          </rPr>
          <t xml:space="preserve">
试用期计件8折</t>
        </r>
      </text>
    </comment>
    <comment ref="K81" authorId="0">
      <text>
        <r>
          <rPr>
            <b/>
            <sz val="9"/>
            <rFont val="宋体"/>
            <charset val="134"/>
          </rPr>
          <t>Administrator:</t>
        </r>
        <r>
          <rPr>
            <sz val="9"/>
            <rFont val="宋体"/>
            <charset val="134"/>
          </rPr>
          <t xml:space="preserve">
打磨区装车</t>
        </r>
      </text>
    </comment>
    <comment ref="I82" authorId="0">
      <text>
        <r>
          <rPr>
            <b/>
            <sz val="9"/>
            <rFont val="宋体"/>
            <charset val="134"/>
          </rPr>
          <t>Administrator:</t>
        </r>
        <r>
          <rPr>
            <sz val="9"/>
            <rFont val="宋体"/>
            <charset val="134"/>
          </rPr>
          <t xml:space="preserve">
试用期计件8折</t>
        </r>
      </text>
    </comment>
    <comment ref="K82" authorId="0">
      <text>
        <r>
          <rPr>
            <b/>
            <sz val="9"/>
            <rFont val="宋体"/>
            <charset val="134"/>
          </rPr>
          <t>Administrator:</t>
        </r>
        <r>
          <rPr>
            <sz val="9"/>
            <rFont val="宋体"/>
            <charset val="134"/>
          </rPr>
          <t xml:space="preserve">
修边</t>
        </r>
      </text>
    </comment>
    <comment ref="I83" authorId="0">
      <text>
        <r>
          <rPr>
            <b/>
            <sz val="9"/>
            <rFont val="宋体"/>
            <charset val="134"/>
          </rPr>
          <t>Administrator:</t>
        </r>
        <r>
          <rPr>
            <sz val="9"/>
            <rFont val="宋体"/>
            <charset val="134"/>
          </rPr>
          <t xml:space="preserve">
试用期计件8折</t>
        </r>
      </text>
    </comment>
    <comment ref="K83" authorId="0">
      <text>
        <r>
          <rPr>
            <b/>
            <sz val="9"/>
            <rFont val="宋体"/>
            <charset val="134"/>
          </rPr>
          <t>Administrator:</t>
        </r>
        <r>
          <rPr>
            <sz val="9"/>
            <rFont val="宋体"/>
            <charset val="134"/>
          </rPr>
          <t xml:space="preserve">
修补</t>
        </r>
      </text>
    </comment>
    <comment ref="I84" authorId="0">
      <text>
        <r>
          <rPr>
            <b/>
            <sz val="9"/>
            <rFont val="宋体"/>
            <charset val="134"/>
          </rPr>
          <t>Administrator:</t>
        </r>
        <r>
          <rPr>
            <sz val="9"/>
            <rFont val="宋体"/>
            <charset val="134"/>
          </rPr>
          <t xml:space="preserve">
试用期计件8折</t>
        </r>
      </text>
    </comment>
    <comment ref="K84" authorId="0">
      <text>
        <r>
          <rPr>
            <b/>
            <sz val="9"/>
            <rFont val="宋体"/>
            <charset val="134"/>
          </rPr>
          <t>Administrator:</t>
        </r>
        <r>
          <rPr>
            <sz val="9"/>
            <rFont val="宋体"/>
            <charset val="134"/>
          </rPr>
          <t xml:space="preserve">
修补</t>
        </r>
      </text>
    </comment>
    <comment ref="I85" authorId="0">
      <text>
        <r>
          <rPr>
            <b/>
            <sz val="9"/>
            <rFont val="宋体"/>
            <charset val="134"/>
          </rPr>
          <t>Administrator:</t>
        </r>
        <r>
          <rPr>
            <sz val="9"/>
            <rFont val="宋体"/>
            <charset val="134"/>
          </rPr>
          <t xml:space="preserve">
试用期计件8折</t>
        </r>
      </text>
    </comment>
    <comment ref="K85" authorId="0">
      <text>
        <r>
          <rPr>
            <b/>
            <sz val="9"/>
            <rFont val="宋体"/>
            <charset val="134"/>
          </rPr>
          <t>Administrator:</t>
        </r>
        <r>
          <rPr>
            <sz val="9"/>
            <rFont val="宋体"/>
            <charset val="134"/>
          </rPr>
          <t xml:space="preserve">
修补</t>
        </r>
      </text>
    </comment>
    <comment ref="I86" authorId="0">
      <text>
        <r>
          <rPr>
            <b/>
            <sz val="9"/>
            <rFont val="宋体"/>
            <charset val="134"/>
          </rPr>
          <t>Administrator:</t>
        </r>
        <r>
          <rPr>
            <sz val="9"/>
            <rFont val="宋体"/>
            <charset val="134"/>
          </rPr>
          <t xml:space="preserve">
未剔除绩效300
试用期计件8折</t>
        </r>
      </text>
    </comment>
    <comment ref="K86" authorId="0">
      <text>
        <r>
          <rPr>
            <b/>
            <sz val="9"/>
            <rFont val="宋体"/>
            <charset val="134"/>
          </rPr>
          <t>Administrator:</t>
        </r>
        <r>
          <rPr>
            <sz val="9"/>
            <rFont val="宋体"/>
            <charset val="134"/>
          </rPr>
          <t xml:space="preserve">
修补</t>
        </r>
      </text>
    </comment>
    <comment ref="I87" authorId="0">
      <text>
        <r>
          <rPr>
            <b/>
            <sz val="9"/>
            <rFont val="宋体"/>
            <charset val="134"/>
          </rPr>
          <t>Administrator:</t>
        </r>
        <r>
          <rPr>
            <sz val="9"/>
            <rFont val="宋体"/>
            <charset val="134"/>
          </rPr>
          <t xml:space="preserve">
未剔除绩效300
试用期计件8折</t>
        </r>
      </text>
    </comment>
    <comment ref="K87" authorId="0">
      <text>
        <r>
          <rPr>
            <b/>
            <sz val="9"/>
            <rFont val="宋体"/>
            <charset val="134"/>
          </rPr>
          <t>Administrator:</t>
        </r>
        <r>
          <rPr>
            <sz val="9"/>
            <rFont val="宋体"/>
            <charset val="134"/>
          </rPr>
          <t xml:space="preserve">
修补</t>
        </r>
      </text>
    </comment>
    <comment ref="I88" authorId="0">
      <text>
        <r>
          <rPr>
            <b/>
            <sz val="9"/>
            <rFont val="宋体"/>
            <charset val="134"/>
          </rPr>
          <t>Administrator:</t>
        </r>
        <r>
          <rPr>
            <sz val="9"/>
            <rFont val="宋体"/>
            <charset val="134"/>
          </rPr>
          <t xml:space="preserve">
未剔除绩效300
试用期计件8折</t>
        </r>
      </text>
    </comment>
    <comment ref="K88" authorId="0">
      <text>
        <r>
          <rPr>
            <b/>
            <sz val="9"/>
            <rFont val="宋体"/>
            <charset val="134"/>
          </rPr>
          <t>Administrator:</t>
        </r>
        <r>
          <rPr>
            <sz val="9"/>
            <rFont val="宋体"/>
            <charset val="134"/>
          </rPr>
          <t xml:space="preserve">
装车</t>
        </r>
      </text>
    </comment>
    <comment ref="N88" authorId="0">
      <text>
        <r>
          <rPr>
            <b/>
            <sz val="9"/>
            <rFont val="宋体"/>
            <charset val="134"/>
          </rPr>
          <t>Administrator:</t>
        </r>
        <r>
          <rPr>
            <sz val="9"/>
            <rFont val="宋体"/>
            <charset val="134"/>
          </rPr>
          <t xml:space="preserve">
5月补卡补单</t>
        </r>
      </text>
    </comment>
    <comment ref="I89" authorId="0">
      <text>
        <r>
          <rPr>
            <b/>
            <sz val="9"/>
            <rFont val="宋体"/>
            <charset val="134"/>
          </rPr>
          <t>Administrator:</t>
        </r>
        <r>
          <rPr>
            <sz val="9"/>
            <rFont val="宋体"/>
            <charset val="134"/>
          </rPr>
          <t xml:space="preserve">
未剔除绩效300
试用期计件8折</t>
        </r>
      </text>
    </comment>
    <comment ref="K89" authorId="0">
      <text>
        <r>
          <rPr>
            <b/>
            <sz val="9"/>
            <rFont val="宋体"/>
            <charset val="134"/>
          </rPr>
          <t>Administrator:</t>
        </r>
        <r>
          <rPr>
            <sz val="9"/>
            <rFont val="宋体"/>
            <charset val="134"/>
          </rPr>
          <t xml:space="preserve">
修边</t>
        </r>
      </text>
    </comment>
    <comment ref="N89" authorId="0">
      <text>
        <r>
          <rPr>
            <b/>
            <sz val="9"/>
            <rFont val="宋体"/>
            <charset val="134"/>
          </rPr>
          <t>Administrator:</t>
        </r>
        <r>
          <rPr>
            <sz val="9"/>
            <rFont val="宋体"/>
            <charset val="134"/>
          </rPr>
          <t xml:space="preserve">
5月补卡补单</t>
        </r>
      </text>
    </comment>
    <comment ref="I90" authorId="0">
      <text>
        <r>
          <rPr>
            <b/>
            <sz val="9"/>
            <rFont val="宋体"/>
            <charset val="134"/>
          </rPr>
          <t>Administrator:</t>
        </r>
        <r>
          <rPr>
            <sz val="9"/>
            <rFont val="宋体"/>
            <charset val="134"/>
          </rPr>
          <t xml:space="preserve">
未剔除绩效300
试用期计件8折</t>
        </r>
      </text>
    </comment>
    <comment ref="K90" authorId="0">
      <text>
        <r>
          <rPr>
            <b/>
            <sz val="9"/>
            <rFont val="宋体"/>
            <charset val="134"/>
          </rPr>
          <t>Administrator:</t>
        </r>
        <r>
          <rPr>
            <sz val="9"/>
            <rFont val="宋体"/>
            <charset val="134"/>
          </rPr>
          <t xml:space="preserve">
修补</t>
        </r>
      </text>
    </comment>
    <comment ref="I91" authorId="0">
      <text>
        <r>
          <rPr>
            <b/>
            <sz val="9"/>
            <rFont val="宋体"/>
            <charset val="134"/>
          </rPr>
          <t>Administrator:</t>
        </r>
        <r>
          <rPr>
            <sz val="9"/>
            <rFont val="宋体"/>
            <charset val="134"/>
          </rPr>
          <t xml:space="preserve">
未剔除绩效300
试用期计件8折</t>
        </r>
      </text>
    </comment>
    <comment ref="K91" authorId="0">
      <text>
        <r>
          <rPr>
            <b/>
            <sz val="9"/>
            <rFont val="宋体"/>
            <charset val="134"/>
          </rPr>
          <t>Administrator:</t>
        </r>
        <r>
          <rPr>
            <sz val="9"/>
            <rFont val="宋体"/>
            <charset val="134"/>
          </rPr>
          <t xml:space="preserve">
修边</t>
        </r>
      </text>
    </comment>
    <comment ref="I92" authorId="0">
      <text>
        <r>
          <rPr>
            <b/>
            <sz val="9"/>
            <rFont val="宋体"/>
            <charset val="134"/>
          </rPr>
          <t>Administrator:</t>
        </r>
        <r>
          <rPr>
            <sz val="9"/>
            <rFont val="宋体"/>
            <charset val="134"/>
          </rPr>
          <t xml:space="preserve">
未剔除绩效300
试用期计件8折</t>
        </r>
      </text>
    </comment>
    <comment ref="K92" authorId="0">
      <text>
        <r>
          <rPr>
            <b/>
            <sz val="9"/>
            <rFont val="宋体"/>
            <charset val="134"/>
          </rPr>
          <t>Administrator:</t>
        </r>
        <r>
          <rPr>
            <sz val="9"/>
            <rFont val="宋体"/>
            <charset val="134"/>
          </rPr>
          <t xml:space="preserve">
放钢丝</t>
        </r>
      </text>
    </comment>
    <comment ref="G93" authorId="0">
      <text>
        <r>
          <rPr>
            <b/>
            <sz val="9"/>
            <rFont val="宋体"/>
            <charset val="134"/>
          </rPr>
          <t>Administrator:</t>
        </r>
        <r>
          <rPr>
            <sz val="9"/>
            <rFont val="宋体"/>
            <charset val="134"/>
          </rPr>
          <t xml:space="preserve">
5月4天
6月4天</t>
        </r>
      </text>
    </comment>
    <comment ref="I93" authorId="0">
      <text>
        <r>
          <rPr>
            <b/>
            <sz val="9"/>
            <rFont val="宋体"/>
            <charset val="134"/>
          </rPr>
          <t>Administrator:</t>
        </r>
        <r>
          <rPr>
            <sz val="9"/>
            <rFont val="宋体"/>
            <charset val="134"/>
          </rPr>
          <t xml:space="preserve">
未剔除绩效300
试用期计件8折</t>
        </r>
      </text>
    </comment>
    <comment ref="K93" authorId="0">
      <text>
        <r>
          <rPr>
            <b/>
            <sz val="9"/>
            <rFont val="宋体"/>
            <charset val="134"/>
          </rPr>
          <t>Administrator:</t>
        </r>
        <r>
          <rPr>
            <sz val="9"/>
            <rFont val="宋体"/>
            <charset val="134"/>
          </rPr>
          <t xml:space="preserve">
打磨</t>
        </r>
      </text>
    </comment>
    <comment ref="I94" authorId="0">
      <text>
        <r>
          <rPr>
            <b/>
            <sz val="9"/>
            <rFont val="宋体"/>
            <charset val="134"/>
          </rPr>
          <t>Administrator:</t>
        </r>
        <r>
          <rPr>
            <sz val="9"/>
            <rFont val="宋体"/>
            <charset val="134"/>
          </rPr>
          <t xml:space="preserve">
未剔除绩效300
试用期计件8折</t>
        </r>
      </text>
    </comment>
    <comment ref="K94" authorId="0">
      <text>
        <r>
          <rPr>
            <b/>
            <sz val="9"/>
            <rFont val="宋体"/>
            <charset val="134"/>
          </rPr>
          <t>Administrator:</t>
        </r>
        <r>
          <rPr>
            <sz val="9"/>
            <rFont val="宋体"/>
            <charset val="134"/>
          </rPr>
          <t xml:space="preserve">
修补</t>
        </r>
      </text>
    </comment>
    <comment ref="I95" authorId="0">
      <text>
        <r>
          <rPr>
            <b/>
            <sz val="9"/>
            <rFont val="宋体"/>
            <charset val="134"/>
          </rPr>
          <t>Administrator:</t>
        </r>
        <r>
          <rPr>
            <sz val="9"/>
            <rFont val="宋体"/>
            <charset val="134"/>
          </rPr>
          <t xml:space="preserve">
未剔除绩效300
试用期计件8折</t>
        </r>
      </text>
    </comment>
    <comment ref="K95" authorId="0">
      <text>
        <r>
          <rPr>
            <b/>
            <sz val="9"/>
            <rFont val="宋体"/>
            <charset val="134"/>
          </rPr>
          <t>Administrator:</t>
        </r>
        <r>
          <rPr>
            <sz val="9"/>
            <rFont val="宋体"/>
            <charset val="134"/>
          </rPr>
          <t xml:space="preserve">
修边</t>
        </r>
      </text>
    </comment>
    <comment ref="I96" authorId="0">
      <text>
        <r>
          <rPr>
            <b/>
            <sz val="9"/>
            <rFont val="宋体"/>
            <charset val="134"/>
          </rPr>
          <t>Administrator:</t>
        </r>
        <r>
          <rPr>
            <sz val="9"/>
            <rFont val="宋体"/>
            <charset val="134"/>
          </rPr>
          <t xml:space="preserve">
未剔除绩效300
试用期计件8折</t>
        </r>
      </text>
    </comment>
    <comment ref="K96" authorId="0">
      <text>
        <r>
          <rPr>
            <b/>
            <sz val="9"/>
            <rFont val="宋体"/>
            <charset val="134"/>
          </rPr>
          <t>Administrator:</t>
        </r>
        <r>
          <rPr>
            <sz val="9"/>
            <rFont val="宋体"/>
            <charset val="134"/>
          </rPr>
          <t xml:space="preserve">
修补</t>
        </r>
      </text>
    </comment>
    <comment ref="I97" authorId="0">
      <text>
        <r>
          <rPr>
            <b/>
            <sz val="9"/>
            <rFont val="宋体"/>
            <charset val="134"/>
          </rPr>
          <t>Administrator:</t>
        </r>
        <r>
          <rPr>
            <sz val="9"/>
            <rFont val="宋体"/>
            <charset val="134"/>
          </rPr>
          <t xml:space="preserve">
未剔除绩效300
试用期计件8折</t>
        </r>
      </text>
    </comment>
    <comment ref="K97" authorId="0">
      <text>
        <r>
          <rPr>
            <b/>
            <sz val="9"/>
            <rFont val="宋体"/>
            <charset val="134"/>
          </rPr>
          <t>Administrator:</t>
        </r>
        <r>
          <rPr>
            <sz val="9"/>
            <rFont val="宋体"/>
            <charset val="134"/>
          </rPr>
          <t xml:space="preserve">
修补</t>
        </r>
      </text>
    </comment>
    <comment ref="I98" authorId="0">
      <text>
        <r>
          <rPr>
            <b/>
            <sz val="9"/>
            <rFont val="宋体"/>
            <charset val="134"/>
          </rPr>
          <t>Administrator:</t>
        </r>
        <r>
          <rPr>
            <sz val="9"/>
            <rFont val="宋体"/>
            <charset val="134"/>
          </rPr>
          <t xml:space="preserve">
未剔除绩效300
试用期计件8折</t>
        </r>
      </text>
    </comment>
    <comment ref="K98" authorId="0">
      <text>
        <r>
          <rPr>
            <b/>
            <sz val="9"/>
            <rFont val="宋体"/>
            <charset val="134"/>
          </rPr>
          <t>Administrator:</t>
        </r>
        <r>
          <rPr>
            <sz val="9"/>
            <rFont val="宋体"/>
            <charset val="134"/>
          </rPr>
          <t xml:space="preserve">
修补</t>
        </r>
      </text>
    </comment>
    <comment ref="I99" authorId="0">
      <text>
        <r>
          <rPr>
            <b/>
            <sz val="9"/>
            <rFont val="宋体"/>
            <charset val="134"/>
          </rPr>
          <t>Administrator:</t>
        </r>
        <r>
          <rPr>
            <sz val="9"/>
            <rFont val="宋体"/>
            <charset val="134"/>
          </rPr>
          <t xml:space="preserve">
未剔除绩效300
试用期计件8折</t>
        </r>
      </text>
    </comment>
    <comment ref="K99" authorId="0">
      <text>
        <r>
          <rPr>
            <b/>
            <sz val="9"/>
            <rFont val="宋体"/>
            <charset val="134"/>
          </rPr>
          <t>Administrator:</t>
        </r>
        <r>
          <rPr>
            <sz val="9"/>
            <rFont val="宋体"/>
            <charset val="134"/>
          </rPr>
          <t xml:space="preserve">
装车</t>
        </r>
      </text>
    </comment>
    <comment ref="I100" authorId="0">
      <text>
        <r>
          <rPr>
            <b/>
            <sz val="9"/>
            <rFont val="宋体"/>
            <charset val="134"/>
          </rPr>
          <t>Administrator:</t>
        </r>
        <r>
          <rPr>
            <sz val="9"/>
            <rFont val="宋体"/>
            <charset val="134"/>
          </rPr>
          <t xml:space="preserve">
试用期计件8折</t>
        </r>
      </text>
    </comment>
    <comment ref="K100" authorId="0">
      <text>
        <r>
          <rPr>
            <b/>
            <sz val="9"/>
            <rFont val="宋体"/>
            <charset val="134"/>
          </rPr>
          <t>Administrator:</t>
        </r>
        <r>
          <rPr>
            <sz val="9"/>
            <rFont val="宋体"/>
            <charset val="134"/>
          </rPr>
          <t xml:space="preserve">
修补</t>
        </r>
      </text>
    </comment>
    <comment ref="I101" authorId="0">
      <text>
        <r>
          <rPr>
            <b/>
            <sz val="9"/>
            <rFont val="宋体"/>
            <charset val="134"/>
          </rPr>
          <t>Administrator:</t>
        </r>
        <r>
          <rPr>
            <sz val="9"/>
            <rFont val="宋体"/>
            <charset val="134"/>
          </rPr>
          <t xml:space="preserve">
试用期计件8折</t>
        </r>
      </text>
    </comment>
    <comment ref="K101" authorId="0">
      <text>
        <r>
          <rPr>
            <b/>
            <sz val="9"/>
            <rFont val="宋体"/>
            <charset val="134"/>
          </rPr>
          <t>Administrator:</t>
        </r>
        <r>
          <rPr>
            <sz val="9"/>
            <rFont val="宋体"/>
            <charset val="134"/>
          </rPr>
          <t xml:space="preserve">
修边</t>
        </r>
      </text>
    </comment>
    <comment ref="I102" authorId="0">
      <text>
        <r>
          <rPr>
            <b/>
            <sz val="9"/>
            <rFont val="宋体"/>
            <charset val="134"/>
          </rPr>
          <t>Administrator:</t>
        </r>
        <r>
          <rPr>
            <sz val="9"/>
            <rFont val="宋体"/>
            <charset val="134"/>
          </rPr>
          <t xml:space="preserve">
试用期计件8折</t>
        </r>
      </text>
    </comment>
    <comment ref="K102" authorId="0">
      <text>
        <r>
          <rPr>
            <b/>
            <sz val="9"/>
            <rFont val="宋体"/>
            <charset val="134"/>
          </rPr>
          <t>Administrator:</t>
        </r>
        <r>
          <rPr>
            <sz val="9"/>
            <rFont val="宋体"/>
            <charset val="134"/>
          </rPr>
          <t xml:space="preserve">
修边</t>
        </r>
      </text>
    </comment>
    <comment ref="I103" authorId="0">
      <text>
        <r>
          <rPr>
            <b/>
            <sz val="9"/>
            <rFont val="宋体"/>
            <charset val="134"/>
          </rPr>
          <t>Administrator:</t>
        </r>
        <r>
          <rPr>
            <sz val="9"/>
            <rFont val="宋体"/>
            <charset val="134"/>
          </rPr>
          <t xml:space="preserve">
试用期计件8折</t>
        </r>
      </text>
    </comment>
    <comment ref="K103" authorId="0">
      <text>
        <r>
          <rPr>
            <b/>
            <sz val="9"/>
            <rFont val="宋体"/>
            <charset val="134"/>
          </rPr>
          <t>Administrator:</t>
        </r>
        <r>
          <rPr>
            <sz val="9"/>
            <rFont val="宋体"/>
            <charset val="134"/>
          </rPr>
          <t xml:space="preserve">
修边</t>
        </r>
      </text>
    </comment>
    <comment ref="I104" authorId="0">
      <text>
        <r>
          <rPr>
            <b/>
            <sz val="9"/>
            <rFont val="宋体"/>
            <charset val="134"/>
          </rPr>
          <t>Administrator:</t>
        </r>
        <r>
          <rPr>
            <sz val="9"/>
            <rFont val="宋体"/>
            <charset val="134"/>
          </rPr>
          <t xml:space="preserve">
试用期计件8折</t>
        </r>
      </text>
    </comment>
    <comment ref="K104" authorId="0">
      <text>
        <r>
          <rPr>
            <b/>
            <sz val="9"/>
            <rFont val="宋体"/>
            <charset val="134"/>
          </rPr>
          <t>Administrator:</t>
        </r>
        <r>
          <rPr>
            <sz val="9"/>
            <rFont val="宋体"/>
            <charset val="134"/>
          </rPr>
          <t xml:space="preserve">
修边</t>
        </r>
      </text>
    </comment>
    <comment ref="I105" authorId="0">
      <text>
        <r>
          <rPr>
            <b/>
            <sz val="9"/>
            <rFont val="宋体"/>
            <charset val="134"/>
          </rPr>
          <t>Administrator:</t>
        </r>
        <r>
          <rPr>
            <sz val="9"/>
            <rFont val="宋体"/>
            <charset val="134"/>
          </rPr>
          <t xml:space="preserve">
试用期计件8折</t>
        </r>
      </text>
    </comment>
    <comment ref="K105" authorId="0">
      <text>
        <r>
          <rPr>
            <b/>
            <sz val="9"/>
            <rFont val="宋体"/>
            <charset val="134"/>
          </rPr>
          <t>Administrator:</t>
        </r>
        <r>
          <rPr>
            <sz val="9"/>
            <rFont val="宋体"/>
            <charset val="134"/>
          </rPr>
          <t xml:space="preserve">
装车</t>
        </r>
      </text>
    </comment>
    <comment ref="I106" authorId="0">
      <text>
        <r>
          <rPr>
            <b/>
            <sz val="9"/>
            <rFont val="宋体"/>
            <charset val="134"/>
          </rPr>
          <t>Administrator:</t>
        </r>
        <r>
          <rPr>
            <sz val="9"/>
            <rFont val="宋体"/>
            <charset val="134"/>
          </rPr>
          <t xml:space="preserve">
试用期计件8折</t>
        </r>
      </text>
    </comment>
    <comment ref="K106" authorId="0">
      <text>
        <r>
          <rPr>
            <b/>
            <sz val="9"/>
            <rFont val="宋体"/>
            <charset val="134"/>
          </rPr>
          <t>Administrator:</t>
        </r>
        <r>
          <rPr>
            <sz val="9"/>
            <rFont val="宋体"/>
            <charset val="134"/>
          </rPr>
          <t xml:space="preserve">
放钢丝</t>
        </r>
      </text>
    </comment>
    <comment ref="I107" authorId="0">
      <text>
        <r>
          <rPr>
            <b/>
            <sz val="9"/>
            <rFont val="宋体"/>
            <charset val="134"/>
          </rPr>
          <t>Administrator:</t>
        </r>
        <r>
          <rPr>
            <sz val="9"/>
            <rFont val="宋体"/>
            <charset val="134"/>
          </rPr>
          <t xml:space="preserve">
试用期计件8折</t>
        </r>
      </text>
    </comment>
    <comment ref="K107" authorId="0">
      <text>
        <r>
          <rPr>
            <b/>
            <sz val="9"/>
            <rFont val="宋体"/>
            <charset val="134"/>
          </rPr>
          <t>Administrator:</t>
        </r>
        <r>
          <rPr>
            <sz val="9"/>
            <rFont val="宋体"/>
            <charset val="134"/>
          </rPr>
          <t xml:space="preserve">
修边</t>
        </r>
      </text>
    </comment>
    <comment ref="I108" authorId="0">
      <text>
        <r>
          <rPr>
            <b/>
            <sz val="9"/>
            <rFont val="宋体"/>
            <charset val="134"/>
          </rPr>
          <t>Administrator:</t>
        </r>
        <r>
          <rPr>
            <sz val="9"/>
            <rFont val="宋体"/>
            <charset val="134"/>
          </rPr>
          <t xml:space="preserve">
试用期计件8折</t>
        </r>
      </text>
    </comment>
    <comment ref="K108" authorId="0">
      <text>
        <r>
          <rPr>
            <b/>
            <sz val="9"/>
            <rFont val="宋体"/>
            <charset val="134"/>
          </rPr>
          <t>Administrator:</t>
        </r>
        <r>
          <rPr>
            <sz val="9"/>
            <rFont val="宋体"/>
            <charset val="134"/>
          </rPr>
          <t xml:space="preserve">
修补</t>
        </r>
      </text>
    </comment>
    <comment ref="N108" authorId="0">
      <text>
        <r>
          <rPr>
            <b/>
            <sz val="9"/>
            <rFont val="宋体"/>
            <charset val="134"/>
          </rPr>
          <t>Administrator:</t>
        </r>
        <r>
          <rPr>
            <sz val="9"/>
            <rFont val="宋体"/>
            <charset val="134"/>
          </rPr>
          <t xml:space="preserve">
5月补卡补单</t>
        </r>
      </text>
    </comment>
    <comment ref="I109" authorId="0">
      <text>
        <r>
          <rPr>
            <b/>
            <sz val="9"/>
            <rFont val="宋体"/>
            <charset val="134"/>
          </rPr>
          <t>Administrator:</t>
        </r>
        <r>
          <rPr>
            <sz val="9"/>
            <rFont val="宋体"/>
            <charset val="134"/>
          </rPr>
          <t xml:space="preserve">
试用期计件8折</t>
        </r>
      </text>
    </comment>
    <comment ref="K109" authorId="0">
      <text>
        <r>
          <rPr>
            <b/>
            <sz val="9"/>
            <rFont val="宋体"/>
            <charset val="134"/>
          </rPr>
          <t>Administrator:</t>
        </r>
        <r>
          <rPr>
            <sz val="9"/>
            <rFont val="宋体"/>
            <charset val="134"/>
          </rPr>
          <t xml:space="preserve">
修补</t>
        </r>
      </text>
    </comment>
    <comment ref="I110" authorId="0">
      <text>
        <r>
          <rPr>
            <b/>
            <sz val="9"/>
            <rFont val="宋体"/>
            <charset val="134"/>
          </rPr>
          <t>Administrator:</t>
        </r>
        <r>
          <rPr>
            <sz val="9"/>
            <rFont val="宋体"/>
            <charset val="134"/>
          </rPr>
          <t xml:space="preserve">
试用期计件8折</t>
        </r>
      </text>
    </comment>
    <comment ref="K110" authorId="0">
      <text>
        <r>
          <rPr>
            <b/>
            <sz val="9"/>
            <rFont val="宋体"/>
            <charset val="134"/>
          </rPr>
          <t>Administrator:</t>
        </r>
        <r>
          <rPr>
            <sz val="9"/>
            <rFont val="宋体"/>
            <charset val="134"/>
          </rPr>
          <t xml:space="preserve">
放钢丝</t>
        </r>
      </text>
    </comment>
    <comment ref="I111" authorId="0">
      <text>
        <r>
          <rPr>
            <b/>
            <sz val="9"/>
            <rFont val="宋体"/>
            <charset val="134"/>
          </rPr>
          <t>Administrator:</t>
        </r>
        <r>
          <rPr>
            <sz val="9"/>
            <rFont val="宋体"/>
            <charset val="134"/>
          </rPr>
          <t xml:space="preserve">
试用期计件8折</t>
        </r>
      </text>
    </comment>
    <comment ref="K111" authorId="0">
      <text>
        <r>
          <rPr>
            <b/>
            <sz val="9"/>
            <rFont val="宋体"/>
            <charset val="134"/>
          </rPr>
          <t>Administrator:</t>
        </r>
        <r>
          <rPr>
            <sz val="9"/>
            <rFont val="宋体"/>
            <charset val="134"/>
          </rPr>
          <t xml:space="preserve">
修边</t>
        </r>
      </text>
    </comment>
    <comment ref="I112" authorId="0">
      <text>
        <r>
          <rPr>
            <b/>
            <sz val="9"/>
            <rFont val="宋体"/>
            <charset val="134"/>
          </rPr>
          <t>Administrator:</t>
        </r>
        <r>
          <rPr>
            <sz val="9"/>
            <rFont val="宋体"/>
            <charset val="134"/>
          </rPr>
          <t xml:space="preserve">
试用期计件8折</t>
        </r>
      </text>
    </comment>
    <comment ref="K112" authorId="0">
      <text>
        <r>
          <rPr>
            <b/>
            <sz val="9"/>
            <rFont val="宋体"/>
            <charset val="134"/>
          </rPr>
          <t>Administrator:</t>
        </r>
        <r>
          <rPr>
            <sz val="9"/>
            <rFont val="宋体"/>
            <charset val="134"/>
          </rPr>
          <t xml:space="preserve">
放钢丝</t>
        </r>
      </text>
    </comment>
    <comment ref="I113" authorId="0">
      <text>
        <r>
          <rPr>
            <b/>
            <sz val="9"/>
            <rFont val="宋体"/>
            <charset val="134"/>
          </rPr>
          <t>Administrator:</t>
        </r>
        <r>
          <rPr>
            <sz val="9"/>
            <rFont val="宋体"/>
            <charset val="134"/>
          </rPr>
          <t xml:space="preserve">
试用期计件8折</t>
        </r>
      </text>
    </comment>
    <comment ref="K113" authorId="0">
      <text>
        <r>
          <rPr>
            <b/>
            <sz val="9"/>
            <rFont val="宋体"/>
            <charset val="134"/>
          </rPr>
          <t>Administrator:</t>
        </r>
        <r>
          <rPr>
            <sz val="9"/>
            <rFont val="宋体"/>
            <charset val="134"/>
          </rPr>
          <t xml:space="preserve">
修补</t>
        </r>
      </text>
    </comment>
    <comment ref="I114" authorId="0">
      <text>
        <r>
          <rPr>
            <b/>
            <sz val="9"/>
            <rFont val="宋体"/>
            <charset val="134"/>
          </rPr>
          <t>Administrator:</t>
        </r>
        <r>
          <rPr>
            <sz val="9"/>
            <rFont val="宋体"/>
            <charset val="134"/>
          </rPr>
          <t xml:space="preserve">
试用期计件8折</t>
        </r>
      </text>
    </comment>
    <comment ref="K114" authorId="0">
      <text>
        <r>
          <rPr>
            <b/>
            <sz val="9"/>
            <rFont val="宋体"/>
            <charset val="134"/>
          </rPr>
          <t>Administrator:</t>
        </r>
        <r>
          <rPr>
            <sz val="9"/>
            <rFont val="宋体"/>
            <charset val="134"/>
          </rPr>
          <t xml:space="preserve">
修补</t>
        </r>
      </text>
    </comment>
    <comment ref="G115" authorId="0">
      <text>
        <r>
          <rPr>
            <b/>
            <sz val="9"/>
            <rFont val="宋体"/>
            <charset val="134"/>
          </rPr>
          <t>Administrator:</t>
        </r>
        <r>
          <rPr>
            <sz val="9"/>
            <rFont val="宋体"/>
            <charset val="134"/>
          </rPr>
          <t xml:space="preserve">
4月3天
5月4天</t>
        </r>
      </text>
    </comment>
    <comment ref="I115" authorId="0">
      <text>
        <r>
          <rPr>
            <b/>
            <sz val="9"/>
            <rFont val="宋体"/>
            <charset val="134"/>
          </rPr>
          <t>Administrator:</t>
        </r>
        <r>
          <rPr>
            <sz val="9"/>
            <rFont val="宋体"/>
            <charset val="134"/>
          </rPr>
          <t xml:space="preserve">
未剔除绩效300
含5月4天计件
试用期计件8折-4月已经发放</t>
        </r>
      </text>
    </comment>
    <comment ref="H116" authorId="0">
      <text>
        <r>
          <rPr>
            <b/>
            <sz val="9"/>
            <rFont val="宋体"/>
            <charset val="134"/>
          </rPr>
          <t>Administrator:</t>
        </r>
        <r>
          <rPr>
            <sz val="9"/>
            <rFont val="宋体"/>
            <charset val="134"/>
          </rPr>
          <t xml:space="preserve">
17元/H核算</t>
        </r>
      </text>
    </comment>
    <comment ref="H117" authorId="0">
      <text>
        <r>
          <rPr>
            <b/>
            <sz val="9"/>
            <rFont val="宋体"/>
            <charset val="134"/>
          </rPr>
          <t>Administrator:</t>
        </r>
        <r>
          <rPr>
            <sz val="9"/>
            <rFont val="宋体"/>
            <charset val="134"/>
          </rPr>
          <t xml:space="preserve">
17元/H核算
</t>
        </r>
      </text>
    </comment>
    <comment ref="H118" authorId="0">
      <text>
        <r>
          <rPr>
            <b/>
            <sz val="9"/>
            <rFont val="宋体"/>
            <charset val="134"/>
          </rPr>
          <t>Administrator:</t>
        </r>
        <r>
          <rPr>
            <sz val="9"/>
            <rFont val="宋体"/>
            <charset val="134"/>
          </rPr>
          <t xml:space="preserve">
5.12缺卡的剔除天数基本工资补上</t>
        </r>
      </text>
    </comment>
    <comment ref="K118" authorId="0">
      <text>
        <r>
          <rPr>
            <b/>
            <sz val="9"/>
            <rFont val="宋体"/>
            <charset val="134"/>
          </rPr>
          <t>Administrator:</t>
        </r>
        <r>
          <rPr>
            <sz val="9"/>
            <rFont val="宋体"/>
            <charset val="134"/>
          </rPr>
          <t xml:space="preserve">
质检岗位补贴</t>
        </r>
      </text>
    </comment>
    <comment ref="N118" authorId="0">
      <text>
        <r>
          <rPr>
            <b/>
            <sz val="9"/>
            <rFont val="宋体"/>
            <charset val="134"/>
          </rPr>
          <t>Administrator:</t>
        </r>
        <r>
          <rPr>
            <sz val="9"/>
            <rFont val="宋体"/>
            <charset val="134"/>
          </rPr>
          <t xml:space="preserve">
5月补卡补单</t>
        </r>
      </text>
    </comment>
    <comment ref="K119" authorId="0">
      <text>
        <r>
          <rPr>
            <b/>
            <sz val="9"/>
            <rFont val="宋体"/>
            <charset val="134"/>
          </rPr>
          <t>Administrator:</t>
        </r>
        <r>
          <rPr>
            <sz val="9"/>
            <rFont val="宋体"/>
            <charset val="134"/>
          </rPr>
          <t xml:space="preserve">
质检岗位补贴</t>
        </r>
      </text>
    </comment>
    <comment ref="M119" authorId="0">
      <text>
        <r>
          <rPr>
            <b/>
            <sz val="9"/>
            <rFont val="宋体"/>
            <charset val="134"/>
          </rPr>
          <t>Administrator:</t>
        </r>
        <r>
          <rPr>
            <sz val="9"/>
            <rFont val="宋体"/>
            <charset val="134"/>
          </rPr>
          <t xml:space="preserve">
发泡车间分区域管理以来已有两月多，线下小组长也初具成效，尤其是打磨区与修补区的两们质检员工
（修补区的李需与打磨区的马凤）最为明显，真正做到了修补区域小组长职责/打磨区域小组长职责，其它两
们质检员末全部做到，但也做了部分，为了体现公平公正的原则，经质量部与生产制造基层管理人员的评价，
对质检人员李需/马凤评价A等，申请管理正激励，A等400元/月，B等300元/月,C等200元/月，D等更换人员，此正
激励从5月份工资中体现</t>
        </r>
      </text>
    </comment>
    <comment ref="I120" authorId="0">
      <text>
        <r>
          <rPr>
            <b/>
            <sz val="9"/>
            <rFont val="宋体"/>
            <charset val="134"/>
          </rPr>
          <t>Administrator:</t>
        </r>
        <r>
          <rPr>
            <sz val="9"/>
            <rFont val="宋体"/>
            <charset val="134"/>
          </rPr>
          <t xml:space="preserve">
2月剔除300计件做绩效
12月起申请按照发泡平均系数的1.15
</t>
        </r>
      </text>
    </comment>
    <comment ref="J120" authorId="0">
      <text>
        <r>
          <rPr>
            <b/>
            <sz val="9"/>
            <rFont val="宋体"/>
            <charset val="134"/>
          </rPr>
          <t>Administrator:</t>
        </r>
        <r>
          <rPr>
            <sz val="9"/>
            <rFont val="宋体"/>
            <charset val="134"/>
          </rPr>
          <t xml:space="preserve">
1月绩效94分
3月87分</t>
        </r>
      </text>
    </comment>
    <comment ref="K120" authorId="0">
      <text>
        <r>
          <rPr>
            <b/>
            <sz val="9"/>
            <rFont val="宋体"/>
            <charset val="134"/>
          </rPr>
          <t>Administrator:</t>
        </r>
        <r>
          <rPr>
            <sz val="9"/>
            <rFont val="宋体"/>
            <charset val="134"/>
          </rPr>
          <t xml:space="preserve">
质检岗位补贴</t>
        </r>
      </text>
    </comment>
    <comment ref="M120" authorId="0">
      <text>
        <r>
          <rPr>
            <b/>
            <sz val="9"/>
            <rFont val="宋体"/>
            <charset val="134"/>
          </rPr>
          <t>Administrator:</t>
        </r>
        <r>
          <rPr>
            <sz val="9"/>
            <rFont val="宋体"/>
            <charset val="134"/>
          </rPr>
          <t xml:space="preserve">
发泡车间分区域管理以来已有两月多，线下小组长也初具成效，尤其是打磨区与修补区的两们质检员工
（修补区的李需与打磨区的马凤）最为明显，真正做到了修补区域小组长职责/打磨区域小组长职责，其它两
们质检员末全部做到，但也做了部分，为了体现公平公正的原则，经质量部与生产制造基层管理人员的评价，
对质检人员李需/马凤评价A等，申请管理正激励，A等400元/月，B等300元/月,C等200元/月，D等更换人员，此正
激励从5月份工资中体现</t>
        </r>
      </text>
    </comment>
    <comment ref="N120" authorId="0">
      <text>
        <r>
          <rPr>
            <b/>
            <sz val="9"/>
            <rFont val="宋体"/>
            <charset val="134"/>
          </rPr>
          <t>Administrator:</t>
        </r>
        <r>
          <rPr>
            <sz val="9"/>
            <rFont val="宋体"/>
            <charset val="134"/>
          </rPr>
          <t xml:space="preserve">
5月补卡补单</t>
        </r>
      </text>
    </comment>
    <comment ref="I121" authorId="0">
      <text>
        <r>
          <rPr>
            <b/>
            <sz val="9"/>
            <rFont val="宋体"/>
            <charset val="134"/>
          </rPr>
          <t>Administrator:</t>
        </r>
        <r>
          <rPr>
            <sz val="9"/>
            <rFont val="宋体"/>
            <charset val="134"/>
          </rPr>
          <t xml:space="preserve">
5月未剔除绩效300</t>
        </r>
      </text>
    </comment>
    <comment ref="I122" authorId="0">
      <text>
        <r>
          <rPr>
            <b/>
            <sz val="9"/>
            <rFont val="宋体"/>
            <charset val="134"/>
          </rPr>
          <t>Administrator:</t>
        </r>
        <r>
          <rPr>
            <sz val="9"/>
            <rFont val="宋体"/>
            <charset val="134"/>
          </rPr>
          <t xml:space="preserve">
5月未剔除绩效300</t>
        </r>
      </text>
    </comment>
  </commentList>
</comments>
</file>

<file path=xl/comments2.xml><?xml version="1.0" encoding="utf-8"?>
<comments xmlns="http://schemas.openxmlformats.org/spreadsheetml/2006/main">
  <authors>
    <author>Administrator</author>
  </authors>
  <commentList>
    <comment ref="I3" authorId="0">
      <text>
        <r>
          <rPr>
            <b/>
            <sz val="9"/>
            <rFont val="宋体"/>
            <charset val="134"/>
          </rPr>
          <t>Administrator:</t>
        </r>
        <r>
          <rPr>
            <sz val="9"/>
            <rFont val="宋体"/>
            <charset val="134"/>
          </rPr>
          <t xml:space="preserve">
1月补卡考核180，罚款40</t>
        </r>
      </text>
    </comment>
    <comment ref="I4" authorId="0">
      <text>
        <r>
          <rPr>
            <b/>
            <sz val="9"/>
            <rFont val="宋体"/>
            <charset val="134"/>
          </rPr>
          <t>Administrator:</t>
        </r>
        <r>
          <rPr>
            <sz val="9"/>
            <rFont val="宋体"/>
            <charset val="134"/>
          </rPr>
          <t xml:space="preserve">
5月补卡</t>
        </r>
      </text>
    </comment>
  </commentList>
</comments>
</file>

<file path=xl/sharedStrings.xml><?xml version="1.0" encoding="utf-8"?>
<sst xmlns="http://schemas.openxmlformats.org/spreadsheetml/2006/main" count="360" uniqueCount="215">
  <si>
    <t>2025年05月劳务工工资明细</t>
  </si>
  <si>
    <t>序号</t>
  </si>
  <si>
    <t>工号</t>
  </si>
  <si>
    <t>姓名</t>
  </si>
  <si>
    <t>入职日期</t>
  </si>
  <si>
    <t>岗位</t>
  </si>
  <si>
    <t>应出勤（天）</t>
  </si>
  <si>
    <t>实出勤（天）</t>
  </si>
  <si>
    <t>基本工资（元）</t>
  </si>
  <si>
    <t>计件/岗位工资（元）</t>
  </si>
  <si>
    <t>绩效（元）</t>
  </si>
  <si>
    <t>加班及其他补贴（元）</t>
  </si>
  <si>
    <t>餐补（元）</t>
  </si>
  <si>
    <t>奖励/考核（元）</t>
  </si>
  <si>
    <t>补单补卡（元）</t>
  </si>
  <si>
    <t>全勤奖</t>
  </si>
  <si>
    <t>应发工资（元）</t>
  </si>
  <si>
    <t>水电费（元）</t>
  </si>
  <si>
    <t>应发工资</t>
  </si>
  <si>
    <t>备注</t>
  </si>
  <si>
    <t>劳务公司</t>
  </si>
  <si>
    <t>工资表税后实发</t>
  </si>
  <si>
    <t>人员核对-勿删</t>
  </si>
  <si>
    <t>殷耀华</t>
  </si>
  <si>
    <t>仓管员</t>
  </si>
  <si>
    <t>李春华</t>
  </si>
  <si>
    <t>库管</t>
  </si>
  <si>
    <t>周建华</t>
  </si>
  <si>
    <t>电工</t>
  </si>
  <si>
    <t>史双宇</t>
  </si>
  <si>
    <t>发泡操作工</t>
  </si>
  <si>
    <t>谢桂华</t>
  </si>
  <si>
    <t>董婧雯</t>
  </si>
  <si>
    <t>张忠宝</t>
  </si>
  <si>
    <t>刘湘宇</t>
  </si>
  <si>
    <t>李力争</t>
  </si>
  <si>
    <t>唐亮</t>
  </si>
  <si>
    <t>罗向锋</t>
  </si>
  <si>
    <t>谭金祥</t>
  </si>
  <si>
    <t>王子先</t>
  </si>
  <si>
    <t>赵琦</t>
  </si>
  <si>
    <t>齐康杰</t>
  </si>
  <si>
    <t>黄希</t>
  </si>
  <si>
    <t>2025/6/12离职</t>
  </si>
  <si>
    <t>李水平</t>
  </si>
  <si>
    <t>吴明贵</t>
  </si>
  <si>
    <t>刘俊杰</t>
  </si>
  <si>
    <t>瞿芬</t>
  </si>
  <si>
    <t>瞿欢</t>
  </si>
  <si>
    <t>彭智勇</t>
  </si>
  <si>
    <t>周孝勇</t>
  </si>
  <si>
    <t>冯新宇</t>
  </si>
  <si>
    <t>游围广</t>
  </si>
  <si>
    <t>罗熠鹏</t>
  </si>
  <si>
    <t>王明</t>
  </si>
  <si>
    <t>马战</t>
  </si>
  <si>
    <t>曾选泽</t>
  </si>
  <si>
    <t>卫伟伟</t>
  </si>
  <si>
    <t>唐锋</t>
  </si>
  <si>
    <t>刘红勇</t>
  </si>
  <si>
    <t>谢宗伏</t>
  </si>
  <si>
    <t>刘顺新</t>
  </si>
  <si>
    <t>何杰</t>
  </si>
  <si>
    <t>彭洪准</t>
  </si>
  <si>
    <t>张超锋</t>
  </si>
  <si>
    <t>袁建平</t>
  </si>
  <si>
    <t>刘军玲</t>
  </si>
  <si>
    <t>贺翌昂</t>
  </si>
  <si>
    <t>袁珊珊</t>
  </si>
  <si>
    <t>杨文</t>
  </si>
  <si>
    <t>龙意倩</t>
  </si>
  <si>
    <t>蒋鹏</t>
  </si>
  <si>
    <t>肖军奇</t>
  </si>
  <si>
    <t>付志勇</t>
  </si>
  <si>
    <t>聂松华</t>
  </si>
  <si>
    <t>郭鹏</t>
  </si>
  <si>
    <t>彭梅芳</t>
  </si>
  <si>
    <t>唐江山</t>
  </si>
  <si>
    <t>湘潭思泉</t>
  </si>
  <si>
    <t>高玉霞</t>
  </si>
  <si>
    <t>齐水斌</t>
  </si>
  <si>
    <t>陈波</t>
  </si>
  <si>
    <t>何林</t>
  </si>
  <si>
    <t>张永桂</t>
  </si>
  <si>
    <t>张小双</t>
  </si>
  <si>
    <t>卢喜春</t>
  </si>
  <si>
    <t>佘军</t>
  </si>
  <si>
    <t>刘爱国</t>
  </si>
  <si>
    <t>刘伟</t>
  </si>
  <si>
    <t>2025/05/20离职</t>
  </si>
  <si>
    <t>凌勤凡</t>
  </si>
  <si>
    <t>2025/05/31离职</t>
  </si>
  <si>
    <t>贺振杰</t>
  </si>
  <si>
    <t>2025/05/24离职</t>
  </si>
  <si>
    <t>黄金容</t>
  </si>
  <si>
    <t>2025/05/17号离职</t>
  </si>
  <si>
    <t>谢波</t>
  </si>
  <si>
    <t>2025/05/16离职</t>
  </si>
  <si>
    <t>张伟</t>
  </si>
  <si>
    <t>2025/6/2离职</t>
  </si>
  <si>
    <t>罗杰</t>
  </si>
  <si>
    <t>龙必香</t>
  </si>
  <si>
    <t>2025/05/09号离职</t>
  </si>
  <si>
    <t>吴建明</t>
  </si>
  <si>
    <t>2025/05/23号离职</t>
  </si>
  <si>
    <t>张建伟</t>
  </si>
  <si>
    <t>2025/5/30离职</t>
  </si>
  <si>
    <t>林新龙</t>
  </si>
  <si>
    <t>2025/6/12旷工自离离职</t>
  </si>
  <si>
    <t>戴新亮</t>
  </si>
  <si>
    <t>2025/5/12离职</t>
  </si>
  <si>
    <t>韩海</t>
  </si>
  <si>
    <t>2025/5/17离职</t>
  </si>
  <si>
    <t>朱孟希</t>
  </si>
  <si>
    <t>丁晓玲</t>
  </si>
  <si>
    <t>黎湘云</t>
  </si>
  <si>
    <t>2025/5/23离职</t>
  </si>
  <si>
    <t>罗铁</t>
  </si>
  <si>
    <t>2025/5/19离职</t>
  </si>
  <si>
    <t>陈德文</t>
  </si>
  <si>
    <t>周忠有</t>
  </si>
  <si>
    <t>2025/6/2退回</t>
  </si>
  <si>
    <t>汤建惟</t>
  </si>
  <si>
    <t>2025/6/11离职</t>
  </si>
  <si>
    <t>黄晚娇</t>
  </si>
  <si>
    <t>2025/6/10退回</t>
  </si>
  <si>
    <t>文志辉</t>
  </si>
  <si>
    <t>2025/6/6退回</t>
  </si>
  <si>
    <t>肖星</t>
  </si>
  <si>
    <t>颜俊杰</t>
  </si>
  <si>
    <t>2025/6/9离职</t>
  </si>
  <si>
    <t>伍星</t>
  </si>
  <si>
    <t>2025/6/10离职</t>
  </si>
  <si>
    <t>唐镇宇</t>
  </si>
  <si>
    <t>2025/05/16退回</t>
  </si>
  <si>
    <t>黄旭坤</t>
  </si>
  <si>
    <t>2025/05/28离职</t>
  </si>
  <si>
    <t>石红华</t>
  </si>
  <si>
    <t>2025/5/27离职</t>
  </si>
  <si>
    <t>郭庆</t>
  </si>
  <si>
    <t>贺钢</t>
  </si>
  <si>
    <t>2025/6/4离职</t>
  </si>
  <si>
    <t>陈纪龙</t>
  </si>
  <si>
    <t>2025/6/6离职</t>
  </si>
  <si>
    <t>彭龄萱</t>
  </si>
  <si>
    <t>2025/05/21离职</t>
  </si>
  <si>
    <t>刘长江</t>
  </si>
  <si>
    <t>向鹏</t>
  </si>
  <si>
    <t>游思法</t>
  </si>
  <si>
    <t>2025/05/16号退回</t>
  </si>
  <si>
    <t>程金娥</t>
  </si>
  <si>
    <t>2025/05/12自离</t>
  </si>
  <si>
    <t>廖益家</t>
  </si>
  <si>
    <t>2025/5/9离职</t>
  </si>
  <si>
    <t>唐文志</t>
  </si>
  <si>
    <t>2025/5/20离职</t>
  </si>
  <si>
    <t>刘双军</t>
  </si>
  <si>
    <t>2025/05/16号离职</t>
  </si>
  <si>
    <t>宋飞翔</t>
  </si>
  <si>
    <t>张俊</t>
  </si>
  <si>
    <t>2025/05/23离职</t>
  </si>
  <si>
    <t>栾建强</t>
  </si>
  <si>
    <t>唐志加</t>
  </si>
  <si>
    <t>2025/05/25离职</t>
  </si>
  <si>
    <t>李锦华</t>
  </si>
  <si>
    <t>曾维</t>
  </si>
  <si>
    <t>2025/05/21退回</t>
  </si>
  <si>
    <t>朱友谊</t>
  </si>
  <si>
    <t>2025/05/29离职</t>
  </si>
  <si>
    <t>阳香娇</t>
  </si>
  <si>
    <t>熊宇涛</t>
  </si>
  <si>
    <t>2025/05/27离职</t>
  </si>
  <si>
    <t>郭朝阳</t>
  </si>
  <si>
    <t>2025/5/15离职</t>
  </si>
  <si>
    <t>向友发</t>
  </si>
  <si>
    <t>2025/6/5离职</t>
  </si>
  <si>
    <t>万冯</t>
  </si>
  <si>
    <t>易铃仙</t>
  </si>
  <si>
    <t>2025/5/24离职</t>
  </si>
  <si>
    <t>谭剑</t>
  </si>
  <si>
    <t>2025/5/8离职</t>
  </si>
  <si>
    <t>易柳</t>
  </si>
  <si>
    <t>2025/4/23退回</t>
  </si>
  <si>
    <t>湖南诚展</t>
  </si>
  <si>
    <t>陶万敏</t>
  </si>
  <si>
    <t>2025/4/14离职</t>
  </si>
  <si>
    <t>袁登宇</t>
  </si>
  <si>
    <t>2025/6/13离职</t>
  </si>
  <si>
    <t>马凤</t>
  </si>
  <si>
    <t>李需</t>
  </si>
  <si>
    <t>发泡检验员</t>
  </si>
  <si>
    <t>蔡归仓</t>
  </si>
  <si>
    <t>焊工</t>
  </si>
  <si>
    <t>黄杰</t>
  </si>
  <si>
    <t>焊接普工</t>
  </si>
  <si>
    <t>合计</t>
  </si>
  <si>
    <t>深圳诚展</t>
  </si>
  <si>
    <t>东方人才</t>
  </si>
  <si>
    <t>德顺</t>
  </si>
  <si>
    <t>宏顺</t>
  </si>
  <si>
    <t>加小时工</t>
  </si>
  <si>
    <t>劳务总计</t>
  </si>
  <si>
    <t>2025年05月生产一线临时工人员费用（东方人才）</t>
  </si>
  <si>
    <t>车间</t>
  </si>
  <si>
    <t>上岗日期</t>
  </si>
  <si>
    <t>出勤时间（小时）</t>
  </si>
  <si>
    <t>单价（元/时）</t>
  </si>
  <si>
    <t>费用(元）</t>
  </si>
  <si>
    <t>补卡/考核</t>
  </si>
  <si>
    <t>应发合计（元）</t>
  </si>
  <si>
    <t>水电费</t>
  </si>
  <si>
    <t>陈元庆</t>
  </si>
  <si>
    <t>发泡</t>
  </si>
  <si>
    <t xml:space="preserve">制表：                                              审核：                                             审批：
 </t>
  </si>
  <si>
    <t>光华荣昌</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</si>
</sst>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_ "/>
    <numFmt numFmtId="179" formatCode="0_ "/>
  </numFmts>
  <fonts count="37">
    <font>
      <sz val="11"/>
      <color theme="1"/>
      <name val="宋体"/>
      <charset val="134"/>
      <scheme val="minor"/>
    </font>
    <font>
      <sz val="12"/>
      <name val="宋体"/>
      <charset val="134"/>
    </font>
    <font>
      <sz val="9"/>
      <name val="微软雅黑"/>
      <charset val="134"/>
    </font>
    <font>
      <b/>
      <sz val="16"/>
      <color indexed="8"/>
      <name val="宋体"/>
      <charset val="134"/>
    </font>
    <font>
      <b/>
      <sz val="12"/>
      <color indexed="8"/>
      <name val="宋体"/>
      <charset val="134"/>
    </font>
    <font>
      <sz val="12"/>
      <color indexed="8"/>
      <name val="宋体"/>
      <charset val="134"/>
    </font>
    <font>
      <sz val="12"/>
      <color theme="1"/>
      <name val="宋体"/>
      <charset val="134"/>
      <scheme val="minor"/>
    </font>
    <font>
      <sz val="12"/>
      <color rgb="FF1A1AFC"/>
      <name val="宋体"/>
      <charset val="134"/>
    </font>
    <font>
      <sz val="12"/>
      <name val="宋体"/>
      <charset val="134"/>
      <scheme val="minor"/>
    </font>
    <font>
      <sz val="11"/>
      <name val="宋体"/>
      <charset val="134"/>
    </font>
    <font>
      <b/>
      <sz val="12"/>
      <color rgb="FF1A1AFC"/>
      <name val="宋体"/>
      <charset val="134"/>
    </font>
    <font>
      <sz val="9"/>
      <color theme="1"/>
      <name val="微软雅黑"/>
      <charset val="134"/>
    </font>
    <font>
      <b/>
      <sz val="9"/>
      <name val="微软雅黑"/>
      <charset val="134"/>
    </font>
    <font>
      <sz val="9"/>
      <name val="宋体"/>
      <charset val="134"/>
    </font>
    <font>
      <sz val="9"/>
      <name val="宋体"/>
      <charset val="134"/>
      <scheme val="minor"/>
    </font>
    <font>
      <sz val="9"/>
      <color rgb="FFFF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43">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2"/>
        <bgColor indexed="64"/>
      </patternFill>
    </fill>
    <fill>
      <patternFill patternType="solid">
        <fgColor rgb="FFFFFF00"/>
        <bgColor indexed="64"/>
      </patternFill>
    </fill>
    <fill>
      <patternFill patternType="solid">
        <fgColor theme="7" tint="0.599993896298105"/>
        <bgColor indexed="64"/>
      </patternFill>
    </fill>
    <fill>
      <patternFill patternType="solid">
        <fgColor theme="3" tint="0.799981688894314"/>
        <bgColor indexed="64"/>
      </patternFill>
    </fill>
    <fill>
      <patternFill patternType="solid">
        <fgColor theme="8" tint="0.8"/>
        <bgColor indexed="64"/>
      </patternFill>
    </fill>
    <fill>
      <patternFill patternType="solid">
        <fgColor rgb="FFF2A8F3"/>
        <bgColor indexed="64"/>
      </patternFill>
    </fill>
    <fill>
      <patternFill patternType="solid">
        <fgColor rgb="FFFFC000"/>
        <bgColor indexed="64"/>
      </patternFill>
    </fill>
    <fill>
      <patternFill patternType="solid">
        <fgColor rgb="FF00B050"/>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00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5" borderId="0" applyNumberFormat="0" applyBorder="0" applyAlignment="0" applyProtection="0">
      <alignment vertical="center"/>
    </xf>
    <xf numFmtId="0" fontId="17" fillId="1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7" borderId="0" applyNumberFormat="0" applyBorder="0" applyAlignment="0" applyProtection="0">
      <alignment vertical="center"/>
    </xf>
    <xf numFmtId="0" fontId="18" fillId="18"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0" borderId="4" applyNumberFormat="0" applyFont="0" applyAlignment="0" applyProtection="0">
      <alignment vertical="center"/>
    </xf>
    <xf numFmtId="0" fontId="19" fillId="2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9" fillId="22" borderId="0" applyNumberFormat="0" applyBorder="0" applyAlignment="0" applyProtection="0">
      <alignment vertical="center"/>
    </xf>
    <xf numFmtId="0" fontId="22" fillId="0" borderId="6" applyNumberFormat="0" applyFill="0" applyAlignment="0" applyProtection="0">
      <alignment vertical="center"/>
    </xf>
    <xf numFmtId="0" fontId="19" fillId="23" borderId="0" applyNumberFormat="0" applyBorder="0" applyAlignment="0" applyProtection="0">
      <alignment vertical="center"/>
    </xf>
    <xf numFmtId="0" fontId="28" fillId="24" borderId="7" applyNumberFormat="0" applyAlignment="0" applyProtection="0">
      <alignment vertical="center"/>
    </xf>
    <xf numFmtId="0" fontId="29" fillId="24" borderId="3" applyNumberFormat="0" applyAlignment="0" applyProtection="0">
      <alignment vertical="center"/>
    </xf>
    <xf numFmtId="0" fontId="30" fillId="25" borderId="8" applyNumberFormat="0" applyAlignment="0" applyProtection="0">
      <alignment vertical="center"/>
    </xf>
    <xf numFmtId="0" fontId="16" fillId="12" borderId="0" applyNumberFormat="0" applyBorder="0" applyAlignment="0" applyProtection="0">
      <alignment vertical="center"/>
    </xf>
    <xf numFmtId="0" fontId="19" fillId="26" borderId="0" applyNumberFormat="0" applyBorder="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6" fillId="37" borderId="0" applyNumberFormat="0" applyBorder="0" applyAlignment="0" applyProtection="0">
      <alignment vertical="center"/>
    </xf>
    <xf numFmtId="0" fontId="16" fillId="6" borderId="0" applyNumberFormat="0" applyBorder="0" applyAlignment="0" applyProtection="0">
      <alignment vertical="center"/>
    </xf>
    <xf numFmtId="0" fontId="19" fillId="38" borderId="0" applyNumberFormat="0" applyBorder="0" applyAlignment="0" applyProtection="0">
      <alignment vertical="center"/>
    </xf>
    <xf numFmtId="0" fontId="16" fillId="39"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6" fillId="13" borderId="0" applyNumberFormat="0" applyBorder="0" applyAlignment="0" applyProtection="0">
      <alignment vertical="center"/>
    </xf>
    <xf numFmtId="0" fontId="19" fillId="42" borderId="0" applyNumberFormat="0" applyBorder="0" applyAlignment="0" applyProtection="0">
      <alignment vertical="center"/>
    </xf>
  </cellStyleXfs>
  <cellXfs count="7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177" fontId="1"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14" fontId="6"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xf>
    <xf numFmtId="177" fontId="3" fillId="0" borderId="0" xfId="0" applyNumberFormat="1" applyFont="1" applyFill="1" applyBorder="1" applyAlignment="1">
      <alignment vertical="center"/>
    </xf>
    <xf numFmtId="176" fontId="10" fillId="2" borderId="1" xfId="0" applyNumberFormat="1" applyFont="1" applyFill="1" applyBorder="1" applyAlignment="1">
      <alignment horizontal="center" vertical="center" shrinkToFit="1"/>
    </xf>
    <xf numFmtId="176" fontId="10"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7" fontId="9" fillId="0" borderId="0" xfId="0" applyNumberFormat="1" applyFont="1" applyFill="1" applyBorder="1" applyAlignment="1">
      <alignment horizontal="center" vertical="center"/>
    </xf>
    <xf numFmtId="177" fontId="1" fillId="0" borderId="0" xfId="0" applyNumberFormat="1" applyFont="1" applyFill="1" applyBorder="1" applyAlignment="1">
      <alignment vertical="center" wrapText="1"/>
    </xf>
    <xf numFmtId="176" fontId="9" fillId="0" borderId="0" xfId="0" applyNumberFormat="1" applyFont="1" applyFill="1" applyBorder="1" applyAlignment="1">
      <alignment horizontal="center" vertical="center"/>
    </xf>
    <xf numFmtId="0" fontId="11" fillId="3" borderId="0" xfId="0" applyFont="1" applyFill="1" applyBorder="1" applyAlignment="1">
      <alignment horizontal="center" vertical="center"/>
    </xf>
    <xf numFmtId="0" fontId="12" fillId="0" borderId="0" xfId="0" applyFont="1" applyFill="1" applyBorder="1" applyAlignment="1">
      <alignment vertical="center"/>
    </xf>
    <xf numFmtId="0" fontId="0" fillId="0" borderId="0" xfId="0" applyFill="1" applyAlignment="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1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7" fontId="2"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176" fontId="13" fillId="2"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176" fontId="12"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center" vertical="center" shrinkToFit="1"/>
    </xf>
    <xf numFmtId="176" fontId="13" fillId="4" borderId="2" xfId="0" applyNumberFormat="1" applyFont="1" applyFill="1" applyBorder="1" applyAlignment="1">
      <alignment horizontal="center" vertical="center" shrinkToFit="1"/>
    </xf>
    <xf numFmtId="0" fontId="2" fillId="2" borderId="1" xfId="0" applyFont="1" applyFill="1" applyBorder="1" applyAlignment="1">
      <alignment horizontal="center" vertical="center" wrapText="1"/>
    </xf>
    <xf numFmtId="179" fontId="13" fillId="2" borderId="1" xfId="0" applyNumberFormat="1" applyFont="1" applyFill="1" applyBorder="1" applyAlignment="1">
      <alignment horizontal="center" vertical="center" shrinkToFit="1"/>
    </xf>
    <xf numFmtId="176" fontId="2" fillId="2" borderId="1" xfId="0" applyNumberFormat="1" applyFont="1" applyFill="1" applyBorder="1" applyAlignment="1">
      <alignment horizontal="center" vertical="center"/>
    </xf>
    <xf numFmtId="176" fontId="13" fillId="5" borderId="2" xfId="0" applyNumberFormat="1" applyFont="1" applyFill="1" applyBorder="1" applyAlignment="1">
      <alignment horizontal="center" vertical="center" shrinkToFit="1"/>
    </xf>
    <xf numFmtId="176" fontId="13" fillId="0" borderId="2" xfId="0" applyNumberFormat="1" applyFont="1" applyFill="1" applyBorder="1" applyAlignment="1">
      <alignment horizontal="center" vertical="center" shrinkToFit="1"/>
    </xf>
    <xf numFmtId="0" fontId="13" fillId="2" borderId="2" xfId="0" applyFont="1" applyFill="1" applyBorder="1" applyAlignment="1">
      <alignment horizontal="center" vertical="center" shrinkToFit="1"/>
    </xf>
    <xf numFmtId="176" fontId="13" fillId="2" borderId="1" xfId="0" applyNumberFormat="1" applyFont="1" applyFill="1" applyBorder="1" applyAlignment="1">
      <alignment horizontal="center" vertical="center"/>
    </xf>
    <xf numFmtId="176" fontId="13" fillId="6" borderId="1" xfId="0" applyNumberFormat="1" applyFont="1" applyFill="1" applyBorder="1" applyAlignment="1">
      <alignment horizontal="center" vertical="center"/>
    </xf>
    <xf numFmtId="176" fontId="13" fillId="5" borderId="1" xfId="0" applyNumberFormat="1" applyFont="1" applyFill="1" applyBorder="1" applyAlignment="1">
      <alignment horizontal="center" vertical="center"/>
    </xf>
    <xf numFmtId="176" fontId="13" fillId="7" borderId="1" xfId="0" applyNumberFormat="1"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8" borderId="0" xfId="0" applyFont="1" applyFill="1" applyBorder="1" applyAlignment="1">
      <alignment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shrinkToFit="1"/>
    </xf>
    <xf numFmtId="0" fontId="2" fillId="2" borderId="0" xfId="0" applyFont="1" applyFill="1" applyBorder="1" applyAlignment="1">
      <alignment horizontal="left" vertical="center" shrinkToFit="1"/>
    </xf>
    <xf numFmtId="176" fontId="2" fillId="0" borderId="0" xfId="0" applyNumberFormat="1" applyFont="1" applyFill="1" applyBorder="1" applyAlignment="1">
      <alignment vertical="center"/>
    </xf>
    <xf numFmtId="0" fontId="2" fillId="9" borderId="0" xfId="0" applyFont="1" applyFill="1" applyBorder="1" applyAlignment="1">
      <alignment horizontal="left" vertical="center" shrinkToFit="1"/>
    </xf>
    <xf numFmtId="0" fontId="13" fillId="10" borderId="1" xfId="0" applyFont="1" applyFill="1" applyBorder="1" applyAlignment="1">
      <alignment horizontal="center" vertical="center"/>
    </xf>
    <xf numFmtId="0" fontId="14" fillId="10" borderId="1" xfId="0" applyFont="1" applyFill="1" applyBorder="1" applyAlignment="1">
      <alignment horizontal="center" vertical="center"/>
    </xf>
    <xf numFmtId="0" fontId="13" fillId="11" borderId="1" xfId="0" applyFont="1" applyFill="1" applyBorder="1" applyAlignment="1">
      <alignment horizontal="center" vertical="center"/>
    </xf>
    <xf numFmtId="176" fontId="13" fillId="5" borderId="1" xfId="0" applyNumberFormat="1" applyFont="1" applyFill="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6" fontId="13" fillId="12" borderId="1" xfId="0" applyNumberFormat="1" applyFont="1" applyFill="1" applyBorder="1" applyAlignment="1">
      <alignment horizontal="center" vertical="center"/>
    </xf>
    <xf numFmtId="176" fontId="13" fillId="13" borderId="1" xfId="0" applyNumberFormat="1" applyFont="1" applyFill="1" applyBorder="1" applyAlignment="1">
      <alignment horizontal="center" vertical="center"/>
    </xf>
    <xf numFmtId="179" fontId="2" fillId="0" borderId="0" xfId="0" applyNumberFormat="1" applyFont="1" applyFill="1" applyAlignment="1">
      <alignment horizontal="center" vertical="center"/>
    </xf>
    <xf numFmtId="176" fontId="2" fillId="14" borderId="1" xfId="0" applyNumberFormat="1" applyFont="1" applyFill="1" applyBorder="1" applyAlignment="1">
      <alignment horizontal="center" vertical="center"/>
    </xf>
    <xf numFmtId="0" fontId="2" fillId="0" borderId="0" xfId="0" applyFont="1" applyFill="1" applyAlignment="1">
      <alignment vertical="center"/>
    </xf>
    <xf numFmtId="0" fontId="15" fillId="0" borderId="0" xfId="0" applyFont="1" applyFill="1" applyBorder="1" applyAlignment="1">
      <alignment horizontal="center" vertical="center"/>
    </xf>
    <xf numFmtId="0" fontId="2" fillId="5"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Documents\WXWork\1688851262550977\Cache\File\2025-05\2025&#24180;4&#26376;&#24037;&#36164;&#27719;&#2463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2-T\1&#24037;&#36164;&#32771;&#21220;\&#31038;&#20445;&#26126;&#32454;\2025&#24180;&#20809;&#21326;&#33635;&#26124;&#31038;&#20445;&#26126;&#32454;&#65288;1-T&#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24180;5&#26376;&#24037;&#36164;&#27719;&#24635;&#34920;6.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24180;5&#26376;&#24037;&#36164;&#21488;&#36134;5.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科室人员"/>
      <sheetName val="一线员工"/>
      <sheetName val="销售人员"/>
      <sheetName val="临时用工"/>
      <sheetName val="单个工资"/>
    </sheetNames>
    <sheetDataSet>
      <sheetData sheetId="0" refreshError="1"/>
      <sheetData sheetId="1" refreshError="1"/>
      <sheetData sheetId="2" refreshError="1"/>
      <sheetData sheetId="3" refreshError="1">
        <row r="3">
          <cell r="C3" t="str">
            <v>姓名</v>
          </cell>
        </row>
        <row r="3">
          <cell r="L3" t="str">
            <v>劳务费用</v>
          </cell>
        </row>
        <row r="4">
          <cell r="C4" t="str">
            <v>陈元庆</v>
          </cell>
        </row>
        <row r="4">
          <cell r="L4">
            <v>7420.25</v>
          </cell>
        </row>
        <row r="5">
          <cell r="C5" t="str">
            <v>王伟</v>
          </cell>
        </row>
        <row r="5">
          <cell r="L5">
            <v>4611.7</v>
          </cell>
        </row>
        <row r="6">
          <cell r="C6" t="str">
            <v>袁建平</v>
          </cell>
        </row>
        <row r="6">
          <cell r="L6">
            <v>7422.08</v>
          </cell>
        </row>
        <row r="7">
          <cell r="C7" t="str">
            <v>戴新亮</v>
          </cell>
        </row>
        <row r="7">
          <cell r="L7">
            <v>6895.75</v>
          </cell>
        </row>
        <row r="8">
          <cell r="C8" t="str">
            <v>罗业勋</v>
          </cell>
        </row>
        <row r="8">
          <cell r="L8">
            <v>2560.62</v>
          </cell>
        </row>
        <row r="9">
          <cell r="C9" t="str">
            <v>陈德文</v>
          </cell>
        </row>
        <row r="9">
          <cell r="L9">
            <v>6668.5</v>
          </cell>
        </row>
        <row r="10">
          <cell r="C10" t="str">
            <v>修秀兰</v>
          </cell>
        </row>
        <row r="10">
          <cell r="L10">
            <v>7129.5</v>
          </cell>
        </row>
        <row r="11">
          <cell r="C11" t="str">
            <v>袁珊珊</v>
          </cell>
        </row>
        <row r="11">
          <cell r="L11">
            <v>6867.55</v>
          </cell>
        </row>
        <row r="12">
          <cell r="C12" t="str">
            <v>肖米溪</v>
          </cell>
        </row>
        <row r="12">
          <cell r="L12">
            <v>2315.25</v>
          </cell>
        </row>
        <row r="13">
          <cell r="C13" t="str">
            <v>汤子玉</v>
          </cell>
        </row>
        <row r="13">
          <cell r="L13">
            <v>2207.25</v>
          </cell>
        </row>
        <row r="14">
          <cell r="C14" t="str">
            <v>贺翌昴</v>
          </cell>
        </row>
        <row r="14">
          <cell r="L14">
            <v>6746.5</v>
          </cell>
        </row>
        <row r="15">
          <cell r="C15" t="str">
            <v>吴升黄</v>
          </cell>
        </row>
        <row r="15">
          <cell r="L15">
            <v>453.25</v>
          </cell>
        </row>
        <row r="16">
          <cell r="C16" t="str">
            <v>罗铁</v>
          </cell>
        </row>
        <row r="16">
          <cell r="L16">
            <v>7171</v>
          </cell>
        </row>
        <row r="17">
          <cell r="C17" t="str">
            <v>宋先锋</v>
          </cell>
        </row>
        <row r="17">
          <cell r="L17">
            <v>7168.17</v>
          </cell>
        </row>
        <row r="18">
          <cell r="C18" t="str">
            <v>彭洪准</v>
          </cell>
        </row>
        <row r="18">
          <cell r="L18">
            <v>7414.75</v>
          </cell>
        </row>
        <row r="19">
          <cell r="C19" t="str">
            <v>张立</v>
          </cell>
        </row>
        <row r="19">
          <cell r="L19">
            <v>2058</v>
          </cell>
        </row>
        <row r="20">
          <cell r="C20" t="str">
            <v>和佳兰</v>
          </cell>
        </row>
        <row r="20">
          <cell r="L20">
            <v>2315.25</v>
          </cell>
        </row>
        <row r="21">
          <cell r="C21" t="str">
            <v>王富民</v>
          </cell>
        </row>
        <row r="21">
          <cell r="L21">
            <v>6920.92</v>
          </cell>
        </row>
        <row r="22">
          <cell r="C22" t="str">
            <v>丁晓玲</v>
          </cell>
        </row>
        <row r="22">
          <cell r="L22">
            <v>6907.55</v>
          </cell>
        </row>
        <row r="23">
          <cell r="C23" t="str">
            <v>贺勇</v>
          </cell>
        </row>
        <row r="23">
          <cell r="L23">
            <v>3087</v>
          </cell>
        </row>
        <row r="24">
          <cell r="C24" t="str">
            <v>韩海</v>
          </cell>
        </row>
        <row r="24">
          <cell r="L24">
            <v>6827.75</v>
          </cell>
        </row>
        <row r="25">
          <cell r="C25" t="str">
            <v>雷成意</v>
          </cell>
        </row>
        <row r="25">
          <cell r="L25">
            <v>6945.75</v>
          </cell>
        </row>
        <row r="26">
          <cell r="C26" t="str">
            <v>陈君涛</v>
          </cell>
        </row>
        <row r="26">
          <cell r="L26">
            <v>771.75</v>
          </cell>
        </row>
        <row r="27">
          <cell r="C27" t="str">
            <v>袁建利</v>
          </cell>
        </row>
        <row r="27">
          <cell r="L27">
            <v>1029</v>
          </cell>
        </row>
        <row r="28">
          <cell r="C28" t="str">
            <v>刘军玲</v>
          </cell>
        </row>
        <row r="28">
          <cell r="L28">
            <v>5145</v>
          </cell>
        </row>
        <row r="29">
          <cell r="C29" t="str">
            <v>何杰</v>
          </cell>
        </row>
        <row r="29">
          <cell r="L29">
            <v>4868.95</v>
          </cell>
        </row>
        <row r="30">
          <cell r="C30" t="str">
            <v>张超锋</v>
          </cell>
        </row>
        <row r="30">
          <cell r="L30">
            <v>4688.5</v>
          </cell>
        </row>
        <row r="31">
          <cell r="C31" t="str">
            <v>朱孟希</v>
          </cell>
        </row>
        <row r="31">
          <cell r="L31">
            <v>4867.75</v>
          </cell>
        </row>
        <row r="32">
          <cell r="C32" t="str">
            <v>黎湘云</v>
          </cell>
        </row>
        <row r="32">
          <cell r="L32">
            <v>4779.75</v>
          </cell>
        </row>
        <row r="33">
          <cell r="C33" t="str">
            <v>刘晓鹏</v>
          </cell>
        </row>
        <row r="33">
          <cell r="L33">
            <v>3829.95</v>
          </cell>
        </row>
        <row r="34">
          <cell r="C34" t="str">
            <v>刘金文</v>
          </cell>
        </row>
        <row r="34">
          <cell r="L34">
            <v>771.75</v>
          </cell>
        </row>
        <row r="35">
          <cell r="C35" t="str">
            <v>李荣</v>
          </cell>
        </row>
        <row r="35">
          <cell r="L35">
            <v>1029</v>
          </cell>
        </row>
        <row r="36">
          <cell r="C36" t="str">
            <v>陈章华</v>
          </cell>
        </row>
        <row r="36">
          <cell r="L36">
            <v>1010.83</v>
          </cell>
        </row>
        <row r="37">
          <cell r="C37" t="str">
            <v>合计</v>
          </cell>
        </row>
        <row r="37">
          <cell r="L37">
            <v>150906.57</v>
          </cell>
        </row>
        <row r="40">
          <cell r="L40">
            <v>0</v>
          </cell>
        </row>
        <row r="41">
          <cell r="L41">
            <v>0</v>
          </cell>
        </row>
        <row r="42">
          <cell r="L42">
            <v>30</v>
          </cell>
        </row>
        <row r="43">
          <cell r="L43">
            <v>2</v>
          </cell>
        </row>
        <row r="44">
          <cell r="L44">
            <v>0</v>
          </cell>
        </row>
        <row r="45">
          <cell r="L45">
            <v>32</v>
          </cell>
        </row>
      </sheetData>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01"/>
      <sheetName val="2025.02"/>
      <sheetName val="2025.03"/>
      <sheetName val="2025.04"/>
      <sheetName val="2025.05"/>
    </sheetNames>
    <sheetDataSet>
      <sheetData sheetId="0"/>
      <sheetData sheetId="1"/>
      <sheetData sheetId="2"/>
      <sheetData sheetId="3"/>
      <sheetData sheetId="4">
        <row r="3">
          <cell r="B3" t="str">
            <v>姓名</v>
          </cell>
          <cell r="C3" t="str">
            <v>性别</v>
          </cell>
          <cell r="D3" t="str">
            <v>身份证号码</v>
          </cell>
          <cell r="E3" t="str">
            <v>参保时间</v>
          </cell>
          <cell r="F3" t="str">
            <v>社保基数</v>
          </cell>
        </row>
        <row r="3">
          <cell r="P3" t="str">
            <v>单位承担社保部分</v>
          </cell>
        </row>
        <row r="3">
          <cell r="Z3" t="str">
            <v>重疾(单位出）</v>
          </cell>
          <cell r="AA3" t="str">
            <v>单位合计</v>
          </cell>
          <cell r="AB3" t="str">
            <v>个人承担社保部分</v>
          </cell>
        </row>
        <row r="3">
          <cell r="AI3" t="str">
            <v>重疾（个人出）</v>
          </cell>
          <cell r="AJ3" t="str">
            <v>个人合计</v>
          </cell>
          <cell r="AK3" t="str">
            <v>社保合计</v>
          </cell>
          <cell r="AL3" t="str">
            <v>备注</v>
          </cell>
        </row>
        <row r="3">
          <cell r="AN3">
            <v>45</v>
          </cell>
        </row>
        <row r="3">
          <cell r="AP3" t="str">
            <v>考勤表天数</v>
          </cell>
        </row>
        <row r="4">
          <cell r="F4" t="str">
            <v>光荣参保</v>
          </cell>
        </row>
        <row r="4">
          <cell r="J4" t="str">
            <v>劳务参保</v>
          </cell>
        </row>
        <row r="5">
          <cell r="F5" t="str">
            <v>养老基数</v>
          </cell>
          <cell r="G5" t="str">
            <v>失业基数</v>
          </cell>
          <cell r="H5" t="str">
            <v>医疗生育基数</v>
          </cell>
          <cell r="I5" t="str">
            <v>工伤基数（0.96%）</v>
          </cell>
          <cell r="J5" t="str">
            <v>养老基数</v>
          </cell>
          <cell r="K5" t="str">
            <v>失业基数</v>
          </cell>
          <cell r="L5" t="str">
            <v>医疗生育基数</v>
          </cell>
          <cell r="M5" t="str">
            <v>工伤基数（1.23%）</v>
          </cell>
        </row>
        <row r="5">
          <cell r="O5" t="str">
            <v>服务费</v>
          </cell>
          <cell r="P5" t="str">
            <v>养老(16%)</v>
          </cell>
          <cell r="Q5" t="str">
            <v>养老减免/补退</v>
          </cell>
          <cell r="R5" t="str">
            <v>养老补退补收</v>
          </cell>
          <cell r="S5" t="str">
            <v>失业(0.7%)</v>
          </cell>
          <cell r="T5" t="str">
            <v>失业补退补收</v>
          </cell>
          <cell r="U5" t="str">
            <v>医疗(8.7%)</v>
          </cell>
          <cell r="V5" t="str">
            <v>医疗补退补收</v>
          </cell>
          <cell r="W5" t="str">
            <v>工伤(1.2%)</v>
          </cell>
          <cell r="X5" t="str">
            <v>工伤补退补收</v>
          </cell>
          <cell r="Y5" t="str">
            <v>基数调整补收（单位出）</v>
          </cell>
        </row>
        <row r="5">
          <cell r="AB5" t="str">
            <v>养老(8%)</v>
          </cell>
          <cell r="AC5" t="str">
            <v>养老补收补退</v>
          </cell>
          <cell r="AD5" t="str">
            <v>失业(0.7%)</v>
          </cell>
          <cell r="AE5" t="str">
            <v>失业补收补退</v>
          </cell>
          <cell r="AF5" t="str">
            <v>医疗(2%)</v>
          </cell>
          <cell r="AG5" t="str">
            <v>医疗补收补退</v>
          </cell>
          <cell r="AH5" t="str">
            <v>基数调整补收（个人出）</v>
          </cell>
        </row>
        <row r="5">
          <cell r="AR5" t="str">
            <v>人员核对-勿删</v>
          </cell>
        </row>
        <row r="6">
          <cell r="B6" t="str">
            <v>曹蜜</v>
          </cell>
          <cell r="C6" t="str">
            <v>男</v>
          </cell>
          <cell r="D6" t="str">
            <v>432524198406256417</v>
          </cell>
          <cell r="E6">
            <v>42064</v>
          </cell>
          <cell r="F6">
            <v>8960</v>
          </cell>
          <cell r="G6">
            <v>8960</v>
          </cell>
          <cell r="H6">
            <v>8960</v>
          </cell>
          <cell r="I6">
            <v>8960</v>
          </cell>
        </row>
        <row r="6">
          <cell r="P6">
            <v>1433.6</v>
          </cell>
        </row>
        <row r="6">
          <cell r="S6">
            <v>62.72</v>
          </cell>
        </row>
        <row r="6">
          <cell r="U6">
            <v>779.52</v>
          </cell>
        </row>
        <row r="6">
          <cell r="W6">
            <v>107.52</v>
          </cell>
        </row>
        <row r="6">
          <cell r="AA6">
            <v>2383.36</v>
          </cell>
          <cell r="AB6">
            <v>716.8</v>
          </cell>
        </row>
        <row r="6">
          <cell r="AD6">
            <v>26.88</v>
          </cell>
        </row>
        <row r="6">
          <cell r="AF6">
            <v>179.2</v>
          </cell>
        </row>
        <row r="6">
          <cell r="AI6">
            <v>15</v>
          </cell>
          <cell r="AJ6">
            <v>937.88</v>
          </cell>
          <cell r="AK6">
            <v>3321.24</v>
          </cell>
        </row>
        <row r="6">
          <cell r="AM6" t="str">
            <v>光华荣昌</v>
          </cell>
          <cell r="AN6" t="str">
            <v>合同工</v>
          </cell>
          <cell r="AO6" t="str">
            <v>光华荣昌</v>
          </cell>
          <cell r="AP6">
            <v>25.5</v>
          </cell>
          <cell r="AQ6">
            <v>0</v>
          </cell>
          <cell r="AR6" t="e">
            <v>#N/A</v>
          </cell>
        </row>
        <row r="6">
          <cell r="AT6" t="str">
            <v>曹蜜</v>
          </cell>
        </row>
        <row r="7">
          <cell r="B7" t="str">
            <v>刘心</v>
          </cell>
          <cell r="C7" t="str">
            <v>女</v>
          </cell>
          <cell r="D7" t="str">
            <v>430702198510205223</v>
          </cell>
          <cell r="E7">
            <v>42064</v>
          </cell>
          <cell r="F7">
            <v>5160</v>
          </cell>
          <cell r="G7">
            <v>5160</v>
          </cell>
          <cell r="H7">
            <v>5160</v>
          </cell>
          <cell r="I7">
            <v>5160</v>
          </cell>
        </row>
        <row r="7">
          <cell r="P7">
            <v>825.6</v>
          </cell>
        </row>
        <row r="7">
          <cell r="S7">
            <v>36.12</v>
          </cell>
        </row>
        <row r="7">
          <cell r="U7">
            <v>448.92</v>
          </cell>
        </row>
        <row r="7">
          <cell r="W7">
            <v>61.92</v>
          </cell>
        </row>
        <row r="7">
          <cell r="AA7">
            <v>1372.56</v>
          </cell>
          <cell r="AB7">
            <v>412.8</v>
          </cell>
        </row>
        <row r="7">
          <cell r="AD7">
            <v>15.48</v>
          </cell>
        </row>
        <row r="7">
          <cell r="AF7">
            <v>103.2</v>
          </cell>
        </row>
        <row r="7">
          <cell r="AI7">
            <v>15</v>
          </cell>
          <cell r="AJ7">
            <v>546.48</v>
          </cell>
          <cell r="AK7">
            <v>1919.04</v>
          </cell>
        </row>
        <row r="7">
          <cell r="AM7" t="str">
            <v>光华荣昌</v>
          </cell>
          <cell r="AN7" t="str">
            <v>合同工</v>
          </cell>
          <cell r="AO7" t="str">
            <v>光华荣昌</v>
          </cell>
          <cell r="AP7">
            <v>19</v>
          </cell>
          <cell r="AQ7">
            <v>0</v>
          </cell>
          <cell r="AR7" t="e">
            <v>#N/A</v>
          </cell>
        </row>
        <row r="7">
          <cell r="AT7" t="str">
            <v>刘心</v>
          </cell>
        </row>
        <row r="8">
          <cell r="B8" t="str">
            <v>李开阳</v>
          </cell>
          <cell r="C8" t="str">
            <v>男</v>
          </cell>
          <cell r="D8" t="str">
            <v>422426196407203858</v>
          </cell>
          <cell r="E8">
            <v>42125</v>
          </cell>
          <cell r="F8">
            <v>0</v>
          </cell>
          <cell r="G8">
            <v>0</v>
          </cell>
          <cell r="H8">
            <v>13000</v>
          </cell>
          <cell r="I8">
            <v>0</v>
          </cell>
        </row>
        <row r="8">
          <cell r="P8">
            <v>0</v>
          </cell>
        </row>
        <row r="8">
          <cell r="S8">
            <v>0</v>
          </cell>
        </row>
        <row r="8">
          <cell r="U8">
            <v>1131</v>
          </cell>
        </row>
        <row r="8">
          <cell r="W8">
            <v>0</v>
          </cell>
        </row>
        <row r="8">
          <cell r="AA8">
            <v>1131</v>
          </cell>
          <cell r="AB8">
            <v>0</v>
          </cell>
        </row>
        <row r="8">
          <cell r="AD8">
            <v>0</v>
          </cell>
        </row>
        <row r="8">
          <cell r="AF8">
            <v>260</v>
          </cell>
        </row>
        <row r="8">
          <cell r="AI8">
            <v>15</v>
          </cell>
          <cell r="AJ8">
            <v>275</v>
          </cell>
          <cell r="AK8">
            <v>1406</v>
          </cell>
        </row>
        <row r="8">
          <cell r="AM8" t="str">
            <v>光华荣昌</v>
          </cell>
          <cell r="AN8" t="str">
            <v>合同工</v>
          </cell>
          <cell r="AO8" t="str">
            <v>光华荣昌</v>
          </cell>
          <cell r="AP8">
            <v>19</v>
          </cell>
          <cell r="AQ8">
            <v>0</v>
          </cell>
          <cell r="AR8" t="e">
            <v>#N/A</v>
          </cell>
        </row>
        <row r="8">
          <cell r="AT8" t="str">
            <v>李开阳</v>
          </cell>
        </row>
        <row r="9">
          <cell r="B9" t="str">
            <v>马英</v>
          </cell>
          <cell r="C9" t="str">
            <v>男</v>
          </cell>
          <cell r="D9" t="str">
            <v>430203198510146015</v>
          </cell>
          <cell r="E9">
            <v>42125</v>
          </cell>
          <cell r="F9">
            <v>7420</v>
          </cell>
          <cell r="G9">
            <v>7420</v>
          </cell>
          <cell r="H9">
            <v>7420</v>
          </cell>
          <cell r="I9">
            <v>7420</v>
          </cell>
        </row>
        <row r="9">
          <cell r="P9">
            <v>1187.2</v>
          </cell>
        </row>
        <row r="9">
          <cell r="S9">
            <v>51.94</v>
          </cell>
        </row>
        <row r="9">
          <cell r="U9">
            <v>645.54</v>
          </cell>
        </row>
        <row r="9">
          <cell r="W9">
            <v>89.04</v>
          </cell>
        </row>
        <row r="9">
          <cell r="AA9">
            <v>1973.72</v>
          </cell>
          <cell r="AB9">
            <v>593.6</v>
          </cell>
        </row>
        <row r="9">
          <cell r="AD9">
            <v>22.26</v>
          </cell>
        </row>
        <row r="9">
          <cell r="AF9">
            <v>148.4</v>
          </cell>
        </row>
        <row r="9">
          <cell r="AI9">
            <v>15</v>
          </cell>
          <cell r="AJ9">
            <v>779.26</v>
          </cell>
          <cell r="AK9">
            <v>2752.98</v>
          </cell>
        </row>
        <row r="9">
          <cell r="AM9" t="str">
            <v>光华荣昌</v>
          </cell>
          <cell r="AN9" t="str">
            <v>合同工</v>
          </cell>
          <cell r="AO9" t="str">
            <v>光华荣昌</v>
          </cell>
          <cell r="AP9">
            <v>25.8</v>
          </cell>
          <cell r="AQ9">
            <v>0</v>
          </cell>
          <cell r="AR9" t="e">
            <v>#N/A</v>
          </cell>
        </row>
        <row r="9">
          <cell r="AT9" t="str">
            <v>马英</v>
          </cell>
        </row>
        <row r="10">
          <cell r="B10" t="str">
            <v>曾琼</v>
          </cell>
          <cell r="C10" t="str">
            <v>女</v>
          </cell>
          <cell r="D10" t="str">
            <v>432524199110091427</v>
          </cell>
          <cell r="E10">
            <v>42125</v>
          </cell>
          <cell r="F10">
            <v>6280</v>
          </cell>
          <cell r="G10">
            <v>6280</v>
          </cell>
          <cell r="H10">
            <v>6280</v>
          </cell>
          <cell r="I10">
            <v>6280</v>
          </cell>
        </row>
        <row r="10">
          <cell r="P10">
            <v>1004.8</v>
          </cell>
        </row>
        <row r="10">
          <cell r="S10">
            <v>43.96</v>
          </cell>
        </row>
        <row r="10">
          <cell r="U10">
            <v>546.36</v>
          </cell>
        </row>
        <row r="10">
          <cell r="W10">
            <v>75.36</v>
          </cell>
        </row>
        <row r="10">
          <cell r="AA10">
            <v>1670.48</v>
          </cell>
          <cell r="AB10">
            <v>502.4</v>
          </cell>
        </row>
        <row r="10">
          <cell r="AD10">
            <v>18.84</v>
          </cell>
        </row>
        <row r="10">
          <cell r="AF10">
            <v>125.6</v>
          </cell>
        </row>
        <row r="10">
          <cell r="AI10">
            <v>15</v>
          </cell>
          <cell r="AJ10">
            <v>661.84</v>
          </cell>
          <cell r="AK10">
            <v>2332.32</v>
          </cell>
        </row>
        <row r="10">
          <cell r="AM10" t="str">
            <v>光华荣昌</v>
          </cell>
          <cell r="AN10" t="str">
            <v>合同工</v>
          </cell>
          <cell r="AO10" t="str">
            <v>光华荣昌</v>
          </cell>
          <cell r="AP10">
            <v>19</v>
          </cell>
          <cell r="AQ10">
            <v>0</v>
          </cell>
          <cell r="AR10" t="e">
            <v>#N/A</v>
          </cell>
        </row>
        <row r="10">
          <cell r="AT10" t="str">
            <v>曾琼</v>
          </cell>
        </row>
        <row r="11">
          <cell r="B11" t="str">
            <v>赵新辉</v>
          </cell>
          <cell r="C11" t="str">
            <v>男</v>
          </cell>
          <cell r="D11" t="str">
            <v>430423198210115811</v>
          </cell>
          <cell r="E11">
            <v>42156</v>
          </cell>
          <cell r="F11">
            <v>4308</v>
          </cell>
          <cell r="G11">
            <v>4308</v>
          </cell>
          <cell r="H11">
            <v>4308</v>
          </cell>
          <cell r="I11">
            <v>4308</v>
          </cell>
        </row>
        <row r="11">
          <cell r="P11">
            <v>689.28</v>
          </cell>
        </row>
        <row r="11">
          <cell r="S11">
            <v>30.16</v>
          </cell>
        </row>
        <row r="11">
          <cell r="U11">
            <v>374.8</v>
          </cell>
        </row>
        <row r="11">
          <cell r="W11">
            <v>51.7</v>
          </cell>
        </row>
        <row r="11">
          <cell r="AA11">
            <v>1145.94</v>
          </cell>
          <cell r="AB11">
            <v>344.64</v>
          </cell>
        </row>
        <row r="11">
          <cell r="AD11">
            <v>12.92</v>
          </cell>
        </row>
        <row r="11">
          <cell r="AF11">
            <v>86.16</v>
          </cell>
        </row>
        <row r="11">
          <cell r="AI11">
            <v>15</v>
          </cell>
          <cell r="AJ11">
            <v>458.72</v>
          </cell>
          <cell r="AK11">
            <v>1604.66</v>
          </cell>
        </row>
        <row r="11">
          <cell r="AM11" t="str">
            <v>光华荣昌</v>
          </cell>
          <cell r="AN11" t="str">
            <v>合同工</v>
          </cell>
          <cell r="AO11" t="str">
            <v>湖南鑫起</v>
          </cell>
          <cell r="AP11">
            <v>34.3</v>
          </cell>
          <cell r="AQ11">
            <v>0</v>
          </cell>
          <cell r="AR11" t="e">
            <v>#N/A</v>
          </cell>
        </row>
        <row r="11">
          <cell r="AT11" t="str">
            <v>赵新辉</v>
          </cell>
        </row>
        <row r="12">
          <cell r="B12" t="str">
            <v>霍海涛</v>
          </cell>
          <cell r="C12" t="str">
            <v>男</v>
          </cell>
          <cell r="D12" t="str">
            <v>230834197309170879</v>
          </cell>
          <cell r="E12">
            <v>42186</v>
          </cell>
          <cell r="F12">
            <v>5740</v>
          </cell>
          <cell r="G12">
            <v>5740</v>
          </cell>
          <cell r="H12">
            <v>5740</v>
          </cell>
          <cell r="I12">
            <v>5740</v>
          </cell>
        </row>
        <row r="12">
          <cell r="P12">
            <v>918.4</v>
          </cell>
        </row>
        <row r="12">
          <cell r="S12">
            <v>40.18</v>
          </cell>
        </row>
        <row r="12">
          <cell r="U12">
            <v>499.38</v>
          </cell>
        </row>
        <row r="12">
          <cell r="W12">
            <v>68.88</v>
          </cell>
        </row>
        <row r="12">
          <cell r="AA12">
            <v>1526.84</v>
          </cell>
          <cell r="AB12">
            <v>459.2</v>
          </cell>
        </row>
        <row r="12">
          <cell r="AD12">
            <v>17.22</v>
          </cell>
        </row>
        <row r="12">
          <cell r="AF12">
            <v>114.8</v>
          </cell>
        </row>
        <row r="12">
          <cell r="AI12">
            <v>15</v>
          </cell>
          <cell r="AJ12">
            <v>606.22</v>
          </cell>
          <cell r="AK12">
            <v>2133.06</v>
          </cell>
        </row>
        <row r="12">
          <cell r="AM12" t="str">
            <v>光华荣昌</v>
          </cell>
          <cell r="AN12" t="str">
            <v>合同工</v>
          </cell>
          <cell r="AO12" t="str">
            <v>湖南红海</v>
          </cell>
          <cell r="AP12">
            <v>23</v>
          </cell>
          <cell r="AQ12">
            <v>0</v>
          </cell>
          <cell r="AR12" t="e">
            <v>#N/A</v>
          </cell>
        </row>
        <row r="12">
          <cell r="AT12" t="str">
            <v>霍海涛</v>
          </cell>
        </row>
        <row r="13">
          <cell r="B13" t="str">
            <v>张海波</v>
          </cell>
          <cell r="C13" t="str">
            <v>男</v>
          </cell>
          <cell r="D13" t="str">
            <v>430124198209127970</v>
          </cell>
          <cell r="E13">
            <v>42217</v>
          </cell>
          <cell r="F13">
            <v>8500</v>
          </cell>
          <cell r="G13">
            <v>8500</v>
          </cell>
          <cell r="H13">
            <v>8500</v>
          </cell>
          <cell r="I13">
            <v>8500</v>
          </cell>
        </row>
        <row r="13">
          <cell r="P13">
            <v>1360</v>
          </cell>
        </row>
        <row r="13">
          <cell r="S13">
            <v>59.5</v>
          </cell>
        </row>
        <row r="13">
          <cell r="U13">
            <v>739.5</v>
          </cell>
        </row>
        <row r="13">
          <cell r="W13">
            <v>102</v>
          </cell>
        </row>
        <row r="13">
          <cell r="AA13">
            <v>2261</v>
          </cell>
          <cell r="AB13">
            <v>680</v>
          </cell>
        </row>
        <row r="13">
          <cell r="AD13">
            <v>25.5</v>
          </cell>
        </row>
        <row r="13">
          <cell r="AF13">
            <v>170</v>
          </cell>
        </row>
        <row r="13">
          <cell r="AI13">
            <v>15</v>
          </cell>
          <cell r="AJ13">
            <v>890.5</v>
          </cell>
          <cell r="AK13">
            <v>3151.5</v>
          </cell>
        </row>
        <row r="13">
          <cell r="AM13" t="str">
            <v>光华荣昌</v>
          </cell>
          <cell r="AN13" t="str">
            <v>合同工</v>
          </cell>
          <cell r="AO13" t="str">
            <v>光华荣昌</v>
          </cell>
          <cell r="AP13">
            <v>26.85</v>
          </cell>
          <cell r="AQ13">
            <v>0</v>
          </cell>
          <cell r="AR13" t="e">
            <v>#N/A</v>
          </cell>
        </row>
        <row r="13">
          <cell r="AT13" t="str">
            <v>张海波</v>
          </cell>
        </row>
        <row r="14">
          <cell r="B14" t="str">
            <v>罗亚南</v>
          </cell>
          <cell r="C14" t="str">
            <v>男</v>
          </cell>
          <cell r="D14" t="str">
            <v>430202197709246071</v>
          </cell>
          <cell r="E14">
            <v>42309</v>
          </cell>
          <cell r="F14">
            <v>5580</v>
          </cell>
          <cell r="G14">
            <v>5580</v>
          </cell>
          <cell r="H14">
            <v>5580</v>
          </cell>
          <cell r="I14">
            <v>5580</v>
          </cell>
        </row>
        <row r="14">
          <cell r="P14">
            <v>892.8</v>
          </cell>
        </row>
        <row r="14">
          <cell r="S14">
            <v>39.06</v>
          </cell>
        </row>
        <row r="14">
          <cell r="U14">
            <v>485.46</v>
          </cell>
        </row>
        <row r="14">
          <cell r="W14">
            <v>66.96</v>
          </cell>
        </row>
        <row r="14">
          <cell r="AA14">
            <v>1484.28</v>
          </cell>
          <cell r="AB14">
            <v>446.4</v>
          </cell>
        </row>
        <row r="14">
          <cell r="AD14">
            <v>16.74</v>
          </cell>
        </row>
        <row r="14">
          <cell r="AF14">
            <v>111.6</v>
          </cell>
        </row>
        <row r="14">
          <cell r="AI14">
            <v>15</v>
          </cell>
          <cell r="AJ14">
            <v>589.74</v>
          </cell>
          <cell r="AK14">
            <v>2074.02</v>
          </cell>
        </row>
        <row r="14">
          <cell r="AM14" t="str">
            <v>光华荣昌</v>
          </cell>
          <cell r="AN14" t="str">
            <v>合同工</v>
          </cell>
          <cell r="AO14" t="str">
            <v>湖南鑫起</v>
          </cell>
          <cell r="AP14">
            <v>22.5</v>
          </cell>
          <cell r="AQ14">
            <v>0</v>
          </cell>
          <cell r="AR14" t="e">
            <v>#N/A</v>
          </cell>
        </row>
        <row r="14">
          <cell r="AT14" t="str">
            <v>罗亚南</v>
          </cell>
        </row>
        <row r="15">
          <cell r="B15" t="str">
            <v>刘辉兵</v>
          </cell>
          <cell r="C15" t="str">
            <v>男</v>
          </cell>
          <cell r="D15" t="str">
            <v>43021119701215451X</v>
          </cell>
          <cell r="E15">
            <v>42309</v>
          </cell>
          <cell r="F15">
            <v>4560</v>
          </cell>
          <cell r="G15">
            <v>4560</v>
          </cell>
          <cell r="H15">
            <v>4560</v>
          </cell>
          <cell r="I15">
            <v>4560</v>
          </cell>
        </row>
        <row r="15">
          <cell r="P15">
            <v>729.6</v>
          </cell>
        </row>
        <row r="15">
          <cell r="S15">
            <v>31.92</v>
          </cell>
        </row>
        <row r="15">
          <cell r="U15">
            <v>396.72</v>
          </cell>
        </row>
        <row r="15">
          <cell r="W15">
            <v>54.72</v>
          </cell>
        </row>
        <row r="15">
          <cell r="AA15">
            <v>1212.96</v>
          </cell>
          <cell r="AB15">
            <v>364.8</v>
          </cell>
        </row>
        <row r="15">
          <cell r="AD15">
            <v>13.68</v>
          </cell>
        </row>
        <row r="15">
          <cell r="AF15">
            <v>91.2</v>
          </cell>
        </row>
        <row r="15">
          <cell r="AI15">
            <v>15</v>
          </cell>
          <cell r="AJ15">
            <v>484.68</v>
          </cell>
          <cell r="AK15">
            <v>1697.64</v>
          </cell>
        </row>
        <row r="15">
          <cell r="AM15" t="str">
            <v>光华荣昌</v>
          </cell>
          <cell r="AN15" t="str">
            <v>合同工</v>
          </cell>
          <cell r="AO15" t="str">
            <v>光华荣昌</v>
          </cell>
          <cell r="AP15">
            <v>22</v>
          </cell>
          <cell r="AQ15">
            <v>0</v>
          </cell>
          <cell r="AR15" t="e">
            <v>#N/A</v>
          </cell>
        </row>
        <row r="15">
          <cell r="AT15" t="str">
            <v>刘辉兵</v>
          </cell>
        </row>
        <row r="16">
          <cell r="B16" t="str">
            <v>殷胜</v>
          </cell>
          <cell r="C16" t="str">
            <v>男</v>
          </cell>
          <cell r="D16" t="str">
            <v>430211199107030412</v>
          </cell>
          <cell r="E16">
            <v>42339</v>
          </cell>
          <cell r="F16">
            <v>4308</v>
          </cell>
          <cell r="G16">
            <v>4308</v>
          </cell>
          <cell r="H16">
            <v>4100</v>
          </cell>
          <cell r="I16">
            <v>4308</v>
          </cell>
        </row>
        <row r="16">
          <cell r="P16">
            <v>689.28</v>
          </cell>
        </row>
        <row r="16">
          <cell r="S16">
            <v>30.16</v>
          </cell>
        </row>
        <row r="16">
          <cell r="U16">
            <v>356.7</v>
          </cell>
        </row>
        <row r="16">
          <cell r="W16">
            <v>51.7</v>
          </cell>
        </row>
        <row r="16">
          <cell r="AA16">
            <v>1127.84</v>
          </cell>
          <cell r="AB16">
            <v>344.64</v>
          </cell>
        </row>
        <row r="16">
          <cell r="AD16">
            <v>12.92</v>
          </cell>
        </row>
        <row r="16">
          <cell r="AF16">
            <v>82</v>
          </cell>
        </row>
        <row r="16">
          <cell r="AI16">
            <v>15</v>
          </cell>
          <cell r="AJ16">
            <v>454.56</v>
          </cell>
          <cell r="AK16">
            <v>1582.4</v>
          </cell>
        </row>
        <row r="16">
          <cell r="AM16" t="str">
            <v>光华荣昌</v>
          </cell>
          <cell r="AN16" t="str">
            <v>合同工</v>
          </cell>
          <cell r="AO16" t="str">
            <v>湖南红海</v>
          </cell>
          <cell r="AP16">
            <v>24.5</v>
          </cell>
          <cell r="AQ16">
            <v>0</v>
          </cell>
          <cell r="AR16" t="e">
            <v>#N/A</v>
          </cell>
        </row>
        <row r="16">
          <cell r="AT16" t="str">
            <v>殷胜</v>
          </cell>
        </row>
        <row r="17">
          <cell r="B17" t="str">
            <v>苏超</v>
          </cell>
          <cell r="C17" t="str">
            <v>男</v>
          </cell>
          <cell r="D17" t="str">
            <v>432502198409158371</v>
          </cell>
          <cell r="E17">
            <v>42370</v>
          </cell>
          <cell r="F17">
            <v>5000</v>
          </cell>
          <cell r="G17">
            <v>5000</v>
          </cell>
          <cell r="H17">
            <v>5000</v>
          </cell>
          <cell r="I17">
            <v>5000</v>
          </cell>
        </row>
        <row r="17">
          <cell r="P17">
            <v>800</v>
          </cell>
        </row>
        <row r="17">
          <cell r="S17">
            <v>35</v>
          </cell>
        </row>
        <row r="17">
          <cell r="U17">
            <v>435</v>
          </cell>
        </row>
        <row r="17">
          <cell r="W17">
            <v>60</v>
          </cell>
        </row>
        <row r="17">
          <cell r="AA17">
            <v>1330</v>
          </cell>
          <cell r="AB17">
            <v>400</v>
          </cell>
        </row>
        <row r="17">
          <cell r="AD17">
            <v>15</v>
          </cell>
        </row>
        <row r="17">
          <cell r="AF17">
            <v>100</v>
          </cell>
        </row>
        <row r="17">
          <cell r="AI17">
            <v>15</v>
          </cell>
          <cell r="AJ17">
            <v>530</v>
          </cell>
          <cell r="AK17">
            <v>1860</v>
          </cell>
        </row>
        <row r="17">
          <cell r="AM17" t="str">
            <v>光华荣昌</v>
          </cell>
          <cell r="AN17" t="str">
            <v>合同工</v>
          </cell>
          <cell r="AO17" t="str">
            <v>湖南鑫起</v>
          </cell>
          <cell r="AP17">
            <v>23</v>
          </cell>
          <cell r="AQ17">
            <v>0</v>
          </cell>
          <cell r="AR17" t="e">
            <v>#N/A</v>
          </cell>
        </row>
        <row r="17">
          <cell r="AT17" t="str">
            <v>苏超</v>
          </cell>
        </row>
        <row r="18">
          <cell r="B18" t="str">
            <v>胡荣华</v>
          </cell>
          <cell r="C18" t="str">
            <v>男</v>
          </cell>
          <cell r="D18" t="str">
            <v>430219197407087017</v>
          </cell>
          <cell r="E18">
            <v>42370</v>
          </cell>
          <cell r="F18">
            <v>4760</v>
          </cell>
          <cell r="G18">
            <v>4760</v>
          </cell>
          <cell r="H18">
            <v>4760</v>
          </cell>
          <cell r="I18">
            <v>4760</v>
          </cell>
        </row>
        <row r="18">
          <cell r="P18">
            <v>761.6</v>
          </cell>
        </row>
        <row r="18">
          <cell r="S18">
            <v>33.32</v>
          </cell>
        </row>
        <row r="18">
          <cell r="U18">
            <v>414.12</v>
          </cell>
        </row>
        <row r="18">
          <cell r="W18">
            <v>57.12</v>
          </cell>
        </row>
        <row r="18">
          <cell r="AA18">
            <v>1266.16</v>
          </cell>
          <cell r="AB18">
            <v>380.8</v>
          </cell>
        </row>
        <row r="18">
          <cell r="AD18">
            <v>14.28</v>
          </cell>
        </row>
        <row r="18">
          <cell r="AF18">
            <v>95.2</v>
          </cell>
        </row>
        <row r="18">
          <cell r="AI18">
            <v>15</v>
          </cell>
          <cell r="AJ18">
            <v>505.28</v>
          </cell>
          <cell r="AK18">
            <v>1771.44</v>
          </cell>
        </row>
        <row r="18">
          <cell r="AM18" t="str">
            <v>光华荣昌</v>
          </cell>
          <cell r="AN18" t="str">
            <v>合同工</v>
          </cell>
          <cell r="AO18" t="str">
            <v>湖南鑫起</v>
          </cell>
          <cell r="AP18">
            <v>21.5</v>
          </cell>
          <cell r="AQ18">
            <v>0</v>
          </cell>
          <cell r="AR18" t="e">
            <v>#N/A</v>
          </cell>
        </row>
        <row r="18">
          <cell r="AT18" t="str">
            <v>胡荣华</v>
          </cell>
        </row>
        <row r="19">
          <cell r="B19" t="str">
            <v>贺王瑜</v>
          </cell>
          <cell r="C19" t="str">
            <v>男</v>
          </cell>
          <cell r="D19" t="str">
            <v>430203197207186036</v>
          </cell>
          <cell r="E19">
            <v>42401</v>
          </cell>
          <cell r="F19">
            <v>4520</v>
          </cell>
          <cell r="G19">
            <v>4520</v>
          </cell>
          <cell r="H19">
            <v>4520</v>
          </cell>
          <cell r="I19">
            <v>4520</v>
          </cell>
        </row>
        <row r="19">
          <cell r="P19">
            <v>723.2</v>
          </cell>
        </row>
        <row r="19">
          <cell r="S19">
            <v>31.64</v>
          </cell>
        </row>
        <row r="19">
          <cell r="U19">
            <v>393.24</v>
          </cell>
        </row>
        <row r="19">
          <cell r="W19">
            <v>54.24</v>
          </cell>
        </row>
        <row r="19">
          <cell r="AA19">
            <v>1202.32</v>
          </cell>
          <cell r="AB19">
            <v>361.6</v>
          </cell>
        </row>
        <row r="19">
          <cell r="AD19">
            <v>13.56</v>
          </cell>
        </row>
        <row r="19">
          <cell r="AF19">
            <v>90.4</v>
          </cell>
        </row>
        <row r="19">
          <cell r="AI19">
            <v>15</v>
          </cell>
          <cell r="AJ19">
            <v>480.56</v>
          </cell>
          <cell r="AK19">
            <v>1682.88</v>
          </cell>
        </row>
        <row r="19">
          <cell r="AM19" t="str">
            <v>光华荣昌</v>
          </cell>
          <cell r="AN19" t="str">
            <v>合同工</v>
          </cell>
          <cell r="AO19" t="str">
            <v>光华荣昌</v>
          </cell>
          <cell r="AP19">
            <v>21</v>
          </cell>
          <cell r="AQ19">
            <v>0</v>
          </cell>
          <cell r="AR19" t="e">
            <v>#N/A</v>
          </cell>
        </row>
        <row r="19">
          <cell r="AT19" t="str">
            <v>贺王瑜</v>
          </cell>
        </row>
        <row r="20">
          <cell r="B20" t="str">
            <v>刘孝其</v>
          </cell>
          <cell r="C20" t="str">
            <v>男</v>
          </cell>
          <cell r="D20" t="str">
            <v>430221196508206879</v>
          </cell>
          <cell r="E20">
            <v>42401</v>
          </cell>
          <cell r="F20">
            <v>4820</v>
          </cell>
          <cell r="G20">
            <v>4820</v>
          </cell>
          <cell r="H20">
            <v>4820</v>
          </cell>
          <cell r="I20">
            <v>4820</v>
          </cell>
        </row>
        <row r="20">
          <cell r="P20">
            <v>771.2</v>
          </cell>
        </row>
        <row r="20">
          <cell r="S20">
            <v>33.74</v>
          </cell>
        </row>
        <row r="20">
          <cell r="U20">
            <v>419.34</v>
          </cell>
        </row>
        <row r="20">
          <cell r="W20">
            <v>57.84</v>
          </cell>
        </row>
        <row r="20">
          <cell r="AA20">
            <v>1282.12</v>
          </cell>
          <cell r="AB20">
            <v>385.6</v>
          </cell>
        </row>
        <row r="20">
          <cell r="AD20">
            <v>14.46</v>
          </cell>
        </row>
        <row r="20">
          <cell r="AF20">
            <v>96.4</v>
          </cell>
        </row>
        <row r="20">
          <cell r="AI20">
            <v>15</v>
          </cell>
          <cell r="AJ20">
            <v>511.46</v>
          </cell>
          <cell r="AK20">
            <v>1793.58</v>
          </cell>
        </row>
        <row r="20">
          <cell r="AM20" t="str">
            <v>光华荣昌</v>
          </cell>
          <cell r="AN20" t="str">
            <v>合同工</v>
          </cell>
          <cell r="AO20" t="str">
            <v>湖南红海</v>
          </cell>
          <cell r="AP20">
            <v>18</v>
          </cell>
          <cell r="AQ20">
            <v>0</v>
          </cell>
          <cell r="AR20" t="e">
            <v>#N/A</v>
          </cell>
        </row>
        <row r="20">
          <cell r="AT20" t="str">
            <v>刘孝其</v>
          </cell>
        </row>
        <row r="21">
          <cell r="B21" t="str">
            <v>文洪亮</v>
          </cell>
          <cell r="C21" t="str">
            <v>男</v>
          </cell>
          <cell r="D21" t="str">
            <v>430221197911288119</v>
          </cell>
          <cell r="E21">
            <v>42401</v>
          </cell>
          <cell r="F21">
            <v>4308</v>
          </cell>
          <cell r="G21">
            <v>4308</v>
          </cell>
          <cell r="H21">
            <v>4308</v>
          </cell>
          <cell r="I21">
            <v>4308</v>
          </cell>
        </row>
        <row r="21">
          <cell r="P21">
            <v>689.28</v>
          </cell>
        </row>
        <row r="21">
          <cell r="S21">
            <v>30.16</v>
          </cell>
        </row>
        <row r="21">
          <cell r="U21">
            <v>374.8</v>
          </cell>
        </row>
        <row r="21">
          <cell r="W21">
            <v>51.7</v>
          </cell>
        </row>
        <row r="21">
          <cell r="AA21">
            <v>1145.94</v>
          </cell>
          <cell r="AB21">
            <v>344.64</v>
          </cell>
        </row>
        <row r="21">
          <cell r="AD21">
            <v>12.92</v>
          </cell>
        </row>
        <row r="21">
          <cell r="AF21">
            <v>86.16</v>
          </cell>
        </row>
        <row r="21">
          <cell r="AI21">
            <v>15</v>
          </cell>
          <cell r="AJ21">
            <v>458.72</v>
          </cell>
          <cell r="AK21">
            <v>1604.66</v>
          </cell>
        </row>
        <row r="21">
          <cell r="AM21" t="str">
            <v>光华荣昌</v>
          </cell>
          <cell r="AN21" t="str">
            <v>合同工</v>
          </cell>
          <cell r="AO21" t="str">
            <v>光华荣昌</v>
          </cell>
          <cell r="AP21">
            <v>20</v>
          </cell>
          <cell r="AQ21">
            <v>0</v>
          </cell>
          <cell r="AR21" t="e">
            <v>#N/A</v>
          </cell>
        </row>
        <row r="21">
          <cell r="AT21" t="str">
            <v>文洪亮</v>
          </cell>
        </row>
        <row r="22">
          <cell r="B22" t="str">
            <v>林虎</v>
          </cell>
          <cell r="C22" t="str">
            <v>男</v>
          </cell>
          <cell r="D22" t="str">
            <v>430321197201117871</v>
          </cell>
          <cell r="E22">
            <v>42401</v>
          </cell>
          <cell r="F22">
            <v>4360</v>
          </cell>
          <cell r="G22">
            <v>4360</v>
          </cell>
          <cell r="H22">
            <v>4360</v>
          </cell>
          <cell r="I22">
            <v>4360</v>
          </cell>
        </row>
        <row r="22">
          <cell r="P22">
            <v>697.6</v>
          </cell>
        </row>
        <row r="22">
          <cell r="S22">
            <v>30.52</v>
          </cell>
        </row>
        <row r="22">
          <cell r="U22">
            <v>379.32</v>
          </cell>
        </row>
        <row r="22">
          <cell r="W22">
            <v>52.32</v>
          </cell>
        </row>
        <row r="22">
          <cell r="AA22">
            <v>1159.76</v>
          </cell>
          <cell r="AB22">
            <v>348.8</v>
          </cell>
        </row>
        <row r="22">
          <cell r="AD22">
            <v>13.08</v>
          </cell>
        </row>
        <row r="22">
          <cell r="AF22">
            <v>87.2</v>
          </cell>
        </row>
        <row r="22">
          <cell r="AI22">
            <v>15</v>
          </cell>
          <cell r="AJ22">
            <v>464.08</v>
          </cell>
          <cell r="AK22">
            <v>1623.84</v>
          </cell>
        </row>
        <row r="22">
          <cell r="AM22" t="str">
            <v>光华荣昌</v>
          </cell>
          <cell r="AN22" t="str">
            <v>合同工</v>
          </cell>
          <cell r="AO22" t="str">
            <v>光华荣昌</v>
          </cell>
          <cell r="AP22">
            <v>29</v>
          </cell>
          <cell r="AQ22">
            <v>0</v>
          </cell>
          <cell r="AR22" t="e">
            <v>#N/A</v>
          </cell>
        </row>
        <row r="22">
          <cell r="AT22" t="str">
            <v>林虎</v>
          </cell>
        </row>
        <row r="23">
          <cell r="B23" t="str">
            <v>范文榜</v>
          </cell>
          <cell r="C23" t="str">
            <v>男</v>
          </cell>
          <cell r="D23" t="str">
            <v>429006198105306331</v>
          </cell>
          <cell r="E23">
            <v>42491</v>
          </cell>
          <cell r="F23">
            <v>5680</v>
          </cell>
          <cell r="G23">
            <v>5680</v>
          </cell>
          <cell r="H23">
            <v>5680</v>
          </cell>
          <cell r="I23">
            <v>5680</v>
          </cell>
        </row>
        <row r="23">
          <cell r="P23">
            <v>908.8</v>
          </cell>
        </row>
        <row r="23">
          <cell r="S23">
            <v>39.76</v>
          </cell>
        </row>
        <row r="23">
          <cell r="U23">
            <v>494.16</v>
          </cell>
        </row>
        <row r="23">
          <cell r="W23">
            <v>68.16</v>
          </cell>
        </row>
        <row r="23">
          <cell r="AA23">
            <v>1510.88</v>
          </cell>
          <cell r="AB23">
            <v>454.4</v>
          </cell>
        </row>
        <row r="23">
          <cell r="AD23">
            <v>17.04</v>
          </cell>
        </row>
        <row r="23">
          <cell r="AF23">
            <v>113.6</v>
          </cell>
        </row>
        <row r="23">
          <cell r="AI23">
            <v>15</v>
          </cell>
          <cell r="AJ23">
            <v>600.04</v>
          </cell>
          <cell r="AK23">
            <v>2110.92</v>
          </cell>
        </row>
        <row r="23">
          <cell r="AM23" t="str">
            <v>光华荣昌</v>
          </cell>
          <cell r="AN23" t="str">
            <v>合同工</v>
          </cell>
          <cell r="AO23" t="str">
            <v>湖南鑫起</v>
          </cell>
          <cell r="AP23">
            <v>24</v>
          </cell>
          <cell r="AQ23">
            <v>0</v>
          </cell>
          <cell r="AR23" t="e">
            <v>#N/A</v>
          </cell>
        </row>
        <row r="23">
          <cell r="AT23" t="str">
            <v>范文榜</v>
          </cell>
        </row>
        <row r="24">
          <cell r="B24" t="str">
            <v>邹文祥</v>
          </cell>
          <cell r="C24" t="str">
            <v>男</v>
          </cell>
          <cell r="D24" t="str">
            <v>430221198907110814</v>
          </cell>
          <cell r="E24">
            <v>42491</v>
          </cell>
          <cell r="F24">
            <v>6180</v>
          </cell>
          <cell r="G24">
            <v>6180</v>
          </cell>
          <cell r="H24">
            <v>6180</v>
          </cell>
          <cell r="I24">
            <v>6180</v>
          </cell>
        </row>
        <row r="24">
          <cell r="P24">
            <v>988.8</v>
          </cell>
        </row>
        <row r="24">
          <cell r="S24">
            <v>43.26</v>
          </cell>
        </row>
        <row r="24">
          <cell r="U24">
            <v>537.66</v>
          </cell>
        </row>
        <row r="24">
          <cell r="W24">
            <v>74.16</v>
          </cell>
        </row>
        <row r="24">
          <cell r="AA24">
            <v>1643.88</v>
          </cell>
          <cell r="AB24">
            <v>494.4</v>
          </cell>
        </row>
        <row r="24">
          <cell r="AD24">
            <v>18.54</v>
          </cell>
        </row>
        <row r="24">
          <cell r="AF24">
            <v>123.6</v>
          </cell>
        </row>
        <row r="24">
          <cell r="AI24">
            <v>15</v>
          </cell>
          <cell r="AJ24">
            <v>651.54</v>
          </cell>
          <cell r="AK24">
            <v>2295.42</v>
          </cell>
        </row>
        <row r="24">
          <cell r="AM24" t="str">
            <v>光华荣昌</v>
          </cell>
          <cell r="AN24" t="str">
            <v>合同工</v>
          </cell>
          <cell r="AO24" t="str">
            <v>湖南鑫起</v>
          </cell>
          <cell r="AP24">
            <v>24</v>
          </cell>
          <cell r="AQ24">
            <v>0</v>
          </cell>
          <cell r="AR24" t="e">
            <v>#N/A</v>
          </cell>
        </row>
        <row r="24">
          <cell r="AT24" t="str">
            <v>邹文祥</v>
          </cell>
        </row>
        <row r="25">
          <cell r="B25" t="str">
            <v>吴陈</v>
          </cell>
          <cell r="C25" t="str">
            <v>男</v>
          </cell>
          <cell r="D25" t="str">
            <v>430203199001137035</v>
          </cell>
          <cell r="E25">
            <v>42552</v>
          </cell>
          <cell r="F25">
            <v>4560</v>
          </cell>
          <cell r="G25">
            <v>4560</v>
          </cell>
          <cell r="H25">
            <v>4560</v>
          </cell>
          <cell r="I25">
            <v>4560</v>
          </cell>
        </row>
        <row r="25">
          <cell r="P25">
            <v>729.6</v>
          </cell>
        </row>
        <row r="25">
          <cell r="S25">
            <v>31.92</v>
          </cell>
        </row>
        <row r="25">
          <cell r="U25">
            <v>396.72</v>
          </cell>
        </row>
        <row r="25">
          <cell r="W25">
            <v>54.72</v>
          </cell>
        </row>
        <row r="25">
          <cell r="AA25">
            <v>1212.96</v>
          </cell>
          <cell r="AB25">
            <v>364.8</v>
          </cell>
        </row>
        <row r="25">
          <cell r="AD25">
            <v>13.68</v>
          </cell>
        </row>
        <row r="25">
          <cell r="AF25">
            <v>91.2</v>
          </cell>
        </row>
        <row r="25">
          <cell r="AI25">
            <v>15</v>
          </cell>
          <cell r="AJ25">
            <v>484.68</v>
          </cell>
          <cell r="AK25">
            <v>1697.64</v>
          </cell>
        </row>
        <row r="25">
          <cell r="AM25" t="str">
            <v>光华荣昌</v>
          </cell>
          <cell r="AN25" t="str">
            <v>合同工</v>
          </cell>
          <cell r="AO25" t="str">
            <v>光华荣昌</v>
          </cell>
          <cell r="AP25">
            <v>21.5</v>
          </cell>
          <cell r="AQ25">
            <v>0</v>
          </cell>
          <cell r="AR25" t="e">
            <v>#N/A</v>
          </cell>
        </row>
        <row r="25">
          <cell r="AT25" t="str">
            <v>吴陈</v>
          </cell>
        </row>
        <row r="26">
          <cell r="B26" t="str">
            <v>彭健</v>
          </cell>
          <cell r="C26" t="str">
            <v>男</v>
          </cell>
          <cell r="D26" t="str">
            <v>430281198712019195</v>
          </cell>
          <cell r="E26">
            <v>42583</v>
          </cell>
          <cell r="F26">
            <v>4308</v>
          </cell>
          <cell r="G26">
            <v>4308</v>
          </cell>
          <cell r="H26">
            <v>4308</v>
          </cell>
          <cell r="I26">
            <v>4308</v>
          </cell>
        </row>
        <row r="26">
          <cell r="P26">
            <v>689.28</v>
          </cell>
        </row>
        <row r="26">
          <cell r="S26">
            <v>30.16</v>
          </cell>
        </row>
        <row r="26">
          <cell r="U26">
            <v>374.8</v>
          </cell>
        </row>
        <row r="26">
          <cell r="W26">
            <v>51.7</v>
          </cell>
        </row>
        <row r="26">
          <cell r="AA26">
            <v>1145.94</v>
          </cell>
          <cell r="AB26">
            <v>344.64</v>
          </cell>
        </row>
        <row r="26">
          <cell r="AD26">
            <v>12.92</v>
          </cell>
        </row>
        <row r="26">
          <cell r="AF26">
            <v>86.16</v>
          </cell>
        </row>
        <row r="26">
          <cell r="AI26">
            <v>15</v>
          </cell>
          <cell r="AJ26">
            <v>458.72</v>
          </cell>
          <cell r="AK26">
            <v>1604.66</v>
          </cell>
        </row>
        <row r="26">
          <cell r="AM26" t="str">
            <v>光华荣昌</v>
          </cell>
          <cell r="AN26" t="str">
            <v>合同工</v>
          </cell>
          <cell r="AO26" t="str">
            <v>光华荣昌</v>
          </cell>
          <cell r="AP26">
            <v>27</v>
          </cell>
          <cell r="AQ26">
            <v>0</v>
          </cell>
          <cell r="AR26" t="e">
            <v>#N/A</v>
          </cell>
        </row>
        <row r="26">
          <cell r="AT26" t="str">
            <v>彭健</v>
          </cell>
        </row>
        <row r="27">
          <cell r="B27" t="str">
            <v>何胜春</v>
          </cell>
          <cell r="C27" t="str">
            <v>男</v>
          </cell>
          <cell r="D27" t="str">
            <v>430221198602281137</v>
          </cell>
          <cell r="E27">
            <v>42614</v>
          </cell>
          <cell r="F27">
            <v>6340</v>
          </cell>
          <cell r="G27">
            <v>6340</v>
          </cell>
          <cell r="H27">
            <v>6340</v>
          </cell>
          <cell r="I27">
            <v>6340</v>
          </cell>
        </row>
        <row r="27">
          <cell r="P27">
            <v>1014.4</v>
          </cell>
        </row>
        <row r="27">
          <cell r="S27">
            <v>44.38</v>
          </cell>
        </row>
        <row r="27">
          <cell r="U27">
            <v>551.58</v>
          </cell>
        </row>
        <row r="27">
          <cell r="W27">
            <v>76.08</v>
          </cell>
        </row>
        <row r="27">
          <cell r="AA27">
            <v>1686.44</v>
          </cell>
          <cell r="AB27">
            <v>507.2</v>
          </cell>
        </row>
        <row r="27">
          <cell r="AD27">
            <v>19.02</v>
          </cell>
        </row>
        <row r="27">
          <cell r="AF27">
            <v>126.8</v>
          </cell>
        </row>
        <row r="27">
          <cell r="AI27">
            <v>15</v>
          </cell>
          <cell r="AJ27">
            <v>668.02</v>
          </cell>
          <cell r="AK27">
            <v>2354.46</v>
          </cell>
        </row>
        <row r="27">
          <cell r="AM27" t="str">
            <v>光华荣昌</v>
          </cell>
          <cell r="AN27" t="str">
            <v>合同工</v>
          </cell>
          <cell r="AO27" t="str">
            <v>湖南鑫起</v>
          </cell>
          <cell r="AP27">
            <v>19</v>
          </cell>
          <cell r="AQ27">
            <v>0</v>
          </cell>
          <cell r="AR27" t="e">
            <v>#N/A</v>
          </cell>
        </row>
        <row r="27">
          <cell r="AT27" t="str">
            <v>何胜春</v>
          </cell>
        </row>
        <row r="28">
          <cell r="B28" t="str">
            <v>冉景斌</v>
          </cell>
          <cell r="C28" t="str">
            <v>男</v>
          </cell>
          <cell r="D28" t="str">
            <v>522128196705130837</v>
          </cell>
          <cell r="E28">
            <v>42614</v>
          </cell>
          <cell r="F28">
            <v>4380</v>
          </cell>
          <cell r="G28">
            <v>4380</v>
          </cell>
          <cell r="H28">
            <v>4380</v>
          </cell>
          <cell r="I28">
            <v>4380</v>
          </cell>
        </row>
        <row r="28">
          <cell r="P28">
            <v>700.8</v>
          </cell>
        </row>
        <row r="28">
          <cell r="S28">
            <v>30.66</v>
          </cell>
        </row>
        <row r="28">
          <cell r="U28">
            <v>381.06</v>
          </cell>
        </row>
        <row r="28">
          <cell r="W28">
            <v>52.56</v>
          </cell>
        </row>
        <row r="28">
          <cell r="AA28">
            <v>1165.08</v>
          </cell>
          <cell r="AB28">
            <v>350.4</v>
          </cell>
        </row>
        <row r="28">
          <cell r="AD28">
            <v>13.14</v>
          </cell>
        </row>
        <row r="28">
          <cell r="AF28">
            <v>87.6</v>
          </cell>
        </row>
        <row r="28">
          <cell r="AI28">
            <v>15</v>
          </cell>
          <cell r="AJ28">
            <v>466.14</v>
          </cell>
          <cell r="AK28">
            <v>1631.22</v>
          </cell>
        </row>
        <row r="28">
          <cell r="AM28" t="str">
            <v>光华荣昌</v>
          </cell>
          <cell r="AN28" t="str">
            <v>合同工</v>
          </cell>
          <cell r="AO28" t="str">
            <v>湖南红海</v>
          </cell>
          <cell r="AP28">
            <v>28</v>
          </cell>
          <cell r="AQ28">
            <v>0</v>
          </cell>
          <cell r="AR28" t="e">
            <v>#N/A</v>
          </cell>
        </row>
        <row r="28">
          <cell r="AT28" t="str">
            <v>冉景斌</v>
          </cell>
        </row>
        <row r="29">
          <cell r="B29" t="str">
            <v>邓日顺</v>
          </cell>
          <cell r="C29" t="str">
            <v>男</v>
          </cell>
          <cell r="D29" t="str">
            <v>430204199302173239</v>
          </cell>
          <cell r="E29">
            <v>42644</v>
          </cell>
          <cell r="F29">
            <v>4460</v>
          </cell>
          <cell r="G29">
            <v>4460</v>
          </cell>
          <cell r="H29">
            <v>4460</v>
          </cell>
          <cell r="I29">
            <v>4460</v>
          </cell>
        </row>
        <row r="29">
          <cell r="P29">
            <v>713.6</v>
          </cell>
        </row>
        <row r="29">
          <cell r="S29">
            <v>31.22</v>
          </cell>
        </row>
        <row r="29">
          <cell r="U29">
            <v>388.02</v>
          </cell>
        </row>
        <row r="29">
          <cell r="W29">
            <v>53.52</v>
          </cell>
        </row>
        <row r="29">
          <cell r="AA29">
            <v>1186.36</v>
          </cell>
          <cell r="AB29">
            <v>356.8</v>
          </cell>
        </row>
        <row r="29">
          <cell r="AD29">
            <v>13.38</v>
          </cell>
        </row>
        <row r="29">
          <cell r="AF29">
            <v>89.2</v>
          </cell>
        </row>
        <row r="29">
          <cell r="AI29">
            <v>15</v>
          </cell>
          <cell r="AJ29">
            <v>474.38</v>
          </cell>
          <cell r="AK29">
            <v>1660.74</v>
          </cell>
        </row>
        <row r="29">
          <cell r="AM29" t="str">
            <v>光华荣昌</v>
          </cell>
          <cell r="AN29" t="str">
            <v>合同工</v>
          </cell>
          <cell r="AO29" t="str">
            <v>湖南红海</v>
          </cell>
          <cell r="AP29">
            <v>20.5</v>
          </cell>
          <cell r="AQ29">
            <v>0</v>
          </cell>
          <cell r="AR29" t="e">
            <v>#N/A</v>
          </cell>
        </row>
        <row r="29">
          <cell r="AT29" t="str">
            <v>邓日顺</v>
          </cell>
        </row>
        <row r="30">
          <cell r="B30" t="str">
            <v>齐承平</v>
          </cell>
          <cell r="C30" t="str">
            <v>男</v>
          </cell>
          <cell r="D30" t="str">
            <v>430221199005141712</v>
          </cell>
          <cell r="E30">
            <v>42705</v>
          </cell>
          <cell r="F30">
            <v>4308</v>
          </cell>
          <cell r="G30">
            <v>4308</v>
          </cell>
          <cell r="H30">
            <v>4308</v>
          </cell>
          <cell r="I30">
            <v>4308</v>
          </cell>
        </row>
        <row r="30">
          <cell r="P30">
            <v>689.28</v>
          </cell>
        </row>
        <row r="30">
          <cell r="S30">
            <v>30.16</v>
          </cell>
        </row>
        <row r="30">
          <cell r="U30">
            <v>374.8</v>
          </cell>
        </row>
        <row r="30">
          <cell r="W30">
            <v>51.7</v>
          </cell>
        </row>
        <row r="30">
          <cell r="AA30">
            <v>1145.94</v>
          </cell>
          <cell r="AB30">
            <v>344.64</v>
          </cell>
        </row>
        <row r="30">
          <cell r="AD30">
            <v>12.92</v>
          </cell>
        </row>
        <row r="30">
          <cell r="AF30">
            <v>86.16</v>
          </cell>
        </row>
        <row r="30">
          <cell r="AI30">
            <v>15</v>
          </cell>
          <cell r="AJ30">
            <v>458.72</v>
          </cell>
          <cell r="AK30">
            <v>1604.66</v>
          </cell>
        </row>
        <row r="30">
          <cell r="AM30" t="str">
            <v>光华荣昌</v>
          </cell>
          <cell r="AN30" t="str">
            <v>合同工</v>
          </cell>
          <cell r="AO30" t="str">
            <v>光华荣昌</v>
          </cell>
          <cell r="AP30">
            <v>20</v>
          </cell>
          <cell r="AQ30">
            <v>0</v>
          </cell>
          <cell r="AR30" t="e">
            <v>#N/A</v>
          </cell>
        </row>
        <row r="30">
          <cell r="AT30" t="str">
            <v>齐承平</v>
          </cell>
        </row>
        <row r="31">
          <cell r="B31" t="str">
            <v>吴国秋</v>
          </cell>
          <cell r="C31" t="str">
            <v>男</v>
          </cell>
          <cell r="D31" t="str">
            <v>430221198608302314</v>
          </cell>
          <cell r="E31">
            <v>42705</v>
          </cell>
          <cell r="F31">
            <v>4308</v>
          </cell>
          <cell r="G31">
            <v>4308</v>
          </cell>
          <cell r="H31">
            <v>4308</v>
          </cell>
          <cell r="I31">
            <v>4308</v>
          </cell>
        </row>
        <row r="31">
          <cell r="P31">
            <v>689.28</v>
          </cell>
        </row>
        <row r="31">
          <cell r="S31">
            <v>30.16</v>
          </cell>
        </row>
        <row r="31">
          <cell r="U31">
            <v>374.8</v>
          </cell>
        </row>
        <row r="31">
          <cell r="W31">
            <v>51.7</v>
          </cell>
        </row>
        <row r="31">
          <cell r="AA31">
            <v>1145.94</v>
          </cell>
          <cell r="AB31">
            <v>344.64</v>
          </cell>
        </row>
        <row r="31">
          <cell r="AD31">
            <v>12.92</v>
          </cell>
        </row>
        <row r="31">
          <cell r="AF31">
            <v>86.16</v>
          </cell>
        </row>
        <row r="31">
          <cell r="AI31">
            <v>15</v>
          </cell>
          <cell r="AJ31">
            <v>458.72</v>
          </cell>
          <cell r="AK31">
            <v>1604.66</v>
          </cell>
        </row>
        <row r="31">
          <cell r="AM31" t="str">
            <v>光华荣昌</v>
          </cell>
          <cell r="AN31" t="str">
            <v>合同工</v>
          </cell>
          <cell r="AO31" t="str">
            <v>湖南鑫起</v>
          </cell>
          <cell r="AP31">
            <v>28</v>
          </cell>
          <cell r="AQ31">
            <v>0</v>
          </cell>
          <cell r="AR31" t="e">
            <v>#N/A</v>
          </cell>
        </row>
        <row r="31">
          <cell r="AT31" t="str">
            <v>吴国秋</v>
          </cell>
        </row>
        <row r="32">
          <cell r="B32" t="str">
            <v>雍期望</v>
          </cell>
          <cell r="C32" t="str">
            <v>男</v>
          </cell>
          <cell r="D32" t="str">
            <v>43032119801119001X</v>
          </cell>
          <cell r="E32">
            <v>42887</v>
          </cell>
          <cell r="F32">
            <v>5140</v>
          </cell>
          <cell r="G32">
            <v>5140</v>
          </cell>
          <cell r="H32">
            <v>5140</v>
          </cell>
          <cell r="I32">
            <v>5140</v>
          </cell>
        </row>
        <row r="32">
          <cell r="P32">
            <v>822.4</v>
          </cell>
        </row>
        <row r="32">
          <cell r="S32">
            <v>35.98</v>
          </cell>
        </row>
        <row r="32">
          <cell r="U32">
            <v>447.18</v>
          </cell>
        </row>
        <row r="32">
          <cell r="W32">
            <v>61.68</v>
          </cell>
        </row>
        <row r="32">
          <cell r="AA32">
            <v>1367.24</v>
          </cell>
          <cell r="AB32">
            <v>411.2</v>
          </cell>
        </row>
        <row r="32">
          <cell r="AD32">
            <v>15.42</v>
          </cell>
        </row>
        <row r="32">
          <cell r="AF32">
            <v>102.8</v>
          </cell>
        </row>
        <row r="32">
          <cell r="AI32">
            <v>15</v>
          </cell>
          <cell r="AJ32">
            <v>544.42</v>
          </cell>
          <cell r="AK32">
            <v>1911.66</v>
          </cell>
        </row>
        <row r="32">
          <cell r="AM32" t="str">
            <v>光华荣昌</v>
          </cell>
          <cell r="AN32" t="str">
            <v>合同工</v>
          </cell>
          <cell r="AO32" t="str">
            <v>光华荣昌</v>
          </cell>
          <cell r="AP32">
            <v>20</v>
          </cell>
          <cell r="AQ32">
            <v>0</v>
          </cell>
          <cell r="AR32" t="e">
            <v>#N/A</v>
          </cell>
        </row>
        <row r="32">
          <cell r="AT32" t="str">
            <v>雍期望</v>
          </cell>
        </row>
        <row r="33">
          <cell r="B33" t="str">
            <v>易兰</v>
          </cell>
          <cell r="C33" t="str">
            <v>女</v>
          </cell>
          <cell r="D33" t="str">
            <v>430203198304104025</v>
          </cell>
          <cell r="E33">
            <v>42979</v>
          </cell>
          <cell r="F33">
            <v>5500</v>
          </cell>
          <cell r="G33">
            <v>5500</v>
          </cell>
          <cell r="H33">
            <v>5500</v>
          </cell>
          <cell r="I33">
            <v>5500</v>
          </cell>
        </row>
        <row r="33">
          <cell r="P33">
            <v>880</v>
          </cell>
        </row>
        <row r="33">
          <cell r="S33">
            <v>38.5</v>
          </cell>
        </row>
        <row r="33">
          <cell r="U33">
            <v>478.5</v>
          </cell>
        </row>
        <row r="33">
          <cell r="W33">
            <v>66</v>
          </cell>
        </row>
        <row r="33">
          <cell r="AA33">
            <v>1463</v>
          </cell>
          <cell r="AB33">
            <v>440</v>
          </cell>
        </row>
        <row r="33">
          <cell r="AD33">
            <v>16.5</v>
          </cell>
        </row>
        <row r="33">
          <cell r="AF33">
            <v>110</v>
          </cell>
        </row>
        <row r="33">
          <cell r="AI33">
            <v>15</v>
          </cell>
          <cell r="AJ33">
            <v>581.5</v>
          </cell>
          <cell r="AK33">
            <v>2044.5</v>
          </cell>
        </row>
        <row r="33">
          <cell r="AM33" t="str">
            <v>光华荣昌</v>
          </cell>
          <cell r="AN33" t="str">
            <v>合同工</v>
          </cell>
          <cell r="AO33" t="str">
            <v>光华荣昌</v>
          </cell>
          <cell r="AP33">
            <v>13</v>
          </cell>
          <cell r="AQ33">
            <v>0</v>
          </cell>
          <cell r="AR33" t="e">
            <v>#N/A</v>
          </cell>
        </row>
        <row r="33">
          <cell r="AT33" t="str">
            <v>易兰</v>
          </cell>
        </row>
        <row r="34">
          <cell r="B34" t="str">
            <v>刘志平</v>
          </cell>
          <cell r="C34" t="str">
            <v>男</v>
          </cell>
          <cell r="D34" t="str">
            <v>430481199112246971</v>
          </cell>
          <cell r="E34">
            <v>43101</v>
          </cell>
          <cell r="F34">
            <v>5020</v>
          </cell>
          <cell r="G34">
            <v>5020</v>
          </cell>
          <cell r="H34">
            <v>5020</v>
          </cell>
          <cell r="I34">
            <v>5020</v>
          </cell>
        </row>
        <row r="34">
          <cell r="P34">
            <v>803.2</v>
          </cell>
        </row>
        <row r="34">
          <cell r="S34">
            <v>35.14</v>
          </cell>
        </row>
        <row r="34">
          <cell r="U34">
            <v>436.74</v>
          </cell>
        </row>
        <row r="34">
          <cell r="W34">
            <v>60.24</v>
          </cell>
        </row>
        <row r="34">
          <cell r="AA34">
            <v>1335.32</v>
          </cell>
          <cell r="AB34">
            <v>401.6</v>
          </cell>
        </row>
        <row r="34">
          <cell r="AD34">
            <v>15.06</v>
          </cell>
        </row>
        <row r="34">
          <cell r="AF34">
            <v>100.4</v>
          </cell>
        </row>
        <row r="34">
          <cell r="AI34">
            <v>15</v>
          </cell>
          <cell r="AJ34">
            <v>532.06</v>
          </cell>
          <cell r="AK34">
            <v>1867.38</v>
          </cell>
        </row>
        <row r="34">
          <cell r="AM34" t="str">
            <v>光华荣昌</v>
          </cell>
          <cell r="AN34" t="str">
            <v>合同工</v>
          </cell>
          <cell r="AO34" t="str">
            <v>湖南红海</v>
          </cell>
          <cell r="AP34">
            <v>29</v>
          </cell>
          <cell r="AQ34">
            <v>0</v>
          </cell>
          <cell r="AR34" t="e">
            <v>#N/A</v>
          </cell>
        </row>
        <row r="34">
          <cell r="AT34" t="str">
            <v>刘志平</v>
          </cell>
        </row>
        <row r="35">
          <cell r="B35" t="str">
            <v>李亦斌</v>
          </cell>
          <cell r="C35" t="str">
            <v>男</v>
          </cell>
          <cell r="D35" t="str">
            <v>430223197710281810</v>
          </cell>
          <cell r="E35">
            <v>43132</v>
          </cell>
          <cell r="F35">
            <v>4540</v>
          </cell>
          <cell r="G35">
            <v>4540</v>
          </cell>
          <cell r="H35">
            <v>4540</v>
          </cell>
          <cell r="I35">
            <v>4540</v>
          </cell>
        </row>
        <row r="35">
          <cell r="P35">
            <v>726.4</v>
          </cell>
        </row>
        <row r="35">
          <cell r="S35">
            <v>31.78</v>
          </cell>
        </row>
        <row r="35">
          <cell r="U35">
            <v>394.98</v>
          </cell>
        </row>
        <row r="35">
          <cell r="W35">
            <v>54.48</v>
          </cell>
        </row>
        <row r="35">
          <cell r="AA35">
            <v>1207.64</v>
          </cell>
          <cell r="AB35">
            <v>363.2</v>
          </cell>
        </row>
        <row r="35">
          <cell r="AD35">
            <v>13.62</v>
          </cell>
        </row>
        <row r="35">
          <cell r="AF35">
            <v>90.8</v>
          </cell>
        </row>
        <row r="35">
          <cell r="AI35">
            <v>15</v>
          </cell>
          <cell r="AJ35">
            <v>482.62</v>
          </cell>
          <cell r="AK35">
            <v>1690.26</v>
          </cell>
        </row>
        <row r="35">
          <cell r="AM35" t="str">
            <v>光华荣昌</v>
          </cell>
          <cell r="AN35" t="str">
            <v>合同工</v>
          </cell>
          <cell r="AO35" t="str">
            <v>湖南红海</v>
          </cell>
          <cell r="AP35">
            <v>21.5</v>
          </cell>
          <cell r="AQ35">
            <v>0</v>
          </cell>
          <cell r="AR35" t="e">
            <v>#N/A</v>
          </cell>
        </row>
        <row r="35">
          <cell r="AT35" t="str">
            <v>李亦斌</v>
          </cell>
        </row>
        <row r="36">
          <cell r="B36" t="str">
            <v>张周</v>
          </cell>
          <cell r="C36" t="str">
            <v>男</v>
          </cell>
          <cell r="D36" t="str">
            <v>430321199908306237</v>
          </cell>
          <cell r="E36">
            <v>43132</v>
          </cell>
          <cell r="F36">
            <v>6320</v>
          </cell>
          <cell r="G36">
            <v>6320</v>
          </cell>
          <cell r="H36">
            <v>6320</v>
          </cell>
          <cell r="I36">
            <v>6320</v>
          </cell>
        </row>
        <row r="36">
          <cell r="P36">
            <v>1011.2</v>
          </cell>
        </row>
        <row r="36">
          <cell r="S36">
            <v>44.24</v>
          </cell>
        </row>
        <row r="36">
          <cell r="U36">
            <v>549.84</v>
          </cell>
        </row>
        <row r="36">
          <cell r="W36">
            <v>75.84</v>
          </cell>
        </row>
        <row r="36">
          <cell r="AA36">
            <v>1681.12</v>
          </cell>
          <cell r="AB36">
            <v>505.6</v>
          </cell>
        </row>
        <row r="36">
          <cell r="AD36">
            <v>18.96</v>
          </cell>
        </row>
        <row r="36">
          <cell r="AF36">
            <v>126.4</v>
          </cell>
        </row>
        <row r="36">
          <cell r="AI36">
            <v>15</v>
          </cell>
          <cell r="AJ36">
            <v>665.96</v>
          </cell>
          <cell r="AK36">
            <v>2347.08</v>
          </cell>
        </row>
        <row r="36">
          <cell r="AM36" t="str">
            <v>光华荣昌</v>
          </cell>
          <cell r="AN36" t="str">
            <v>合同工</v>
          </cell>
          <cell r="AO36" t="str">
            <v>湖南鑫起</v>
          </cell>
          <cell r="AP36">
            <v>24</v>
          </cell>
          <cell r="AQ36">
            <v>0</v>
          </cell>
          <cell r="AR36" t="e">
            <v>#N/A</v>
          </cell>
        </row>
        <row r="36">
          <cell r="AT36" t="str">
            <v>张周</v>
          </cell>
        </row>
        <row r="37">
          <cell r="B37" t="str">
            <v>卢中华</v>
          </cell>
          <cell r="C37" t="str">
            <v>男</v>
          </cell>
          <cell r="D37" t="str">
            <v>430321198306291571</v>
          </cell>
          <cell r="E37">
            <v>42583</v>
          </cell>
          <cell r="F37">
            <v>13000</v>
          </cell>
          <cell r="G37">
            <v>13000</v>
          </cell>
          <cell r="H37">
            <v>13000</v>
          </cell>
          <cell r="I37">
            <v>13000</v>
          </cell>
        </row>
        <row r="37">
          <cell r="P37">
            <v>2080</v>
          </cell>
        </row>
        <row r="37">
          <cell r="S37">
            <v>91</v>
          </cell>
        </row>
        <row r="37">
          <cell r="U37">
            <v>1131</v>
          </cell>
        </row>
        <row r="37">
          <cell r="W37">
            <v>156</v>
          </cell>
        </row>
        <row r="37">
          <cell r="AA37">
            <v>3458</v>
          </cell>
          <cell r="AB37">
            <v>1040</v>
          </cell>
        </row>
        <row r="37">
          <cell r="AD37">
            <v>39</v>
          </cell>
        </row>
        <row r="37">
          <cell r="AF37">
            <v>260</v>
          </cell>
        </row>
        <row r="37">
          <cell r="AI37">
            <v>15</v>
          </cell>
          <cell r="AJ37">
            <v>1354</v>
          </cell>
          <cell r="AK37">
            <v>4812</v>
          </cell>
        </row>
        <row r="37">
          <cell r="AM37" t="str">
            <v>光华荣昌</v>
          </cell>
          <cell r="AN37" t="str">
            <v>合同工</v>
          </cell>
          <cell r="AO37" t="str">
            <v>光华荣昌</v>
          </cell>
          <cell r="AP37">
            <v>24</v>
          </cell>
          <cell r="AQ37">
            <v>0</v>
          </cell>
          <cell r="AR37" t="e">
            <v>#N/A</v>
          </cell>
        </row>
        <row r="37">
          <cell r="AT37" t="str">
            <v>卢中华</v>
          </cell>
        </row>
        <row r="38">
          <cell r="B38" t="str">
            <v>赵五祥</v>
          </cell>
          <cell r="C38" t="str">
            <v>男</v>
          </cell>
          <cell r="D38" t="str">
            <v>43252419910529545X</v>
          </cell>
          <cell r="E38">
            <v>43282</v>
          </cell>
          <cell r="F38">
            <v>4760</v>
          </cell>
          <cell r="G38">
            <v>4760</v>
          </cell>
          <cell r="H38">
            <v>4760</v>
          </cell>
          <cell r="I38">
            <v>4760</v>
          </cell>
        </row>
        <row r="38">
          <cell r="P38">
            <v>761.6</v>
          </cell>
        </row>
        <row r="38">
          <cell r="S38">
            <v>33.32</v>
          </cell>
        </row>
        <row r="38">
          <cell r="U38">
            <v>414.12</v>
          </cell>
        </row>
        <row r="38">
          <cell r="W38">
            <v>57.12</v>
          </cell>
        </row>
        <row r="38">
          <cell r="AA38">
            <v>1266.16</v>
          </cell>
          <cell r="AB38">
            <v>380.8</v>
          </cell>
        </row>
        <row r="38">
          <cell r="AD38">
            <v>14.28</v>
          </cell>
        </row>
        <row r="38">
          <cell r="AF38">
            <v>95.2</v>
          </cell>
        </row>
        <row r="38">
          <cell r="AI38">
            <v>15</v>
          </cell>
          <cell r="AJ38">
            <v>505.28</v>
          </cell>
          <cell r="AK38">
            <v>1771.44</v>
          </cell>
        </row>
        <row r="38">
          <cell r="AM38" t="str">
            <v>光华荣昌</v>
          </cell>
          <cell r="AN38" t="str">
            <v>合同工</v>
          </cell>
          <cell r="AO38" t="str">
            <v>光华荣昌</v>
          </cell>
          <cell r="AP38">
            <v>22</v>
          </cell>
          <cell r="AQ38">
            <v>0</v>
          </cell>
          <cell r="AR38" t="e">
            <v>#N/A</v>
          </cell>
        </row>
        <row r="38">
          <cell r="AT38" t="str">
            <v>赵五祥</v>
          </cell>
        </row>
        <row r="39">
          <cell r="B39" t="str">
            <v>肖玲</v>
          </cell>
          <cell r="C39" t="str">
            <v>女</v>
          </cell>
          <cell r="D39" t="str">
            <v>431123199108060024</v>
          </cell>
          <cell r="E39">
            <v>43709</v>
          </cell>
          <cell r="F39">
            <v>4600</v>
          </cell>
          <cell r="G39">
            <v>4600</v>
          </cell>
          <cell r="H39">
            <v>4600</v>
          </cell>
          <cell r="I39">
            <v>4600</v>
          </cell>
        </row>
        <row r="39">
          <cell r="P39">
            <v>736</v>
          </cell>
        </row>
        <row r="39">
          <cell r="S39">
            <v>32.2</v>
          </cell>
        </row>
        <row r="39">
          <cell r="U39">
            <v>400.2</v>
          </cell>
        </row>
        <row r="39">
          <cell r="W39">
            <v>55.2</v>
          </cell>
        </row>
        <row r="39">
          <cell r="AA39">
            <v>1223.6</v>
          </cell>
          <cell r="AB39">
            <v>368</v>
          </cell>
        </row>
        <row r="39">
          <cell r="AD39">
            <v>13.8</v>
          </cell>
        </row>
        <row r="39">
          <cell r="AF39">
            <v>92</v>
          </cell>
        </row>
        <row r="39">
          <cell r="AI39">
            <v>15</v>
          </cell>
          <cell r="AJ39">
            <v>488.8</v>
          </cell>
          <cell r="AK39">
            <v>1712.4</v>
          </cell>
        </row>
        <row r="39">
          <cell r="AM39" t="str">
            <v>光华荣昌</v>
          </cell>
          <cell r="AN39" t="str">
            <v>合同工</v>
          </cell>
          <cell r="AO39" t="str">
            <v>光华荣昌</v>
          </cell>
          <cell r="AP39">
            <v>19</v>
          </cell>
          <cell r="AQ39">
            <v>0</v>
          </cell>
          <cell r="AR39" t="e">
            <v>#N/A</v>
          </cell>
        </row>
        <row r="39">
          <cell r="AT39" t="str">
            <v>肖玲</v>
          </cell>
        </row>
        <row r="40">
          <cell r="B40" t="str">
            <v>伍赤诚</v>
          </cell>
          <cell r="C40" t="str">
            <v>男</v>
          </cell>
          <cell r="D40" t="str">
            <v>430321199804192212</v>
          </cell>
          <cell r="E40">
            <v>43800</v>
          </cell>
          <cell r="F40">
            <v>4380</v>
          </cell>
          <cell r="G40">
            <v>4380</v>
          </cell>
          <cell r="H40">
            <v>4380</v>
          </cell>
          <cell r="I40">
            <v>4380</v>
          </cell>
        </row>
        <row r="40">
          <cell r="P40">
            <v>700.8</v>
          </cell>
        </row>
        <row r="40">
          <cell r="S40">
            <v>30.66</v>
          </cell>
        </row>
        <row r="40">
          <cell r="U40">
            <v>381.06</v>
          </cell>
        </row>
        <row r="40">
          <cell r="W40">
            <v>52.56</v>
          </cell>
        </row>
        <row r="40">
          <cell r="AA40">
            <v>1165.08</v>
          </cell>
          <cell r="AB40">
            <v>350.4</v>
          </cell>
        </row>
        <row r="40">
          <cell r="AD40">
            <v>13.14</v>
          </cell>
        </row>
        <row r="40">
          <cell r="AF40">
            <v>87.6</v>
          </cell>
        </row>
        <row r="40">
          <cell r="AI40">
            <v>15</v>
          </cell>
          <cell r="AJ40">
            <v>466.14</v>
          </cell>
          <cell r="AK40">
            <v>1631.22</v>
          </cell>
        </row>
        <row r="40">
          <cell r="AM40" t="str">
            <v>光华荣昌</v>
          </cell>
          <cell r="AN40" t="str">
            <v>合同工</v>
          </cell>
          <cell r="AO40" t="str">
            <v>光华荣昌</v>
          </cell>
          <cell r="AP40">
            <v>23</v>
          </cell>
          <cell r="AQ40">
            <v>0</v>
          </cell>
          <cell r="AR40" t="e">
            <v>#N/A</v>
          </cell>
        </row>
        <row r="40">
          <cell r="AT40" t="str">
            <v>伍赤诚</v>
          </cell>
        </row>
        <row r="41">
          <cell r="B41" t="str">
            <v>刘文强</v>
          </cell>
          <cell r="C41" t="str">
            <v>男</v>
          </cell>
          <cell r="D41" t="str">
            <v>430921198101045118</v>
          </cell>
          <cell r="E41">
            <v>43800</v>
          </cell>
          <cell r="F41">
            <v>4440</v>
          </cell>
          <cell r="G41">
            <v>4440</v>
          </cell>
          <cell r="H41">
            <v>4440</v>
          </cell>
          <cell r="I41">
            <v>4440</v>
          </cell>
        </row>
        <row r="41">
          <cell r="P41">
            <v>710.4</v>
          </cell>
        </row>
        <row r="41">
          <cell r="S41">
            <v>31.08</v>
          </cell>
        </row>
        <row r="41">
          <cell r="U41">
            <v>386.28</v>
          </cell>
        </row>
        <row r="41">
          <cell r="W41">
            <v>53.28</v>
          </cell>
        </row>
        <row r="41">
          <cell r="AA41">
            <v>1181.04</v>
          </cell>
          <cell r="AB41">
            <v>355.2</v>
          </cell>
        </row>
        <row r="41">
          <cell r="AD41">
            <v>13.32</v>
          </cell>
        </row>
        <row r="41">
          <cell r="AF41">
            <v>88.8</v>
          </cell>
        </row>
        <row r="41">
          <cell r="AI41">
            <v>15</v>
          </cell>
          <cell r="AJ41">
            <v>472.32</v>
          </cell>
          <cell r="AK41">
            <v>1653.36</v>
          </cell>
        </row>
        <row r="41">
          <cell r="AM41" t="str">
            <v>光华荣昌</v>
          </cell>
          <cell r="AN41" t="str">
            <v>合同工</v>
          </cell>
          <cell r="AO41" t="str">
            <v>光华荣昌</v>
          </cell>
          <cell r="AP41">
            <v>21.5</v>
          </cell>
          <cell r="AQ41">
            <v>0</v>
          </cell>
          <cell r="AR41" t="e">
            <v>#N/A</v>
          </cell>
        </row>
        <row r="41">
          <cell r="AT41" t="str">
            <v>刘文强</v>
          </cell>
        </row>
        <row r="42">
          <cell r="B42" t="str">
            <v>刘谦</v>
          </cell>
          <cell r="C42" t="str">
            <v>男</v>
          </cell>
          <cell r="D42" t="str">
            <v>43028119810403683X</v>
          </cell>
          <cell r="E42">
            <v>43800</v>
          </cell>
          <cell r="F42">
            <v>4440</v>
          </cell>
          <cell r="G42">
            <v>4440</v>
          </cell>
          <cell r="H42">
            <v>4440</v>
          </cell>
          <cell r="I42">
            <v>4440</v>
          </cell>
        </row>
        <row r="42">
          <cell r="P42">
            <v>710.4</v>
          </cell>
        </row>
        <row r="42">
          <cell r="S42">
            <v>31.08</v>
          </cell>
        </row>
        <row r="42">
          <cell r="U42">
            <v>386.28</v>
          </cell>
        </row>
        <row r="42">
          <cell r="W42">
            <v>53.28</v>
          </cell>
        </row>
        <row r="42">
          <cell r="AA42">
            <v>1181.04</v>
          </cell>
          <cell r="AB42">
            <v>355.2</v>
          </cell>
        </row>
        <row r="42">
          <cell r="AD42">
            <v>13.32</v>
          </cell>
        </row>
        <row r="42">
          <cell r="AF42">
            <v>88.8</v>
          </cell>
        </row>
        <row r="42">
          <cell r="AI42">
            <v>15</v>
          </cell>
          <cell r="AJ42">
            <v>472.32</v>
          </cell>
          <cell r="AK42">
            <v>1653.36</v>
          </cell>
        </row>
        <row r="42">
          <cell r="AM42" t="str">
            <v>光华荣昌</v>
          </cell>
          <cell r="AN42" t="str">
            <v>合同工</v>
          </cell>
          <cell r="AO42" t="str">
            <v>光华荣昌</v>
          </cell>
          <cell r="AP42">
            <v>22</v>
          </cell>
          <cell r="AQ42">
            <v>0</v>
          </cell>
          <cell r="AR42" t="e">
            <v>#N/A</v>
          </cell>
        </row>
        <row r="42">
          <cell r="AT42" t="str">
            <v>刘谦</v>
          </cell>
        </row>
        <row r="43">
          <cell r="B43" t="str">
            <v>谭刚</v>
          </cell>
          <cell r="C43" t="str">
            <v>男</v>
          </cell>
          <cell r="D43" t="str">
            <v>430223199310026510</v>
          </cell>
          <cell r="E43">
            <v>43800</v>
          </cell>
          <cell r="F43">
            <v>5820</v>
          </cell>
          <cell r="G43">
            <v>5820</v>
          </cell>
          <cell r="H43">
            <v>5820</v>
          </cell>
          <cell r="I43">
            <v>5820</v>
          </cell>
        </row>
        <row r="43">
          <cell r="P43">
            <v>931.2</v>
          </cell>
        </row>
        <row r="43">
          <cell r="S43">
            <v>40.74</v>
          </cell>
        </row>
        <row r="43">
          <cell r="U43">
            <v>506.34</v>
          </cell>
        </row>
        <row r="43">
          <cell r="W43">
            <v>69.84</v>
          </cell>
        </row>
        <row r="43">
          <cell r="AA43">
            <v>1548.12</v>
          </cell>
          <cell r="AB43">
            <v>465.6</v>
          </cell>
        </row>
        <row r="43">
          <cell r="AD43">
            <v>17.46</v>
          </cell>
        </row>
        <row r="43">
          <cell r="AF43">
            <v>116.4</v>
          </cell>
        </row>
        <row r="43">
          <cell r="AI43">
            <v>15</v>
          </cell>
          <cell r="AJ43">
            <v>614.46</v>
          </cell>
          <cell r="AK43">
            <v>2162.58</v>
          </cell>
        </row>
        <row r="43">
          <cell r="AM43" t="str">
            <v>光华荣昌</v>
          </cell>
          <cell r="AN43" t="str">
            <v>合同工</v>
          </cell>
          <cell r="AO43" t="str">
            <v>光华荣昌</v>
          </cell>
          <cell r="AP43">
            <v>22</v>
          </cell>
          <cell r="AQ43">
            <v>0</v>
          </cell>
          <cell r="AR43" t="e">
            <v>#N/A</v>
          </cell>
        </row>
        <row r="43">
          <cell r="AT43" t="str">
            <v>谭刚</v>
          </cell>
        </row>
        <row r="44">
          <cell r="B44" t="str">
            <v>邹明旺</v>
          </cell>
          <cell r="C44" t="str">
            <v>男</v>
          </cell>
          <cell r="D44" t="str">
            <v>43022119871212081X</v>
          </cell>
          <cell r="E44">
            <v>43800</v>
          </cell>
          <cell r="F44">
            <v>6100</v>
          </cell>
          <cell r="G44">
            <v>6100</v>
          </cell>
          <cell r="H44">
            <v>6100</v>
          </cell>
          <cell r="I44">
            <v>6100</v>
          </cell>
        </row>
        <row r="44">
          <cell r="P44">
            <v>976</v>
          </cell>
        </row>
        <row r="44">
          <cell r="S44">
            <v>42.7</v>
          </cell>
        </row>
        <row r="44">
          <cell r="U44">
            <v>530.7</v>
          </cell>
        </row>
        <row r="44">
          <cell r="W44">
            <v>73.2</v>
          </cell>
        </row>
        <row r="44">
          <cell r="AA44">
            <v>1622.6</v>
          </cell>
          <cell r="AB44">
            <v>488</v>
          </cell>
        </row>
        <row r="44">
          <cell r="AD44">
            <v>18.3</v>
          </cell>
        </row>
        <row r="44">
          <cell r="AF44">
            <v>122</v>
          </cell>
        </row>
        <row r="44">
          <cell r="AI44">
            <v>15</v>
          </cell>
          <cell r="AJ44">
            <v>643.3</v>
          </cell>
          <cell r="AK44">
            <v>2265.9</v>
          </cell>
        </row>
        <row r="44">
          <cell r="AM44" t="str">
            <v>光华荣昌</v>
          </cell>
          <cell r="AN44" t="str">
            <v>合同工</v>
          </cell>
          <cell r="AO44" t="str">
            <v>光华荣昌</v>
          </cell>
          <cell r="AP44">
            <v>22</v>
          </cell>
          <cell r="AQ44">
            <v>0</v>
          </cell>
          <cell r="AR44" t="e">
            <v>#N/A</v>
          </cell>
        </row>
        <row r="44">
          <cell r="AT44" t="str">
            <v>邹明旺</v>
          </cell>
        </row>
        <row r="45">
          <cell r="B45" t="str">
            <v>左昌福</v>
          </cell>
          <cell r="C45" t="str">
            <v>男</v>
          </cell>
          <cell r="D45" t="str">
            <v>430281199707024314</v>
          </cell>
          <cell r="E45">
            <v>43800</v>
          </cell>
          <cell r="F45">
            <v>4308</v>
          </cell>
          <cell r="G45">
            <v>4308</v>
          </cell>
          <cell r="H45">
            <v>4308</v>
          </cell>
          <cell r="I45">
            <v>4308</v>
          </cell>
        </row>
        <row r="45">
          <cell r="P45">
            <v>689.28</v>
          </cell>
        </row>
        <row r="45">
          <cell r="S45">
            <v>30.16</v>
          </cell>
        </row>
        <row r="45">
          <cell r="U45">
            <v>374.8</v>
          </cell>
        </row>
        <row r="45">
          <cell r="W45">
            <v>51.7</v>
          </cell>
        </row>
        <row r="45">
          <cell r="AA45">
            <v>1145.94</v>
          </cell>
          <cell r="AB45">
            <v>344.64</v>
          </cell>
        </row>
        <row r="45">
          <cell r="AD45">
            <v>12.92</v>
          </cell>
        </row>
        <row r="45">
          <cell r="AF45">
            <v>86.16</v>
          </cell>
        </row>
        <row r="45">
          <cell r="AI45">
            <v>15</v>
          </cell>
          <cell r="AJ45">
            <v>458.72</v>
          </cell>
          <cell r="AK45">
            <v>1604.66</v>
          </cell>
        </row>
        <row r="45">
          <cell r="AM45" t="str">
            <v>光华荣昌</v>
          </cell>
          <cell r="AN45" t="str">
            <v>合同工</v>
          </cell>
          <cell r="AO45" t="str">
            <v>光华荣昌</v>
          </cell>
          <cell r="AP45">
            <v>30</v>
          </cell>
          <cell r="AQ45">
            <v>0</v>
          </cell>
          <cell r="AR45" t="e">
            <v>#N/A</v>
          </cell>
        </row>
        <row r="45">
          <cell r="AT45" t="str">
            <v>左昌福</v>
          </cell>
        </row>
        <row r="46">
          <cell r="B46" t="str">
            <v>欧响亮</v>
          </cell>
          <cell r="C46" t="str">
            <v>男</v>
          </cell>
          <cell r="D46" t="str">
            <v>430221199006283835</v>
          </cell>
          <cell r="E46">
            <v>43800</v>
          </cell>
          <cell r="F46">
            <v>4360</v>
          </cell>
          <cell r="G46">
            <v>4360</v>
          </cell>
          <cell r="H46">
            <v>4360</v>
          </cell>
          <cell r="I46">
            <v>4360</v>
          </cell>
        </row>
        <row r="46">
          <cell r="P46">
            <v>697.6</v>
          </cell>
        </row>
        <row r="46">
          <cell r="S46">
            <v>30.52</v>
          </cell>
        </row>
        <row r="46">
          <cell r="U46">
            <v>379.32</v>
          </cell>
        </row>
        <row r="46">
          <cell r="W46">
            <v>52.32</v>
          </cell>
        </row>
        <row r="46">
          <cell r="AA46">
            <v>1159.76</v>
          </cell>
          <cell r="AB46">
            <v>348.8</v>
          </cell>
        </row>
        <row r="46">
          <cell r="AD46">
            <v>13.08</v>
          </cell>
        </row>
        <row r="46">
          <cell r="AF46">
            <v>87.2</v>
          </cell>
        </row>
        <row r="46">
          <cell r="AI46">
            <v>15</v>
          </cell>
          <cell r="AJ46">
            <v>464.08</v>
          </cell>
          <cell r="AK46">
            <v>1623.84</v>
          </cell>
        </row>
        <row r="46">
          <cell r="AM46" t="str">
            <v>光华荣昌</v>
          </cell>
          <cell r="AN46" t="str">
            <v>合同工</v>
          </cell>
          <cell r="AO46" t="str">
            <v>光华荣昌</v>
          </cell>
          <cell r="AP46">
            <v>22</v>
          </cell>
          <cell r="AQ46">
            <v>0</v>
          </cell>
          <cell r="AR46" t="e">
            <v>#N/A</v>
          </cell>
        </row>
        <row r="46">
          <cell r="AT46" t="str">
            <v>欧响亮</v>
          </cell>
        </row>
        <row r="47">
          <cell r="B47" t="str">
            <v>罗鹏</v>
          </cell>
          <cell r="C47" t="str">
            <v>男</v>
          </cell>
          <cell r="D47" t="str">
            <v>430221198105216510</v>
          </cell>
          <cell r="E47">
            <v>42278</v>
          </cell>
          <cell r="F47">
            <v>5260</v>
          </cell>
          <cell r="G47">
            <v>5260</v>
          </cell>
          <cell r="H47">
            <v>5260</v>
          </cell>
          <cell r="I47">
            <v>5260</v>
          </cell>
        </row>
        <row r="47">
          <cell r="P47">
            <v>841.6</v>
          </cell>
        </row>
        <row r="47">
          <cell r="S47">
            <v>36.82</v>
          </cell>
        </row>
        <row r="47">
          <cell r="U47">
            <v>457.62</v>
          </cell>
        </row>
        <row r="47">
          <cell r="W47">
            <v>63.12</v>
          </cell>
        </row>
        <row r="47">
          <cell r="AA47">
            <v>1399.16</v>
          </cell>
          <cell r="AB47">
            <v>420.8</v>
          </cell>
        </row>
        <row r="47">
          <cell r="AD47">
            <v>15.78</v>
          </cell>
        </row>
        <row r="47">
          <cell r="AF47">
            <v>105.2</v>
          </cell>
        </row>
        <row r="47">
          <cell r="AI47">
            <v>15</v>
          </cell>
          <cell r="AJ47">
            <v>556.78</v>
          </cell>
          <cell r="AK47">
            <v>1955.94</v>
          </cell>
        </row>
        <row r="47">
          <cell r="AM47" t="str">
            <v>光华荣昌</v>
          </cell>
          <cell r="AN47" t="str">
            <v>合同工</v>
          </cell>
          <cell r="AO47" t="str">
            <v>光华荣昌</v>
          </cell>
          <cell r="AP47">
            <v>22.5</v>
          </cell>
          <cell r="AQ47">
            <v>0</v>
          </cell>
          <cell r="AR47" t="e">
            <v>#N/A</v>
          </cell>
        </row>
        <row r="47">
          <cell r="AT47" t="str">
            <v>罗鹏</v>
          </cell>
        </row>
        <row r="48">
          <cell r="B48" t="str">
            <v>刘文向</v>
          </cell>
          <cell r="C48" t="str">
            <v>男</v>
          </cell>
          <cell r="D48" t="str">
            <v>430527197408118731</v>
          </cell>
          <cell r="E48">
            <v>44774</v>
          </cell>
          <cell r="F48">
            <v>5700</v>
          </cell>
          <cell r="G48">
            <v>5700</v>
          </cell>
          <cell r="H48">
            <v>5700</v>
          </cell>
          <cell r="I48">
            <v>5700</v>
          </cell>
        </row>
        <row r="48">
          <cell r="P48">
            <v>912</v>
          </cell>
        </row>
        <row r="48">
          <cell r="S48">
            <v>39.9</v>
          </cell>
        </row>
        <row r="48">
          <cell r="U48">
            <v>495.9</v>
          </cell>
        </row>
        <row r="48">
          <cell r="W48">
            <v>68.4</v>
          </cell>
        </row>
        <row r="48">
          <cell r="AA48">
            <v>1516.2</v>
          </cell>
          <cell r="AB48">
            <v>456</v>
          </cell>
        </row>
        <row r="48">
          <cell r="AD48">
            <v>17.1</v>
          </cell>
        </row>
        <row r="48">
          <cell r="AF48">
            <v>114</v>
          </cell>
        </row>
        <row r="48">
          <cell r="AI48">
            <v>15</v>
          </cell>
          <cell r="AJ48">
            <v>602.1</v>
          </cell>
          <cell r="AK48">
            <v>2118.3</v>
          </cell>
        </row>
        <row r="48">
          <cell r="AM48" t="str">
            <v>光华荣昌</v>
          </cell>
          <cell r="AN48" t="str">
            <v>合同工</v>
          </cell>
          <cell r="AO48" t="str">
            <v>光华荣昌</v>
          </cell>
          <cell r="AP48">
            <v>19.5</v>
          </cell>
          <cell r="AQ48">
            <v>0</v>
          </cell>
          <cell r="AR48" t="e">
            <v>#N/A</v>
          </cell>
        </row>
        <row r="48">
          <cell r="AT48" t="str">
            <v>刘文向</v>
          </cell>
        </row>
        <row r="49">
          <cell r="B49" t="str">
            <v>李晶</v>
          </cell>
          <cell r="C49" t="str">
            <v>女</v>
          </cell>
          <cell r="D49" t="str">
            <v>43022519870326004X</v>
          </cell>
          <cell r="E49">
            <v>44835</v>
          </cell>
          <cell r="F49">
            <v>5100</v>
          </cell>
          <cell r="G49">
            <v>5100</v>
          </cell>
          <cell r="H49">
            <v>5100</v>
          </cell>
          <cell r="I49">
            <v>5100</v>
          </cell>
        </row>
        <row r="49">
          <cell r="P49">
            <v>816</v>
          </cell>
        </row>
        <row r="49">
          <cell r="S49">
            <v>35.7</v>
          </cell>
        </row>
        <row r="49">
          <cell r="U49">
            <v>443.7</v>
          </cell>
        </row>
        <row r="49">
          <cell r="W49">
            <v>61.2</v>
          </cell>
        </row>
        <row r="49">
          <cell r="AA49">
            <v>1356.6</v>
          </cell>
          <cell r="AB49">
            <v>408</v>
          </cell>
        </row>
        <row r="49">
          <cell r="AD49">
            <v>15.3</v>
          </cell>
        </row>
        <row r="49">
          <cell r="AF49">
            <v>102</v>
          </cell>
        </row>
        <row r="49">
          <cell r="AI49">
            <v>15</v>
          </cell>
          <cell r="AJ49">
            <v>540.3</v>
          </cell>
          <cell r="AK49">
            <v>1896.9</v>
          </cell>
        </row>
        <row r="49">
          <cell r="AM49" t="str">
            <v>光华荣昌</v>
          </cell>
          <cell r="AN49" t="str">
            <v>合同工</v>
          </cell>
          <cell r="AO49" t="str">
            <v>光华荣昌</v>
          </cell>
          <cell r="AP49">
            <v>20</v>
          </cell>
          <cell r="AQ49">
            <v>0</v>
          </cell>
          <cell r="AR49" t="e">
            <v>#N/A</v>
          </cell>
        </row>
        <row r="49">
          <cell r="AT49" t="str">
            <v>李晶</v>
          </cell>
        </row>
        <row r="50">
          <cell r="B50" t="str">
            <v>陈子豪</v>
          </cell>
          <cell r="C50" t="str">
            <v>男</v>
          </cell>
          <cell r="D50" t="str">
            <v>430224199501210034</v>
          </cell>
          <cell r="E50">
            <v>44958</v>
          </cell>
          <cell r="F50">
            <v>5800</v>
          </cell>
          <cell r="G50">
            <v>5800</v>
          </cell>
          <cell r="H50">
            <v>5800</v>
          </cell>
          <cell r="I50">
            <v>5800</v>
          </cell>
        </row>
        <row r="50">
          <cell r="P50">
            <v>928</v>
          </cell>
        </row>
        <row r="50">
          <cell r="S50">
            <v>40.6</v>
          </cell>
        </row>
        <row r="50">
          <cell r="U50">
            <v>504.6</v>
          </cell>
        </row>
        <row r="50">
          <cell r="W50">
            <v>69.6</v>
          </cell>
        </row>
        <row r="50">
          <cell r="AA50">
            <v>1542.8</v>
          </cell>
          <cell r="AB50">
            <v>464</v>
          </cell>
        </row>
        <row r="50">
          <cell r="AD50">
            <v>17.4</v>
          </cell>
        </row>
        <row r="50">
          <cell r="AF50">
            <v>116</v>
          </cell>
        </row>
        <row r="50">
          <cell r="AI50">
            <v>15</v>
          </cell>
          <cell r="AJ50">
            <v>612.4</v>
          </cell>
          <cell r="AK50">
            <v>2155.2</v>
          </cell>
        </row>
        <row r="50">
          <cell r="AM50" t="str">
            <v>光华荣昌</v>
          </cell>
          <cell r="AN50" t="str">
            <v>合同工</v>
          </cell>
          <cell r="AO50" t="str">
            <v>光华荣昌</v>
          </cell>
          <cell r="AP50">
            <v>19</v>
          </cell>
          <cell r="AQ50">
            <v>0</v>
          </cell>
          <cell r="AR50" t="e">
            <v>#N/A</v>
          </cell>
        </row>
        <row r="50">
          <cell r="AT50" t="str">
            <v>陈子豪</v>
          </cell>
        </row>
        <row r="51">
          <cell r="B51" t="str">
            <v>肖燕丹</v>
          </cell>
          <cell r="C51" t="str">
            <v>女</v>
          </cell>
          <cell r="D51" t="str">
            <v>43032119730510854X</v>
          </cell>
          <cell r="E51">
            <v>44783</v>
          </cell>
          <cell r="F51">
            <v>4308</v>
          </cell>
          <cell r="G51">
            <v>4308</v>
          </cell>
          <cell r="H51">
            <v>4053</v>
          </cell>
          <cell r="I51">
            <v>4308</v>
          </cell>
        </row>
        <row r="51">
          <cell r="P51">
            <v>689.28</v>
          </cell>
        </row>
        <row r="51">
          <cell r="S51">
            <v>30.16</v>
          </cell>
        </row>
        <row r="51">
          <cell r="U51">
            <v>352.61</v>
          </cell>
        </row>
        <row r="51">
          <cell r="W51">
            <v>51.7</v>
          </cell>
        </row>
        <row r="51">
          <cell r="AA51">
            <v>1123.75</v>
          </cell>
          <cell r="AB51">
            <v>344.64</v>
          </cell>
        </row>
        <row r="51">
          <cell r="AD51">
            <v>12.92</v>
          </cell>
        </row>
        <row r="51">
          <cell r="AF51">
            <v>81.06</v>
          </cell>
        </row>
        <row r="51">
          <cell r="AI51">
            <v>15</v>
          </cell>
          <cell r="AJ51">
            <v>453.62</v>
          </cell>
          <cell r="AK51">
            <v>1577.37</v>
          </cell>
        </row>
        <row r="51">
          <cell r="AM51" t="str">
            <v>光华荣昌</v>
          </cell>
          <cell r="AN51" t="str">
            <v>合同工</v>
          </cell>
          <cell r="AO51" t="str">
            <v>光华荣昌</v>
          </cell>
          <cell r="AP51">
            <v>26</v>
          </cell>
          <cell r="AQ51">
            <v>0</v>
          </cell>
          <cell r="AR51" t="e">
            <v>#N/A</v>
          </cell>
        </row>
        <row r="51">
          <cell r="AT51" t="str">
            <v>肖燕丹</v>
          </cell>
        </row>
        <row r="52">
          <cell r="B52" t="str">
            <v>高万</v>
          </cell>
          <cell r="C52" t="str">
            <v>男</v>
          </cell>
          <cell r="D52" t="str">
            <v>430124198511037000</v>
          </cell>
          <cell r="E52" t="str">
            <v>2024.01.31</v>
          </cell>
          <cell r="F52">
            <v>4308</v>
          </cell>
          <cell r="G52">
            <v>4308</v>
          </cell>
          <cell r="H52">
            <v>4308</v>
          </cell>
          <cell r="I52">
            <v>4308</v>
          </cell>
        </row>
        <row r="52">
          <cell r="P52">
            <v>689.28</v>
          </cell>
        </row>
        <row r="52">
          <cell r="S52">
            <v>30.16</v>
          </cell>
        </row>
        <row r="52">
          <cell r="U52">
            <v>374.8</v>
          </cell>
        </row>
        <row r="52">
          <cell r="W52">
            <v>51.7</v>
          </cell>
        </row>
        <row r="52">
          <cell r="AA52">
            <v>1145.94</v>
          </cell>
          <cell r="AB52">
            <v>344.64</v>
          </cell>
        </row>
        <row r="52">
          <cell r="AD52">
            <v>12.92</v>
          </cell>
        </row>
        <row r="52">
          <cell r="AF52">
            <v>86.16</v>
          </cell>
        </row>
        <row r="52">
          <cell r="AI52">
            <v>15</v>
          </cell>
          <cell r="AJ52">
            <v>458.72</v>
          </cell>
          <cell r="AK52">
            <v>1604.66</v>
          </cell>
        </row>
        <row r="52">
          <cell r="AM52" t="str">
            <v>光华荣昌</v>
          </cell>
          <cell r="AN52" t="str">
            <v>合同工</v>
          </cell>
          <cell r="AO52" t="str">
            <v>光华荣昌</v>
          </cell>
          <cell r="AP52">
            <v>23</v>
          </cell>
          <cell r="AQ52" t="str">
            <v>残疾人安置</v>
          </cell>
          <cell r="AR52" t="e">
            <v>#N/A</v>
          </cell>
        </row>
        <row r="52">
          <cell r="AT52" t="str">
            <v>高万</v>
          </cell>
        </row>
        <row r="53">
          <cell r="B53" t="str">
            <v>何柒林</v>
          </cell>
          <cell r="C53" t="str">
            <v>男</v>
          </cell>
          <cell r="D53" t="str">
            <v>430203197604116015</v>
          </cell>
          <cell r="E53">
            <v>45658</v>
          </cell>
          <cell r="F53">
            <v>4308</v>
          </cell>
          <cell r="G53">
            <v>4308</v>
          </cell>
          <cell r="H53">
            <v>4027</v>
          </cell>
          <cell r="I53">
            <v>4308</v>
          </cell>
        </row>
        <row r="53">
          <cell r="P53">
            <v>689.28</v>
          </cell>
        </row>
        <row r="53">
          <cell r="S53">
            <v>30.16</v>
          </cell>
        </row>
        <row r="53">
          <cell r="U53">
            <v>350.35</v>
          </cell>
        </row>
        <row r="53">
          <cell r="W53">
            <v>51.7</v>
          </cell>
        </row>
        <row r="53">
          <cell r="AA53">
            <v>1121.49</v>
          </cell>
          <cell r="AB53">
            <v>344.64</v>
          </cell>
        </row>
        <row r="53">
          <cell r="AD53">
            <v>12.92</v>
          </cell>
        </row>
        <row r="53">
          <cell r="AF53">
            <v>80.54</v>
          </cell>
        </row>
        <row r="53">
          <cell r="AI53">
            <v>15</v>
          </cell>
          <cell r="AJ53">
            <v>453.1</v>
          </cell>
          <cell r="AK53">
            <v>1574.59</v>
          </cell>
        </row>
        <row r="53">
          <cell r="AM53" t="str">
            <v>光华荣昌</v>
          </cell>
          <cell r="AN53" t="str">
            <v>合同工</v>
          </cell>
          <cell r="AO53" t="str">
            <v>光华荣昌</v>
          </cell>
          <cell r="AP53">
            <v>31</v>
          </cell>
          <cell r="AQ53">
            <v>0</v>
          </cell>
          <cell r="AR53" t="e">
            <v>#N/A</v>
          </cell>
        </row>
        <row r="53">
          <cell r="AT53" t="str">
            <v>何柒林</v>
          </cell>
        </row>
        <row r="54">
          <cell r="B54" t="str">
            <v>谭海波</v>
          </cell>
          <cell r="C54" t="str">
            <v>男</v>
          </cell>
          <cell r="D54" t="str">
            <v>430221198307296539</v>
          </cell>
          <cell r="E54">
            <v>45602</v>
          </cell>
          <cell r="F54">
            <v>4308</v>
          </cell>
          <cell r="G54">
            <v>4308</v>
          </cell>
          <cell r="H54">
            <v>4027</v>
          </cell>
          <cell r="I54">
            <v>4308</v>
          </cell>
        </row>
        <row r="54">
          <cell r="P54">
            <v>689.28</v>
          </cell>
        </row>
        <row r="54">
          <cell r="S54">
            <v>30.16</v>
          </cell>
        </row>
        <row r="54">
          <cell r="U54">
            <v>350.35</v>
          </cell>
        </row>
        <row r="54">
          <cell r="W54">
            <v>51.7</v>
          </cell>
        </row>
        <row r="54">
          <cell r="AA54">
            <v>1121.49</v>
          </cell>
          <cell r="AB54">
            <v>344.64</v>
          </cell>
        </row>
        <row r="54">
          <cell r="AD54">
            <v>12.92</v>
          </cell>
        </row>
        <row r="54">
          <cell r="AF54">
            <v>80.54</v>
          </cell>
        </row>
        <row r="54">
          <cell r="AI54">
            <v>15</v>
          </cell>
          <cell r="AJ54">
            <v>453.1</v>
          </cell>
          <cell r="AK54">
            <v>1574.59</v>
          </cell>
        </row>
        <row r="54">
          <cell r="AM54" t="str">
            <v>光华荣昌</v>
          </cell>
          <cell r="AN54" t="str">
            <v>合同工</v>
          </cell>
          <cell r="AO54" t="str">
            <v>光华荣昌</v>
          </cell>
          <cell r="AP54">
            <v>19</v>
          </cell>
          <cell r="AQ54">
            <v>0</v>
          </cell>
          <cell r="AR54" t="e">
            <v>#N/A</v>
          </cell>
        </row>
        <row r="54">
          <cell r="AT54" t="str">
            <v>谭海波</v>
          </cell>
        </row>
        <row r="55">
          <cell r="B55" t="str">
            <v>罗冰</v>
          </cell>
          <cell r="C55" t="str">
            <v>女</v>
          </cell>
        </row>
        <row r="55">
          <cell r="F55">
            <v>4308</v>
          </cell>
          <cell r="G55">
            <v>4308</v>
          </cell>
          <cell r="H55">
            <v>4308</v>
          </cell>
          <cell r="I55">
            <v>4308</v>
          </cell>
        </row>
        <row r="55">
          <cell r="P55">
            <v>689.28</v>
          </cell>
        </row>
        <row r="55">
          <cell r="S55">
            <v>30.16</v>
          </cell>
        </row>
        <row r="55">
          <cell r="U55">
            <v>374.8</v>
          </cell>
        </row>
        <row r="55">
          <cell r="W55">
            <v>51.7</v>
          </cell>
        </row>
        <row r="55">
          <cell r="AA55">
            <v>1145.94</v>
          </cell>
          <cell r="AB55">
            <v>344.64</v>
          </cell>
        </row>
        <row r="55">
          <cell r="AD55">
            <v>12.92</v>
          </cell>
        </row>
        <row r="55">
          <cell r="AF55">
            <v>86.16</v>
          </cell>
        </row>
        <row r="55">
          <cell r="AI55">
            <v>15</v>
          </cell>
          <cell r="AJ55">
            <v>458.72</v>
          </cell>
          <cell r="AK55">
            <v>1604.66</v>
          </cell>
        </row>
        <row r="55">
          <cell r="AM55" t="str">
            <v>光华荣昌</v>
          </cell>
          <cell r="AN55" t="str">
            <v>合同工</v>
          </cell>
          <cell r="AO55" t="str">
            <v>湖南诚展</v>
          </cell>
          <cell r="AP55">
            <v>27</v>
          </cell>
          <cell r="AQ55">
            <v>0</v>
          </cell>
          <cell r="AR55" t="e">
            <v>#N/A</v>
          </cell>
        </row>
        <row r="55">
          <cell r="AT55" t="str">
            <v>罗冰</v>
          </cell>
        </row>
        <row r="56">
          <cell r="B56" t="str">
            <v>邹彬彬</v>
          </cell>
        </row>
        <row r="56">
          <cell r="F56">
            <v>4308</v>
          </cell>
          <cell r="G56">
            <v>4308</v>
          </cell>
          <cell r="H56">
            <v>4308</v>
          </cell>
          <cell r="I56">
            <v>4308</v>
          </cell>
        </row>
        <row r="56">
          <cell r="P56">
            <v>689.28</v>
          </cell>
        </row>
        <row r="56">
          <cell r="S56">
            <v>30.16</v>
          </cell>
        </row>
        <row r="56">
          <cell r="U56">
            <v>374.8</v>
          </cell>
        </row>
        <row r="56">
          <cell r="W56">
            <v>51.7</v>
          </cell>
        </row>
        <row r="56">
          <cell r="AA56">
            <v>1145.94</v>
          </cell>
          <cell r="AB56">
            <v>344.64</v>
          </cell>
        </row>
        <row r="56">
          <cell r="AD56">
            <v>12.92</v>
          </cell>
        </row>
        <row r="56">
          <cell r="AF56">
            <v>86.16</v>
          </cell>
        </row>
        <row r="56">
          <cell r="AI56">
            <v>15</v>
          </cell>
          <cell r="AJ56">
            <v>458.72</v>
          </cell>
          <cell r="AK56">
            <v>1604.66</v>
          </cell>
        </row>
        <row r="56">
          <cell r="AM56" t="str">
            <v>光华荣昌</v>
          </cell>
          <cell r="AN56" t="str">
            <v>合同工</v>
          </cell>
          <cell r="AO56" t="str">
            <v>光华荣昌</v>
          </cell>
          <cell r="AP56">
            <v>26</v>
          </cell>
          <cell r="AQ56">
            <v>0</v>
          </cell>
          <cell r="AR56" t="e">
            <v>#N/A</v>
          </cell>
        </row>
        <row r="56">
          <cell r="AT56" t="str">
            <v>邹彬彬</v>
          </cell>
        </row>
        <row r="57">
          <cell r="B57" t="str">
            <v>谭丽平</v>
          </cell>
        </row>
        <row r="57">
          <cell r="F57">
            <v>4308</v>
          </cell>
          <cell r="G57">
            <v>4308</v>
          </cell>
          <cell r="H57">
            <v>4308</v>
          </cell>
          <cell r="I57">
            <v>4308</v>
          </cell>
        </row>
        <row r="57">
          <cell r="P57">
            <v>689.28</v>
          </cell>
        </row>
        <row r="57">
          <cell r="S57">
            <v>30.16</v>
          </cell>
        </row>
        <row r="57">
          <cell r="U57">
            <v>374.8</v>
          </cell>
        </row>
        <row r="57">
          <cell r="W57">
            <v>51.7</v>
          </cell>
        </row>
        <row r="57">
          <cell r="AA57">
            <v>1145.94</v>
          </cell>
          <cell r="AB57">
            <v>344.64</v>
          </cell>
        </row>
        <row r="57">
          <cell r="AD57">
            <v>12.92</v>
          </cell>
        </row>
        <row r="57">
          <cell r="AF57">
            <v>86.16</v>
          </cell>
        </row>
        <row r="57">
          <cell r="AI57">
            <v>15</v>
          </cell>
          <cell r="AJ57">
            <v>458.72</v>
          </cell>
          <cell r="AK57">
            <v>1604.66</v>
          </cell>
        </row>
        <row r="57">
          <cell r="AM57" t="str">
            <v>光华荣昌</v>
          </cell>
          <cell r="AN57" t="str">
            <v>合同工</v>
          </cell>
          <cell r="AO57" t="str">
            <v>光华荣昌</v>
          </cell>
          <cell r="AP57">
            <v>21</v>
          </cell>
          <cell r="AQ57">
            <v>0</v>
          </cell>
          <cell r="AR57" t="e">
            <v>#N/A</v>
          </cell>
        </row>
        <row r="57">
          <cell r="AT57" t="str">
            <v>谭丽平</v>
          </cell>
        </row>
        <row r="58">
          <cell r="E58">
            <v>51</v>
          </cell>
        </row>
        <row r="58">
          <cell r="AR58">
            <v>0</v>
          </cell>
        </row>
        <row r="59">
          <cell r="E59">
            <v>0</v>
          </cell>
        </row>
        <row r="59">
          <cell r="AJ59">
            <v>0</v>
          </cell>
        </row>
        <row r="59">
          <cell r="AR59">
            <v>0</v>
          </cell>
        </row>
        <row r="60">
          <cell r="P60">
            <v>42856.32</v>
          </cell>
          <cell r="Q60">
            <v>0</v>
          </cell>
          <cell r="R60">
            <v>0</v>
          </cell>
          <cell r="S60">
            <v>1875.02</v>
          </cell>
          <cell r="T60">
            <v>0</v>
          </cell>
          <cell r="U60">
            <v>24344.99</v>
          </cell>
          <cell r="V60">
            <v>0</v>
          </cell>
          <cell r="W60">
            <v>3214.28</v>
          </cell>
          <cell r="X60">
            <v>0</v>
          </cell>
        </row>
        <row r="60">
          <cell r="Z60">
            <v>0</v>
          </cell>
          <cell r="AA60">
            <v>72290.61</v>
          </cell>
          <cell r="AB60">
            <v>21428.16</v>
          </cell>
          <cell r="AC60">
            <v>0</v>
          </cell>
          <cell r="AD60">
            <v>803.5</v>
          </cell>
          <cell r="AE60">
            <v>0</v>
          </cell>
          <cell r="AF60">
            <v>5596.54</v>
          </cell>
          <cell r="AG60">
            <v>0</v>
          </cell>
        </row>
        <row r="60">
          <cell r="AI60">
            <v>780</v>
          </cell>
          <cell r="AJ60">
            <v>28608.2</v>
          </cell>
          <cell r="AK60">
            <v>100898.81</v>
          </cell>
          <cell r="AL60" t="str">
            <v>当月工资中扣除当月社保</v>
          </cell>
        </row>
        <row r="60">
          <cell r="AR60">
            <v>0</v>
          </cell>
        </row>
        <row r="61">
          <cell r="AR61" t="e">
            <v>#N/A</v>
          </cell>
        </row>
        <row r="62">
          <cell r="B62" t="str">
            <v>史双宇</v>
          </cell>
          <cell r="C62" t="str">
            <v>男</v>
          </cell>
          <cell r="D62" t="str">
            <v>430321199107192217</v>
          </cell>
          <cell r="E62">
            <v>45573</v>
          </cell>
        </row>
        <row r="62">
          <cell r="J62">
            <v>4308</v>
          </cell>
          <cell r="K62">
            <v>4308</v>
          </cell>
          <cell r="L62">
            <v>4027</v>
          </cell>
          <cell r="M62">
            <v>4308</v>
          </cell>
        </row>
        <row r="62">
          <cell r="O62">
            <v>150</v>
          </cell>
          <cell r="P62">
            <v>689.28</v>
          </cell>
        </row>
        <row r="62">
          <cell r="S62">
            <v>30.16</v>
          </cell>
        </row>
        <row r="62">
          <cell r="U62">
            <v>350.35</v>
          </cell>
        </row>
        <row r="62">
          <cell r="W62">
            <v>90.47</v>
          </cell>
        </row>
        <row r="62">
          <cell r="AA62">
            <v>1160.26</v>
          </cell>
        </row>
        <row r="62">
          <cell r="AJ62">
            <v>0</v>
          </cell>
          <cell r="AK62">
            <v>1160.26</v>
          </cell>
        </row>
        <row r="62">
          <cell r="AM62" t="str">
            <v>湖南诚展</v>
          </cell>
          <cell r="AN62" t="str">
            <v>劳务工</v>
          </cell>
          <cell r="AO62" t="str">
            <v>湖南诚展</v>
          </cell>
          <cell r="AP62">
            <v>28</v>
          </cell>
          <cell r="AQ62">
            <v>0</v>
          </cell>
          <cell r="AR62" t="e">
            <v>#N/A</v>
          </cell>
        </row>
        <row r="62">
          <cell r="AT62" t="str">
            <v>史双宇</v>
          </cell>
        </row>
        <row r="63">
          <cell r="B63" t="str">
            <v>谢桂华</v>
          </cell>
          <cell r="C63" t="str">
            <v>女</v>
          </cell>
          <cell r="D63" t="str">
            <v>430203197507056022</v>
          </cell>
          <cell r="E63">
            <v>45579</v>
          </cell>
        </row>
        <row r="63">
          <cell r="J63">
            <v>4308</v>
          </cell>
          <cell r="K63">
            <v>4308</v>
          </cell>
          <cell r="L63">
            <v>4027</v>
          </cell>
          <cell r="M63">
            <v>4308</v>
          </cell>
        </row>
        <row r="63">
          <cell r="O63">
            <v>150</v>
          </cell>
          <cell r="P63">
            <v>689.28</v>
          </cell>
        </row>
        <row r="63">
          <cell r="S63">
            <v>30.16</v>
          </cell>
        </row>
        <row r="63">
          <cell r="U63">
            <v>350.35</v>
          </cell>
        </row>
        <row r="63">
          <cell r="W63">
            <v>90.47</v>
          </cell>
        </row>
        <row r="63">
          <cell r="AA63">
            <v>1160.26</v>
          </cell>
        </row>
        <row r="63">
          <cell r="AJ63">
            <v>0</v>
          </cell>
          <cell r="AK63">
            <v>1160.26</v>
          </cell>
        </row>
        <row r="63">
          <cell r="AM63" t="str">
            <v>湖南诚展</v>
          </cell>
          <cell r="AN63" t="str">
            <v>劳务工</v>
          </cell>
          <cell r="AO63" t="str">
            <v>湖南诚展</v>
          </cell>
          <cell r="AP63">
            <v>26.5</v>
          </cell>
          <cell r="AQ63">
            <v>0</v>
          </cell>
          <cell r="AR63" t="e">
            <v>#N/A</v>
          </cell>
        </row>
        <row r="63">
          <cell r="AT63" t="str">
            <v>谢桂华</v>
          </cell>
        </row>
        <row r="64">
          <cell r="B64" t="str">
            <v>董婧雯</v>
          </cell>
          <cell r="C64" t="str">
            <v>女</v>
          </cell>
          <cell r="D64" t="str">
            <v>430223200502118722</v>
          </cell>
          <cell r="E64">
            <v>45579</v>
          </cell>
        </row>
        <row r="64">
          <cell r="J64">
            <v>4308</v>
          </cell>
          <cell r="K64">
            <v>4308</v>
          </cell>
          <cell r="L64">
            <v>4027</v>
          </cell>
          <cell r="M64">
            <v>4308</v>
          </cell>
        </row>
        <row r="64">
          <cell r="O64">
            <v>150</v>
          </cell>
          <cell r="P64">
            <v>689.28</v>
          </cell>
        </row>
        <row r="64">
          <cell r="S64">
            <v>30.16</v>
          </cell>
        </row>
        <row r="64">
          <cell r="U64">
            <v>350.35</v>
          </cell>
        </row>
        <row r="64">
          <cell r="W64">
            <v>90.47</v>
          </cell>
        </row>
        <row r="64">
          <cell r="AA64">
            <v>1160.26</v>
          </cell>
        </row>
        <row r="64">
          <cell r="AJ64">
            <v>0</v>
          </cell>
          <cell r="AK64">
            <v>1160.26</v>
          </cell>
        </row>
        <row r="64">
          <cell r="AM64" t="str">
            <v>湖南诚展</v>
          </cell>
          <cell r="AN64" t="str">
            <v>劳务工</v>
          </cell>
          <cell r="AO64" t="str">
            <v>湖南诚展</v>
          </cell>
          <cell r="AP64">
            <v>29</v>
          </cell>
          <cell r="AQ64">
            <v>0</v>
          </cell>
          <cell r="AR64" t="e">
            <v>#N/A</v>
          </cell>
        </row>
        <row r="64">
          <cell r="AT64" t="str">
            <v>董婧雯</v>
          </cell>
        </row>
        <row r="65">
          <cell r="B65" t="str">
            <v>罗熠鹏</v>
          </cell>
          <cell r="C65" t="str">
            <v>男</v>
          </cell>
          <cell r="D65" t="str">
            <v>430211199810151814</v>
          </cell>
          <cell r="E65">
            <v>45587</v>
          </cell>
        </row>
        <row r="65">
          <cell r="J65">
            <v>4308</v>
          </cell>
          <cell r="K65">
            <v>4308</v>
          </cell>
          <cell r="L65">
            <v>4027</v>
          </cell>
          <cell r="M65">
            <v>4308</v>
          </cell>
        </row>
        <row r="65">
          <cell r="O65">
            <v>150</v>
          </cell>
          <cell r="P65">
            <v>689.28</v>
          </cell>
        </row>
        <row r="65">
          <cell r="S65">
            <v>30.16</v>
          </cell>
        </row>
        <row r="65">
          <cell r="U65">
            <v>350.35</v>
          </cell>
        </row>
        <row r="65">
          <cell r="W65">
            <v>90.47</v>
          </cell>
        </row>
        <row r="65">
          <cell r="AA65">
            <v>1160.26</v>
          </cell>
        </row>
        <row r="65">
          <cell r="AJ65">
            <v>0</v>
          </cell>
          <cell r="AK65">
            <v>1160.26</v>
          </cell>
        </row>
        <row r="65">
          <cell r="AM65" t="str">
            <v>湖南诚展</v>
          </cell>
          <cell r="AN65" t="str">
            <v>劳务工</v>
          </cell>
          <cell r="AO65" t="str">
            <v>湖南诚展</v>
          </cell>
          <cell r="AP65">
            <v>28</v>
          </cell>
          <cell r="AQ65">
            <v>0</v>
          </cell>
          <cell r="AR65" t="e">
            <v>#N/A</v>
          </cell>
        </row>
        <row r="65">
          <cell r="AT65" t="str">
            <v>罗熠鹏</v>
          </cell>
        </row>
        <row r="66">
          <cell r="B66" t="str">
            <v>张忠宝</v>
          </cell>
          <cell r="C66" t="str">
            <v>男</v>
          </cell>
          <cell r="D66" t="str">
            <v>513021198108216753</v>
          </cell>
          <cell r="E66">
            <v>45587</v>
          </cell>
        </row>
        <row r="66">
          <cell r="J66">
            <v>4308</v>
          </cell>
          <cell r="K66">
            <v>4308</v>
          </cell>
          <cell r="L66">
            <v>4027</v>
          </cell>
          <cell r="M66">
            <v>4308</v>
          </cell>
        </row>
        <row r="66">
          <cell r="O66">
            <v>150</v>
          </cell>
          <cell r="P66">
            <v>689.28</v>
          </cell>
        </row>
        <row r="66">
          <cell r="S66">
            <v>30.16</v>
          </cell>
        </row>
        <row r="66">
          <cell r="U66">
            <v>350.35</v>
          </cell>
        </row>
        <row r="66">
          <cell r="W66">
            <v>90.47</v>
          </cell>
        </row>
        <row r="66">
          <cell r="AA66">
            <v>1160.26</v>
          </cell>
        </row>
        <row r="66">
          <cell r="AJ66">
            <v>0</v>
          </cell>
          <cell r="AK66">
            <v>1160.26</v>
          </cell>
        </row>
        <row r="66">
          <cell r="AM66" t="str">
            <v>湖南诚展</v>
          </cell>
          <cell r="AN66" t="str">
            <v>劳务工</v>
          </cell>
          <cell r="AO66" t="str">
            <v>湖南诚展</v>
          </cell>
          <cell r="AP66">
            <v>23</v>
          </cell>
          <cell r="AQ66">
            <v>0</v>
          </cell>
          <cell r="AR66" t="e">
            <v>#N/A</v>
          </cell>
        </row>
        <row r="66">
          <cell r="AT66" t="str">
            <v>张忠宝</v>
          </cell>
        </row>
        <row r="67">
          <cell r="B67" t="str">
            <v>唐亮</v>
          </cell>
          <cell r="C67" t="str">
            <v>男</v>
          </cell>
          <cell r="D67" t="str">
            <v>430221197802277138</v>
          </cell>
          <cell r="E67">
            <v>45587</v>
          </cell>
        </row>
        <row r="67">
          <cell r="J67">
            <v>4308</v>
          </cell>
          <cell r="K67">
            <v>4308</v>
          </cell>
          <cell r="L67">
            <v>4027</v>
          </cell>
          <cell r="M67">
            <v>4308</v>
          </cell>
        </row>
        <row r="67">
          <cell r="O67">
            <v>150</v>
          </cell>
          <cell r="P67">
            <v>689.28</v>
          </cell>
        </row>
        <row r="67">
          <cell r="S67">
            <v>30.16</v>
          </cell>
        </row>
        <row r="67">
          <cell r="U67">
            <v>350.35</v>
          </cell>
        </row>
        <row r="67">
          <cell r="W67">
            <v>90.47</v>
          </cell>
        </row>
        <row r="67">
          <cell r="AA67">
            <v>1160.26</v>
          </cell>
        </row>
        <row r="67">
          <cell r="AJ67">
            <v>0</v>
          </cell>
          <cell r="AK67">
            <v>1160.26</v>
          </cell>
        </row>
        <row r="67">
          <cell r="AM67" t="str">
            <v>湖南诚展</v>
          </cell>
          <cell r="AN67" t="str">
            <v>劳务工</v>
          </cell>
          <cell r="AO67" t="str">
            <v>湖南诚展</v>
          </cell>
          <cell r="AP67">
            <v>29</v>
          </cell>
          <cell r="AQ67">
            <v>0</v>
          </cell>
          <cell r="AR67" t="e">
            <v>#N/A</v>
          </cell>
        </row>
        <row r="67">
          <cell r="AT67" t="str">
            <v>唐亮</v>
          </cell>
        </row>
        <row r="68">
          <cell r="B68" t="str">
            <v>李需</v>
          </cell>
          <cell r="C68" t="str">
            <v>女</v>
          </cell>
          <cell r="D68" t="str">
            <v>430281198610134520</v>
          </cell>
          <cell r="E68">
            <v>45591</v>
          </cell>
        </row>
        <row r="68">
          <cell r="J68">
            <v>4308</v>
          </cell>
          <cell r="K68">
            <v>4308</v>
          </cell>
          <cell r="L68">
            <v>4027</v>
          </cell>
          <cell r="M68">
            <v>4308</v>
          </cell>
        </row>
        <row r="68">
          <cell r="O68">
            <v>150</v>
          </cell>
          <cell r="P68">
            <v>689.28</v>
          </cell>
        </row>
        <row r="68">
          <cell r="S68">
            <v>30.16</v>
          </cell>
        </row>
        <row r="68">
          <cell r="U68">
            <v>350.35</v>
          </cell>
        </row>
        <row r="68">
          <cell r="W68">
            <v>90.47</v>
          </cell>
        </row>
        <row r="68">
          <cell r="AA68">
            <v>1160.26</v>
          </cell>
        </row>
        <row r="68">
          <cell r="AJ68">
            <v>0</v>
          </cell>
          <cell r="AK68">
            <v>1160.26</v>
          </cell>
        </row>
        <row r="68">
          <cell r="AM68" t="str">
            <v>湖南诚展</v>
          </cell>
          <cell r="AN68" t="str">
            <v>劳务工</v>
          </cell>
          <cell r="AO68" t="str">
            <v>湖南诚展</v>
          </cell>
          <cell r="AP68">
            <v>29</v>
          </cell>
          <cell r="AQ68">
            <v>0</v>
          </cell>
          <cell r="AR68" t="e">
            <v>#N/A</v>
          </cell>
        </row>
        <row r="68">
          <cell r="AT68" t="str">
            <v>李需</v>
          </cell>
        </row>
        <row r="69">
          <cell r="B69" t="str">
            <v>刘湘宇</v>
          </cell>
          <cell r="C69" t="str">
            <v>男</v>
          </cell>
          <cell r="D69" t="str">
            <v>430921198610175770</v>
          </cell>
          <cell r="E69">
            <v>45591</v>
          </cell>
        </row>
        <row r="69">
          <cell r="J69">
            <v>4308</v>
          </cell>
          <cell r="K69">
            <v>4308</v>
          </cell>
          <cell r="L69">
            <v>4027</v>
          </cell>
          <cell r="M69">
            <v>4308</v>
          </cell>
        </row>
        <row r="69">
          <cell r="O69">
            <v>150</v>
          </cell>
          <cell r="P69">
            <v>689.28</v>
          </cell>
        </row>
        <row r="69">
          <cell r="S69">
            <v>30.16</v>
          </cell>
        </row>
        <row r="69">
          <cell r="U69">
            <v>350.35</v>
          </cell>
        </row>
        <row r="69">
          <cell r="W69">
            <v>90.47</v>
          </cell>
        </row>
        <row r="69">
          <cell r="AA69">
            <v>1160.26</v>
          </cell>
        </row>
        <row r="69">
          <cell r="AJ69">
            <v>0</v>
          </cell>
          <cell r="AK69">
            <v>1160.26</v>
          </cell>
        </row>
        <row r="69">
          <cell r="AM69" t="str">
            <v>湖南诚展</v>
          </cell>
          <cell r="AN69" t="str">
            <v>劳务工</v>
          </cell>
          <cell r="AO69" t="str">
            <v>湖南诚展</v>
          </cell>
          <cell r="AP69">
            <v>16.4</v>
          </cell>
          <cell r="AQ69">
            <v>0</v>
          </cell>
          <cell r="AR69" t="e">
            <v>#N/A</v>
          </cell>
        </row>
        <row r="69">
          <cell r="AT69" t="str">
            <v>刘湘宇</v>
          </cell>
        </row>
        <row r="70">
          <cell r="B70" t="str">
            <v>罗向锋</v>
          </cell>
          <cell r="C70" t="str">
            <v>男</v>
          </cell>
          <cell r="D70" t="str">
            <v>43028119761104627X</v>
          </cell>
          <cell r="E70">
            <v>45637</v>
          </cell>
        </row>
        <row r="70">
          <cell r="J70">
            <v>4308</v>
          </cell>
          <cell r="K70">
            <v>4308</v>
          </cell>
          <cell r="L70">
            <v>4027</v>
          </cell>
          <cell r="M70">
            <v>4308</v>
          </cell>
        </row>
        <row r="70">
          <cell r="O70">
            <v>150</v>
          </cell>
          <cell r="P70">
            <v>689.28</v>
          </cell>
        </row>
        <row r="70">
          <cell r="S70">
            <v>30.16</v>
          </cell>
        </row>
        <row r="70">
          <cell r="U70">
            <v>350.35</v>
          </cell>
        </row>
        <row r="70">
          <cell r="W70">
            <v>90.47</v>
          </cell>
        </row>
        <row r="70">
          <cell r="AA70">
            <v>1160.26</v>
          </cell>
        </row>
        <row r="70">
          <cell r="AJ70">
            <v>0</v>
          </cell>
          <cell r="AK70">
            <v>1160.26</v>
          </cell>
        </row>
        <row r="70">
          <cell r="AM70" t="str">
            <v>湖南诚展</v>
          </cell>
          <cell r="AN70" t="str">
            <v>劳务工</v>
          </cell>
          <cell r="AO70" t="str">
            <v>湖南诚展</v>
          </cell>
          <cell r="AP70">
            <v>27</v>
          </cell>
          <cell r="AQ70">
            <v>0</v>
          </cell>
          <cell r="AR70" t="e">
            <v>#N/A</v>
          </cell>
        </row>
        <row r="70">
          <cell r="AT70" t="str">
            <v>罗向锋</v>
          </cell>
        </row>
        <row r="71">
          <cell r="B71" t="str">
            <v>李力争</v>
          </cell>
          <cell r="C71" t="str">
            <v>男</v>
          </cell>
          <cell r="D71" t="str">
            <v>430221197702135618</v>
          </cell>
          <cell r="E71">
            <v>45643</v>
          </cell>
        </row>
        <row r="71">
          <cell r="J71">
            <v>4308</v>
          </cell>
          <cell r="K71">
            <v>4308</v>
          </cell>
          <cell r="L71">
            <v>4027</v>
          </cell>
          <cell r="M71">
            <v>4308</v>
          </cell>
        </row>
        <row r="71">
          <cell r="O71">
            <v>150</v>
          </cell>
          <cell r="P71">
            <v>689.28</v>
          </cell>
        </row>
        <row r="71">
          <cell r="S71">
            <v>30.16</v>
          </cell>
        </row>
        <row r="71">
          <cell r="U71">
            <v>350.35</v>
          </cell>
        </row>
        <row r="71">
          <cell r="W71">
            <v>90.47</v>
          </cell>
        </row>
        <row r="71">
          <cell r="AA71">
            <v>1160.26</v>
          </cell>
        </row>
        <row r="71">
          <cell r="AJ71">
            <v>0</v>
          </cell>
          <cell r="AK71">
            <v>1160.26</v>
          </cell>
        </row>
        <row r="71">
          <cell r="AM71" t="str">
            <v>湖南诚展</v>
          </cell>
          <cell r="AN71" t="str">
            <v>劳务工</v>
          </cell>
          <cell r="AO71" t="str">
            <v>湖南诚展</v>
          </cell>
          <cell r="AP71">
            <v>28</v>
          </cell>
          <cell r="AQ71">
            <v>0</v>
          </cell>
          <cell r="AR71" t="e">
            <v>#N/A</v>
          </cell>
        </row>
        <row r="71">
          <cell r="AT71" t="str">
            <v>李力争</v>
          </cell>
        </row>
        <row r="72">
          <cell r="B72" t="str">
            <v>王明</v>
          </cell>
          <cell r="C72" t="str">
            <v>男</v>
          </cell>
          <cell r="D72" t="str">
            <v>430221199404100811</v>
          </cell>
          <cell r="E72">
            <v>45677</v>
          </cell>
        </row>
        <row r="72">
          <cell r="J72">
            <v>4308</v>
          </cell>
          <cell r="K72">
            <v>4308</v>
          </cell>
          <cell r="L72">
            <v>4027</v>
          </cell>
          <cell r="M72">
            <v>4308</v>
          </cell>
        </row>
        <row r="72">
          <cell r="O72">
            <v>150</v>
          </cell>
          <cell r="P72">
            <v>689.28</v>
          </cell>
        </row>
        <row r="72">
          <cell r="S72">
            <v>30.16</v>
          </cell>
        </row>
        <row r="72">
          <cell r="U72">
            <v>350.35</v>
          </cell>
        </row>
        <row r="72">
          <cell r="W72">
            <v>90.47</v>
          </cell>
        </row>
        <row r="72">
          <cell r="AA72">
            <v>1160.26</v>
          </cell>
        </row>
        <row r="72">
          <cell r="AJ72">
            <v>0</v>
          </cell>
          <cell r="AK72">
            <v>1160.26</v>
          </cell>
        </row>
        <row r="72">
          <cell r="AM72" t="str">
            <v>湖南诚展</v>
          </cell>
          <cell r="AN72" t="str">
            <v>劳务工</v>
          </cell>
          <cell r="AO72" t="str">
            <v>湖南诚展</v>
          </cell>
          <cell r="AP72">
            <v>26</v>
          </cell>
          <cell r="AQ72">
            <v>0</v>
          </cell>
          <cell r="AR72" t="e">
            <v>#N/A</v>
          </cell>
        </row>
        <row r="72">
          <cell r="AT72" t="str">
            <v>王明</v>
          </cell>
        </row>
        <row r="73">
          <cell r="B73" t="str">
            <v>殷耀华</v>
          </cell>
          <cell r="C73" t="str">
            <v>男</v>
          </cell>
          <cell r="D73" t="str">
            <v>430211200306280014</v>
          </cell>
          <cell r="E73">
            <v>45693</v>
          </cell>
        </row>
        <row r="73">
          <cell r="J73">
            <v>4308</v>
          </cell>
          <cell r="K73">
            <v>4308</v>
          </cell>
          <cell r="L73">
            <v>4027</v>
          </cell>
          <cell r="M73">
            <v>4308</v>
          </cell>
        </row>
        <row r="73">
          <cell r="O73">
            <v>150</v>
          </cell>
          <cell r="P73">
            <v>689.28</v>
          </cell>
        </row>
        <row r="73">
          <cell r="S73">
            <v>30.16</v>
          </cell>
        </row>
        <row r="73">
          <cell r="U73">
            <v>350.35</v>
          </cell>
        </row>
        <row r="73">
          <cell r="W73">
            <v>90.47</v>
          </cell>
        </row>
        <row r="73">
          <cell r="AA73">
            <v>1160.26</v>
          </cell>
        </row>
        <row r="73">
          <cell r="AJ73">
            <v>0</v>
          </cell>
          <cell r="AK73">
            <v>1160.26</v>
          </cell>
        </row>
        <row r="73">
          <cell r="AM73" t="str">
            <v>湖南诚展</v>
          </cell>
          <cell r="AN73" t="str">
            <v>劳务工</v>
          </cell>
          <cell r="AO73" t="str">
            <v>湖南诚展</v>
          </cell>
          <cell r="AP73">
            <v>26</v>
          </cell>
          <cell r="AQ73">
            <v>0</v>
          </cell>
          <cell r="AR73" t="e">
            <v>#N/A</v>
          </cell>
        </row>
        <row r="73">
          <cell r="AT73" t="str">
            <v>殷耀华</v>
          </cell>
        </row>
        <row r="74">
          <cell r="B74" t="str">
            <v>曾强</v>
          </cell>
          <cell r="C74" t="str">
            <v>男</v>
          </cell>
          <cell r="D74" t="str">
            <v>430221197304123515</v>
          </cell>
          <cell r="E74">
            <v>45699</v>
          </cell>
        </row>
        <row r="74">
          <cell r="O74">
            <v>150</v>
          </cell>
        </row>
        <row r="74">
          <cell r="W74">
            <v>180</v>
          </cell>
        </row>
        <row r="74">
          <cell r="AA74">
            <v>180</v>
          </cell>
        </row>
        <row r="74">
          <cell r="AJ74">
            <v>0</v>
          </cell>
          <cell r="AK74">
            <v>180</v>
          </cell>
        </row>
        <row r="74">
          <cell r="AM74" t="str">
            <v>湖南诚展</v>
          </cell>
          <cell r="AN74" t="e">
            <v>#N/A</v>
          </cell>
          <cell r="AO74" t="e">
            <v>#N/A</v>
          </cell>
          <cell r="AP74" t="e">
            <v>#N/A</v>
          </cell>
          <cell r="AQ74" t="e">
            <v>#N/A</v>
          </cell>
          <cell r="AR74" t="e">
            <v>#N/A</v>
          </cell>
        </row>
        <row r="74">
          <cell r="AT74" t="e">
            <v>#N/A</v>
          </cell>
        </row>
        <row r="75">
          <cell r="B75" t="str">
            <v>谭金祥</v>
          </cell>
          <cell r="C75" t="str">
            <v>男</v>
          </cell>
          <cell r="D75" t="str">
            <v>430221197510122919</v>
          </cell>
          <cell r="E75">
            <v>45703</v>
          </cell>
        </row>
        <row r="75">
          <cell r="J75">
            <v>4308</v>
          </cell>
          <cell r="K75">
            <v>4308</v>
          </cell>
          <cell r="L75">
            <v>4027</v>
          </cell>
          <cell r="M75">
            <v>4308</v>
          </cell>
        </row>
        <row r="75">
          <cell r="O75">
            <v>150</v>
          </cell>
          <cell r="P75">
            <v>689.28</v>
          </cell>
        </row>
        <row r="75">
          <cell r="S75">
            <v>30.16</v>
          </cell>
        </row>
        <row r="75">
          <cell r="U75">
            <v>350.35</v>
          </cell>
        </row>
        <row r="75">
          <cell r="W75">
            <v>90.47</v>
          </cell>
        </row>
        <row r="75">
          <cell r="AA75">
            <v>1160.26</v>
          </cell>
        </row>
        <row r="75">
          <cell r="AJ75">
            <v>0</v>
          </cell>
          <cell r="AK75">
            <v>1160.26</v>
          </cell>
        </row>
        <row r="75">
          <cell r="AM75" t="str">
            <v>湖南诚展</v>
          </cell>
          <cell r="AN75" t="str">
            <v>劳务工</v>
          </cell>
          <cell r="AO75" t="str">
            <v>湖南诚展</v>
          </cell>
          <cell r="AP75">
            <v>26</v>
          </cell>
          <cell r="AQ75">
            <v>0</v>
          </cell>
          <cell r="AR75" t="e">
            <v>#N/A</v>
          </cell>
        </row>
        <row r="75">
          <cell r="AT75" t="str">
            <v>谭金祥</v>
          </cell>
        </row>
        <row r="76">
          <cell r="B76" t="str">
            <v>赵琦</v>
          </cell>
          <cell r="C76" t="str">
            <v>男</v>
          </cell>
          <cell r="D76" t="str">
            <v>430202200306064016</v>
          </cell>
          <cell r="E76">
            <v>45713</v>
          </cell>
        </row>
        <row r="76">
          <cell r="J76">
            <v>4308</v>
          </cell>
          <cell r="K76">
            <v>4308</v>
          </cell>
          <cell r="L76">
            <v>4027</v>
          </cell>
          <cell r="M76">
            <v>4308</v>
          </cell>
        </row>
        <row r="76">
          <cell r="O76">
            <v>150</v>
          </cell>
          <cell r="P76">
            <v>689.28</v>
          </cell>
        </row>
        <row r="76">
          <cell r="S76">
            <v>30.16</v>
          </cell>
        </row>
        <row r="76">
          <cell r="U76">
            <v>350.35</v>
          </cell>
        </row>
        <row r="76">
          <cell r="W76">
            <v>90.47</v>
          </cell>
        </row>
        <row r="76">
          <cell r="AA76">
            <v>1160.26</v>
          </cell>
        </row>
        <row r="76">
          <cell r="AJ76">
            <v>0</v>
          </cell>
          <cell r="AK76">
            <v>1160.26</v>
          </cell>
        </row>
        <row r="76">
          <cell r="AM76" t="str">
            <v>湖南诚展</v>
          </cell>
          <cell r="AN76" t="str">
            <v>劳务工</v>
          </cell>
          <cell r="AO76" t="str">
            <v>湖南诚展</v>
          </cell>
          <cell r="AP76">
            <v>29</v>
          </cell>
          <cell r="AQ76">
            <v>0</v>
          </cell>
          <cell r="AR76" t="e">
            <v>#N/A</v>
          </cell>
        </row>
        <row r="76">
          <cell r="AT76" t="str">
            <v>赵琦</v>
          </cell>
        </row>
        <row r="77">
          <cell r="B77" t="str">
            <v>王子先</v>
          </cell>
          <cell r="C77" t="str">
            <v>男</v>
          </cell>
          <cell r="D77" t="str">
            <v>430202199909031015</v>
          </cell>
          <cell r="E77">
            <v>45714</v>
          </cell>
        </row>
        <row r="77">
          <cell r="J77">
            <v>4308</v>
          </cell>
          <cell r="K77">
            <v>4308</v>
          </cell>
          <cell r="L77">
            <v>4027</v>
          </cell>
          <cell r="M77">
            <v>4308</v>
          </cell>
        </row>
        <row r="77">
          <cell r="O77">
            <v>150</v>
          </cell>
          <cell r="P77">
            <v>689.28</v>
          </cell>
        </row>
        <row r="77">
          <cell r="S77">
            <v>30.16</v>
          </cell>
        </row>
        <row r="77">
          <cell r="U77">
            <v>350.35</v>
          </cell>
        </row>
        <row r="77">
          <cell r="W77">
            <v>90.47</v>
          </cell>
        </row>
        <row r="77">
          <cell r="AA77">
            <v>1160.26</v>
          </cell>
        </row>
        <row r="77">
          <cell r="AJ77">
            <v>0</v>
          </cell>
          <cell r="AK77">
            <v>1160.26</v>
          </cell>
        </row>
        <row r="77">
          <cell r="AM77" t="str">
            <v>湖南诚展</v>
          </cell>
          <cell r="AN77" t="str">
            <v>劳务工</v>
          </cell>
          <cell r="AO77" t="str">
            <v>湖南诚展</v>
          </cell>
          <cell r="AP77">
            <v>26</v>
          </cell>
          <cell r="AQ77">
            <v>0</v>
          </cell>
          <cell r="AR77" t="e">
            <v>#N/A</v>
          </cell>
        </row>
        <row r="77">
          <cell r="AT77" t="str">
            <v>王子先</v>
          </cell>
        </row>
        <row r="78">
          <cell r="B78" t="str">
            <v>凌勤凡</v>
          </cell>
          <cell r="C78" t="str">
            <v>男</v>
          </cell>
          <cell r="D78" t="str">
            <v>430219197504140713</v>
          </cell>
          <cell r="E78">
            <v>45717</v>
          </cell>
        </row>
        <row r="78">
          <cell r="J78">
            <v>4308</v>
          </cell>
          <cell r="K78">
            <v>4308</v>
          </cell>
          <cell r="L78">
            <v>4027</v>
          </cell>
          <cell r="M78">
            <v>4308</v>
          </cell>
        </row>
        <row r="78">
          <cell r="O78">
            <v>150</v>
          </cell>
          <cell r="P78">
            <v>689.28</v>
          </cell>
        </row>
        <row r="78">
          <cell r="S78">
            <v>30.16</v>
          </cell>
        </row>
        <row r="78">
          <cell r="U78">
            <v>350.35</v>
          </cell>
        </row>
        <row r="78">
          <cell r="W78">
            <v>90.47</v>
          </cell>
        </row>
        <row r="78">
          <cell r="AA78">
            <v>1160.26</v>
          </cell>
        </row>
        <row r="78">
          <cell r="AJ78">
            <v>0</v>
          </cell>
          <cell r="AK78">
            <v>1160.26</v>
          </cell>
        </row>
        <row r="78">
          <cell r="AM78" t="str">
            <v>湖南诚展</v>
          </cell>
          <cell r="AN78" t="e">
            <v>#N/A</v>
          </cell>
          <cell r="AO78" t="e">
            <v>#N/A</v>
          </cell>
          <cell r="AP78">
            <v>25</v>
          </cell>
          <cell r="AQ78" t="str">
            <v>2025/05/31离职</v>
          </cell>
          <cell r="AR78" t="e">
            <v>#N/A</v>
          </cell>
        </row>
        <row r="78">
          <cell r="AT78" t="str">
            <v>凌勤凡</v>
          </cell>
        </row>
        <row r="79">
          <cell r="B79" t="str">
            <v>李春华</v>
          </cell>
          <cell r="C79" t="str">
            <v>男</v>
          </cell>
          <cell r="D79" t="str">
            <v>430225197612171530</v>
          </cell>
          <cell r="E79">
            <v>45722</v>
          </cell>
        </row>
        <row r="79">
          <cell r="J79">
            <v>4308</v>
          </cell>
          <cell r="K79">
            <v>4308</v>
          </cell>
          <cell r="L79">
            <v>4027</v>
          </cell>
          <cell r="M79">
            <v>4308</v>
          </cell>
        </row>
        <row r="79">
          <cell r="O79">
            <v>150</v>
          </cell>
          <cell r="P79">
            <v>689.28</v>
          </cell>
        </row>
        <row r="79">
          <cell r="S79">
            <v>30.16</v>
          </cell>
        </row>
        <row r="79">
          <cell r="U79">
            <v>350.35</v>
          </cell>
        </row>
        <row r="79">
          <cell r="W79">
            <v>90.47</v>
          </cell>
        </row>
        <row r="79">
          <cell r="AA79">
            <v>1160.26</v>
          </cell>
        </row>
        <row r="79">
          <cell r="AJ79">
            <v>0</v>
          </cell>
          <cell r="AK79">
            <v>1160.26</v>
          </cell>
        </row>
        <row r="79">
          <cell r="AM79" t="str">
            <v>湖南诚展</v>
          </cell>
          <cell r="AN79" t="str">
            <v>劳务工</v>
          </cell>
          <cell r="AO79" t="str">
            <v>湖南诚展</v>
          </cell>
          <cell r="AP79">
            <v>29</v>
          </cell>
          <cell r="AQ79">
            <v>0</v>
          </cell>
          <cell r="AR79" t="e">
            <v>#N/A</v>
          </cell>
        </row>
        <row r="79">
          <cell r="AT79" t="str">
            <v>李春华</v>
          </cell>
        </row>
        <row r="80">
          <cell r="B80" t="str">
            <v>黄龙</v>
          </cell>
          <cell r="C80" t="str">
            <v>男</v>
          </cell>
          <cell r="D80" t="str">
            <v>430304199809301776</v>
          </cell>
          <cell r="E80">
            <v>45727</v>
          </cell>
        </row>
        <row r="80">
          <cell r="O80">
            <v>150</v>
          </cell>
        </row>
        <row r="80">
          <cell r="W80">
            <v>180</v>
          </cell>
        </row>
        <row r="80">
          <cell r="AA80">
            <v>180</v>
          </cell>
        </row>
        <row r="80">
          <cell r="AJ80">
            <v>0</v>
          </cell>
          <cell r="AK80">
            <v>180</v>
          </cell>
        </row>
        <row r="80">
          <cell r="AM80" t="str">
            <v>湖南诚展</v>
          </cell>
          <cell r="AN80" t="str">
            <v>合同工</v>
          </cell>
          <cell r="AO80" t="str">
            <v>光华荣昌</v>
          </cell>
          <cell r="AP80">
            <v>28</v>
          </cell>
          <cell r="AQ80">
            <v>0</v>
          </cell>
          <cell r="AR80" t="e">
            <v>#N/A</v>
          </cell>
        </row>
        <row r="80">
          <cell r="AT80" t="str">
            <v>黄龙</v>
          </cell>
        </row>
        <row r="81">
          <cell r="B81" t="str">
            <v>郭佳</v>
          </cell>
          <cell r="C81" t="str">
            <v>男</v>
          </cell>
          <cell r="D81" t="str">
            <v>430482200105078094</v>
          </cell>
          <cell r="E81">
            <v>45732</v>
          </cell>
        </row>
        <row r="81">
          <cell r="O81">
            <v>150</v>
          </cell>
        </row>
        <row r="81">
          <cell r="W81">
            <v>180</v>
          </cell>
        </row>
        <row r="81">
          <cell r="AA81">
            <v>180</v>
          </cell>
        </row>
        <row r="81">
          <cell r="AJ81">
            <v>0</v>
          </cell>
          <cell r="AK81">
            <v>180</v>
          </cell>
        </row>
        <row r="81">
          <cell r="AM81" t="str">
            <v>湖南诚展</v>
          </cell>
          <cell r="AN81" t="str">
            <v>劳务工</v>
          </cell>
          <cell r="AO81" t="str">
            <v>湖南诚展</v>
          </cell>
          <cell r="AP81">
            <v>24.5</v>
          </cell>
          <cell r="AQ81">
            <v>0</v>
          </cell>
          <cell r="AR81" t="e">
            <v>#N/A</v>
          </cell>
        </row>
        <row r="81">
          <cell r="AT81" t="str">
            <v>郭佳</v>
          </cell>
        </row>
        <row r="82">
          <cell r="B82" t="str">
            <v>齐康杰</v>
          </cell>
          <cell r="C82" t="str">
            <v>男</v>
          </cell>
          <cell r="D82" t="str">
            <v>430202199107291018</v>
          </cell>
          <cell r="E82">
            <v>45733</v>
          </cell>
        </row>
        <row r="82">
          <cell r="J82">
            <v>4308</v>
          </cell>
          <cell r="K82">
            <v>4308</v>
          </cell>
          <cell r="L82">
            <v>4027</v>
          </cell>
          <cell r="M82">
            <v>4308</v>
          </cell>
        </row>
        <row r="82">
          <cell r="O82">
            <v>150</v>
          </cell>
          <cell r="P82">
            <v>689.28</v>
          </cell>
        </row>
        <row r="82">
          <cell r="S82">
            <v>30.16</v>
          </cell>
        </row>
        <row r="82">
          <cell r="U82">
            <v>350.35</v>
          </cell>
        </row>
        <row r="82">
          <cell r="W82">
            <v>90.47</v>
          </cell>
        </row>
        <row r="82">
          <cell r="AA82">
            <v>1160.26</v>
          </cell>
        </row>
        <row r="82">
          <cell r="AJ82">
            <v>0</v>
          </cell>
          <cell r="AK82">
            <v>1160.26</v>
          </cell>
        </row>
        <row r="82">
          <cell r="AM82" t="str">
            <v>湖南诚展</v>
          </cell>
          <cell r="AN82" t="str">
            <v>劳务工</v>
          </cell>
          <cell r="AO82" t="str">
            <v>湖南诚展</v>
          </cell>
          <cell r="AP82">
            <v>28</v>
          </cell>
          <cell r="AQ82">
            <v>0</v>
          </cell>
          <cell r="AR82" t="e">
            <v>#N/A</v>
          </cell>
        </row>
        <row r="82">
          <cell r="AT82" t="str">
            <v>齐康杰</v>
          </cell>
        </row>
        <row r="83">
          <cell r="B83" t="str">
            <v>黄希</v>
          </cell>
          <cell r="C83" t="str">
            <v>男</v>
          </cell>
          <cell r="D83" t="str">
            <v>430281199202126294</v>
          </cell>
          <cell r="E83">
            <v>45734</v>
          </cell>
        </row>
        <row r="83">
          <cell r="J83">
            <v>4308</v>
          </cell>
          <cell r="K83">
            <v>4308</v>
          </cell>
          <cell r="L83">
            <v>4027</v>
          </cell>
          <cell r="M83">
            <v>4308</v>
          </cell>
        </row>
        <row r="83">
          <cell r="O83">
            <v>150</v>
          </cell>
          <cell r="P83">
            <v>689.28</v>
          </cell>
        </row>
        <row r="83">
          <cell r="S83">
            <v>30.16</v>
          </cell>
        </row>
        <row r="83">
          <cell r="U83">
            <v>350.35</v>
          </cell>
        </row>
        <row r="83">
          <cell r="W83">
            <v>90.47</v>
          </cell>
        </row>
        <row r="83">
          <cell r="AA83">
            <v>1160.26</v>
          </cell>
        </row>
        <row r="83">
          <cell r="AJ83">
            <v>0</v>
          </cell>
          <cell r="AK83">
            <v>1160.26</v>
          </cell>
        </row>
        <row r="83">
          <cell r="AM83" t="str">
            <v>湖南诚展</v>
          </cell>
          <cell r="AN83" t="str">
            <v>劳务工</v>
          </cell>
          <cell r="AO83" t="str">
            <v>湖南诚展</v>
          </cell>
          <cell r="AP83">
            <v>28</v>
          </cell>
          <cell r="AQ83" t="str">
            <v>2025/6/12离职</v>
          </cell>
          <cell r="AR83" t="e">
            <v>#N/A</v>
          </cell>
        </row>
        <row r="83">
          <cell r="AT83" t="str">
            <v>黄希</v>
          </cell>
        </row>
        <row r="84">
          <cell r="B84" t="str">
            <v>李水平</v>
          </cell>
          <cell r="C84" t="str">
            <v>男</v>
          </cell>
          <cell r="D84" t="str">
            <v>433122197802032011</v>
          </cell>
          <cell r="E84">
            <v>45734</v>
          </cell>
        </row>
        <row r="84">
          <cell r="J84">
            <v>4308</v>
          </cell>
          <cell r="K84">
            <v>4308</v>
          </cell>
          <cell r="L84">
            <v>4027</v>
          </cell>
          <cell r="M84">
            <v>4308</v>
          </cell>
        </row>
        <row r="84">
          <cell r="O84">
            <v>150</v>
          </cell>
          <cell r="P84">
            <v>689.28</v>
          </cell>
        </row>
        <row r="84">
          <cell r="S84">
            <v>30.16</v>
          </cell>
        </row>
        <row r="84">
          <cell r="U84">
            <v>350.35</v>
          </cell>
        </row>
        <row r="84">
          <cell r="W84">
            <v>90.47</v>
          </cell>
        </row>
        <row r="84">
          <cell r="AA84">
            <v>1160.26</v>
          </cell>
        </row>
        <row r="84">
          <cell r="AJ84">
            <v>0</v>
          </cell>
          <cell r="AK84">
            <v>1160.26</v>
          </cell>
        </row>
        <row r="84">
          <cell r="AM84" t="str">
            <v>湖南诚展</v>
          </cell>
          <cell r="AN84" t="str">
            <v>劳务工</v>
          </cell>
          <cell r="AO84" t="str">
            <v>湖南诚展</v>
          </cell>
          <cell r="AP84">
            <v>26.5</v>
          </cell>
          <cell r="AQ84">
            <v>0</v>
          </cell>
          <cell r="AR84" t="e">
            <v>#N/A</v>
          </cell>
        </row>
        <row r="84">
          <cell r="AT84" t="str">
            <v>李水平</v>
          </cell>
        </row>
        <row r="85">
          <cell r="B85" t="str">
            <v>吴明贵</v>
          </cell>
          <cell r="C85" t="str">
            <v>男</v>
          </cell>
          <cell r="D85" t="str">
            <v>530622199804213614</v>
          </cell>
          <cell r="E85">
            <v>45736</v>
          </cell>
        </row>
        <row r="85">
          <cell r="J85">
            <v>4308</v>
          </cell>
          <cell r="K85">
            <v>4308</v>
          </cell>
          <cell r="L85">
            <v>4027</v>
          </cell>
          <cell r="M85">
            <v>4308</v>
          </cell>
        </row>
        <row r="85">
          <cell r="O85">
            <v>150</v>
          </cell>
          <cell r="P85">
            <v>689.28</v>
          </cell>
        </row>
        <row r="85">
          <cell r="S85">
            <v>30.16</v>
          </cell>
        </row>
        <row r="85">
          <cell r="U85">
            <v>350.35</v>
          </cell>
        </row>
        <row r="85">
          <cell r="W85">
            <v>90.47</v>
          </cell>
        </row>
        <row r="85">
          <cell r="AA85">
            <v>1160.26</v>
          </cell>
        </row>
        <row r="85">
          <cell r="AJ85">
            <v>0</v>
          </cell>
          <cell r="AK85">
            <v>1160.26</v>
          </cell>
        </row>
        <row r="85">
          <cell r="AM85" t="str">
            <v>湖南诚展</v>
          </cell>
          <cell r="AN85" t="str">
            <v>劳务工</v>
          </cell>
          <cell r="AO85" t="str">
            <v>湖南诚展</v>
          </cell>
          <cell r="AP85">
            <v>26</v>
          </cell>
          <cell r="AQ85">
            <v>0</v>
          </cell>
          <cell r="AR85" t="e">
            <v>#N/A</v>
          </cell>
        </row>
        <row r="85">
          <cell r="AT85" t="str">
            <v>吴明贵</v>
          </cell>
        </row>
        <row r="86">
          <cell r="B86" t="str">
            <v>罗杰</v>
          </cell>
          <cell r="C86" t="str">
            <v>男</v>
          </cell>
          <cell r="D86" t="str">
            <v>430304197512202014</v>
          </cell>
          <cell r="E86">
            <v>45741</v>
          </cell>
        </row>
        <row r="86">
          <cell r="J86">
            <v>4308</v>
          </cell>
          <cell r="K86">
            <v>4308</v>
          </cell>
          <cell r="L86">
            <v>4027</v>
          </cell>
          <cell r="M86">
            <v>4308</v>
          </cell>
        </row>
        <row r="86">
          <cell r="O86">
            <v>150</v>
          </cell>
          <cell r="P86">
            <v>689.28</v>
          </cell>
        </row>
        <row r="86">
          <cell r="S86">
            <v>30.16</v>
          </cell>
        </row>
        <row r="86">
          <cell r="U86">
            <v>350.35</v>
          </cell>
        </row>
        <row r="86">
          <cell r="W86">
            <v>90.47</v>
          </cell>
        </row>
        <row r="86">
          <cell r="AA86">
            <v>1160.26</v>
          </cell>
        </row>
        <row r="86">
          <cell r="AJ86">
            <v>0</v>
          </cell>
          <cell r="AK86">
            <v>1160.26</v>
          </cell>
        </row>
        <row r="86">
          <cell r="AM86" t="str">
            <v>湖南诚展</v>
          </cell>
          <cell r="AN86" t="e">
            <v>#N/A</v>
          </cell>
          <cell r="AO86" t="e">
            <v>#N/A</v>
          </cell>
          <cell r="AP86">
            <v>27</v>
          </cell>
          <cell r="AQ86" t="str">
            <v>2025/05/31离职</v>
          </cell>
          <cell r="AR86" t="e">
            <v>#N/A</v>
          </cell>
        </row>
        <row r="86">
          <cell r="AT86" t="str">
            <v>罗杰</v>
          </cell>
        </row>
        <row r="87">
          <cell r="B87" t="str">
            <v>卢舟晖</v>
          </cell>
          <cell r="C87" t="str">
            <v>男</v>
          </cell>
          <cell r="D87" t="str">
            <v>431322200711070470</v>
          </cell>
          <cell r="E87">
            <v>45745</v>
          </cell>
        </row>
        <row r="87">
          <cell r="O87">
            <v>150</v>
          </cell>
        </row>
        <row r="87">
          <cell r="W87">
            <v>180</v>
          </cell>
        </row>
        <row r="87">
          <cell r="AA87">
            <v>180</v>
          </cell>
        </row>
        <row r="87">
          <cell r="AJ87">
            <v>0</v>
          </cell>
          <cell r="AK87">
            <v>180</v>
          </cell>
        </row>
        <row r="87">
          <cell r="AM87" t="str">
            <v>湖南诚展</v>
          </cell>
          <cell r="AN87" t="str">
            <v>劳务工</v>
          </cell>
          <cell r="AO87" t="str">
            <v>光华荣昌</v>
          </cell>
          <cell r="AP87">
            <v>25</v>
          </cell>
          <cell r="AQ87">
            <v>0</v>
          </cell>
          <cell r="AR87" t="e">
            <v>#N/A</v>
          </cell>
        </row>
        <row r="87">
          <cell r="AT87" t="str">
            <v>卢舟晖</v>
          </cell>
        </row>
        <row r="88">
          <cell r="B88" t="str">
            <v>马战</v>
          </cell>
          <cell r="C88" t="str">
            <v>男</v>
          </cell>
          <cell r="D88" t="str">
            <v>430219198112036276</v>
          </cell>
          <cell r="E88">
            <v>45758</v>
          </cell>
        </row>
        <row r="88">
          <cell r="J88">
            <v>4308</v>
          </cell>
          <cell r="K88">
            <v>4308</v>
          </cell>
          <cell r="L88">
            <v>4027</v>
          </cell>
          <cell r="M88">
            <v>4308</v>
          </cell>
        </row>
        <row r="88">
          <cell r="O88">
            <v>150</v>
          </cell>
          <cell r="P88">
            <v>689.28</v>
          </cell>
        </row>
        <row r="88">
          <cell r="S88">
            <v>30.16</v>
          </cell>
        </row>
        <row r="88">
          <cell r="U88">
            <v>350.35</v>
          </cell>
        </row>
        <row r="88">
          <cell r="W88">
            <v>90.47</v>
          </cell>
        </row>
        <row r="88">
          <cell r="AA88">
            <v>1160.26</v>
          </cell>
        </row>
        <row r="88">
          <cell r="AJ88">
            <v>0</v>
          </cell>
          <cell r="AK88">
            <v>1160.26</v>
          </cell>
        </row>
        <row r="88">
          <cell r="AM88" t="str">
            <v>湖南诚展</v>
          </cell>
          <cell r="AN88" t="str">
            <v>劳务工</v>
          </cell>
          <cell r="AO88" t="str">
            <v>湖南诚展</v>
          </cell>
          <cell r="AP88">
            <v>27</v>
          </cell>
          <cell r="AQ88">
            <v>0</v>
          </cell>
          <cell r="AR88" t="e">
            <v>#N/A</v>
          </cell>
        </row>
        <row r="88">
          <cell r="AT88" t="str">
            <v>马战</v>
          </cell>
        </row>
        <row r="89">
          <cell r="B89" t="str">
            <v>林新龙</v>
          </cell>
          <cell r="C89" t="str">
            <v>男</v>
          </cell>
          <cell r="D89" t="str">
            <v>430281200008030710</v>
          </cell>
          <cell r="E89">
            <v>45759</v>
          </cell>
        </row>
        <row r="89">
          <cell r="J89">
            <v>4308</v>
          </cell>
          <cell r="K89">
            <v>4308</v>
          </cell>
          <cell r="L89">
            <v>4027</v>
          </cell>
          <cell r="M89">
            <v>4308</v>
          </cell>
        </row>
        <row r="89">
          <cell r="O89">
            <v>150</v>
          </cell>
          <cell r="P89">
            <v>689.28</v>
          </cell>
        </row>
        <row r="89">
          <cell r="S89">
            <v>30.16</v>
          </cell>
        </row>
        <row r="89">
          <cell r="U89">
            <v>350.35</v>
          </cell>
        </row>
        <row r="89">
          <cell r="W89">
            <v>90.47</v>
          </cell>
        </row>
        <row r="89">
          <cell r="AA89">
            <v>1160.26</v>
          </cell>
        </row>
        <row r="89">
          <cell r="AJ89">
            <v>0</v>
          </cell>
          <cell r="AK89">
            <v>1160.26</v>
          </cell>
        </row>
        <row r="89">
          <cell r="AM89" t="str">
            <v>湖南诚展</v>
          </cell>
          <cell r="AN89" t="str">
            <v>劳务工</v>
          </cell>
          <cell r="AO89" t="str">
            <v>湖南诚展</v>
          </cell>
          <cell r="AP89">
            <v>28</v>
          </cell>
          <cell r="AQ89" t="str">
            <v>2025/6/12旷工自离离职</v>
          </cell>
          <cell r="AR89" t="e">
            <v>#N/A</v>
          </cell>
        </row>
        <row r="89">
          <cell r="AT89" t="str">
            <v>林新龙</v>
          </cell>
        </row>
        <row r="90">
          <cell r="B90" t="str">
            <v>唐锋</v>
          </cell>
          <cell r="C90" t="str">
            <v>男</v>
          </cell>
          <cell r="D90" t="str">
            <v>422828198402103915</v>
          </cell>
          <cell r="E90">
            <v>45772</v>
          </cell>
        </row>
        <row r="90">
          <cell r="J90">
            <v>4308</v>
          </cell>
          <cell r="K90">
            <v>4308</v>
          </cell>
          <cell r="L90">
            <v>4027</v>
          </cell>
          <cell r="M90">
            <v>4308</v>
          </cell>
        </row>
        <row r="90">
          <cell r="O90">
            <v>150</v>
          </cell>
          <cell r="P90">
            <v>689.28</v>
          </cell>
        </row>
        <row r="90">
          <cell r="S90">
            <v>30.16</v>
          </cell>
        </row>
        <row r="90">
          <cell r="U90">
            <v>350.35</v>
          </cell>
        </row>
        <row r="90">
          <cell r="W90">
            <v>90.47</v>
          </cell>
        </row>
        <row r="90">
          <cell r="AA90">
            <v>1160.26</v>
          </cell>
        </row>
        <row r="90">
          <cell r="AJ90">
            <v>0</v>
          </cell>
          <cell r="AK90">
            <v>1160.26</v>
          </cell>
        </row>
        <row r="90">
          <cell r="AM90" t="str">
            <v>湖南诚展</v>
          </cell>
          <cell r="AN90" t="str">
            <v>劳务工</v>
          </cell>
          <cell r="AO90" t="str">
            <v>湖南诚展</v>
          </cell>
          <cell r="AP90">
            <v>27.5</v>
          </cell>
          <cell r="AQ90">
            <v>0</v>
          </cell>
          <cell r="AR90" t="e">
            <v>#N/A</v>
          </cell>
        </row>
        <row r="90">
          <cell r="AT90" t="str">
            <v>唐锋</v>
          </cell>
        </row>
        <row r="91">
          <cell r="B91" t="str">
            <v>刘红勇</v>
          </cell>
          <cell r="C91" t="str">
            <v>男</v>
          </cell>
          <cell r="D91" t="str">
            <v>430221197903227850</v>
          </cell>
          <cell r="E91">
            <v>45774</v>
          </cell>
        </row>
        <row r="91">
          <cell r="J91">
            <v>4308</v>
          </cell>
          <cell r="K91">
            <v>4308</v>
          </cell>
          <cell r="L91">
            <v>4027</v>
          </cell>
          <cell r="M91">
            <v>4308</v>
          </cell>
        </row>
        <row r="91">
          <cell r="O91">
            <v>150</v>
          </cell>
          <cell r="P91">
            <v>689.28</v>
          </cell>
        </row>
        <row r="91">
          <cell r="S91">
            <v>30.16</v>
          </cell>
        </row>
        <row r="91">
          <cell r="U91">
            <v>350.35</v>
          </cell>
        </row>
        <row r="91">
          <cell r="W91">
            <v>90.47</v>
          </cell>
        </row>
        <row r="91">
          <cell r="AA91">
            <v>1160.26</v>
          </cell>
        </row>
        <row r="91">
          <cell r="AJ91">
            <v>0</v>
          </cell>
          <cell r="AK91">
            <v>1160.26</v>
          </cell>
        </row>
        <row r="91">
          <cell r="AM91" t="str">
            <v>湖南诚展</v>
          </cell>
          <cell r="AN91" t="str">
            <v>劳务工</v>
          </cell>
          <cell r="AO91" t="str">
            <v>湖南诚展</v>
          </cell>
          <cell r="AP91">
            <v>24.5</v>
          </cell>
          <cell r="AQ91">
            <v>0</v>
          </cell>
          <cell r="AR91" t="e">
            <v>#N/A</v>
          </cell>
        </row>
        <row r="91">
          <cell r="AT91" t="str">
            <v>刘红勇</v>
          </cell>
        </row>
        <row r="92">
          <cell r="B92" t="str">
            <v>周忠有</v>
          </cell>
          <cell r="C92" t="str">
            <v>男</v>
          </cell>
          <cell r="D92" t="str">
            <v>430221199411097112</v>
          </cell>
          <cell r="E92">
            <v>45775</v>
          </cell>
        </row>
        <row r="92">
          <cell r="J92">
            <v>4308</v>
          </cell>
          <cell r="K92">
            <v>4308</v>
          </cell>
          <cell r="L92">
            <v>4027</v>
          </cell>
          <cell r="M92">
            <v>4308</v>
          </cell>
        </row>
        <row r="92">
          <cell r="O92">
            <v>150</v>
          </cell>
          <cell r="P92">
            <v>689.28</v>
          </cell>
        </row>
        <row r="92">
          <cell r="S92">
            <v>30.16</v>
          </cell>
        </row>
        <row r="92">
          <cell r="U92">
            <v>350.35</v>
          </cell>
        </row>
        <row r="92">
          <cell r="W92">
            <v>90.47</v>
          </cell>
        </row>
        <row r="92">
          <cell r="AA92">
            <v>1160.26</v>
          </cell>
        </row>
        <row r="92">
          <cell r="AJ92">
            <v>0</v>
          </cell>
          <cell r="AK92">
            <v>1160.26</v>
          </cell>
        </row>
        <row r="92">
          <cell r="AM92" t="str">
            <v>湖南诚展</v>
          </cell>
          <cell r="AN92" t="e">
            <v>#N/A</v>
          </cell>
          <cell r="AO92" t="e">
            <v>#N/A</v>
          </cell>
          <cell r="AP92">
            <v>25</v>
          </cell>
          <cell r="AQ92" t="str">
            <v>2025/6/2退回</v>
          </cell>
          <cell r="AR92" t="e">
            <v>#N/A</v>
          </cell>
        </row>
        <row r="92">
          <cell r="AT92" t="str">
            <v>周忠有</v>
          </cell>
        </row>
        <row r="93">
          <cell r="B93" t="str">
            <v>刘顺新</v>
          </cell>
          <cell r="C93" t="str">
            <v>男</v>
          </cell>
          <cell r="D93" t="str">
            <v>430221199409035617</v>
          </cell>
          <cell r="E93">
            <v>45777</v>
          </cell>
        </row>
        <row r="93">
          <cell r="J93">
            <v>4308</v>
          </cell>
          <cell r="K93">
            <v>4308</v>
          </cell>
          <cell r="L93">
            <v>4027</v>
          </cell>
          <cell r="M93">
            <v>4308</v>
          </cell>
        </row>
        <row r="93">
          <cell r="O93">
            <v>150</v>
          </cell>
          <cell r="P93">
            <v>689.28</v>
          </cell>
        </row>
        <row r="93">
          <cell r="S93">
            <v>30.16</v>
          </cell>
        </row>
        <row r="93">
          <cell r="U93">
            <v>350.35</v>
          </cell>
        </row>
        <row r="93">
          <cell r="W93">
            <v>90.47</v>
          </cell>
        </row>
        <row r="93">
          <cell r="AA93">
            <v>1160.26</v>
          </cell>
        </row>
        <row r="93">
          <cell r="AJ93">
            <v>0</v>
          </cell>
          <cell r="AK93">
            <v>1160.26</v>
          </cell>
        </row>
        <row r="93">
          <cell r="AM93" t="str">
            <v>湖南诚展</v>
          </cell>
          <cell r="AN93" t="str">
            <v>劳务工</v>
          </cell>
          <cell r="AO93" t="str">
            <v>湖南诚展</v>
          </cell>
          <cell r="AP93">
            <v>27</v>
          </cell>
          <cell r="AQ93">
            <v>0</v>
          </cell>
          <cell r="AR93" t="e">
            <v>#N/A</v>
          </cell>
        </row>
        <row r="93">
          <cell r="AT93" t="str">
            <v>刘顺新</v>
          </cell>
        </row>
        <row r="94">
          <cell r="B94" t="str">
            <v>向友发</v>
          </cell>
          <cell r="C94" t="str">
            <v>男</v>
          </cell>
          <cell r="D94" t="str">
            <v>522725197511091911</v>
          </cell>
          <cell r="E94">
            <v>45784</v>
          </cell>
        </row>
        <row r="94">
          <cell r="J94">
            <v>4308</v>
          </cell>
          <cell r="K94">
            <v>4308</v>
          </cell>
          <cell r="L94">
            <v>4027</v>
          </cell>
          <cell r="M94">
            <v>4308</v>
          </cell>
        </row>
        <row r="94">
          <cell r="O94">
            <v>150</v>
          </cell>
          <cell r="P94">
            <v>689.28</v>
          </cell>
        </row>
        <row r="94">
          <cell r="S94">
            <v>30.16</v>
          </cell>
        </row>
        <row r="94">
          <cell r="U94">
            <v>350.35</v>
          </cell>
        </row>
        <row r="94">
          <cell r="W94">
            <v>90.47</v>
          </cell>
        </row>
        <row r="94">
          <cell r="AA94">
            <v>1160.26</v>
          </cell>
        </row>
        <row r="94">
          <cell r="AJ94">
            <v>0</v>
          </cell>
          <cell r="AK94">
            <v>1160.26</v>
          </cell>
        </row>
        <row r="94">
          <cell r="AM94" t="str">
            <v>湖南诚展</v>
          </cell>
          <cell r="AN94" t="e">
            <v>#N/A</v>
          </cell>
          <cell r="AO94" t="e">
            <v>#N/A</v>
          </cell>
          <cell r="AP94">
            <v>23</v>
          </cell>
          <cell r="AQ94" t="str">
            <v>2025/6/5离职</v>
          </cell>
          <cell r="AR94" t="e">
            <v>#N/A</v>
          </cell>
        </row>
        <row r="94">
          <cell r="AT94" t="str">
            <v>向友发</v>
          </cell>
        </row>
        <row r="95">
          <cell r="B95" t="str">
            <v>朱友谊</v>
          </cell>
          <cell r="C95" t="str">
            <v>男</v>
          </cell>
          <cell r="D95" t="str">
            <v>432802197911120493</v>
          </cell>
          <cell r="E95">
            <v>45789</v>
          </cell>
        </row>
        <row r="95">
          <cell r="J95">
            <v>4308</v>
          </cell>
          <cell r="K95">
            <v>4308</v>
          </cell>
          <cell r="L95">
            <v>4027</v>
          </cell>
          <cell r="M95">
            <v>4308</v>
          </cell>
        </row>
        <row r="95">
          <cell r="O95">
            <v>150</v>
          </cell>
          <cell r="P95">
            <v>689.28</v>
          </cell>
        </row>
        <row r="95">
          <cell r="S95">
            <v>30.16</v>
          </cell>
        </row>
        <row r="95">
          <cell r="U95">
            <v>350.35</v>
          </cell>
        </row>
        <row r="95">
          <cell r="W95">
            <v>90.47</v>
          </cell>
        </row>
        <row r="95">
          <cell r="AA95">
            <v>1160.26</v>
          </cell>
        </row>
        <row r="95">
          <cell r="AJ95">
            <v>0</v>
          </cell>
          <cell r="AK95">
            <v>1160.26</v>
          </cell>
        </row>
        <row r="95">
          <cell r="AM95" t="str">
            <v>湖南诚展</v>
          </cell>
          <cell r="AN95" t="e">
            <v>#N/A</v>
          </cell>
          <cell r="AO95" t="e">
            <v>#N/A</v>
          </cell>
          <cell r="AP95">
            <v>17</v>
          </cell>
          <cell r="AQ95" t="str">
            <v>2025/05/29离职</v>
          </cell>
          <cell r="AR95" t="e">
            <v>#N/A</v>
          </cell>
        </row>
        <row r="95">
          <cell r="AT95" t="str">
            <v>朱友谊</v>
          </cell>
        </row>
        <row r="96">
          <cell r="B96" t="str">
            <v>熊宇涛</v>
          </cell>
          <cell r="C96" t="str">
            <v>男</v>
          </cell>
          <cell r="D96" t="str">
            <v>430281199910053313</v>
          </cell>
          <cell r="E96">
            <v>45789</v>
          </cell>
        </row>
        <row r="96">
          <cell r="J96">
            <v>4308</v>
          </cell>
          <cell r="K96">
            <v>4308</v>
          </cell>
          <cell r="L96">
            <v>4027</v>
          </cell>
          <cell r="M96">
            <v>4308</v>
          </cell>
        </row>
        <row r="96">
          <cell r="O96">
            <v>150</v>
          </cell>
          <cell r="P96">
            <v>689.28</v>
          </cell>
        </row>
        <row r="96">
          <cell r="S96">
            <v>30.16</v>
          </cell>
        </row>
        <row r="96">
          <cell r="U96">
            <v>350.35</v>
          </cell>
        </row>
        <row r="96">
          <cell r="W96">
            <v>90.47</v>
          </cell>
        </row>
        <row r="96">
          <cell r="AA96">
            <v>1160.26</v>
          </cell>
        </row>
        <row r="96">
          <cell r="AJ96">
            <v>0</v>
          </cell>
          <cell r="AK96">
            <v>1160.26</v>
          </cell>
        </row>
        <row r="96">
          <cell r="AM96" t="str">
            <v>湖南诚展</v>
          </cell>
          <cell r="AN96" t="e">
            <v>#N/A</v>
          </cell>
          <cell r="AO96" t="e">
            <v>#N/A</v>
          </cell>
          <cell r="AP96">
            <v>11.3</v>
          </cell>
          <cell r="AQ96" t="str">
            <v>2025/05/27离职</v>
          </cell>
          <cell r="AR96" t="e">
            <v>#N/A</v>
          </cell>
        </row>
        <row r="96">
          <cell r="AT96" t="str">
            <v>熊宇涛</v>
          </cell>
        </row>
        <row r="97">
          <cell r="B97" t="str">
            <v>聂松华</v>
          </cell>
          <cell r="C97" t="str">
            <v>男</v>
          </cell>
          <cell r="D97" t="str">
            <v>430221198006087813</v>
          </cell>
          <cell r="E97">
            <v>45789</v>
          </cell>
        </row>
        <row r="97">
          <cell r="J97">
            <v>4308</v>
          </cell>
          <cell r="K97">
            <v>4308</v>
          </cell>
          <cell r="L97">
            <v>4027</v>
          </cell>
          <cell r="M97">
            <v>4308</v>
          </cell>
        </row>
        <row r="97">
          <cell r="O97">
            <v>150</v>
          </cell>
          <cell r="P97">
            <v>689.28</v>
          </cell>
        </row>
        <row r="97">
          <cell r="S97">
            <v>30.16</v>
          </cell>
        </row>
        <row r="97">
          <cell r="U97">
            <v>350.35</v>
          </cell>
        </row>
        <row r="97">
          <cell r="W97">
            <v>90.47</v>
          </cell>
        </row>
        <row r="97">
          <cell r="AA97">
            <v>1160.26</v>
          </cell>
        </row>
        <row r="97">
          <cell r="AJ97">
            <v>0</v>
          </cell>
          <cell r="AK97">
            <v>1160.26</v>
          </cell>
        </row>
        <row r="97">
          <cell r="AM97" t="str">
            <v>湖南诚展</v>
          </cell>
          <cell r="AN97" t="str">
            <v>劳务工</v>
          </cell>
          <cell r="AO97" t="str">
            <v>湖南诚展</v>
          </cell>
          <cell r="AP97">
            <v>18</v>
          </cell>
          <cell r="AQ97">
            <v>0</v>
          </cell>
          <cell r="AR97" t="e">
            <v>#N/A</v>
          </cell>
        </row>
        <row r="97">
          <cell r="AT97" t="str">
            <v>聂松华</v>
          </cell>
        </row>
        <row r="98">
          <cell r="B98" t="str">
            <v>龙意倩</v>
          </cell>
          <cell r="C98" t="str">
            <v>男</v>
          </cell>
          <cell r="D98" t="str">
            <v>430221198104047815</v>
          </cell>
          <cell r="E98">
            <v>45790</v>
          </cell>
        </row>
        <row r="98">
          <cell r="J98">
            <v>4308</v>
          </cell>
          <cell r="K98">
            <v>4308</v>
          </cell>
          <cell r="L98">
            <v>4027</v>
          </cell>
          <cell r="M98">
            <v>4308</v>
          </cell>
        </row>
        <row r="98">
          <cell r="O98">
            <v>150</v>
          </cell>
          <cell r="P98">
            <v>689.28</v>
          </cell>
        </row>
        <row r="98">
          <cell r="S98">
            <v>30.16</v>
          </cell>
        </row>
        <row r="98">
          <cell r="U98">
            <v>350.35</v>
          </cell>
        </row>
        <row r="98">
          <cell r="W98">
            <v>90.47</v>
          </cell>
        </row>
        <row r="98">
          <cell r="AA98">
            <v>1160.26</v>
          </cell>
        </row>
        <row r="98">
          <cell r="AJ98">
            <v>0</v>
          </cell>
          <cell r="AK98">
            <v>1160.26</v>
          </cell>
        </row>
        <row r="98">
          <cell r="AM98" t="str">
            <v>湖南诚展</v>
          </cell>
          <cell r="AN98" t="str">
            <v>劳务工</v>
          </cell>
          <cell r="AO98" t="str">
            <v>湖南诚展</v>
          </cell>
          <cell r="AP98">
            <v>18</v>
          </cell>
          <cell r="AQ98">
            <v>0</v>
          </cell>
          <cell r="AR98" t="e">
            <v>#N/A</v>
          </cell>
        </row>
        <row r="98">
          <cell r="AT98" t="str">
            <v>龙意倩</v>
          </cell>
        </row>
        <row r="99">
          <cell r="B99" t="str">
            <v>佘军</v>
          </cell>
          <cell r="C99" t="str">
            <v>男</v>
          </cell>
          <cell r="D99" t="str">
            <v>430521200605094958</v>
          </cell>
          <cell r="E99">
            <v>45804</v>
          </cell>
        </row>
        <row r="99">
          <cell r="O99">
            <v>150</v>
          </cell>
        </row>
        <row r="99">
          <cell r="W99">
            <v>180</v>
          </cell>
        </row>
        <row r="99">
          <cell r="AA99">
            <v>180</v>
          </cell>
        </row>
        <row r="99">
          <cell r="AJ99">
            <v>0</v>
          </cell>
          <cell r="AK99">
            <v>180</v>
          </cell>
        </row>
        <row r="99">
          <cell r="AM99" t="str">
            <v>湖南诚展</v>
          </cell>
          <cell r="AN99" t="str">
            <v>劳务工</v>
          </cell>
          <cell r="AO99" t="str">
            <v>湖南诚展</v>
          </cell>
          <cell r="AP99">
            <v>4</v>
          </cell>
          <cell r="AQ99">
            <v>0</v>
          </cell>
          <cell r="AR99" t="e">
            <v>#N/A</v>
          </cell>
        </row>
        <row r="99">
          <cell r="AT99" t="str">
            <v>佘军</v>
          </cell>
        </row>
        <row r="100">
          <cell r="B100" t="str">
            <v>伍星</v>
          </cell>
          <cell r="C100" t="str">
            <v>男</v>
          </cell>
          <cell r="D100" t="str">
            <v>432823197793120511</v>
          </cell>
          <cell r="E100">
            <v>45805</v>
          </cell>
        </row>
        <row r="100">
          <cell r="O100">
            <v>150</v>
          </cell>
        </row>
        <row r="100">
          <cell r="W100">
            <v>180</v>
          </cell>
        </row>
        <row r="100">
          <cell r="AA100">
            <v>180</v>
          </cell>
        </row>
        <row r="100">
          <cell r="AJ100">
            <v>0</v>
          </cell>
          <cell r="AK100">
            <v>180</v>
          </cell>
        </row>
        <row r="100">
          <cell r="AM100" t="str">
            <v>湖南诚展</v>
          </cell>
          <cell r="AN100" t="str">
            <v>劳务工</v>
          </cell>
          <cell r="AO100" t="str">
            <v>湖南诚展</v>
          </cell>
          <cell r="AP100">
            <v>3</v>
          </cell>
          <cell r="AQ100" t="str">
            <v>2025/6/10离职</v>
          </cell>
          <cell r="AR100" t="e">
            <v>#N/A</v>
          </cell>
        </row>
        <row r="100">
          <cell r="AT100" t="str">
            <v>伍星</v>
          </cell>
        </row>
        <row r="101">
          <cell r="B101" t="str">
            <v>李全省</v>
          </cell>
          <cell r="C101" t="str">
            <v>男</v>
          </cell>
          <cell r="D101" t="str">
            <v>412924197907094536</v>
          </cell>
          <cell r="E101">
            <v>45774</v>
          </cell>
        </row>
        <row r="101">
          <cell r="O101">
            <v>150</v>
          </cell>
        </row>
        <row r="101">
          <cell r="W101">
            <v>180</v>
          </cell>
        </row>
        <row r="101">
          <cell r="AA101">
            <v>180</v>
          </cell>
        </row>
        <row r="101">
          <cell r="AJ101">
            <v>0</v>
          </cell>
          <cell r="AK101">
            <v>180</v>
          </cell>
        </row>
        <row r="101">
          <cell r="AM101" t="str">
            <v>湖南诚展</v>
          </cell>
          <cell r="AN101" t="e">
            <v>#N/A</v>
          </cell>
          <cell r="AO101" t="e">
            <v>#N/A</v>
          </cell>
          <cell r="AP101">
            <v>3</v>
          </cell>
          <cell r="AQ101" t="e">
            <v>#N/A</v>
          </cell>
          <cell r="AR101" t="e">
            <v>#N/A</v>
          </cell>
        </row>
        <row r="101">
          <cell r="AT101" t="e">
            <v>#N/A</v>
          </cell>
        </row>
        <row r="102">
          <cell r="B102" t="str">
            <v>尹水英</v>
          </cell>
          <cell r="C102" t="str">
            <v>女</v>
          </cell>
          <cell r="D102" t="str">
            <v>430221197904137128</v>
          </cell>
          <cell r="E102">
            <v>45772</v>
          </cell>
        </row>
        <row r="102">
          <cell r="O102">
            <v>150</v>
          </cell>
        </row>
        <row r="102">
          <cell r="W102">
            <v>180</v>
          </cell>
        </row>
        <row r="102">
          <cell r="AA102">
            <v>180</v>
          </cell>
        </row>
        <row r="102">
          <cell r="AJ102">
            <v>0</v>
          </cell>
          <cell r="AK102">
            <v>180</v>
          </cell>
        </row>
        <row r="102">
          <cell r="AM102" t="str">
            <v>湖南诚展</v>
          </cell>
          <cell r="AN102" t="e">
            <v>#N/A</v>
          </cell>
          <cell r="AO102" t="e">
            <v>#N/A</v>
          </cell>
          <cell r="AP102">
            <v>5</v>
          </cell>
          <cell r="AQ102" t="e">
            <v>#N/A</v>
          </cell>
          <cell r="AR102" t="e">
            <v>#N/A</v>
          </cell>
        </row>
        <row r="102">
          <cell r="AT102" t="e">
            <v>#N/A</v>
          </cell>
        </row>
        <row r="103">
          <cell r="B103" t="str">
            <v>谭剑</v>
          </cell>
          <cell r="C103" t="str">
            <v>男</v>
          </cell>
          <cell r="D103" t="str">
            <v>430381198402243314</v>
          </cell>
          <cell r="E103">
            <v>45775</v>
          </cell>
        </row>
        <row r="103">
          <cell r="O103">
            <v>150</v>
          </cell>
        </row>
        <row r="103">
          <cell r="W103">
            <v>180</v>
          </cell>
        </row>
        <row r="103">
          <cell r="AA103">
            <v>180</v>
          </cell>
        </row>
        <row r="103">
          <cell r="AJ103">
            <v>0</v>
          </cell>
          <cell r="AK103">
            <v>180</v>
          </cell>
        </row>
        <row r="103">
          <cell r="AM103" t="str">
            <v>湖南诚展</v>
          </cell>
          <cell r="AN103" t="e">
            <v>#N/A</v>
          </cell>
          <cell r="AO103" t="e">
            <v>#N/A</v>
          </cell>
          <cell r="AP103">
            <v>4</v>
          </cell>
          <cell r="AQ103" t="e">
            <v>#N/A</v>
          </cell>
          <cell r="AR103" t="e">
            <v>#N/A</v>
          </cell>
        </row>
        <row r="103">
          <cell r="AT103" t="str">
            <v>谭剑</v>
          </cell>
        </row>
        <row r="104">
          <cell r="B104" t="str">
            <v>蔡归仓</v>
          </cell>
          <cell r="C104" t="str">
            <v>男</v>
          </cell>
          <cell r="D104" t="str">
            <v>620503199102053932</v>
          </cell>
          <cell r="E104">
            <v>45594</v>
          </cell>
        </row>
        <row r="104">
          <cell r="J104">
            <v>4308</v>
          </cell>
          <cell r="K104">
            <v>4308</v>
          </cell>
          <cell r="L104">
            <v>4027</v>
          </cell>
          <cell r="M104">
            <v>4308</v>
          </cell>
        </row>
        <row r="104">
          <cell r="O104">
            <v>150</v>
          </cell>
          <cell r="P104">
            <v>689.28</v>
          </cell>
        </row>
        <row r="104">
          <cell r="S104">
            <v>30.16</v>
          </cell>
        </row>
        <row r="104">
          <cell r="U104">
            <v>350.35</v>
          </cell>
        </row>
        <row r="104">
          <cell r="W104">
            <v>90.47</v>
          </cell>
        </row>
        <row r="104">
          <cell r="AA104">
            <v>1160.26</v>
          </cell>
        </row>
        <row r="104">
          <cell r="AJ104">
            <v>0</v>
          </cell>
          <cell r="AK104">
            <v>1160.26</v>
          </cell>
        </row>
        <row r="104">
          <cell r="AM104" t="str">
            <v>湖南诚展</v>
          </cell>
          <cell r="AN104" t="e">
            <v>#N/A</v>
          </cell>
          <cell r="AO104" t="e">
            <v>#N/A</v>
          </cell>
          <cell r="AP104">
            <v>4</v>
          </cell>
          <cell r="AQ104" t="str">
            <v>2025/5/8离职</v>
          </cell>
          <cell r="AR104" t="e">
            <v>#N/A</v>
          </cell>
        </row>
        <row r="104">
          <cell r="AT104" t="str">
            <v>蔡归仓</v>
          </cell>
        </row>
        <row r="105">
          <cell r="B105" t="str">
            <v>龙必香</v>
          </cell>
          <cell r="C105" t="str">
            <v>女</v>
          </cell>
          <cell r="D105" t="str">
            <v>430221197811117849</v>
          </cell>
          <cell r="E105">
            <v>45693</v>
          </cell>
        </row>
        <row r="105">
          <cell r="J105">
            <v>4308</v>
          </cell>
          <cell r="K105">
            <v>4308</v>
          </cell>
          <cell r="L105">
            <v>4027</v>
          </cell>
          <cell r="M105">
            <v>4308</v>
          </cell>
        </row>
        <row r="105">
          <cell r="O105">
            <v>150</v>
          </cell>
          <cell r="P105">
            <v>689.28</v>
          </cell>
        </row>
        <row r="105">
          <cell r="S105">
            <v>30.16</v>
          </cell>
        </row>
        <row r="105">
          <cell r="U105">
            <v>350.35</v>
          </cell>
        </row>
        <row r="105">
          <cell r="W105">
            <v>90.47</v>
          </cell>
        </row>
        <row r="105">
          <cell r="AA105">
            <v>1160.26</v>
          </cell>
        </row>
        <row r="105">
          <cell r="AJ105">
            <v>0</v>
          </cell>
          <cell r="AK105">
            <v>1160.26</v>
          </cell>
        </row>
        <row r="105">
          <cell r="AM105" t="str">
            <v>湖南诚展</v>
          </cell>
          <cell r="AN105" t="e">
            <v>#N/A</v>
          </cell>
          <cell r="AO105" t="e">
            <v>#N/A</v>
          </cell>
          <cell r="AP105">
            <v>7</v>
          </cell>
          <cell r="AQ105" t="str">
            <v>2025/05/09号离职</v>
          </cell>
          <cell r="AR105" t="e">
            <v>#N/A</v>
          </cell>
        </row>
        <row r="105">
          <cell r="AT105" t="str">
            <v>龙必香</v>
          </cell>
        </row>
        <row r="106">
          <cell r="B106" t="str">
            <v>廖益家</v>
          </cell>
          <cell r="C106" t="str">
            <v>男</v>
          </cell>
          <cell r="D106" t="str">
            <v>430281198205040715</v>
          </cell>
          <cell r="E106">
            <v>45777</v>
          </cell>
        </row>
        <row r="106">
          <cell r="J106">
            <v>4308</v>
          </cell>
          <cell r="K106">
            <v>4308</v>
          </cell>
          <cell r="L106">
            <v>4027</v>
          </cell>
          <cell r="M106">
            <v>4308</v>
          </cell>
        </row>
        <row r="106">
          <cell r="O106">
            <v>150</v>
          </cell>
          <cell r="P106">
            <v>689.28</v>
          </cell>
        </row>
        <row r="106">
          <cell r="S106">
            <v>30.16</v>
          </cell>
        </row>
        <row r="106">
          <cell r="U106">
            <v>350.35</v>
          </cell>
        </row>
        <row r="106">
          <cell r="W106">
            <v>90.47</v>
          </cell>
        </row>
        <row r="106">
          <cell r="AA106">
            <v>1160.26</v>
          </cell>
        </row>
        <row r="106">
          <cell r="AJ106">
            <v>0</v>
          </cell>
          <cell r="AK106">
            <v>1160.26</v>
          </cell>
        </row>
        <row r="106">
          <cell r="AM106" t="str">
            <v>湖南诚展</v>
          </cell>
          <cell r="AN106" t="e">
            <v>#N/A</v>
          </cell>
          <cell r="AO106" t="e">
            <v>#N/A</v>
          </cell>
          <cell r="AP106">
            <v>6</v>
          </cell>
          <cell r="AQ106" t="str">
            <v>2025/5/9离职</v>
          </cell>
          <cell r="AR106" t="e">
            <v>#N/A</v>
          </cell>
        </row>
        <row r="106">
          <cell r="AT106" t="str">
            <v>廖益家</v>
          </cell>
        </row>
        <row r="107">
          <cell r="B107" t="str">
            <v>向鹏</v>
          </cell>
          <cell r="C107" t="str">
            <v>男</v>
          </cell>
          <cell r="D107" t="str">
            <v>430211198711240016</v>
          </cell>
          <cell r="E107">
            <v>45784</v>
          </cell>
        </row>
        <row r="107">
          <cell r="O107">
            <v>150</v>
          </cell>
        </row>
        <row r="107">
          <cell r="W107">
            <v>180</v>
          </cell>
        </row>
        <row r="107">
          <cell r="AA107">
            <v>180</v>
          </cell>
        </row>
        <row r="107">
          <cell r="AJ107">
            <v>0</v>
          </cell>
          <cell r="AK107">
            <v>180</v>
          </cell>
        </row>
        <row r="107">
          <cell r="AM107" t="str">
            <v>湖南诚展</v>
          </cell>
          <cell r="AN107" t="e">
            <v>#N/A</v>
          </cell>
          <cell r="AO107" t="e">
            <v>#N/A</v>
          </cell>
          <cell r="AP107">
            <v>5</v>
          </cell>
          <cell r="AQ107" t="str">
            <v>2025/5/12离职</v>
          </cell>
          <cell r="AR107" t="e">
            <v>#N/A</v>
          </cell>
        </row>
        <row r="107">
          <cell r="AT107" t="str">
            <v>向鹏</v>
          </cell>
        </row>
        <row r="108">
          <cell r="B108" t="str">
            <v>刘长江</v>
          </cell>
          <cell r="C108" t="str">
            <v>男</v>
          </cell>
          <cell r="D108" t="str">
            <v>430602198306192570</v>
          </cell>
          <cell r="E108">
            <v>45784</v>
          </cell>
        </row>
        <row r="108">
          <cell r="O108">
            <v>150</v>
          </cell>
        </row>
        <row r="108">
          <cell r="W108">
            <v>180</v>
          </cell>
        </row>
        <row r="108">
          <cell r="AA108">
            <v>180</v>
          </cell>
        </row>
        <row r="108">
          <cell r="AJ108">
            <v>0</v>
          </cell>
          <cell r="AK108">
            <v>180</v>
          </cell>
        </row>
        <row r="108">
          <cell r="AM108" t="str">
            <v>湖南诚展</v>
          </cell>
          <cell r="AN108" t="e">
            <v>#N/A</v>
          </cell>
          <cell r="AO108" t="e">
            <v>#N/A</v>
          </cell>
          <cell r="AP108">
            <v>5</v>
          </cell>
          <cell r="AQ108" t="str">
            <v>2025/5/12离职</v>
          </cell>
          <cell r="AR108" t="e">
            <v>#N/A</v>
          </cell>
        </row>
        <row r="108">
          <cell r="AT108" t="str">
            <v>刘长江</v>
          </cell>
        </row>
        <row r="109">
          <cell r="B109" t="str">
            <v>郭朝阳</v>
          </cell>
          <cell r="C109" t="str">
            <v>男</v>
          </cell>
          <cell r="D109" t="str">
            <v>430221197911096811</v>
          </cell>
          <cell r="E109">
            <v>45784</v>
          </cell>
        </row>
        <row r="109">
          <cell r="J109">
            <v>4308</v>
          </cell>
          <cell r="K109">
            <v>4308</v>
          </cell>
          <cell r="L109">
            <v>4027</v>
          </cell>
          <cell r="M109">
            <v>4308</v>
          </cell>
        </row>
        <row r="109">
          <cell r="O109">
            <v>150</v>
          </cell>
          <cell r="P109">
            <v>689.28</v>
          </cell>
        </row>
        <row r="109">
          <cell r="S109">
            <v>30.16</v>
          </cell>
        </row>
        <row r="109">
          <cell r="U109">
            <v>350.35</v>
          </cell>
        </row>
        <row r="109">
          <cell r="W109">
            <v>90.47</v>
          </cell>
        </row>
        <row r="109">
          <cell r="AA109">
            <v>1160.26</v>
          </cell>
        </row>
        <row r="109">
          <cell r="AJ109">
            <v>0</v>
          </cell>
          <cell r="AK109">
            <v>1160.26</v>
          </cell>
        </row>
        <row r="109">
          <cell r="AM109" t="str">
            <v>湖南诚展</v>
          </cell>
          <cell r="AN109" t="e">
            <v>#N/A</v>
          </cell>
          <cell r="AO109" t="e">
            <v>#N/A</v>
          </cell>
          <cell r="AP109">
            <v>8</v>
          </cell>
          <cell r="AQ109" t="str">
            <v>2025/5/15离职</v>
          </cell>
          <cell r="AR109" t="e">
            <v>#N/A</v>
          </cell>
        </row>
        <row r="109">
          <cell r="AT109" t="str">
            <v>郭朝阳</v>
          </cell>
        </row>
        <row r="110">
          <cell r="B110" t="str">
            <v>胡敏</v>
          </cell>
          <cell r="C110" t="str">
            <v>男</v>
          </cell>
          <cell r="D110" t="str">
            <v>430221198508173877</v>
          </cell>
          <cell r="E110">
            <v>45789</v>
          </cell>
        </row>
        <row r="110">
          <cell r="O110">
            <v>0</v>
          </cell>
        </row>
        <row r="110">
          <cell r="W110">
            <v>180</v>
          </cell>
        </row>
        <row r="110">
          <cell r="AA110">
            <v>180</v>
          </cell>
        </row>
        <row r="110">
          <cell r="AJ110">
            <v>0</v>
          </cell>
          <cell r="AK110">
            <v>180</v>
          </cell>
        </row>
        <row r="110">
          <cell r="AM110" t="str">
            <v>湖南诚展</v>
          </cell>
          <cell r="AN110" t="e">
            <v>#N/A</v>
          </cell>
          <cell r="AO110" t="e">
            <v>#N/A</v>
          </cell>
          <cell r="AP110">
            <v>2</v>
          </cell>
          <cell r="AQ110" t="str">
            <v>2025/05/16号自离</v>
          </cell>
          <cell r="AR110" t="e">
            <v>#N/A</v>
          </cell>
        </row>
        <row r="110">
          <cell r="AT110" t="e">
            <v>#N/A</v>
          </cell>
        </row>
        <row r="111">
          <cell r="B111" t="str">
            <v>黄金容</v>
          </cell>
          <cell r="C111" t="str">
            <v>女</v>
          </cell>
          <cell r="D111" t="str">
            <v>432503198209264707</v>
          </cell>
          <cell r="E111">
            <v>45729</v>
          </cell>
        </row>
        <row r="111">
          <cell r="J111">
            <v>4308</v>
          </cell>
          <cell r="K111">
            <v>4308</v>
          </cell>
          <cell r="L111">
            <v>4027</v>
          </cell>
          <cell r="M111">
            <v>4308</v>
          </cell>
        </row>
        <row r="111">
          <cell r="O111">
            <v>150</v>
          </cell>
          <cell r="P111">
            <v>689.28</v>
          </cell>
        </row>
        <row r="111">
          <cell r="S111">
            <v>30.16</v>
          </cell>
        </row>
        <row r="111">
          <cell r="U111">
            <v>350.35</v>
          </cell>
        </row>
        <row r="111">
          <cell r="W111">
            <v>90.47</v>
          </cell>
        </row>
        <row r="111">
          <cell r="AA111">
            <v>1160.26</v>
          </cell>
        </row>
        <row r="111">
          <cell r="AJ111">
            <v>0</v>
          </cell>
          <cell r="AK111">
            <v>1160.26</v>
          </cell>
        </row>
        <row r="111">
          <cell r="AM111" t="str">
            <v>湖南诚展</v>
          </cell>
          <cell r="AN111" t="e">
            <v>#N/A</v>
          </cell>
          <cell r="AO111" t="e">
            <v>#N/A</v>
          </cell>
          <cell r="AP111">
            <v>15</v>
          </cell>
          <cell r="AQ111" t="str">
            <v>2025/05/17号离职</v>
          </cell>
          <cell r="AR111" t="e">
            <v>#N/A</v>
          </cell>
        </row>
        <row r="111">
          <cell r="AT111" t="str">
            <v>黄金容</v>
          </cell>
        </row>
        <row r="112">
          <cell r="B112" t="str">
            <v>谢波</v>
          </cell>
          <cell r="C112" t="str">
            <v>男</v>
          </cell>
          <cell r="D112" t="str">
            <v>430211198105230811</v>
          </cell>
          <cell r="E112">
            <v>45729</v>
          </cell>
        </row>
        <row r="112">
          <cell r="J112">
            <v>4308</v>
          </cell>
          <cell r="K112">
            <v>4308</v>
          </cell>
          <cell r="L112">
            <v>4027</v>
          </cell>
          <cell r="M112">
            <v>4308</v>
          </cell>
        </row>
        <row r="112">
          <cell r="O112">
            <v>150</v>
          </cell>
          <cell r="P112">
            <v>689.28</v>
          </cell>
        </row>
        <row r="112">
          <cell r="S112">
            <v>30.16</v>
          </cell>
        </row>
        <row r="112">
          <cell r="U112">
            <v>350.35</v>
          </cell>
        </row>
        <row r="112">
          <cell r="W112">
            <v>90.47</v>
          </cell>
        </row>
        <row r="112">
          <cell r="AA112">
            <v>1160.26</v>
          </cell>
        </row>
        <row r="112">
          <cell r="AJ112">
            <v>0</v>
          </cell>
          <cell r="AK112">
            <v>1160.26</v>
          </cell>
        </row>
        <row r="112">
          <cell r="AM112" t="str">
            <v>湖南诚展</v>
          </cell>
          <cell r="AN112" t="e">
            <v>#N/A</v>
          </cell>
          <cell r="AO112" t="e">
            <v>#N/A</v>
          </cell>
          <cell r="AP112">
            <v>13</v>
          </cell>
          <cell r="AQ112" t="str">
            <v>2025/05/16离职</v>
          </cell>
          <cell r="AR112" t="e">
            <v>#N/A</v>
          </cell>
        </row>
        <row r="112">
          <cell r="AT112" t="str">
            <v>谢波</v>
          </cell>
        </row>
        <row r="113">
          <cell r="B113" t="str">
            <v>阳香娇</v>
          </cell>
          <cell r="C113" t="str">
            <v>女</v>
          </cell>
          <cell r="D113" t="str">
            <v>430424199808158163</v>
          </cell>
          <cell r="E113">
            <v>45789</v>
          </cell>
        </row>
        <row r="113">
          <cell r="J113">
            <v>4308</v>
          </cell>
          <cell r="K113">
            <v>4308</v>
          </cell>
          <cell r="L113">
            <v>4027</v>
          </cell>
          <cell r="M113">
            <v>4308</v>
          </cell>
        </row>
        <row r="113">
          <cell r="O113">
            <v>150</v>
          </cell>
          <cell r="P113">
            <v>689.28</v>
          </cell>
        </row>
        <row r="113">
          <cell r="S113">
            <v>30.16</v>
          </cell>
        </row>
        <row r="113">
          <cell r="U113">
            <v>350.35</v>
          </cell>
        </row>
        <row r="113">
          <cell r="W113">
            <v>90.47</v>
          </cell>
        </row>
        <row r="113">
          <cell r="AA113">
            <v>1160.26</v>
          </cell>
        </row>
        <row r="113">
          <cell r="AJ113">
            <v>0</v>
          </cell>
          <cell r="AK113">
            <v>1160.26</v>
          </cell>
        </row>
        <row r="113">
          <cell r="AM113" t="str">
            <v>湖南诚展</v>
          </cell>
          <cell r="AN113" t="e">
            <v>#N/A</v>
          </cell>
          <cell r="AO113" t="e">
            <v>#N/A</v>
          </cell>
          <cell r="AP113">
            <v>7</v>
          </cell>
          <cell r="AQ113" t="str">
            <v>2025/05/20离职</v>
          </cell>
          <cell r="AR113" t="e">
            <v>#N/A</v>
          </cell>
        </row>
        <row r="113">
          <cell r="AT113" t="str">
            <v>阳香娇</v>
          </cell>
        </row>
        <row r="114">
          <cell r="B114" t="str">
            <v>刘伟</v>
          </cell>
          <cell r="C114" t="str">
            <v>男</v>
          </cell>
          <cell r="D114" t="str">
            <v>430203197602183011</v>
          </cell>
          <cell r="E114">
            <v>45637</v>
          </cell>
        </row>
        <row r="114">
          <cell r="J114">
            <v>4308</v>
          </cell>
          <cell r="K114">
            <v>4308</v>
          </cell>
          <cell r="L114">
            <v>4027</v>
          </cell>
          <cell r="M114">
            <v>4308</v>
          </cell>
        </row>
        <row r="114">
          <cell r="O114">
            <v>150</v>
          </cell>
          <cell r="P114">
            <v>689.28</v>
          </cell>
        </row>
        <row r="114">
          <cell r="S114">
            <v>30.16</v>
          </cell>
        </row>
        <row r="114">
          <cell r="U114">
            <v>350.35</v>
          </cell>
        </row>
        <row r="114">
          <cell r="W114">
            <v>90.47</v>
          </cell>
        </row>
        <row r="114">
          <cell r="AA114">
            <v>1160.26</v>
          </cell>
        </row>
        <row r="114">
          <cell r="AJ114">
            <v>0</v>
          </cell>
          <cell r="AK114">
            <v>1160.26</v>
          </cell>
        </row>
        <row r="114">
          <cell r="AM114" t="str">
            <v>湖南诚展</v>
          </cell>
          <cell r="AN114" t="e">
            <v>#N/A</v>
          </cell>
          <cell r="AO114" t="e">
            <v>#N/A</v>
          </cell>
          <cell r="AP114">
            <v>16</v>
          </cell>
          <cell r="AQ114" t="str">
            <v>2025/05/20离职</v>
          </cell>
          <cell r="AR114" t="e">
            <v>#N/A</v>
          </cell>
        </row>
        <row r="114">
          <cell r="AT114" t="str">
            <v>刘伟</v>
          </cell>
        </row>
        <row r="115">
          <cell r="B115" t="str">
            <v>万冯</v>
          </cell>
          <cell r="C115" t="str">
            <v>男</v>
          </cell>
          <cell r="D115" t="str">
            <v>430204198903060059</v>
          </cell>
          <cell r="E115">
            <v>45784</v>
          </cell>
        </row>
        <row r="115">
          <cell r="J115">
            <v>4308</v>
          </cell>
          <cell r="K115">
            <v>4308</v>
          </cell>
          <cell r="L115">
            <v>4027</v>
          </cell>
          <cell r="M115">
            <v>4308</v>
          </cell>
        </row>
        <row r="115">
          <cell r="O115">
            <v>150</v>
          </cell>
          <cell r="P115">
            <v>689.28</v>
          </cell>
        </row>
        <row r="115">
          <cell r="S115">
            <v>30.16</v>
          </cell>
        </row>
        <row r="115">
          <cell r="U115">
            <v>350.35</v>
          </cell>
        </row>
        <row r="115">
          <cell r="W115">
            <v>90.47</v>
          </cell>
        </row>
        <row r="115">
          <cell r="AA115">
            <v>1160.26</v>
          </cell>
        </row>
        <row r="115">
          <cell r="AJ115">
            <v>0</v>
          </cell>
          <cell r="AK115">
            <v>1160.26</v>
          </cell>
        </row>
        <row r="115">
          <cell r="AM115" t="str">
            <v>湖南诚展</v>
          </cell>
          <cell r="AN115" t="e">
            <v>#N/A</v>
          </cell>
          <cell r="AO115" t="e">
            <v>#N/A</v>
          </cell>
          <cell r="AP115">
            <v>12</v>
          </cell>
          <cell r="AQ115" t="str">
            <v>2025/5/20离职</v>
          </cell>
          <cell r="AR115" t="e">
            <v>#N/A</v>
          </cell>
        </row>
        <row r="115">
          <cell r="AT115" t="str">
            <v>万冯</v>
          </cell>
        </row>
        <row r="116">
          <cell r="B116" t="str">
            <v>唐文志</v>
          </cell>
          <cell r="C116" t="str">
            <v>男</v>
          </cell>
          <cell r="D116" t="str">
            <v>430221198502087812</v>
          </cell>
          <cell r="E116">
            <v>45784</v>
          </cell>
        </row>
        <row r="116">
          <cell r="J116">
            <v>4308</v>
          </cell>
          <cell r="K116">
            <v>4308</v>
          </cell>
          <cell r="L116">
            <v>4027</v>
          </cell>
          <cell r="M116">
            <v>4308</v>
          </cell>
        </row>
        <row r="116">
          <cell r="O116">
            <v>150</v>
          </cell>
          <cell r="P116">
            <v>689.28</v>
          </cell>
        </row>
        <row r="116">
          <cell r="S116">
            <v>30.16</v>
          </cell>
        </row>
        <row r="116">
          <cell r="U116">
            <v>350.35</v>
          </cell>
        </row>
        <row r="116">
          <cell r="W116">
            <v>90.47</v>
          </cell>
        </row>
        <row r="116">
          <cell r="AA116">
            <v>1160.26</v>
          </cell>
        </row>
        <row r="116">
          <cell r="AJ116">
            <v>0</v>
          </cell>
          <cell r="AK116">
            <v>1160.26</v>
          </cell>
        </row>
        <row r="116">
          <cell r="AM116" t="str">
            <v>湖南诚展</v>
          </cell>
          <cell r="AN116" t="e">
            <v>#N/A</v>
          </cell>
          <cell r="AO116" t="e">
            <v>#N/A</v>
          </cell>
          <cell r="AP116">
            <v>11</v>
          </cell>
          <cell r="AQ116" t="str">
            <v>2025/5/20离职</v>
          </cell>
          <cell r="AR116" t="e">
            <v>#N/A</v>
          </cell>
        </row>
        <row r="116">
          <cell r="AT116" t="str">
            <v>唐文志</v>
          </cell>
        </row>
        <row r="117">
          <cell r="B117" t="str">
            <v>吴建明</v>
          </cell>
          <cell r="C117" t="str">
            <v>男</v>
          </cell>
          <cell r="D117" t="str">
            <v>430281197911295331</v>
          </cell>
          <cell r="E117">
            <v>45694</v>
          </cell>
        </row>
        <row r="117">
          <cell r="J117">
            <v>4308</v>
          </cell>
          <cell r="K117">
            <v>4308</v>
          </cell>
          <cell r="L117">
            <v>4027</v>
          </cell>
          <cell r="M117">
            <v>4308</v>
          </cell>
        </row>
        <row r="117">
          <cell r="O117">
            <v>150</v>
          </cell>
          <cell r="P117">
            <v>689.28</v>
          </cell>
        </row>
        <row r="117">
          <cell r="S117">
            <v>30.16</v>
          </cell>
        </row>
        <row r="117">
          <cell r="U117">
            <v>350.35</v>
          </cell>
        </row>
        <row r="117">
          <cell r="W117">
            <v>90.47</v>
          </cell>
        </row>
        <row r="117">
          <cell r="AA117">
            <v>1160.26</v>
          </cell>
        </row>
        <row r="117">
          <cell r="AJ117">
            <v>0</v>
          </cell>
          <cell r="AK117">
            <v>1160.26</v>
          </cell>
        </row>
        <row r="117">
          <cell r="AM117" t="str">
            <v>湖南诚展</v>
          </cell>
          <cell r="AN117" t="e">
            <v>#N/A</v>
          </cell>
          <cell r="AO117" t="e">
            <v>#N/A</v>
          </cell>
          <cell r="AP117">
            <v>20</v>
          </cell>
          <cell r="AQ117" t="str">
            <v>2025/05/23号离职</v>
          </cell>
          <cell r="AR117" t="e">
            <v>#N/A</v>
          </cell>
        </row>
        <row r="117">
          <cell r="AT117" t="str">
            <v>吴建明</v>
          </cell>
        </row>
        <row r="118">
          <cell r="B118" t="str">
            <v>彭龄萱</v>
          </cell>
          <cell r="C118" t="str">
            <v>女</v>
          </cell>
          <cell r="D118" t="str">
            <v>43022119801205142X</v>
          </cell>
          <cell r="E118">
            <v>45792</v>
          </cell>
        </row>
        <row r="118">
          <cell r="J118">
            <v>4308</v>
          </cell>
          <cell r="K118">
            <v>4308</v>
          </cell>
          <cell r="L118">
            <v>4027</v>
          </cell>
          <cell r="M118">
            <v>4308</v>
          </cell>
        </row>
        <row r="118">
          <cell r="O118">
            <v>150</v>
          </cell>
          <cell r="P118">
            <v>689.28</v>
          </cell>
        </row>
        <row r="118">
          <cell r="S118">
            <v>30.16</v>
          </cell>
        </row>
        <row r="118">
          <cell r="U118">
            <v>350.35</v>
          </cell>
        </row>
        <row r="118">
          <cell r="W118">
            <v>90.47</v>
          </cell>
        </row>
        <row r="118">
          <cell r="AA118">
            <v>1160.26</v>
          </cell>
        </row>
        <row r="118">
          <cell r="AJ118">
            <v>0</v>
          </cell>
          <cell r="AK118">
            <v>1160.26</v>
          </cell>
        </row>
        <row r="118">
          <cell r="AM118" t="str">
            <v>湖南诚展</v>
          </cell>
          <cell r="AN118" t="e">
            <v>#N/A</v>
          </cell>
          <cell r="AO118" t="e">
            <v>#N/A</v>
          </cell>
          <cell r="AP118">
            <v>6</v>
          </cell>
          <cell r="AQ118" t="str">
            <v>2025/05/21离职</v>
          </cell>
          <cell r="AR118" t="e">
            <v>#N/A</v>
          </cell>
        </row>
        <row r="118">
          <cell r="AT118" t="str">
            <v>彭龄萱</v>
          </cell>
        </row>
        <row r="119">
          <cell r="E119">
            <v>110</v>
          </cell>
        </row>
        <row r="119">
          <cell r="AJ119">
            <v>0</v>
          </cell>
        </row>
        <row r="119">
          <cell r="AR119">
            <v>0</v>
          </cell>
        </row>
        <row r="120">
          <cell r="E120">
            <v>0</v>
          </cell>
        </row>
        <row r="120">
          <cell r="AJ120">
            <v>0</v>
          </cell>
          <cell r="AK120">
            <v>0</v>
          </cell>
        </row>
        <row r="120">
          <cell r="AR120">
            <v>0</v>
          </cell>
        </row>
        <row r="121">
          <cell r="O121">
            <v>8400</v>
          </cell>
          <cell r="P121">
            <v>31017.6</v>
          </cell>
          <cell r="Q121">
            <v>0</v>
          </cell>
          <cell r="R121">
            <v>0</v>
          </cell>
          <cell r="S121">
            <v>1357.2</v>
          </cell>
          <cell r="T121">
            <v>0</v>
          </cell>
          <cell r="U121">
            <v>15765.75</v>
          </cell>
          <cell r="V121">
            <v>0</v>
          </cell>
          <cell r="W121">
            <v>6231.15</v>
          </cell>
          <cell r="X121">
            <v>0</v>
          </cell>
        </row>
        <row r="121">
          <cell r="Z121">
            <v>0</v>
          </cell>
          <cell r="AA121">
            <v>54371.7</v>
          </cell>
          <cell r="AB121">
            <v>0</v>
          </cell>
          <cell r="AC121">
            <v>0</v>
          </cell>
          <cell r="AD121">
            <v>0</v>
          </cell>
          <cell r="AE121">
            <v>0</v>
          </cell>
          <cell r="AF121">
            <v>0</v>
          </cell>
          <cell r="AG121">
            <v>0</v>
          </cell>
          <cell r="AH121">
            <v>0</v>
          </cell>
          <cell r="AI121">
            <v>0</v>
          </cell>
          <cell r="AJ121">
            <v>0</v>
          </cell>
          <cell r="AK121">
            <v>54371.7</v>
          </cell>
          <cell r="AL121" t="str">
            <v>当月工资中扣除当月社保</v>
          </cell>
        </row>
        <row r="121">
          <cell r="AR121">
            <v>0</v>
          </cell>
        </row>
        <row r="122">
          <cell r="AR122" t="e">
            <v>#N/A</v>
          </cell>
        </row>
        <row r="123">
          <cell r="B123" t="str">
            <v>马凤</v>
          </cell>
          <cell r="C123" t="str">
            <v>男</v>
          </cell>
          <cell r="D123" t="str">
            <v>430321199306139048</v>
          </cell>
          <cell r="E123">
            <v>45702</v>
          </cell>
        </row>
        <row r="123">
          <cell r="J123">
            <v>4308</v>
          </cell>
          <cell r="K123">
            <v>4308</v>
          </cell>
          <cell r="L123">
            <v>4308</v>
          </cell>
          <cell r="M123">
            <v>4308</v>
          </cell>
        </row>
        <row r="123">
          <cell r="O123">
            <v>150</v>
          </cell>
          <cell r="P123">
            <v>689.3</v>
          </cell>
        </row>
        <row r="123">
          <cell r="S123">
            <v>30.16</v>
          </cell>
        </row>
        <row r="123">
          <cell r="U123">
            <v>374.8</v>
          </cell>
        </row>
        <row r="123">
          <cell r="W123">
            <v>51.7</v>
          </cell>
        </row>
        <row r="123">
          <cell r="AA123">
            <v>1145.96</v>
          </cell>
        </row>
        <row r="123">
          <cell r="AJ123">
            <v>0</v>
          </cell>
          <cell r="AK123">
            <v>1145.96</v>
          </cell>
        </row>
        <row r="123">
          <cell r="AM123" t="str">
            <v>湘潭思泉</v>
          </cell>
          <cell r="AN123" t="str">
            <v>劳务工</v>
          </cell>
          <cell r="AO123" t="str">
            <v>湘潭思泉</v>
          </cell>
          <cell r="AP123">
            <v>28</v>
          </cell>
          <cell r="AQ123">
            <v>0</v>
          </cell>
          <cell r="AR123" t="e">
            <v>#N/A</v>
          </cell>
        </row>
        <row r="123">
          <cell r="AT123" t="str">
            <v>马凤</v>
          </cell>
        </row>
        <row r="124">
          <cell r="B124" t="str">
            <v>贺振杰</v>
          </cell>
          <cell r="C124" t="str">
            <v>男</v>
          </cell>
          <cell r="D124" t="str">
            <v>430223199212027210</v>
          </cell>
          <cell r="E124">
            <v>45718</v>
          </cell>
        </row>
        <row r="124">
          <cell r="J124">
            <v>4308</v>
          </cell>
          <cell r="K124">
            <v>4308</v>
          </cell>
          <cell r="L124">
            <v>4308</v>
          </cell>
          <cell r="M124">
            <v>4308</v>
          </cell>
        </row>
        <row r="124">
          <cell r="O124">
            <v>150</v>
          </cell>
          <cell r="P124">
            <v>689.3</v>
          </cell>
        </row>
        <row r="124">
          <cell r="S124">
            <v>30.16</v>
          </cell>
        </row>
        <row r="124">
          <cell r="U124">
            <v>374.8</v>
          </cell>
        </row>
        <row r="124">
          <cell r="W124">
            <v>51.7</v>
          </cell>
        </row>
        <row r="124">
          <cell r="AA124">
            <v>1145.96</v>
          </cell>
        </row>
        <row r="124">
          <cell r="AJ124">
            <v>0</v>
          </cell>
          <cell r="AK124">
            <v>1145.96</v>
          </cell>
        </row>
        <row r="124">
          <cell r="AM124" t="str">
            <v>湘潭思泉</v>
          </cell>
          <cell r="AN124" t="e">
            <v>#N/A</v>
          </cell>
          <cell r="AO124" t="e">
            <v>#N/A</v>
          </cell>
          <cell r="AP124">
            <v>15.4</v>
          </cell>
          <cell r="AQ124" t="str">
            <v>2025/05/24离职</v>
          </cell>
          <cell r="AR124" t="e">
            <v>#N/A</v>
          </cell>
        </row>
        <row r="124">
          <cell r="AT124" t="str">
            <v>贺振杰</v>
          </cell>
        </row>
        <row r="125">
          <cell r="B125" t="str">
            <v>袁登宇</v>
          </cell>
          <cell r="C125" t="str">
            <v>男</v>
          </cell>
          <cell r="D125" t="str">
            <v>430204199008033219</v>
          </cell>
          <cell r="E125">
            <v>45721</v>
          </cell>
        </row>
        <row r="125">
          <cell r="J125">
            <v>4308</v>
          </cell>
          <cell r="K125">
            <v>4308</v>
          </cell>
          <cell r="L125">
            <v>4308</v>
          </cell>
          <cell r="M125">
            <v>4308</v>
          </cell>
        </row>
        <row r="125">
          <cell r="O125">
            <v>150</v>
          </cell>
          <cell r="P125">
            <v>689.3</v>
          </cell>
        </row>
        <row r="125">
          <cell r="S125">
            <v>30.16</v>
          </cell>
        </row>
        <row r="125">
          <cell r="U125">
            <v>374.8</v>
          </cell>
        </row>
        <row r="125">
          <cell r="W125">
            <v>51.7</v>
          </cell>
        </row>
        <row r="125">
          <cell r="AA125">
            <v>1145.96</v>
          </cell>
        </row>
        <row r="125">
          <cell r="AJ125">
            <v>0</v>
          </cell>
          <cell r="AK125">
            <v>1145.96</v>
          </cell>
        </row>
        <row r="125">
          <cell r="AM125" t="str">
            <v>湘潭思泉</v>
          </cell>
          <cell r="AN125" t="str">
            <v>劳务工</v>
          </cell>
          <cell r="AO125" t="str">
            <v>湘潭思泉</v>
          </cell>
          <cell r="AP125">
            <v>28</v>
          </cell>
          <cell r="AQ125" t="str">
            <v>2025/6/13离职</v>
          </cell>
          <cell r="AR125" t="e">
            <v>#N/A</v>
          </cell>
        </row>
        <row r="125">
          <cell r="AT125" t="str">
            <v>袁登宇</v>
          </cell>
        </row>
        <row r="126">
          <cell r="B126" t="str">
            <v>刘俊杰</v>
          </cell>
          <cell r="C126" t="str">
            <v>男</v>
          </cell>
          <cell r="D126" t="str">
            <v>430424200310142696</v>
          </cell>
          <cell r="E126">
            <v>45726</v>
          </cell>
        </row>
        <row r="126">
          <cell r="J126">
            <v>4308</v>
          </cell>
          <cell r="K126">
            <v>4308</v>
          </cell>
          <cell r="L126">
            <v>4308</v>
          </cell>
          <cell r="M126">
            <v>4308</v>
          </cell>
        </row>
        <row r="126">
          <cell r="O126">
            <v>150</v>
          </cell>
          <cell r="P126">
            <v>689.3</v>
          </cell>
        </row>
        <row r="126">
          <cell r="S126">
            <v>30.16</v>
          </cell>
        </row>
        <row r="126">
          <cell r="U126">
            <v>374.8</v>
          </cell>
        </row>
        <row r="126">
          <cell r="W126">
            <v>51.7</v>
          </cell>
        </row>
        <row r="126">
          <cell r="AA126">
            <v>1145.96</v>
          </cell>
        </row>
        <row r="126">
          <cell r="AJ126">
            <v>0</v>
          </cell>
          <cell r="AK126">
            <v>1145.96</v>
          </cell>
        </row>
        <row r="126">
          <cell r="AM126" t="str">
            <v>湘潭思泉</v>
          </cell>
          <cell r="AN126" t="str">
            <v>劳务工</v>
          </cell>
          <cell r="AO126" t="str">
            <v>湘潭思泉</v>
          </cell>
          <cell r="AP126">
            <v>27</v>
          </cell>
          <cell r="AQ126">
            <v>0</v>
          </cell>
          <cell r="AR126" t="e">
            <v>#N/A</v>
          </cell>
        </row>
        <row r="126">
          <cell r="AT126" t="str">
            <v>刘俊杰</v>
          </cell>
        </row>
        <row r="127">
          <cell r="B127" t="str">
            <v>瞿芬</v>
          </cell>
          <cell r="C127" t="str">
            <v>男</v>
          </cell>
          <cell r="D127" t="str">
            <v>430321199103089028</v>
          </cell>
          <cell r="E127">
            <v>45726</v>
          </cell>
        </row>
        <row r="127">
          <cell r="J127">
            <v>4308</v>
          </cell>
          <cell r="K127">
            <v>4308</v>
          </cell>
          <cell r="L127">
            <v>4308</v>
          </cell>
          <cell r="M127">
            <v>4308</v>
          </cell>
        </row>
        <row r="127">
          <cell r="O127">
            <v>150</v>
          </cell>
          <cell r="P127">
            <v>689.3</v>
          </cell>
        </row>
        <row r="127">
          <cell r="S127">
            <v>30.16</v>
          </cell>
        </row>
        <row r="127">
          <cell r="U127">
            <v>374.8</v>
          </cell>
        </row>
        <row r="127">
          <cell r="W127">
            <v>51.7</v>
          </cell>
        </row>
        <row r="127">
          <cell r="AA127">
            <v>1145.96</v>
          </cell>
        </row>
        <row r="127">
          <cell r="AJ127">
            <v>0</v>
          </cell>
          <cell r="AK127">
            <v>1145.96</v>
          </cell>
        </row>
        <row r="127">
          <cell r="AM127" t="str">
            <v>湘潭思泉</v>
          </cell>
          <cell r="AN127" t="str">
            <v>劳务工</v>
          </cell>
          <cell r="AO127" t="str">
            <v>湘潭思泉</v>
          </cell>
          <cell r="AP127">
            <v>27</v>
          </cell>
          <cell r="AQ127">
            <v>0</v>
          </cell>
          <cell r="AR127" t="e">
            <v>#N/A</v>
          </cell>
        </row>
        <row r="127">
          <cell r="AT127" t="str">
            <v>瞿芬</v>
          </cell>
        </row>
        <row r="128">
          <cell r="B128" t="str">
            <v>瞿欢</v>
          </cell>
          <cell r="C128" t="str">
            <v>男</v>
          </cell>
          <cell r="D128" t="str">
            <v>430321199711089021</v>
          </cell>
          <cell r="E128">
            <v>45726</v>
          </cell>
        </row>
        <row r="128">
          <cell r="J128">
            <v>4308</v>
          </cell>
          <cell r="K128">
            <v>4308</v>
          </cell>
          <cell r="L128">
            <v>4308</v>
          </cell>
          <cell r="M128">
            <v>4308</v>
          </cell>
        </row>
        <row r="128">
          <cell r="O128">
            <v>150</v>
          </cell>
          <cell r="P128">
            <v>689.3</v>
          </cell>
        </row>
        <row r="128">
          <cell r="S128">
            <v>30.16</v>
          </cell>
        </row>
        <row r="128">
          <cell r="U128">
            <v>374.8</v>
          </cell>
        </row>
        <row r="128">
          <cell r="W128">
            <v>51.7</v>
          </cell>
        </row>
        <row r="128">
          <cell r="AA128">
            <v>1145.96</v>
          </cell>
        </row>
        <row r="128">
          <cell r="AJ128">
            <v>0</v>
          </cell>
          <cell r="AK128">
            <v>1145.96</v>
          </cell>
        </row>
        <row r="128">
          <cell r="AM128" t="str">
            <v>湘潭思泉</v>
          </cell>
          <cell r="AN128" t="str">
            <v>劳务工</v>
          </cell>
          <cell r="AO128" t="str">
            <v>湘潭思泉</v>
          </cell>
          <cell r="AP128">
            <v>27</v>
          </cell>
          <cell r="AQ128">
            <v>0</v>
          </cell>
          <cell r="AR128" t="e">
            <v>#N/A</v>
          </cell>
        </row>
        <row r="128">
          <cell r="AT128" t="str">
            <v>瞿欢</v>
          </cell>
        </row>
        <row r="129">
          <cell r="B129" t="str">
            <v>彭智勇</v>
          </cell>
          <cell r="C129" t="str">
            <v>男</v>
          </cell>
          <cell r="D129" t="str">
            <v>43042419881011101X</v>
          </cell>
          <cell r="E129">
            <v>45726</v>
          </cell>
        </row>
        <row r="129">
          <cell r="J129">
            <v>4308</v>
          </cell>
          <cell r="K129">
            <v>4308</v>
          </cell>
          <cell r="L129">
            <v>4308</v>
          </cell>
          <cell r="M129">
            <v>4308</v>
          </cell>
        </row>
        <row r="129">
          <cell r="O129">
            <v>150</v>
          </cell>
          <cell r="P129">
            <v>689.3</v>
          </cell>
        </row>
        <row r="129">
          <cell r="S129">
            <v>30.16</v>
          </cell>
        </row>
        <row r="129">
          <cell r="U129">
            <v>374.8</v>
          </cell>
        </row>
        <row r="129">
          <cell r="W129">
            <v>51.7</v>
          </cell>
        </row>
        <row r="129">
          <cell r="AA129">
            <v>1145.96</v>
          </cell>
        </row>
        <row r="129">
          <cell r="AJ129">
            <v>0</v>
          </cell>
          <cell r="AK129">
            <v>1145.96</v>
          </cell>
        </row>
        <row r="129">
          <cell r="AM129" t="str">
            <v>湘潭思泉</v>
          </cell>
          <cell r="AN129" t="str">
            <v>劳务工</v>
          </cell>
          <cell r="AO129" t="str">
            <v>湘潭思泉</v>
          </cell>
          <cell r="AP129">
            <v>28</v>
          </cell>
          <cell r="AQ129">
            <v>0</v>
          </cell>
          <cell r="AR129" t="e">
            <v>#N/A</v>
          </cell>
        </row>
        <row r="129">
          <cell r="AT129" t="str">
            <v>彭智勇</v>
          </cell>
        </row>
        <row r="130">
          <cell r="B130" t="str">
            <v>张伟</v>
          </cell>
          <cell r="C130" t="str">
            <v>男</v>
          </cell>
          <cell r="D130" t="str">
            <v>430304198308173054</v>
          </cell>
          <cell r="E130">
            <v>45731</v>
          </cell>
        </row>
        <row r="130">
          <cell r="J130">
            <v>4308</v>
          </cell>
          <cell r="K130">
            <v>4308</v>
          </cell>
          <cell r="L130">
            <v>4308</v>
          </cell>
          <cell r="M130">
            <v>4308</v>
          </cell>
        </row>
        <row r="130">
          <cell r="O130">
            <v>150</v>
          </cell>
          <cell r="P130">
            <v>689.3</v>
          </cell>
        </row>
        <row r="130">
          <cell r="S130">
            <v>30.16</v>
          </cell>
        </row>
        <row r="130">
          <cell r="U130">
            <v>374.8</v>
          </cell>
        </row>
        <row r="130">
          <cell r="W130">
            <v>51.7</v>
          </cell>
        </row>
        <row r="130">
          <cell r="AA130">
            <v>1145.96</v>
          </cell>
        </row>
        <row r="130">
          <cell r="AJ130">
            <v>0</v>
          </cell>
          <cell r="AK130">
            <v>1145.96</v>
          </cell>
        </row>
        <row r="130">
          <cell r="AM130" t="str">
            <v>湘潭思泉</v>
          </cell>
          <cell r="AN130" t="e">
            <v>#N/A</v>
          </cell>
          <cell r="AO130" t="e">
            <v>#N/A</v>
          </cell>
          <cell r="AP130">
            <v>27</v>
          </cell>
          <cell r="AQ130" t="str">
            <v>2025/6/2离职</v>
          </cell>
          <cell r="AR130" t="e">
            <v>#N/A</v>
          </cell>
        </row>
        <row r="130">
          <cell r="AT130" t="str">
            <v>张伟</v>
          </cell>
        </row>
        <row r="131">
          <cell r="B131" t="str">
            <v>冯新宇</v>
          </cell>
          <cell r="C131" t="str">
            <v>男</v>
          </cell>
          <cell r="D131" t="str">
            <v>430211200006111817</v>
          </cell>
          <cell r="E131">
            <v>45741</v>
          </cell>
        </row>
        <row r="131">
          <cell r="J131">
            <v>4308</v>
          </cell>
          <cell r="K131">
            <v>4308</v>
          </cell>
          <cell r="L131">
            <v>4308</v>
          </cell>
          <cell r="M131">
            <v>4308</v>
          </cell>
        </row>
        <row r="131">
          <cell r="O131">
            <v>150</v>
          </cell>
          <cell r="P131">
            <v>689.3</v>
          </cell>
        </row>
        <row r="131">
          <cell r="S131">
            <v>30.16</v>
          </cell>
        </row>
        <row r="131">
          <cell r="U131">
            <v>374.8</v>
          </cell>
        </row>
        <row r="131">
          <cell r="W131">
            <v>51.7</v>
          </cell>
        </row>
        <row r="131">
          <cell r="AA131">
            <v>1145.96</v>
          </cell>
        </row>
        <row r="131">
          <cell r="AJ131">
            <v>0</v>
          </cell>
          <cell r="AK131">
            <v>1145.96</v>
          </cell>
        </row>
        <row r="131">
          <cell r="AM131" t="str">
            <v>湘潭思泉</v>
          </cell>
          <cell r="AN131" t="str">
            <v>劳务工</v>
          </cell>
          <cell r="AO131" t="str">
            <v>湘潭思泉</v>
          </cell>
          <cell r="AP131">
            <v>27</v>
          </cell>
          <cell r="AQ131">
            <v>0</v>
          </cell>
          <cell r="AR131" t="e">
            <v>#N/A</v>
          </cell>
        </row>
        <row r="131">
          <cell r="AT131" t="str">
            <v>冯新宇</v>
          </cell>
        </row>
        <row r="132">
          <cell r="B132" t="str">
            <v>游围广</v>
          </cell>
          <cell r="C132" t="str">
            <v>女</v>
          </cell>
          <cell r="D132" t="str">
            <v>320203198309174030</v>
          </cell>
          <cell r="E132">
            <v>45743</v>
          </cell>
        </row>
        <row r="132">
          <cell r="J132">
            <v>4308</v>
          </cell>
          <cell r="K132">
            <v>4308</v>
          </cell>
          <cell r="L132">
            <v>4308</v>
          </cell>
          <cell r="M132">
            <v>4308</v>
          </cell>
        </row>
        <row r="132">
          <cell r="O132">
            <v>150</v>
          </cell>
          <cell r="P132">
            <v>689.3</v>
          </cell>
        </row>
        <row r="132">
          <cell r="S132">
            <v>30.16</v>
          </cell>
        </row>
        <row r="132">
          <cell r="U132">
            <v>374.8</v>
          </cell>
        </row>
        <row r="132">
          <cell r="W132">
            <v>51.7</v>
          </cell>
        </row>
        <row r="132">
          <cell r="AA132">
            <v>1145.96</v>
          </cell>
        </row>
        <row r="132">
          <cell r="AJ132">
            <v>0</v>
          </cell>
          <cell r="AK132">
            <v>1145.96</v>
          </cell>
        </row>
        <row r="132">
          <cell r="AM132" t="str">
            <v>湘潭思泉</v>
          </cell>
          <cell r="AN132" t="str">
            <v>劳务工</v>
          </cell>
          <cell r="AO132" t="str">
            <v>湘潭思泉</v>
          </cell>
          <cell r="AP132">
            <v>28</v>
          </cell>
          <cell r="AQ132">
            <v>0</v>
          </cell>
          <cell r="AR132" t="e">
            <v>#N/A</v>
          </cell>
        </row>
        <row r="132">
          <cell r="AT132" t="str">
            <v>游围广</v>
          </cell>
        </row>
        <row r="133">
          <cell r="B133" t="str">
            <v>王碧祥</v>
          </cell>
          <cell r="C133" t="str">
            <v>女</v>
          </cell>
          <cell r="D133" t="str">
            <v>430221198112197135</v>
          </cell>
          <cell r="E133">
            <v>45756</v>
          </cell>
        </row>
        <row r="133">
          <cell r="O133">
            <v>150</v>
          </cell>
        </row>
        <row r="133">
          <cell r="W133">
            <v>75</v>
          </cell>
        </row>
        <row r="133">
          <cell r="AA133">
            <v>75</v>
          </cell>
        </row>
        <row r="133">
          <cell r="AJ133">
            <v>0</v>
          </cell>
          <cell r="AK133">
            <v>75</v>
          </cell>
        </row>
        <row r="133">
          <cell r="AM133" t="str">
            <v>湘潭思泉</v>
          </cell>
          <cell r="AN133" t="e">
            <v>#N/A</v>
          </cell>
          <cell r="AO133" t="e">
            <v>#N/A</v>
          </cell>
          <cell r="AP133">
            <v>1</v>
          </cell>
          <cell r="AQ133">
            <v>45783</v>
          </cell>
          <cell r="AR133" t="e">
            <v>#N/A</v>
          </cell>
          <cell r="AS133" t="str">
            <v>4月发放</v>
          </cell>
          <cell r="AT133" t="e">
            <v>#N/A</v>
          </cell>
        </row>
        <row r="134">
          <cell r="B134" t="str">
            <v>曾选泽</v>
          </cell>
          <cell r="C134" t="str">
            <v>男</v>
          </cell>
          <cell r="D134" t="str">
            <v>430224198810182976</v>
          </cell>
          <cell r="E134">
            <v>45758</v>
          </cell>
        </row>
        <row r="134">
          <cell r="J134">
            <v>4308</v>
          </cell>
          <cell r="K134">
            <v>4308</v>
          </cell>
          <cell r="L134">
            <v>4308</v>
          </cell>
          <cell r="M134">
            <v>4308</v>
          </cell>
        </row>
        <row r="134">
          <cell r="O134">
            <v>150</v>
          </cell>
          <cell r="P134">
            <v>689.3</v>
          </cell>
        </row>
        <row r="134">
          <cell r="S134">
            <v>30.16</v>
          </cell>
        </row>
        <row r="134">
          <cell r="U134">
            <v>374.8</v>
          </cell>
        </row>
        <row r="134">
          <cell r="W134">
            <v>51.7</v>
          </cell>
        </row>
        <row r="134">
          <cell r="AA134">
            <v>1145.96</v>
          </cell>
        </row>
        <row r="134">
          <cell r="AJ134">
            <v>0</v>
          </cell>
          <cell r="AK134">
            <v>1145.96</v>
          </cell>
        </row>
        <row r="134">
          <cell r="AM134" t="str">
            <v>湘潭思泉</v>
          </cell>
          <cell r="AN134" t="str">
            <v>劳务工</v>
          </cell>
          <cell r="AO134" t="str">
            <v>湘潭思泉</v>
          </cell>
          <cell r="AP134">
            <v>26</v>
          </cell>
          <cell r="AQ134">
            <v>0</v>
          </cell>
          <cell r="AR134" t="e">
            <v>#N/A</v>
          </cell>
        </row>
        <row r="134">
          <cell r="AT134" t="str">
            <v>曾选泽</v>
          </cell>
        </row>
        <row r="135">
          <cell r="B135" t="str">
            <v>张建伟</v>
          </cell>
          <cell r="C135" t="str">
            <v>女</v>
          </cell>
          <cell r="D135" t="str">
            <v>41072519810217633X</v>
          </cell>
          <cell r="E135">
            <v>45763</v>
          </cell>
        </row>
        <row r="135">
          <cell r="J135">
            <v>4308</v>
          </cell>
          <cell r="K135">
            <v>4308</v>
          </cell>
          <cell r="L135">
            <v>4308</v>
          </cell>
          <cell r="M135">
            <v>4308</v>
          </cell>
        </row>
        <row r="135">
          <cell r="O135">
            <v>150</v>
          </cell>
          <cell r="P135">
            <v>689.3</v>
          </cell>
        </row>
        <row r="135">
          <cell r="S135">
            <v>30.16</v>
          </cell>
        </row>
        <row r="135">
          <cell r="U135">
            <v>374.8</v>
          </cell>
        </row>
        <row r="135">
          <cell r="W135">
            <v>51.7</v>
          </cell>
        </row>
        <row r="135">
          <cell r="AA135">
            <v>1145.96</v>
          </cell>
        </row>
        <row r="135">
          <cell r="AJ135">
            <v>0</v>
          </cell>
          <cell r="AK135">
            <v>1145.96</v>
          </cell>
        </row>
        <row r="135">
          <cell r="AM135" t="str">
            <v>湘潭思泉</v>
          </cell>
          <cell r="AN135" t="e">
            <v>#N/A</v>
          </cell>
          <cell r="AO135" t="e">
            <v>#N/A</v>
          </cell>
          <cell r="AP135">
            <v>26</v>
          </cell>
          <cell r="AQ135" t="str">
            <v>2025/5/30离职</v>
          </cell>
          <cell r="AR135" t="e">
            <v>#N/A</v>
          </cell>
        </row>
        <row r="135">
          <cell r="AT135" t="str">
            <v>张建伟</v>
          </cell>
        </row>
        <row r="136">
          <cell r="B136" t="str">
            <v>卫伟伟</v>
          </cell>
          <cell r="C136" t="str">
            <v>男</v>
          </cell>
          <cell r="D136" t="str">
            <v>421081198209275632</v>
          </cell>
          <cell r="E136">
            <v>45770</v>
          </cell>
        </row>
        <row r="136">
          <cell r="J136">
            <v>4308</v>
          </cell>
          <cell r="K136">
            <v>4308</v>
          </cell>
          <cell r="L136">
            <v>4308</v>
          </cell>
          <cell r="M136">
            <v>4308</v>
          </cell>
        </row>
        <row r="136">
          <cell r="O136">
            <v>150</v>
          </cell>
          <cell r="P136">
            <v>689.3</v>
          </cell>
        </row>
        <row r="136">
          <cell r="S136">
            <v>30.16</v>
          </cell>
        </row>
        <row r="136">
          <cell r="U136">
            <v>374.8</v>
          </cell>
        </row>
        <row r="136">
          <cell r="W136">
            <v>51.7</v>
          </cell>
        </row>
        <row r="136">
          <cell r="AA136">
            <v>1145.96</v>
          </cell>
        </row>
        <row r="136">
          <cell r="AJ136">
            <v>0</v>
          </cell>
          <cell r="AK136">
            <v>1145.96</v>
          </cell>
        </row>
        <row r="136">
          <cell r="AM136" t="str">
            <v>湘潭思泉</v>
          </cell>
          <cell r="AN136" t="str">
            <v>劳务工</v>
          </cell>
          <cell r="AO136" t="str">
            <v>湘潭思泉</v>
          </cell>
          <cell r="AP136">
            <v>27</v>
          </cell>
          <cell r="AQ136">
            <v>0</v>
          </cell>
          <cell r="AR136" t="e">
            <v>#N/A</v>
          </cell>
        </row>
        <row r="136">
          <cell r="AT136" t="str">
            <v>卫伟伟</v>
          </cell>
        </row>
        <row r="137">
          <cell r="B137" t="str">
            <v>田志国</v>
          </cell>
          <cell r="C137" t="str">
            <v>女</v>
          </cell>
          <cell r="D137" t="str">
            <v>433130199808296316</v>
          </cell>
          <cell r="E137">
            <v>45770</v>
          </cell>
        </row>
        <row r="137">
          <cell r="O137">
            <v>150</v>
          </cell>
        </row>
        <row r="137">
          <cell r="W137">
            <v>75</v>
          </cell>
        </row>
        <row r="137">
          <cell r="AA137">
            <v>75</v>
          </cell>
        </row>
        <row r="137">
          <cell r="AJ137">
            <v>0</v>
          </cell>
          <cell r="AK137">
            <v>75</v>
          </cell>
        </row>
        <row r="137">
          <cell r="AM137" t="str">
            <v>湘潭思泉</v>
          </cell>
          <cell r="AN137" t="e">
            <v>#N/A</v>
          </cell>
          <cell r="AO137" t="e">
            <v>#N/A</v>
          </cell>
          <cell r="AP137">
            <v>4</v>
          </cell>
          <cell r="AQ137">
            <v>45783</v>
          </cell>
          <cell r="AR137" t="e">
            <v>#N/A</v>
          </cell>
          <cell r="AS137" t="str">
            <v>4月发放</v>
          </cell>
          <cell r="AT137" t="e">
            <v>#N/A</v>
          </cell>
        </row>
        <row r="138">
          <cell r="B138" t="str">
            <v>谢宗伏</v>
          </cell>
          <cell r="C138" t="str">
            <v>男</v>
          </cell>
          <cell r="D138" t="str">
            <v>430221197506122617</v>
          </cell>
          <cell r="E138">
            <v>45774</v>
          </cell>
        </row>
        <row r="138">
          <cell r="J138">
            <v>4308</v>
          </cell>
          <cell r="K138">
            <v>4308</v>
          </cell>
          <cell r="L138">
            <v>4308</v>
          </cell>
          <cell r="M138">
            <v>4308</v>
          </cell>
        </row>
        <row r="138">
          <cell r="O138">
            <v>150</v>
          </cell>
          <cell r="P138">
            <v>689.3</v>
          </cell>
        </row>
        <row r="138">
          <cell r="S138">
            <v>30.16</v>
          </cell>
        </row>
        <row r="138">
          <cell r="U138">
            <v>374.8</v>
          </cell>
        </row>
        <row r="138">
          <cell r="W138">
            <v>51.7</v>
          </cell>
        </row>
        <row r="138">
          <cell r="AA138">
            <v>1145.96</v>
          </cell>
        </row>
        <row r="138">
          <cell r="AJ138">
            <v>0</v>
          </cell>
          <cell r="AK138">
            <v>1145.96</v>
          </cell>
        </row>
        <row r="138">
          <cell r="AM138" t="str">
            <v>湘潭思泉</v>
          </cell>
          <cell r="AN138" t="str">
            <v>劳务工</v>
          </cell>
          <cell r="AO138" t="str">
            <v>湘潭思泉</v>
          </cell>
          <cell r="AP138">
            <v>26.2</v>
          </cell>
          <cell r="AQ138">
            <v>0</v>
          </cell>
        </row>
        <row r="138">
          <cell r="AT138" t="str">
            <v>谢宗伏</v>
          </cell>
        </row>
        <row r="139">
          <cell r="B139" t="str">
            <v>唐标</v>
          </cell>
          <cell r="C139" t="str">
            <v>男</v>
          </cell>
          <cell r="D139" t="str">
            <v>430211198004020014</v>
          </cell>
          <cell r="E139">
            <v>45776</v>
          </cell>
        </row>
        <row r="139">
          <cell r="J139">
            <v>4308</v>
          </cell>
          <cell r="K139">
            <v>4308</v>
          </cell>
          <cell r="L139">
            <v>4308</v>
          </cell>
          <cell r="M139">
            <v>4308</v>
          </cell>
        </row>
        <row r="139">
          <cell r="O139">
            <v>150</v>
          </cell>
          <cell r="P139">
            <v>689.3</v>
          </cell>
        </row>
        <row r="139">
          <cell r="S139">
            <v>30.16</v>
          </cell>
        </row>
        <row r="139">
          <cell r="U139">
            <v>374.8</v>
          </cell>
        </row>
        <row r="139">
          <cell r="W139">
            <v>51.7</v>
          </cell>
        </row>
        <row r="139">
          <cell r="AA139">
            <v>1145.96</v>
          </cell>
        </row>
        <row r="139">
          <cell r="AJ139">
            <v>0</v>
          </cell>
          <cell r="AK139">
            <v>1145.96</v>
          </cell>
        </row>
        <row r="139">
          <cell r="AM139" t="str">
            <v>湘潭思泉</v>
          </cell>
          <cell r="AN139" t="e">
            <v>#N/A</v>
          </cell>
          <cell r="AO139" t="e">
            <v>#N/A</v>
          </cell>
          <cell r="AP139">
            <v>5</v>
          </cell>
          <cell r="AQ139" t="str">
            <v>2025/5/10离职</v>
          </cell>
        </row>
        <row r="139">
          <cell r="AS139" t="str">
            <v>4月发放</v>
          </cell>
          <cell r="AT139" t="e">
            <v>#N/A</v>
          </cell>
        </row>
        <row r="140">
          <cell r="B140" t="str">
            <v>宋飞翔</v>
          </cell>
          <cell r="C140" t="str">
            <v>女</v>
          </cell>
          <cell r="D140" t="str">
            <v>430521200108161697</v>
          </cell>
          <cell r="E140">
            <v>45784</v>
          </cell>
        </row>
        <row r="140">
          <cell r="J140">
            <v>4308</v>
          </cell>
          <cell r="K140">
            <v>4308</v>
          </cell>
          <cell r="L140">
            <v>4308</v>
          </cell>
          <cell r="M140">
            <v>4308</v>
          </cell>
        </row>
        <row r="140">
          <cell r="O140">
            <v>150</v>
          </cell>
          <cell r="P140">
            <v>689.3</v>
          </cell>
        </row>
        <row r="140">
          <cell r="S140">
            <v>30.16</v>
          </cell>
        </row>
        <row r="140">
          <cell r="U140">
            <v>374.8</v>
          </cell>
        </row>
        <row r="140">
          <cell r="W140">
            <v>51.7</v>
          </cell>
        </row>
        <row r="140">
          <cell r="AA140">
            <v>1145.96</v>
          </cell>
        </row>
        <row r="140">
          <cell r="AJ140">
            <v>0</v>
          </cell>
          <cell r="AK140">
            <v>1145.96</v>
          </cell>
        </row>
        <row r="140">
          <cell r="AM140" t="str">
            <v>湘潭思泉</v>
          </cell>
          <cell r="AN140" t="e">
            <v>#N/A</v>
          </cell>
          <cell r="AO140" t="e">
            <v>#N/A</v>
          </cell>
          <cell r="AP140">
            <v>23</v>
          </cell>
          <cell r="AQ140" t="str">
            <v>2025/05/31离职</v>
          </cell>
        </row>
        <row r="140">
          <cell r="AT140" t="str">
            <v>宋飞翔</v>
          </cell>
        </row>
        <row r="141">
          <cell r="B141" t="str">
            <v>刘双军</v>
          </cell>
          <cell r="C141" t="str">
            <v>男</v>
          </cell>
          <cell r="D141" t="str">
            <v>430521197708162138</v>
          </cell>
          <cell r="E141">
            <v>45784</v>
          </cell>
        </row>
        <row r="141">
          <cell r="J141">
            <v>4308</v>
          </cell>
          <cell r="K141">
            <v>4308</v>
          </cell>
          <cell r="L141">
            <v>4308</v>
          </cell>
          <cell r="M141">
            <v>4308</v>
          </cell>
        </row>
        <row r="141">
          <cell r="O141">
            <v>150</v>
          </cell>
          <cell r="P141">
            <v>689.3</v>
          </cell>
        </row>
        <row r="141">
          <cell r="S141">
            <v>30.16</v>
          </cell>
        </row>
        <row r="141">
          <cell r="U141">
            <v>374.8</v>
          </cell>
        </row>
        <row r="141">
          <cell r="W141">
            <v>51.7</v>
          </cell>
        </row>
        <row r="141">
          <cell r="AA141">
            <v>1145.96</v>
          </cell>
        </row>
        <row r="141">
          <cell r="AJ141">
            <v>0</v>
          </cell>
          <cell r="AK141">
            <v>1145.96</v>
          </cell>
        </row>
        <row r="141">
          <cell r="AM141" t="str">
            <v>湘潭思泉</v>
          </cell>
          <cell r="AN141" t="e">
            <v>#N/A</v>
          </cell>
          <cell r="AO141" t="e">
            <v>#N/A</v>
          </cell>
          <cell r="AP141">
            <v>9</v>
          </cell>
          <cell r="AQ141" t="str">
            <v>2025/05/16号离职</v>
          </cell>
        </row>
        <row r="141">
          <cell r="AT141" t="str">
            <v>刘双军</v>
          </cell>
        </row>
        <row r="142">
          <cell r="B142" t="str">
            <v>胡银和</v>
          </cell>
          <cell r="C142" t="str">
            <v>男</v>
          </cell>
          <cell r="D142" t="str">
            <v>430321198210294559</v>
          </cell>
          <cell r="E142">
            <v>45784</v>
          </cell>
        </row>
        <row r="142">
          <cell r="O142">
            <v>150</v>
          </cell>
        </row>
        <row r="142">
          <cell r="W142">
            <v>75</v>
          </cell>
        </row>
        <row r="142">
          <cell r="AA142">
            <v>75</v>
          </cell>
        </row>
        <row r="142">
          <cell r="AJ142">
            <v>0</v>
          </cell>
          <cell r="AK142">
            <v>75</v>
          </cell>
        </row>
        <row r="142">
          <cell r="AM142" t="str">
            <v>湘潭思泉</v>
          </cell>
          <cell r="AN142" t="e">
            <v>#N/A</v>
          </cell>
          <cell r="AO142" t="e">
            <v>#N/A</v>
          </cell>
          <cell r="AP142">
            <v>2</v>
          </cell>
          <cell r="AQ142" t="str">
            <v>2025/5/10离职</v>
          </cell>
        </row>
        <row r="142">
          <cell r="AS142" t="str">
            <v>无工资</v>
          </cell>
          <cell r="AT142" t="e">
            <v>#N/A</v>
          </cell>
        </row>
        <row r="143">
          <cell r="B143" t="str">
            <v>曾维</v>
          </cell>
          <cell r="C143" t="str">
            <v>男</v>
          </cell>
          <cell r="D143" t="str">
            <v>43032119851118023X</v>
          </cell>
          <cell r="E143">
            <v>45783</v>
          </cell>
        </row>
        <row r="143">
          <cell r="J143">
            <v>4308</v>
          </cell>
          <cell r="K143">
            <v>4308</v>
          </cell>
          <cell r="L143">
            <v>4308</v>
          </cell>
          <cell r="M143">
            <v>4308</v>
          </cell>
        </row>
        <row r="143">
          <cell r="O143">
            <v>150</v>
          </cell>
          <cell r="P143">
            <v>689.3</v>
          </cell>
        </row>
        <row r="143">
          <cell r="S143">
            <v>30.16</v>
          </cell>
        </row>
        <row r="143">
          <cell r="U143">
            <v>374.8</v>
          </cell>
        </row>
        <row r="143">
          <cell r="W143">
            <v>51.7</v>
          </cell>
        </row>
        <row r="143">
          <cell r="AA143">
            <v>1145.96</v>
          </cell>
        </row>
        <row r="143">
          <cell r="AJ143">
            <v>0</v>
          </cell>
          <cell r="AK143">
            <v>1145.96</v>
          </cell>
        </row>
        <row r="143">
          <cell r="AM143" t="str">
            <v>湘潭思泉</v>
          </cell>
          <cell r="AN143" t="e">
            <v>#N/A</v>
          </cell>
          <cell r="AO143" t="e">
            <v>#N/A</v>
          </cell>
          <cell r="AP143">
            <v>11</v>
          </cell>
          <cell r="AQ143" t="str">
            <v>2025/05/21退回</v>
          </cell>
        </row>
        <row r="143">
          <cell r="AT143" t="str">
            <v>曾维</v>
          </cell>
        </row>
        <row r="144">
          <cell r="B144" t="str">
            <v>杨文</v>
          </cell>
          <cell r="C144" t="str">
            <v>男</v>
          </cell>
          <cell r="D144" t="str">
            <v>430221198911105014</v>
          </cell>
          <cell r="E144">
            <v>45783</v>
          </cell>
        </row>
        <row r="144">
          <cell r="J144">
            <v>4308</v>
          </cell>
          <cell r="K144">
            <v>4308</v>
          </cell>
          <cell r="L144">
            <v>4308</v>
          </cell>
          <cell r="M144">
            <v>4308</v>
          </cell>
        </row>
        <row r="144">
          <cell r="O144">
            <v>150</v>
          </cell>
          <cell r="P144">
            <v>689.3</v>
          </cell>
        </row>
        <row r="144">
          <cell r="S144">
            <v>30.16</v>
          </cell>
        </row>
        <row r="144">
          <cell r="U144">
            <v>374.8</v>
          </cell>
        </row>
        <row r="144">
          <cell r="W144">
            <v>51.7</v>
          </cell>
        </row>
        <row r="144">
          <cell r="AA144">
            <v>1145.96</v>
          </cell>
        </row>
        <row r="144">
          <cell r="AJ144">
            <v>0</v>
          </cell>
          <cell r="AK144">
            <v>1145.96</v>
          </cell>
        </row>
        <row r="144">
          <cell r="AM144" t="str">
            <v>湘潭思泉</v>
          </cell>
          <cell r="AN144" t="str">
            <v>劳务工</v>
          </cell>
          <cell r="AO144" t="str">
            <v>湘潭思泉</v>
          </cell>
          <cell r="AP144">
            <v>23</v>
          </cell>
          <cell r="AQ144">
            <v>0</v>
          </cell>
        </row>
        <row r="144">
          <cell r="AT144" t="str">
            <v>杨文</v>
          </cell>
        </row>
        <row r="145">
          <cell r="B145" t="str">
            <v>程金娥</v>
          </cell>
          <cell r="C145" t="str">
            <v>男</v>
          </cell>
          <cell r="D145" t="str">
            <v>430281197810045325</v>
          </cell>
          <cell r="E145">
            <v>45785</v>
          </cell>
        </row>
        <row r="145">
          <cell r="J145">
            <v>4308</v>
          </cell>
          <cell r="K145">
            <v>4308</v>
          </cell>
          <cell r="L145">
            <v>4308</v>
          </cell>
          <cell r="M145">
            <v>4308</v>
          </cell>
        </row>
        <row r="145">
          <cell r="O145">
            <v>150</v>
          </cell>
          <cell r="P145">
            <v>689.3</v>
          </cell>
        </row>
        <row r="145">
          <cell r="S145">
            <v>30.16</v>
          </cell>
        </row>
        <row r="145">
          <cell r="U145">
            <v>374.8</v>
          </cell>
        </row>
        <row r="145">
          <cell r="W145">
            <v>75</v>
          </cell>
        </row>
        <row r="145">
          <cell r="AA145">
            <v>75</v>
          </cell>
        </row>
        <row r="145">
          <cell r="AJ145">
            <v>0</v>
          </cell>
          <cell r="AK145">
            <v>75</v>
          </cell>
        </row>
        <row r="145">
          <cell r="AM145" t="str">
            <v>湘潭思泉</v>
          </cell>
          <cell r="AN145" t="e">
            <v>#N/A</v>
          </cell>
          <cell r="AO145" t="e">
            <v>#N/A</v>
          </cell>
          <cell r="AP145">
            <v>6</v>
          </cell>
          <cell r="AQ145" t="str">
            <v>2025/05/12自离</v>
          </cell>
        </row>
        <row r="145">
          <cell r="AT145" t="str">
            <v>程金娥</v>
          </cell>
        </row>
        <row r="146">
          <cell r="B146" t="str">
            <v>张海峰</v>
          </cell>
        </row>
        <row r="146">
          <cell r="D146" t="str">
            <v>430211199011091819</v>
          </cell>
          <cell r="E146">
            <v>45783</v>
          </cell>
        </row>
        <row r="146">
          <cell r="O146">
            <v>150</v>
          </cell>
        </row>
        <row r="146">
          <cell r="W146">
            <v>75</v>
          </cell>
        </row>
        <row r="146">
          <cell r="AA146">
            <v>75</v>
          </cell>
        </row>
        <row r="146">
          <cell r="AJ146">
            <v>0</v>
          </cell>
          <cell r="AK146">
            <v>75</v>
          </cell>
        </row>
        <row r="146">
          <cell r="AM146" t="str">
            <v>湘潭思泉</v>
          </cell>
          <cell r="AN146" t="e">
            <v>#N/A</v>
          </cell>
          <cell r="AO146" t="e">
            <v>#N/A</v>
          </cell>
          <cell r="AP146">
            <v>2</v>
          </cell>
          <cell r="AQ146" t="str">
            <v>2025/5/9离职</v>
          </cell>
        </row>
        <row r="146">
          <cell r="AS146" t="str">
            <v>无工资</v>
          </cell>
          <cell r="AT146" t="e">
            <v>#N/A</v>
          </cell>
        </row>
        <row r="147">
          <cell r="B147" t="str">
            <v>李锦华</v>
          </cell>
        </row>
        <row r="147">
          <cell r="D147" t="str">
            <v>430221200410200179</v>
          </cell>
          <cell r="E147">
            <v>45789</v>
          </cell>
        </row>
        <row r="147">
          <cell r="J147">
            <v>4308</v>
          </cell>
          <cell r="K147">
            <v>4308</v>
          </cell>
          <cell r="L147">
            <v>4308</v>
          </cell>
          <cell r="M147">
            <v>4308</v>
          </cell>
        </row>
        <row r="147">
          <cell r="O147">
            <v>150</v>
          </cell>
          <cell r="P147">
            <v>689.3</v>
          </cell>
        </row>
        <row r="147">
          <cell r="S147">
            <v>30.16</v>
          </cell>
        </row>
        <row r="147">
          <cell r="U147">
            <v>374.8</v>
          </cell>
        </row>
        <row r="147">
          <cell r="W147">
            <v>51.7</v>
          </cell>
        </row>
        <row r="147">
          <cell r="AA147">
            <v>1145.96</v>
          </cell>
        </row>
        <row r="147">
          <cell r="AJ147">
            <v>0</v>
          </cell>
          <cell r="AK147">
            <v>1145.96</v>
          </cell>
        </row>
        <row r="147">
          <cell r="AM147" t="str">
            <v>湘潭思泉</v>
          </cell>
          <cell r="AN147" t="e">
            <v>#N/A</v>
          </cell>
          <cell r="AO147" t="e">
            <v>#N/A</v>
          </cell>
          <cell r="AP147">
            <v>11</v>
          </cell>
          <cell r="AQ147" t="str">
            <v>2025/05/23离职</v>
          </cell>
        </row>
        <row r="147">
          <cell r="AT147" t="str">
            <v>李锦华</v>
          </cell>
        </row>
        <row r="148">
          <cell r="B148" t="str">
            <v>唐镇宇</v>
          </cell>
        </row>
        <row r="148">
          <cell r="D148" t="str">
            <v>430321198408160054</v>
          </cell>
          <cell r="E148">
            <v>45789</v>
          </cell>
        </row>
        <row r="148">
          <cell r="O148">
            <v>150</v>
          </cell>
        </row>
        <row r="148">
          <cell r="W148">
            <v>75</v>
          </cell>
        </row>
        <row r="148">
          <cell r="AA148">
            <v>75</v>
          </cell>
        </row>
        <row r="148">
          <cell r="AJ148">
            <v>0</v>
          </cell>
          <cell r="AK148">
            <v>75</v>
          </cell>
        </row>
        <row r="148">
          <cell r="AM148" t="str">
            <v>湘潭思泉</v>
          </cell>
          <cell r="AN148" t="e">
            <v>#N/A</v>
          </cell>
          <cell r="AO148" t="e">
            <v>#N/A</v>
          </cell>
          <cell r="AP148">
            <v>4</v>
          </cell>
          <cell r="AQ148" t="str">
            <v>2025/05/16退回</v>
          </cell>
        </row>
        <row r="148">
          <cell r="AT148" t="str">
            <v>唐镇宇</v>
          </cell>
        </row>
        <row r="149">
          <cell r="B149" t="str">
            <v>游思法</v>
          </cell>
        </row>
        <row r="149">
          <cell r="E149">
            <v>45789</v>
          </cell>
        </row>
        <row r="149">
          <cell r="O149">
            <v>150</v>
          </cell>
        </row>
        <row r="149">
          <cell r="W149">
            <v>75</v>
          </cell>
        </row>
        <row r="149">
          <cell r="AA149">
            <v>75</v>
          </cell>
        </row>
        <row r="149">
          <cell r="AJ149">
            <v>0</v>
          </cell>
          <cell r="AK149">
            <v>75</v>
          </cell>
        </row>
        <row r="149">
          <cell r="AM149" t="str">
            <v>湘潭思泉</v>
          </cell>
          <cell r="AN149" t="e">
            <v>#N/A</v>
          </cell>
          <cell r="AO149" t="e">
            <v>#N/A</v>
          </cell>
          <cell r="AP149">
            <v>2.5</v>
          </cell>
          <cell r="AQ149" t="str">
            <v>2025/05/16号退回</v>
          </cell>
        </row>
        <row r="149">
          <cell r="AT149" t="str">
            <v>游思法</v>
          </cell>
        </row>
        <row r="150">
          <cell r="B150" t="str">
            <v>肖星</v>
          </cell>
        </row>
        <row r="150">
          <cell r="D150" t="str">
            <v>430321198509123746</v>
          </cell>
          <cell r="E150">
            <v>45789</v>
          </cell>
        </row>
        <row r="150">
          <cell r="J150">
            <v>4308</v>
          </cell>
          <cell r="K150">
            <v>4308</v>
          </cell>
          <cell r="L150">
            <v>4308</v>
          </cell>
          <cell r="M150">
            <v>4308</v>
          </cell>
        </row>
        <row r="150">
          <cell r="O150">
            <v>150</v>
          </cell>
          <cell r="P150">
            <v>689.3</v>
          </cell>
        </row>
        <row r="150">
          <cell r="S150">
            <v>30.16</v>
          </cell>
        </row>
        <row r="150">
          <cell r="U150">
            <v>374.8</v>
          </cell>
        </row>
        <row r="150">
          <cell r="W150">
            <v>51.7</v>
          </cell>
        </row>
        <row r="150">
          <cell r="AA150">
            <v>1145.96</v>
          </cell>
        </row>
        <row r="150">
          <cell r="AJ150">
            <v>0</v>
          </cell>
          <cell r="AK150">
            <v>1145.96</v>
          </cell>
        </row>
        <row r="150">
          <cell r="AM150" t="str">
            <v>湘潭思泉</v>
          </cell>
          <cell r="AN150" t="str">
            <v>劳务工</v>
          </cell>
          <cell r="AO150" t="str">
            <v>湘潭思泉</v>
          </cell>
          <cell r="AP150">
            <v>19</v>
          </cell>
          <cell r="AQ150" t="str">
            <v>2025/6/11离职</v>
          </cell>
        </row>
        <row r="150">
          <cell r="AT150" t="str">
            <v>肖星</v>
          </cell>
        </row>
        <row r="151">
          <cell r="B151" t="str">
            <v>张俊</v>
          </cell>
        </row>
        <row r="151">
          <cell r="D151" t="str">
            <v>430221200505180019</v>
          </cell>
          <cell r="E151">
            <v>45789</v>
          </cell>
        </row>
        <row r="151">
          <cell r="J151">
            <v>4308</v>
          </cell>
          <cell r="K151">
            <v>4308</v>
          </cell>
          <cell r="L151">
            <v>4308</v>
          </cell>
          <cell r="M151">
            <v>4308</v>
          </cell>
        </row>
        <row r="151">
          <cell r="O151">
            <v>150</v>
          </cell>
          <cell r="P151">
            <v>689.3</v>
          </cell>
        </row>
        <row r="151">
          <cell r="S151">
            <v>30.16</v>
          </cell>
        </row>
        <row r="151">
          <cell r="U151">
            <v>374.8</v>
          </cell>
        </row>
        <row r="151">
          <cell r="W151">
            <v>51.7</v>
          </cell>
        </row>
        <row r="151">
          <cell r="AA151">
            <v>1145.96</v>
          </cell>
        </row>
        <row r="151">
          <cell r="AJ151">
            <v>0</v>
          </cell>
          <cell r="AK151">
            <v>1145.96</v>
          </cell>
        </row>
        <row r="151">
          <cell r="AM151" t="str">
            <v>湘潭思泉</v>
          </cell>
          <cell r="AN151" t="e">
            <v>#N/A</v>
          </cell>
          <cell r="AO151" t="e">
            <v>#N/A</v>
          </cell>
          <cell r="AP151">
            <v>10.5</v>
          </cell>
          <cell r="AQ151" t="str">
            <v>2025/05/23离职</v>
          </cell>
        </row>
        <row r="151">
          <cell r="AT151" t="str">
            <v>张俊</v>
          </cell>
        </row>
        <row r="152">
          <cell r="B152" t="str">
            <v>易铃仙</v>
          </cell>
        </row>
        <row r="152">
          <cell r="E152">
            <v>45789</v>
          </cell>
        </row>
        <row r="152">
          <cell r="J152">
            <v>4308</v>
          </cell>
          <cell r="K152">
            <v>4308</v>
          </cell>
          <cell r="L152">
            <v>4308</v>
          </cell>
          <cell r="M152">
            <v>4308</v>
          </cell>
        </row>
        <row r="152">
          <cell r="O152">
            <v>150</v>
          </cell>
          <cell r="P152">
            <v>689.3</v>
          </cell>
        </row>
        <row r="152">
          <cell r="S152">
            <v>30.16</v>
          </cell>
        </row>
        <row r="152">
          <cell r="U152">
            <v>374.8</v>
          </cell>
        </row>
        <row r="152">
          <cell r="W152">
            <v>51.7</v>
          </cell>
        </row>
        <row r="152">
          <cell r="AA152">
            <v>1145.96</v>
          </cell>
        </row>
        <row r="152">
          <cell r="AJ152">
            <v>0</v>
          </cell>
          <cell r="AK152">
            <v>1145.96</v>
          </cell>
        </row>
        <row r="152">
          <cell r="AM152" t="str">
            <v>湘潭思泉</v>
          </cell>
          <cell r="AN152" t="e">
            <v>#N/A</v>
          </cell>
          <cell r="AO152" t="e">
            <v>#N/A</v>
          </cell>
          <cell r="AP152">
            <v>12</v>
          </cell>
          <cell r="AQ152" t="str">
            <v>2025/5/24离职</v>
          </cell>
        </row>
        <row r="152">
          <cell r="AT152" t="str">
            <v>易铃仙</v>
          </cell>
        </row>
        <row r="153">
          <cell r="B153" t="str">
            <v>罗双贵</v>
          </cell>
        </row>
        <row r="153">
          <cell r="D153" t="str">
            <v>430424198109285230</v>
          </cell>
          <cell r="E153">
            <v>45743</v>
          </cell>
        </row>
        <row r="153">
          <cell r="O153">
            <v>150</v>
          </cell>
        </row>
        <row r="153">
          <cell r="W153">
            <v>75</v>
          </cell>
        </row>
        <row r="153">
          <cell r="AA153">
            <v>75</v>
          </cell>
        </row>
        <row r="153">
          <cell r="AJ153">
            <v>0</v>
          </cell>
          <cell r="AK153">
            <v>75</v>
          </cell>
        </row>
        <row r="153">
          <cell r="AM153" t="str">
            <v>湘潭思泉</v>
          </cell>
          <cell r="AN153" t="e">
            <v>#N/A</v>
          </cell>
          <cell r="AO153" t="e">
            <v>#N/A</v>
          </cell>
          <cell r="AP153">
            <v>0</v>
          </cell>
          <cell r="AQ153" t="str">
            <v>2025/5/5离职</v>
          </cell>
        </row>
        <row r="153">
          <cell r="AS153" t="str">
            <v>无出勤记录</v>
          </cell>
          <cell r="AT153" t="e">
            <v>#N/A</v>
          </cell>
        </row>
        <row r="154">
          <cell r="B154" t="str">
            <v>郭鹏</v>
          </cell>
        </row>
        <row r="154">
          <cell r="D154" t="str">
            <v>430221198302060033</v>
          </cell>
          <cell r="E154">
            <v>45791</v>
          </cell>
        </row>
        <row r="154">
          <cell r="J154">
            <v>4308</v>
          </cell>
          <cell r="K154">
            <v>4308</v>
          </cell>
          <cell r="L154">
            <v>4308</v>
          </cell>
          <cell r="M154">
            <v>4308</v>
          </cell>
        </row>
        <row r="154">
          <cell r="O154">
            <v>150</v>
          </cell>
          <cell r="P154">
            <v>689.3</v>
          </cell>
        </row>
        <row r="154">
          <cell r="S154">
            <v>30.16</v>
          </cell>
        </row>
        <row r="154">
          <cell r="U154">
            <v>374.8</v>
          </cell>
        </row>
        <row r="154">
          <cell r="W154">
            <v>51.7</v>
          </cell>
        </row>
        <row r="154">
          <cell r="AA154">
            <v>1145.96</v>
          </cell>
        </row>
        <row r="154">
          <cell r="AJ154">
            <v>0</v>
          </cell>
          <cell r="AK154">
            <v>1145.96</v>
          </cell>
        </row>
        <row r="154">
          <cell r="AM154" t="str">
            <v>湘潭思泉</v>
          </cell>
          <cell r="AN154" t="str">
            <v>劳务工</v>
          </cell>
          <cell r="AO154" t="str">
            <v>湘潭思泉</v>
          </cell>
          <cell r="AP154">
            <v>17</v>
          </cell>
          <cell r="AQ154">
            <v>0</v>
          </cell>
        </row>
        <row r="154">
          <cell r="AT154" t="str">
            <v>郭鹏</v>
          </cell>
        </row>
        <row r="155">
          <cell r="B155" t="str">
            <v>程佳琳</v>
          </cell>
        </row>
        <row r="155">
          <cell r="D155" t="str">
            <v>430203200406190526</v>
          </cell>
          <cell r="E155">
            <v>45796</v>
          </cell>
        </row>
        <row r="155">
          <cell r="AJ155">
            <v>0</v>
          </cell>
        </row>
        <row r="155">
          <cell r="AM155" t="str">
            <v>湘潭思泉</v>
          </cell>
          <cell r="AN155" t="e">
            <v>#N/A</v>
          </cell>
          <cell r="AO155" t="e">
            <v>#N/A</v>
          </cell>
          <cell r="AP155">
            <v>2</v>
          </cell>
          <cell r="AQ155" t="str">
            <v>2025/5/21退回</v>
          </cell>
        </row>
        <row r="155">
          <cell r="AS155" t="str">
            <v>无工资</v>
          </cell>
          <cell r="AT155" t="e">
            <v>#N/A</v>
          </cell>
        </row>
        <row r="156">
          <cell r="B156" t="str">
            <v>唐志加</v>
          </cell>
        </row>
        <row r="156">
          <cell r="D156" t="str">
            <v>430221197210177117</v>
          </cell>
          <cell r="E156">
            <v>45796</v>
          </cell>
        </row>
        <row r="156">
          <cell r="O156">
            <v>150</v>
          </cell>
        </row>
        <row r="156">
          <cell r="W156">
            <v>75</v>
          </cell>
        </row>
        <row r="156">
          <cell r="AA156">
            <v>75</v>
          </cell>
        </row>
        <row r="156">
          <cell r="AJ156">
            <v>0</v>
          </cell>
          <cell r="AK156">
            <v>75</v>
          </cell>
        </row>
        <row r="156">
          <cell r="AM156" t="str">
            <v>湘潭思泉</v>
          </cell>
          <cell r="AN156" t="e">
            <v>#N/A</v>
          </cell>
          <cell r="AO156" t="e">
            <v>#N/A</v>
          </cell>
          <cell r="AP156">
            <v>7</v>
          </cell>
          <cell r="AQ156" t="str">
            <v>2025/05/25离职</v>
          </cell>
        </row>
        <row r="156">
          <cell r="AT156" t="str">
            <v>唐志加</v>
          </cell>
        </row>
        <row r="157">
          <cell r="B157" t="str">
            <v>文志辉</v>
          </cell>
        </row>
        <row r="157">
          <cell r="D157" t="str">
            <v>430322197302227195</v>
          </cell>
          <cell r="E157">
            <v>45793</v>
          </cell>
        </row>
        <row r="157">
          <cell r="J157">
            <v>4308</v>
          </cell>
          <cell r="K157">
            <v>4308</v>
          </cell>
          <cell r="L157">
            <v>4308</v>
          </cell>
          <cell r="M157">
            <v>4308</v>
          </cell>
        </row>
        <row r="157">
          <cell r="O157">
            <v>150</v>
          </cell>
          <cell r="P157">
            <v>689.3</v>
          </cell>
        </row>
        <row r="157">
          <cell r="S157">
            <v>30.16</v>
          </cell>
        </row>
        <row r="157">
          <cell r="U157">
            <v>374.8</v>
          </cell>
        </row>
        <row r="157">
          <cell r="W157">
            <v>51.7</v>
          </cell>
        </row>
        <row r="157">
          <cell r="AA157">
            <v>1145.96</v>
          </cell>
        </row>
        <row r="157">
          <cell r="AJ157">
            <v>0</v>
          </cell>
          <cell r="AK157">
            <v>1145.96</v>
          </cell>
        </row>
        <row r="157">
          <cell r="AM157" t="str">
            <v>湘潭思泉</v>
          </cell>
          <cell r="AN157" t="str">
            <v>劳务工</v>
          </cell>
          <cell r="AO157" t="str">
            <v>湘潭思泉</v>
          </cell>
          <cell r="AP157">
            <v>14</v>
          </cell>
          <cell r="AQ157" t="str">
            <v>2025/6/6退回</v>
          </cell>
        </row>
        <row r="157">
          <cell r="AT157" t="str">
            <v>文志辉</v>
          </cell>
        </row>
        <row r="158">
          <cell r="B158" t="str">
            <v>付志勇</v>
          </cell>
        </row>
        <row r="158">
          <cell r="D158" t="str">
            <v>430223197108105136</v>
          </cell>
          <cell r="E158">
            <v>45801</v>
          </cell>
        </row>
        <row r="158">
          <cell r="O158">
            <v>150</v>
          </cell>
        </row>
        <row r="158">
          <cell r="W158">
            <v>75</v>
          </cell>
        </row>
        <row r="158">
          <cell r="AA158">
            <v>75</v>
          </cell>
        </row>
        <row r="158">
          <cell r="AJ158">
            <v>0</v>
          </cell>
          <cell r="AK158">
            <v>75</v>
          </cell>
        </row>
        <row r="158">
          <cell r="AM158" t="str">
            <v>湘潭思泉</v>
          </cell>
          <cell r="AN158" t="str">
            <v>劳务工</v>
          </cell>
          <cell r="AO158" t="str">
            <v>湘潭思泉</v>
          </cell>
          <cell r="AP158">
            <v>7</v>
          </cell>
          <cell r="AQ158">
            <v>0</v>
          </cell>
        </row>
        <row r="158">
          <cell r="AT158" t="str">
            <v>付志勇</v>
          </cell>
        </row>
        <row r="159">
          <cell r="B159" t="str">
            <v>肖军奇</v>
          </cell>
        </row>
        <row r="159">
          <cell r="D159" t="str">
            <v>432503197510307038</v>
          </cell>
          <cell r="E159">
            <v>45801</v>
          </cell>
        </row>
        <row r="159">
          <cell r="O159">
            <v>150</v>
          </cell>
        </row>
        <row r="159">
          <cell r="W159">
            <v>75</v>
          </cell>
        </row>
        <row r="159">
          <cell r="AA159">
            <v>75</v>
          </cell>
        </row>
        <row r="159">
          <cell r="AJ159">
            <v>0</v>
          </cell>
          <cell r="AK159">
            <v>75</v>
          </cell>
        </row>
        <row r="159">
          <cell r="AM159" t="str">
            <v>湘潭思泉</v>
          </cell>
          <cell r="AN159" t="str">
            <v>劳务工</v>
          </cell>
          <cell r="AO159" t="str">
            <v>湘潭思泉</v>
          </cell>
          <cell r="AP159">
            <v>7</v>
          </cell>
          <cell r="AQ159">
            <v>0</v>
          </cell>
        </row>
        <row r="159">
          <cell r="AT159" t="str">
            <v>肖军奇</v>
          </cell>
        </row>
        <row r="160">
          <cell r="B160" t="str">
            <v>黄晚娇</v>
          </cell>
        </row>
        <row r="160">
          <cell r="D160" t="str">
            <v>430522197903212889</v>
          </cell>
          <cell r="E160">
            <v>45801</v>
          </cell>
        </row>
        <row r="160">
          <cell r="O160">
            <v>150</v>
          </cell>
        </row>
        <row r="160">
          <cell r="W160">
            <v>75</v>
          </cell>
        </row>
        <row r="160">
          <cell r="AA160">
            <v>75</v>
          </cell>
        </row>
        <row r="160">
          <cell r="AJ160">
            <v>0</v>
          </cell>
          <cell r="AK160">
            <v>75</v>
          </cell>
        </row>
        <row r="160">
          <cell r="AM160" t="str">
            <v>湘潭思泉</v>
          </cell>
          <cell r="AN160" t="str">
            <v>劳务工</v>
          </cell>
          <cell r="AO160" t="str">
            <v>湘潭思泉</v>
          </cell>
          <cell r="AP160">
            <v>7</v>
          </cell>
          <cell r="AQ160" t="str">
            <v>2025/6/10退回</v>
          </cell>
        </row>
        <row r="160">
          <cell r="AT160" t="str">
            <v>黄晚娇</v>
          </cell>
        </row>
        <row r="161">
          <cell r="B161" t="str">
            <v>汤建惟</v>
          </cell>
        </row>
        <row r="161">
          <cell r="D161" t="str">
            <v>430211197308217815</v>
          </cell>
          <cell r="E161">
            <v>45799</v>
          </cell>
        </row>
        <row r="161">
          <cell r="O161">
            <v>150</v>
          </cell>
        </row>
        <row r="161">
          <cell r="W161">
            <v>75</v>
          </cell>
        </row>
        <row r="161">
          <cell r="AA161">
            <v>75</v>
          </cell>
        </row>
        <row r="161">
          <cell r="AJ161">
            <v>0</v>
          </cell>
          <cell r="AK161">
            <v>75</v>
          </cell>
        </row>
        <row r="161">
          <cell r="AM161" t="str">
            <v>湘潭思泉</v>
          </cell>
          <cell r="AN161" t="str">
            <v>劳务工</v>
          </cell>
          <cell r="AO161" t="str">
            <v>湘潭思泉</v>
          </cell>
          <cell r="AP161">
            <v>9</v>
          </cell>
          <cell r="AQ161" t="str">
            <v>2025/6/11离职</v>
          </cell>
        </row>
        <row r="161">
          <cell r="AT161" t="str">
            <v>汤建惟</v>
          </cell>
        </row>
        <row r="162">
          <cell r="B162" t="str">
            <v>陈波</v>
          </cell>
        </row>
        <row r="162">
          <cell r="E162">
            <v>45804</v>
          </cell>
        </row>
        <row r="162">
          <cell r="O162">
            <v>150</v>
          </cell>
        </row>
        <row r="162">
          <cell r="W162">
            <v>75</v>
          </cell>
        </row>
        <row r="162">
          <cell r="AA162">
            <v>75</v>
          </cell>
        </row>
        <row r="162">
          <cell r="AJ162">
            <v>0</v>
          </cell>
          <cell r="AK162">
            <v>75</v>
          </cell>
        </row>
        <row r="162">
          <cell r="AM162" t="str">
            <v>湘潭思泉</v>
          </cell>
          <cell r="AN162">
            <v>0</v>
          </cell>
          <cell r="AO162">
            <v>0</v>
          </cell>
          <cell r="AP162">
            <v>4</v>
          </cell>
          <cell r="AQ162">
            <v>0</v>
          </cell>
        </row>
        <row r="162">
          <cell r="AT162" t="str">
            <v>陈波</v>
          </cell>
        </row>
        <row r="163">
          <cell r="B163" t="str">
            <v>何林</v>
          </cell>
        </row>
        <row r="163">
          <cell r="D163" t="str">
            <v>432503197511177052</v>
          </cell>
          <cell r="E163">
            <v>45804</v>
          </cell>
        </row>
        <row r="163">
          <cell r="O163">
            <v>150</v>
          </cell>
        </row>
        <row r="163">
          <cell r="W163">
            <v>75</v>
          </cell>
        </row>
        <row r="163">
          <cell r="AA163">
            <v>75</v>
          </cell>
        </row>
        <row r="163">
          <cell r="AJ163">
            <v>0</v>
          </cell>
          <cell r="AK163">
            <v>75</v>
          </cell>
        </row>
        <row r="163">
          <cell r="AM163" t="str">
            <v>湘潭思泉</v>
          </cell>
          <cell r="AN163" t="str">
            <v>劳务工</v>
          </cell>
          <cell r="AO163" t="str">
            <v>湘潭思泉</v>
          </cell>
          <cell r="AP163">
            <v>4</v>
          </cell>
          <cell r="AQ163">
            <v>0</v>
          </cell>
        </row>
        <row r="163">
          <cell r="AT163" t="str">
            <v>何林</v>
          </cell>
        </row>
        <row r="164">
          <cell r="B164" t="str">
            <v>黄旭坤</v>
          </cell>
        </row>
        <row r="164">
          <cell r="D164" t="str">
            <v>43032219731212881X</v>
          </cell>
          <cell r="E164">
            <v>45799</v>
          </cell>
        </row>
        <row r="164">
          <cell r="O164">
            <v>150</v>
          </cell>
        </row>
        <row r="164">
          <cell r="W164">
            <v>75</v>
          </cell>
        </row>
        <row r="164">
          <cell r="AA164">
            <v>75</v>
          </cell>
        </row>
        <row r="164">
          <cell r="AJ164">
            <v>0</v>
          </cell>
          <cell r="AK164">
            <v>75</v>
          </cell>
        </row>
        <row r="164">
          <cell r="AM164" t="str">
            <v>湘潭思泉</v>
          </cell>
          <cell r="AN164" t="e">
            <v>#N/A</v>
          </cell>
          <cell r="AO164" t="e">
            <v>#N/A</v>
          </cell>
          <cell r="AP164">
            <v>5</v>
          </cell>
          <cell r="AQ164" t="str">
            <v>2025/05/28离职</v>
          </cell>
        </row>
        <row r="164">
          <cell r="AT164" t="str">
            <v>黄旭坤</v>
          </cell>
        </row>
        <row r="165">
          <cell r="B165" t="str">
            <v>齐水斌</v>
          </cell>
        </row>
        <row r="165">
          <cell r="E165">
            <v>45805</v>
          </cell>
        </row>
        <row r="165">
          <cell r="O165">
            <v>150</v>
          </cell>
        </row>
        <row r="165">
          <cell r="W165">
            <v>75</v>
          </cell>
        </row>
        <row r="165">
          <cell r="AA165">
            <v>75</v>
          </cell>
        </row>
        <row r="165">
          <cell r="AJ165">
            <v>0</v>
          </cell>
          <cell r="AK165">
            <v>75</v>
          </cell>
        </row>
        <row r="165">
          <cell r="AM165" t="str">
            <v>湘潭思泉</v>
          </cell>
          <cell r="AN165" t="str">
            <v>劳务工</v>
          </cell>
          <cell r="AO165" t="str">
            <v>湘潭思泉</v>
          </cell>
          <cell r="AP165">
            <v>3</v>
          </cell>
          <cell r="AQ165">
            <v>0</v>
          </cell>
        </row>
        <row r="165">
          <cell r="AT165" t="str">
            <v>齐水斌</v>
          </cell>
        </row>
        <row r="166">
          <cell r="B166" t="str">
            <v>刘爱国</v>
          </cell>
        </row>
        <row r="166">
          <cell r="D166" t="str">
            <v>43028119760318391X</v>
          </cell>
          <cell r="E166">
            <v>45805</v>
          </cell>
        </row>
        <row r="166">
          <cell r="O166">
            <v>150</v>
          </cell>
        </row>
        <row r="166">
          <cell r="W166">
            <v>75</v>
          </cell>
        </row>
        <row r="166">
          <cell r="AA166">
            <v>75</v>
          </cell>
        </row>
        <row r="166">
          <cell r="AJ166">
            <v>0</v>
          </cell>
          <cell r="AK166">
            <v>75</v>
          </cell>
        </row>
        <row r="166">
          <cell r="AM166" t="str">
            <v>湘潭思泉</v>
          </cell>
          <cell r="AN166" t="str">
            <v>劳务工</v>
          </cell>
          <cell r="AO166" t="str">
            <v>湘潭思泉</v>
          </cell>
          <cell r="AP166">
            <v>3</v>
          </cell>
          <cell r="AQ166">
            <v>0</v>
          </cell>
        </row>
        <row r="166">
          <cell r="AT166" t="str">
            <v>刘爱国</v>
          </cell>
        </row>
        <row r="167">
          <cell r="B167" t="str">
            <v>彭梅芳</v>
          </cell>
        </row>
        <row r="167">
          <cell r="D167" t="str">
            <v>430224197608062765</v>
          </cell>
          <cell r="E167">
            <v>45805</v>
          </cell>
        </row>
        <row r="167">
          <cell r="O167">
            <v>150</v>
          </cell>
        </row>
        <row r="167">
          <cell r="W167">
            <v>75</v>
          </cell>
        </row>
        <row r="167">
          <cell r="AA167">
            <v>75</v>
          </cell>
        </row>
        <row r="167">
          <cell r="AJ167">
            <v>0</v>
          </cell>
          <cell r="AK167">
            <v>75</v>
          </cell>
        </row>
        <row r="167">
          <cell r="AM167" t="str">
            <v>湘潭思泉</v>
          </cell>
          <cell r="AN167" t="str">
            <v>劳务工</v>
          </cell>
          <cell r="AO167" t="str">
            <v>湘潭思泉</v>
          </cell>
          <cell r="AP167">
            <v>3</v>
          </cell>
          <cell r="AQ167">
            <v>0</v>
          </cell>
        </row>
        <row r="167">
          <cell r="AT167" t="str">
            <v>彭梅芳</v>
          </cell>
        </row>
        <row r="168">
          <cell r="E168">
            <v>155</v>
          </cell>
        </row>
        <row r="169">
          <cell r="E169">
            <v>0</v>
          </cell>
        </row>
        <row r="169">
          <cell r="AJ169">
            <v>0</v>
          </cell>
          <cell r="AK169">
            <v>0</v>
          </cell>
        </row>
        <row r="170">
          <cell r="O170">
            <v>6600</v>
          </cell>
          <cell r="P170">
            <v>17921.8</v>
          </cell>
          <cell r="Q170">
            <v>0</v>
          </cell>
          <cell r="R170">
            <v>0</v>
          </cell>
          <cell r="S170">
            <v>784.16</v>
          </cell>
          <cell r="T170">
            <v>0</v>
          </cell>
          <cell r="U170">
            <v>9744.8</v>
          </cell>
          <cell r="V170">
            <v>0</v>
          </cell>
          <cell r="W170">
            <v>2717.5</v>
          </cell>
          <cell r="X170">
            <v>0</v>
          </cell>
        </row>
        <row r="170">
          <cell r="Z170">
            <v>0</v>
          </cell>
          <cell r="AA170">
            <v>30074</v>
          </cell>
          <cell r="AB170">
            <v>0</v>
          </cell>
          <cell r="AC170">
            <v>0</v>
          </cell>
          <cell r="AD170">
            <v>0</v>
          </cell>
          <cell r="AE170">
            <v>0</v>
          </cell>
          <cell r="AF170">
            <v>0</v>
          </cell>
          <cell r="AG170">
            <v>0</v>
          </cell>
          <cell r="AH170">
            <v>0</v>
          </cell>
          <cell r="AI170">
            <v>0</v>
          </cell>
          <cell r="AJ170">
            <v>0</v>
          </cell>
          <cell r="AK170">
            <v>30074</v>
          </cell>
          <cell r="AL170" t="str">
            <v>当月工资中扣除当月社保</v>
          </cell>
        </row>
        <row r="172">
          <cell r="B172" t="str">
            <v>王锋卡</v>
          </cell>
          <cell r="C172" t="str">
            <v>男</v>
          </cell>
          <cell r="D172" t="str">
            <v>430221198910145954</v>
          </cell>
          <cell r="E172">
            <v>45718</v>
          </cell>
        </row>
        <row r="172">
          <cell r="J172">
            <v>4308</v>
          </cell>
          <cell r="K172">
            <v>4308</v>
          </cell>
          <cell r="L172">
            <v>4308</v>
          </cell>
          <cell r="M172">
            <v>4308</v>
          </cell>
        </row>
        <row r="172">
          <cell r="O172">
            <v>60</v>
          </cell>
          <cell r="P172">
            <v>689.28</v>
          </cell>
        </row>
        <row r="172">
          <cell r="S172">
            <v>30.156</v>
          </cell>
        </row>
        <row r="172">
          <cell r="U172">
            <v>374.796</v>
          </cell>
        </row>
        <row r="172">
          <cell r="W172">
            <v>48.2496</v>
          </cell>
        </row>
        <row r="172">
          <cell r="AA172">
            <v>1142.4816</v>
          </cell>
          <cell r="AB172">
            <v>344.64</v>
          </cell>
        </row>
        <row r="172">
          <cell r="AD172">
            <v>12.924</v>
          </cell>
        </row>
        <row r="172">
          <cell r="AF172">
            <v>86.16</v>
          </cell>
        </row>
        <row r="172">
          <cell r="AI172">
            <v>15</v>
          </cell>
          <cell r="AJ172">
            <v>458.724</v>
          </cell>
          <cell r="AK172">
            <v>1601.2056</v>
          </cell>
        </row>
        <row r="172">
          <cell r="AM172" t="str">
            <v>深圳诚展</v>
          </cell>
          <cell r="AN172" t="str">
            <v>劳务工</v>
          </cell>
          <cell r="AO172" t="str">
            <v>诚展</v>
          </cell>
          <cell r="AP172">
            <v>21</v>
          </cell>
          <cell r="AQ172">
            <v>0</v>
          </cell>
        </row>
        <row r="172">
          <cell r="AT172" t="str">
            <v>王锋卡</v>
          </cell>
        </row>
        <row r="173">
          <cell r="B173" t="str">
            <v>曾李文</v>
          </cell>
          <cell r="C173" t="str">
            <v>男</v>
          </cell>
          <cell r="D173" t="str">
            <v>430225198404252517</v>
          </cell>
          <cell r="E173">
            <v>45719</v>
          </cell>
        </row>
        <row r="173">
          <cell r="J173">
            <v>4308</v>
          </cell>
          <cell r="K173">
            <v>4308</v>
          </cell>
          <cell r="L173">
            <v>4308</v>
          </cell>
          <cell r="M173">
            <v>4308</v>
          </cell>
        </row>
        <row r="173">
          <cell r="O173">
            <v>60</v>
          </cell>
          <cell r="P173">
            <v>689.28</v>
          </cell>
        </row>
        <row r="173">
          <cell r="S173">
            <v>30.156</v>
          </cell>
        </row>
        <row r="173">
          <cell r="U173">
            <v>374.796</v>
          </cell>
        </row>
        <row r="173">
          <cell r="W173">
            <v>48.2496</v>
          </cell>
        </row>
        <row r="173">
          <cell r="AA173">
            <v>1142.4816</v>
          </cell>
          <cell r="AB173">
            <v>344.64</v>
          </cell>
        </row>
        <row r="173">
          <cell r="AD173">
            <v>12.924</v>
          </cell>
        </row>
        <row r="173">
          <cell r="AF173">
            <v>86.16</v>
          </cell>
        </row>
        <row r="173">
          <cell r="AI173">
            <v>15</v>
          </cell>
          <cell r="AJ173">
            <v>458.724</v>
          </cell>
          <cell r="AK173">
            <v>1601.2056</v>
          </cell>
        </row>
        <row r="173">
          <cell r="AM173" t="str">
            <v>深圳诚展</v>
          </cell>
          <cell r="AN173" t="str">
            <v>劳务工</v>
          </cell>
          <cell r="AO173" t="str">
            <v>诚展</v>
          </cell>
          <cell r="AP173">
            <v>22.5</v>
          </cell>
          <cell r="AQ173">
            <v>0</v>
          </cell>
        </row>
        <row r="173">
          <cell r="AT173" t="str">
            <v>曾李文</v>
          </cell>
        </row>
        <row r="174">
          <cell r="B174" t="str">
            <v>吴朗</v>
          </cell>
          <cell r="C174" t="str">
            <v>男</v>
          </cell>
          <cell r="D174" t="str">
            <v>430221198201177136</v>
          </cell>
          <cell r="E174">
            <v>45720</v>
          </cell>
        </row>
        <row r="174">
          <cell r="J174">
            <v>4308</v>
          </cell>
          <cell r="K174">
            <v>4308</v>
          </cell>
          <cell r="L174">
            <v>4308</v>
          </cell>
          <cell r="M174">
            <v>4308</v>
          </cell>
        </row>
        <row r="174">
          <cell r="O174">
            <v>60</v>
          </cell>
          <cell r="P174">
            <v>689.28</v>
          </cell>
        </row>
        <row r="174">
          <cell r="S174">
            <v>30.156</v>
          </cell>
        </row>
        <row r="174">
          <cell r="U174">
            <v>374.796</v>
          </cell>
        </row>
        <row r="174">
          <cell r="W174">
            <v>48.2496</v>
          </cell>
        </row>
        <row r="174">
          <cell r="AA174">
            <v>1142.4816</v>
          </cell>
          <cell r="AB174">
            <v>344.64</v>
          </cell>
        </row>
        <row r="174">
          <cell r="AD174">
            <v>12.924</v>
          </cell>
        </row>
        <row r="174">
          <cell r="AF174">
            <v>86.16</v>
          </cell>
        </row>
        <row r="174">
          <cell r="AI174">
            <v>15</v>
          </cell>
          <cell r="AJ174">
            <v>458.724</v>
          </cell>
          <cell r="AK174">
            <v>1601.2056</v>
          </cell>
        </row>
        <row r="174">
          <cell r="AM174" t="str">
            <v>深圳诚展</v>
          </cell>
          <cell r="AN174" t="str">
            <v>劳务工</v>
          </cell>
          <cell r="AO174" t="str">
            <v>诚展</v>
          </cell>
          <cell r="AP174">
            <v>21</v>
          </cell>
          <cell r="AQ174">
            <v>0</v>
          </cell>
        </row>
        <row r="174">
          <cell r="AT174" t="str">
            <v>吴朗</v>
          </cell>
        </row>
        <row r="175">
          <cell r="B175" t="str">
            <v>伍志强</v>
          </cell>
          <cell r="C175" t="str">
            <v>男</v>
          </cell>
          <cell r="D175" t="str">
            <v>430321197411238575</v>
          </cell>
          <cell r="E175">
            <v>45721</v>
          </cell>
        </row>
        <row r="175">
          <cell r="J175">
            <v>6889</v>
          </cell>
          <cell r="K175">
            <v>6889</v>
          </cell>
          <cell r="L175">
            <v>6889</v>
          </cell>
          <cell r="M175">
            <v>6889</v>
          </cell>
        </row>
        <row r="175">
          <cell r="O175">
            <v>60</v>
          </cell>
          <cell r="P175">
            <v>1102.24</v>
          </cell>
        </row>
        <row r="175">
          <cell r="S175">
            <v>48.223</v>
          </cell>
        </row>
        <row r="175">
          <cell r="U175">
            <v>599.34</v>
          </cell>
        </row>
        <row r="175">
          <cell r="W175">
            <v>82.67</v>
          </cell>
        </row>
        <row r="175">
          <cell r="AA175">
            <v>1832.473</v>
          </cell>
          <cell r="AB175">
            <v>551.12</v>
          </cell>
        </row>
        <row r="175">
          <cell r="AD175">
            <v>20.67</v>
          </cell>
        </row>
        <row r="175">
          <cell r="AF175">
            <v>137.78</v>
          </cell>
        </row>
        <row r="175">
          <cell r="AI175">
            <v>15</v>
          </cell>
          <cell r="AJ175">
            <v>724.57</v>
          </cell>
          <cell r="AK175">
            <v>2557.043</v>
          </cell>
        </row>
        <row r="175">
          <cell r="AM175" t="str">
            <v>深圳诚展</v>
          </cell>
          <cell r="AN175" t="str">
            <v>劳务工</v>
          </cell>
          <cell r="AO175" t="str">
            <v>光华荣昌</v>
          </cell>
          <cell r="AP175">
            <v>18</v>
          </cell>
          <cell r="AQ175">
            <v>0</v>
          </cell>
        </row>
        <row r="175">
          <cell r="AT175" t="str">
            <v>伍志强</v>
          </cell>
        </row>
        <row r="176">
          <cell r="B176" t="str">
            <v>李石云</v>
          </cell>
          <cell r="C176" t="str">
            <v>男</v>
          </cell>
          <cell r="D176" t="str">
            <v>43022119840821781X</v>
          </cell>
          <cell r="E176">
            <v>45722</v>
          </cell>
        </row>
        <row r="176">
          <cell r="J176">
            <v>4308</v>
          </cell>
          <cell r="K176">
            <v>4308</v>
          </cell>
          <cell r="L176">
            <v>4308</v>
          </cell>
          <cell r="M176">
            <v>4308</v>
          </cell>
        </row>
        <row r="176">
          <cell r="O176">
            <v>60</v>
          </cell>
          <cell r="P176">
            <v>689.28</v>
          </cell>
        </row>
        <row r="176">
          <cell r="S176">
            <v>30.156</v>
          </cell>
        </row>
        <row r="176">
          <cell r="U176">
            <v>374.796</v>
          </cell>
        </row>
        <row r="176">
          <cell r="W176">
            <v>48.2496</v>
          </cell>
        </row>
        <row r="176">
          <cell r="AA176">
            <v>1142.4816</v>
          </cell>
          <cell r="AB176">
            <v>344.64</v>
          </cell>
        </row>
        <row r="176">
          <cell r="AD176">
            <v>12.924</v>
          </cell>
        </row>
        <row r="176">
          <cell r="AF176">
            <v>86.16</v>
          </cell>
        </row>
        <row r="176">
          <cell r="AI176">
            <v>15</v>
          </cell>
          <cell r="AJ176">
            <v>458.724</v>
          </cell>
          <cell r="AK176">
            <v>1601.2056</v>
          </cell>
        </row>
        <row r="176">
          <cell r="AM176" t="str">
            <v>深圳诚展</v>
          </cell>
          <cell r="AN176" t="str">
            <v>劳务工</v>
          </cell>
          <cell r="AO176" t="str">
            <v>光华荣昌</v>
          </cell>
          <cell r="AP176">
            <v>14</v>
          </cell>
          <cell r="AQ176">
            <v>0</v>
          </cell>
        </row>
        <row r="176">
          <cell r="AT176" t="str">
            <v>李石云</v>
          </cell>
        </row>
        <row r="177">
          <cell r="B177" t="str">
            <v>谭建文</v>
          </cell>
          <cell r="C177" t="str">
            <v>男</v>
          </cell>
          <cell r="D177" t="str">
            <v>430102198410025513</v>
          </cell>
          <cell r="E177">
            <v>45722</v>
          </cell>
        </row>
        <row r="177">
          <cell r="J177">
            <v>4308</v>
          </cell>
          <cell r="K177">
            <v>4308</v>
          </cell>
          <cell r="L177">
            <v>4308</v>
          </cell>
          <cell r="M177">
            <v>4308</v>
          </cell>
        </row>
        <row r="177">
          <cell r="O177">
            <v>60</v>
          </cell>
          <cell r="P177">
            <v>689.28</v>
          </cell>
        </row>
        <row r="177">
          <cell r="S177">
            <v>30.156</v>
          </cell>
        </row>
        <row r="177">
          <cell r="U177">
            <v>374.796</v>
          </cell>
        </row>
        <row r="177">
          <cell r="W177">
            <v>48.2496</v>
          </cell>
        </row>
        <row r="177">
          <cell r="AA177">
            <v>1142.4816</v>
          </cell>
          <cell r="AB177">
            <v>344.64</v>
          </cell>
        </row>
        <row r="177">
          <cell r="AD177">
            <v>12.924</v>
          </cell>
        </row>
        <row r="177">
          <cell r="AF177">
            <v>86.16</v>
          </cell>
        </row>
        <row r="177">
          <cell r="AI177">
            <v>15</v>
          </cell>
          <cell r="AJ177">
            <v>458.724</v>
          </cell>
          <cell r="AK177">
            <v>1601.2056</v>
          </cell>
        </row>
        <row r="177">
          <cell r="AM177" t="str">
            <v>深圳诚展</v>
          </cell>
          <cell r="AN177" t="str">
            <v>劳务工</v>
          </cell>
          <cell r="AO177" t="str">
            <v>光华荣昌</v>
          </cell>
          <cell r="AP177">
            <v>20</v>
          </cell>
          <cell r="AQ177" t="str">
            <v>长沙现服</v>
          </cell>
        </row>
        <row r="177">
          <cell r="AT177" t="str">
            <v>谭建文</v>
          </cell>
        </row>
        <row r="178">
          <cell r="B178" t="str">
            <v>李开阳</v>
          </cell>
          <cell r="C178" t="str">
            <v>男</v>
          </cell>
          <cell r="D178" t="str">
            <v>422426196407203858 </v>
          </cell>
          <cell r="E178">
            <v>45722</v>
          </cell>
        </row>
        <row r="178">
          <cell r="O178">
            <v>60</v>
          </cell>
        </row>
        <row r="178">
          <cell r="W178">
            <v>100</v>
          </cell>
        </row>
        <row r="178">
          <cell r="AA178">
            <v>100</v>
          </cell>
        </row>
        <row r="178">
          <cell r="AJ178">
            <v>0</v>
          </cell>
          <cell r="AK178">
            <v>100</v>
          </cell>
        </row>
        <row r="178">
          <cell r="AM178" t="str">
            <v>深圳诚展</v>
          </cell>
          <cell r="AN178" t="str">
            <v>合同工</v>
          </cell>
          <cell r="AO178" t="str">
            <v>光华荣昌</v>
          </cell>
          <cell r="AP178">
            <v>19</v>
          </cell>
          <cell r="AQ178">
            <v>0</v>
          </cell>
        </row>
        <row r="178">
          <cell r="AT178" t="str">
            <v>李开阳</v>
          </cell>
        </row>
        <row r="179">
          <cell r="B179" t="str">
            <v>黄杰</v>
          </cell>
          <cell r="C179" t="str">
            <v>男</v>
          </cell>
          <cell r="D179" t="str">
            <v>430203199505261515</v>
          </cell>
          <cell r="E179">
            <v>45727</v>
          </cell>
        </row>
        <row r="179">
          <cell r="O179">
            <v>60</v>
          </cell>
        </row>
        <row r="179">
          <cell r="W179">
            <v>100</v>
          </cell>
        </row>
        <row r="179">
          <cell r="AA179">
            <v>100</v>
          </cell>
        </row>
        <row r="179">
          <cell r="AK179">
            <v>100</v>
          </cell>
        </row>
        <row r="179">
          <cell r="AM179" t="str">
            <v>深圳诚展</v>
          </cell>
          <cell r="AN179" t="e">
            <v>#N/A</v>
          </cell>
          <cell r="AO179" t="e">
            <v>#N/A</v>
          </cell>
          <cell r="AP179">
            <v>4</v>
          </cell>
          <cell r="AQ179" t="str">
            <v>2025/5/8离职</v>
          </cell>
        </row>
        <row r="179">
          <cell r="AT179" t="str">
            <v>黄杰</v>
          </cell>
        </row>
        <row r="180">
          <cell r="E180">
            <v>163</v>
          </cell>
        </row>
        <row r="181">
          <cell r="E181">
            <v>0</v>
          </cell>
        </row>
        <row r="181">
          <cell r="AJ181">
            <v>0</v>
          </cell>
          <cell r="AK181">
            <v>0</v>
          </cell>
        </row>
        <row r="182">
          <cell r="O182">
            <v>480</v>
          </cell>
          <cell r="P182">
            <v>4548.64</v>
          </cell>
          <cell r="Q182">
            <v>0</v>
          </cell>
          <cell r="R182">
            <v>0</v>
          </cell>
          <cell r="S182">
            <v>199.003</v>
          </cell>
          <cell r="T182">
            <v>0</v>
          </cell>
          <cell r="U182">
            <v>2473.32</v>
          </cell>
          <cell r="V182">
            <v>0</v>
          </cell>
          <cell r="W182">
            <v>523.918</v>
          </cell>
          <cell r="X182">
            <v>0</v>
          </cell>
        </row>
        <row r="182">
          <cell r="Z182">
            <v>0</v>
          </cell>
          <cell r="AA182">
            <v>7744.881</v>
          </cell>
          <cell r="AB182">
            <v>2274.32</v>
          </cell>
          <cell r="AC182">
            <v>0</v>
          </cell>
          <cell r="AD182">
            <v>85.29</v>
          </cell>
          <cell r="AE182">
            <v>0</v>
          </cell>
          <cell r="AF182">
            <v>568.58</v>
          </cell>
          <cell r="AG182">
            <v>0</v>
          </cell>
          <cell r="AH182">
            <v>0</v>
          </cell>
          <cell r="AI182">
            <v>90</v>
          </cell>
          <cell r="AJ182">
            <v>3018.19</v>
          </cell>
          <cell r="AK182">
            <v>10763.071</v>
          </cell>
          <cell r="AL182" t="str">
            <v>当月工资中扣除当月社保</v>
          </cell>
        </row>
        <row r="184">
          <cell r="B184" t="str">
            <v>卢喜春</v>
          </cell>
          <cell r="C184" t="str">
            <v>男</v>
          </cell>
          <cell r="D184" t="str">
            <v>430221198910145954</v>
          </cell>
          <cell r="E184" t="str">
            <v>2025-05-25</v>
          </cell>
        </row>
        <row r="184">
          <cell r="O184">
            <v>150</v>
          </cell>
        </row>
        <row r="184">
          <cell r="W184">
            <v>38.77</v>
          </cell>
        </row>
        <row r="184">
          <cell r="AA184">
            <v>38.77</v>
          </cell>
        </row>
        <row r="184">
          <cell r="AK184">
            <v>38.77</v>
          </cell>
        </row>
        <row r="184">
          <cell r="AM184" t="str">
            <v>湘潭宏顺</v>
          </cell>
          <cell r="AN184" t="str">
            <v>劳务工</v>
          </cell>
          <cell r="AO184" t="str">
            <v>湘潭宏顺</v>
          </cell>
          <cell r="AP184">
            <v>6</v>
          </cell>
          <cell r="AQ184">
            <v>0</v>
          </cell>
        </row>
        <row r="184">
          <cell r="AT184" t="str">
            <v>卢喜春</v>
          </cell>
        </row>
        <row r="185">
          <cell r="B185" t="str">
            <v>张永桂</v>
          </cell>
          <cell r="C185" t="str">
            <v>男</v>
          </cell>
          <cell r="D185" t="str">
            <v>430225198404252517</v>
          </cell>
          <cell r="E185" t="str">
            <v>2025-05-25</v>
          </cell>
        </row>
        <row r="185">
          <cell r="O185">
            <v>150</v>
          </cell>
        </row>
        <row r="185">
          <cell r="W185">
            <v>38.77</v>
          </cell>
        </row>
        <row r="185">
          <cell r="AA185">
            <v>38.77</v>
          </cell>
        </row>
        <row r="185">
          <cell r="AK185">
            <v>38.77</v>
          </cell>
        </row>
        <row r="185">
          <cell r="AM185" t="str">
            <v>湘潭宏顺</v>
          </cell>
          <cell r="AN185" t="str">
            <v>劳务工</v>
          </cell>
          <cell r="AO185" t="str">
            <v>湘潭宏顺</v>
          </cell>
          <cell r="AP185">
            <v>6</v>
          </cell>
          <cell r="AQ185">
            <v>0</v>
          </cell>
        </row>
        <row r="185">
          <cell r="AT185" t="str">
            <v>张永桂</v>
          </cell>
        </row>
        <row r="186">
          <cell r="B186" t="str">
            <v>周建华</v>
          </cell>
          <cell r="C186" t="str">
            <v>男</v>
          </cell>
          <cell r="D186" t="str">
            <v>430221198201177136</v>
          </cell>
          <cell r="E186" t="str">
            <v>2025-05-25</v>
          </cell>
        </row>
        <row r="186">
          <cell r="O186">
            <v>150</v>
          </cell>
        </row>
        <row r="186">
          <cell r="W186">
            <v>38.77</v>
          </cell>
        </row>
        <row r="186">
          <cell r="AA186">
            <v>38.77</v>
          </cell>
        </row>
        <row r="186">
          <cell r="AK186">
            <v>38.77</v>
          </cell>
        </row>
        <row r="186">
          <cell r="AM186" t="str">
            <v>湘潭宏顺</v>
          </cell>
          <cell r="AN186" t="str">
            <v>劳务工</v>
          </cell>
          <cell r="AO186" t="str">
            <v>湘潭宏顺</v>
          </cell>
          <cell r="AP186">
            <v>7</v>
          </cell>
          <cell r="AQ186">
            <v>0</v>
          </cell>
        </row>
        <row r="186">
          <cell r="AT186" t="str">
            <v>周建华</v>
          </cell>
        </row>
        <row r="187">
          <cell r="B187" t="str">
            <v>高玉霞</v>
          </cell>
          <cell r="C187" t="str">
            <v>男</v>
          </cell>
          <cell r="D187" t="str">
            <v>430321197411238575</v>
          </cell>
          <cell r="E187" t="str">
            <v>2025-05-26</v>
          </cell>
        </row>
        <row r="187">
          <cell r="O187">
            <v>150</v>
          </cell>
        </row>
        <row r="187">
          <cell r="W187">
            <v>38.77</v>
          </cell>
        </row>
        <row r="187">
          <cell r="AA187">
            <v>38.77</v>
          </cell>
        </row>
        <row r="187">
          <cell r="AK187">
            <v>38.77</v>
          </cell>
        </row>
        <row r="187">
          <cell r="AM187" t="str">
            <v>湘潭宏顺</v>
          </cell>
          <cell r="AN187" t="str">
            <v>劳务工</v>
          </cell>
          <cell r="AO187" t="str">
            <v>湘潭宏顺</v>
          </cell>
          <cell r="AP187">
            <v>2</v>
          </cell>
          <cell r="AQ187">
            <v>0</v>
          </cell>
        </row>
        <row r="187">
          <cell r="AT187" t="str">
            <v>高玉霞</v>
          </cell>
        </row>
        <row r="188">
          <cell r="B188" t="str">
            <v>张小双</v>
          </cell>
          <cell r="C188" t="str">
            <v>男</v>
          </cell>
          <cell r="D188" t="str">
            <v>430102198410025513</v>
          </cell>
          <cell r="E188" t="str">
            <v>2025-05-26</v>
          </cell>
        </row>
        <row r="188">
          <cell r="O188">
            <v>150</v>
          </cell>
        </row>
        <row r="188">
          <cell r="W188">
            <v>38.77</v>
          </cell>
        </row>
        <row r="188">
          <cell r="AA188">
            <v>38.77</v>
          </cell>
        </row>
        <row r="188">
          <cell r="AK188">
            <v>38.77</v>
          </cell>
        </row>
        <row r="188">
          <cell r="AM188" t="str">
            <v>湘潭宏顺</v>
          </cell>
          <cell r="AN188" t="str">
            <v>劳务工</v>
          </cell>
          <cell r="AO188" t="str">
            <v>湘潭宏顺</v>
          </cell>
          <cell r="AP188">
            <v>5</v>
          </cell>
          <cell r="AQ188">
            <v>0</v>
          </cell>
        </row>
        <row r="188">
          <cell r="AT188" t="str">
            <v>张小双</v>
          </cell>
        </row>
        <row r="189">
          <cell r="B189" t="str">
            <v>贺钢</v>
          </cell>
          <cell r="C189" t="str">
            <v>男</v>
          </cell>
          <cell r="D189" t="str">
            <v>422426196407203858 </v>
          </cell>
          <cell r="E189" t="str">
            <v>2025-05-27</v>
          </cell>
        </row>
        <row r="189">
          <cell r="O189">
            <v>150</v>
          </cell>
        </row>
        <row r="189">
          <cell r="W189">
            <v>38.77</v>
          </cell>
        </row>
        <row r="189">
          <cell r="AA189">
            <v>38.77</v>
          </cell>
        </row>
        <row r="189">
          <cell r="AK189">
            <v>38.77</v>
          </cell>
        </row>
        <row r="189">
          <cell r="AM189" t="str">
            <v>湘潭宏顺</v>
          </cell>
          <cell r="AN189" t="e">
            <v>#N/A</v>
          </cell>
          <cell r="AO189" t="e">
            <v>#N/A</v>
          </cell>
          <cell r="AP189">
            <v>4</v>
          </cell>
          <cell r="AQ189" t="str">
            <v>2025/6/4离职</v>
          </cell>
        </row>
        <row r="189">
          <cell r="AT189" t="str">
            <v>贺钢</v>
          </cell>
        </row>
        <row r="190">
          <cell r="B190" t="str">
            <v>陈纪龙</v>
          </cell>
          <cell r="C190" t="str">
            <v>男</v>
          </cell>
          <cell r="D190" t="str">
            <v>430203199505261515</v>
          </cell>
          <cell r="E190" t="str">
            <v>2025-05-27</v>
          </cell>
        </row>
        <row r="190">
          <cell r="O190">
            <v>150</v>
          </cell>
        </row>
        <row r="190">
          <cell r="W190">
            <v>38.77</v>
          </cell>
        </row>
        <row r="190">
          <cell r="AA190">
            <v>38.77</v>
          </cell>
        </row>
        <row r="190">
          <cell r="AK190">
            <v>38.77</v>
          </cell>
        </row>
        <row r="190">
          <cell r="AM190" t="str">
            <v>湘潭宏顺</v>
          </cell>
          <cell r="AN190" t="e">
            <v>#N/A</v>
          </cell>
          <cell r="AO190" t="e">
            <v>#N/A</v>
          </cell>
          <cell r="AP190">
            <v>8</v>
          </cell>
          <cell r="AQ190" t="str">
            <v>2025/6/6离职</v>
          </cell>
        </row>
        <row r="190">
          <cell r="AT190" t="str">
            <v>陈纪龙</v>
          </cell>
        </row>
        <row r="191">
          <cell r="E191">
            <v>172</v>
          </cell>
        </row>
        <row r="192">
          <cell r="E192">
            <v>0</v>
          </cell>
        </row>
        <row r="192">
          <cell r="AJ192">
            <v>0</v>
          </cell>
          <cell r="AK192">
            <v>0</v>
          </cell>
        </row>
        <row r="193">
          <cell r="O193">
            <v>1050</v>
          </cell>
          <cell r="P193">
            <v>0</v>
          </cell>
          <cell r="Q193">
            <v>0</v>
          </cell>
          <cell r="R193">
            <v>0</v>
          </cell>
          <cell r="S193">
            <v>0</v>
          </cell>
          <cell r="T193">
            <v>0</v>
          </cell>
          <cell r="U193">
            <v>0</v>
          </cell>
          <cell r="V193">
            <v>0</v>
          </cell>
          <cell r="W193">
            <v>271.39</v>
          </cell>
          <cell r="X193">
            <v>0</v>
          </cell>
        </row>
        <row r="193">
          <cell r="Z193">
            <v>0</v>
          </cell>
          <cell r="AA193">
            <v>271.39</v>
          </cell>
          <cell r="AB193">
            <v>0</v>
          </cell>
          <cell r="AC193">
            <v>0</v>
          </cell>
          <cell r="AD193">
            <v>0</v>
          </cell>
          <cell r="AE193">
            <v>0</v>
          </cell>
          <cell r="AF193">
            <v>0</v>
          </cell>
          <cell r="AG193">
            <v>0</v>
          </cell>
          <cell r="AH193">
            <v>0</v>
          </cell>
          <cell r="AI193">
            <v>0</v>
          </cell>
          <cell r="AJ193">
            <v>0</v>
          </cell>
          <cell r="AK193">
            <v>271.39</v>
          </cell>
          <cell r="AL193" t="str">
            <v>当月工资中扣除当月社保</v>
          </cell>
        </row>
        <row r="195">
          <cell r="B195" t="str">
            <v>颜俊杰</v>
          </cell>
        </row>
        <row r="195">
          <cell r="E195" t="str">
            <v>2025-05-29</v>
          </cell>
        </row>
        <row r="195">
          <cell r="O195">
            <v>150</v>
          </cell>
          <cell r="P195">
            <v>0</v>
          </cell>
        </row>
        <row r="195">
          <cell r="S195">
            <v>0</v>
          </cell>
        </row>
        <row r="195">
          <cell r="U195">
            <v>0</v>
          </cell>
        </row>
        <row r="195">
          <cell r="W195">
            <v>60.31</v>
          </cell>
        </row>
        <row r="195">
          <cell r="AA195">
            <v>60.31</v>
          </cell>
        </row>
        <row r="195">
          <cell r="AK195">
            <v>60.31</v>
          </cell>
        </row>
        <row r="195">
          <cell r="AM195" t="str">
            <v>德顺</v>
          </cell>
          <cell r="AN195" t="str">
            <v>劳务工</v>
          </cell>
          <cell r="AO195" t="str">
            <v>德顺</v>
          </cell>
          <cell r="AP195">
            <v>3</v>
          </cell>
          <cell r="AQ195" t="str">
            <v>2025/6/9离职</v>
          </cell>
        </row>
        <row r="195">
          <cell r="AT195" t="str">
            <v>颜俊杰</v>
          </cell>
        </row>
        <row r="196">
          <cell r="B196" t="str">
            <v>蒋鹏</v>
          </cell>
        </row>
        <row r="196">
          <cell r="E196" t="str">
            <v>2025-05-23</v>
          </cell>
        </row>
        <row r="196">
          <cell r="O196">
            <v>150</v>
          </cell>
          <cell r="P196">
            <v>0</v>
          </cell>
        </row>
        <row r="196">
          <cell r="S196">
            <v>0</v>
          </cell>
        </row>
        <row r="196">
          <cell r="U196">
            <v>0</v>
          </cell>
        </row>
        <row r="196">
          <cell r="W196">
            <v>60.31</v>
          </cell>
        </row>
        <row r="196">
          <cell r="AA196">
            <v>60.31</v>
          </cell>
        </row>
        <row r="196">
          <cell r="AK196">
            <v>60.31</v>
          </cell>
        </row>
        <row r="196">
          <cell r="AM196" t="str">
            <v>德顺</v>
          </cell>
          <cell r="AN196" t="str">
            <v>劳务工</v>
          </cell>
          <cell r="AO196" t="str">
            <v>德顺</v>
          </cell>
          <cell r="AP196">
            <v>8</v>
          </cell>
          <cell r="AQ196">
            <v>0</v>
          </cell>
        </row>
        <row r="196">
          <cell r="AT196" t="str">
            <v>蒋鹏</v>
          </cell>
        </row>
        <row r="197">
          <cell r="B197" t="str">
            <v>张超锋</v>
          </cell>
        </row>
        <row r="197">
          <cell r="E197" t="str">
            <v>2025-04-12</v>
          </cell>
        </row>
        <row r="197">
          <cell r="J197">
            <v>4308</v>
          </cell>
          <cell r="K197">
            <v>4308</v>
          </cell>
          <cell r="L197">
            <v>4308</v>
          </cell>
          <cell r="M197">
            <v>4308</v>
          </cell>
        </row>
        <row r="197">
          <cell r="O197">
            <v>150</v>
          </cell>
          <cell r="P197">
            <v>689.28</v>
          </cell>
        </row>
        <row r="197">
          <cell r="S197">
            <v>30.16</v>
          </cell>
        </row>
        <row r="197">
          <cell r="U197">
            <v>352.61</v>
          </cell>
        </row>
        <row r="197">
          <cell r="W197">
            <v>60.31</v>
          </cell>
        </row>
        <row r="197">
          <cell r="AA197">
            <v>1132.36</v>
          </cell>
        </row>
        <row r="197">
          <cell r="AK197">
            <v>1132.36</v>
          </cell>
        </row>
        <row r="197">
          <cell r="AM197" t="str">
            <v>德顺</v>
          </cell>
          <cell r="AN197" t="str">
            <v>劳务工</v>
          </cell>
          <cell r="AO197" t="str">
            <v>德顺</v>
          </cell>
          <cell r="AP197">
            <v>24</v>
          </cell>
          <cell r="AQ197">
            <v>0</v>
          </cell>
        </row>
        <row r="197">
          <cell r="AT197" t="str">
            <v>张超锋</v>
          </cell>
        </row>
        <row r="198">
          <cell r="B198" t="str">
            <v>何杰</v>
          </cell>
        </row>
        <row r="198">
          <cell r="E198" t="str">
            <v>2025-04-11</v>
          </cell>
        </row>
        <row r="198">
          <cell r="J198">
            <v>6889</v>
          </cell>
          <cell r="K198">
            <v>6889</v>
          </cell>
          <cell r="L198">
            <v>6889</v>
          </cell>
          <cell r="M198">
            <v>6889</v>
          </cell>
        </row>
        <row r="198">
          <cell r="O198">
            <v>150</v>
          </cell>
          <cell r="P198">
            <v>689.28</v>
          </cell>
        </row>
        <row r="198">
          <cell r="S198">
            <v>30.16</v>
          </cell>
        </row>
        <row r="198">
          <cell r="U198">
            <v>352.61</v>
          </cell>
        </row>
        <row r="198">
          <cell r="W198">
            <v>60.31</v>
          </cell>
        </row>
        <row r="198">
          <cell r="AA198">
            <v>1132.36</v>
          </cell>
        </row>
        <row r="198">
          <cell r="AK198">
            <v>1132.36</v>
          </cell>
        </row>
        <row r="198">
          <cell r="AM198" t="str">
            <v>德顺</v>
          </cell>
          <cell r="AN198" t="str">
            <v>劳务工</v>
          </cell>
          <cell r="AO198" t="str">
            <v>德顺</v>
          </cell>
          <cell r="AP198">
            <v>27</v>
          </cell>
          <cell r="AQ198">
            <v>0</v>
          </cell>
        </row>
        <row r="198">
          <cell r="AT198" t="str">
            <v>何杰</v>
          </cell>
        </row>
        <row r="199">
          <cell r="B199" t="str">
            <v>刘军玲</v>
          </cell>
        </row>
        <row r="199">
          <cell r="E199" t="str">
            <v>2025-04-11</v>
          </cell>
        </row>
        <row r="199">
          <cell r="J199">
            <v>4308</v>
          </cell>
          <cell r="K199">
            <v>4308</v>
          </cell>
          <cell r="L199">
            <v>4308</v>
          </cell>
          <cell r="M199">
            <v>4308</v>
          </cell>
        </row>
        <row r="199">
          <cell r="O199">
            <v>150</v>
          </cell>
          <cell r="P199">
            <v>689.28</v>
          </cell>
        </row>
        <row r="199">
          <cell r="S199">
            <v>30.16</v>
          </cell>
        </row>
        <row r="199">
          <cell r="U199">
            <v>352.61</v>
          </cell>
        </row>
        <row r="199">
          <cell r="W199">
            <v>60.31</v>
          </cell>
        </row>
        <row r="199">
          <cell r="AA199">
            <v>1132.36</v>
          </cell>
        </row>
        <row r="199">
          <cell r="AK199">
            <v>1132.36</v>
          </cell>
        </row>
        <row r="199">
          <cell r="AM199" t="str">
            <v>德顺</v>
          </cell>
          <cell r="AN199" t="str">
            <v>劳务工</v>
          </cell>
          <cell r="AO199" t="str">
            <v>德顺</v>
          </cell>
          <cell r="AP199">
            <v>26</v>
          </cell>
          <cell r="AQ199">
            <v>0</v>
          </cell>
        </row>
        <row r="199">
          <cell r="AT199" t="str">
            <v>刘军玲</v>
          </cell>
        </row>
        <row r="200">
          <cell r="B200" t="str">
            <v>韩海</v>
          </cell>
        </row>
        <row r="200">
          <cell r="E200" t="str">
            <v>2025-03-28</v>
          </cell>
        </row>
        <row r="200">
          <cell r="J200">
            <v>4308</v>
          </cell>
          <cell r="K200">
            <v>4308</v>
          </cell>
          <cell r="L200">
            <v>4308</v>
          </cell>
          <cell r="M200">
            <v>4308</v>
          </cell>
        </row>
        <row r="200">
          <cell r="O200">
            <v>150</v>
          </cell>
          <cell r="P200">
            <v>689.28</v>
          </cell>
        </row>
        <row r="200">
          <cell r="S200">
            <v>30.16</v>
          </cell>
        </row>
        <row r="200">
          <cell r="U200">
            <v>352.61</v>
          </cell>
        </row>
        <row r="200">
          <cell r="W200">
            <v>60.31</v>
          </cell>
        </row>
        <row r="200">
          <cell r="AA200">
            <v>1132.36</v>
          </cell>
        </row>
        <row r="200">
          <cell r="AK200">
            <v>1132.36</v>
          </cell>
        </row>
        <row r="200">
          <cell r="AM200" t="str">
            <v>德顺</v>
          </cell>
          <cell r="AN200" t="e">
            <v>#N/A</v>
          </cell>
          <cell r="AO200" t="e">
            <v>#N/A</v>
          </cell>
          <cell r="AP200">
            <v>11</v>
          </cell>
          <cell r="AQ200" t="str">
            <v>2025/5/17离职</v>
          </cell>
        </row>
        <row r="200">
          <cell r="AT200" t="str">
            <v>韩海</v>
          </cell>
        </row>
        <row r="201">
          <cell r="B201" t="str">
            <v>彭洪准</v>
          </cell>
        </row>
        <row r="201">
          <cell r="E201" t="str">
            <v>2025-03-27</v>
          </cell>
        </row>
        <row r="201">
          <cell r="J201">
            <v>4308</v>
          </cell>
          <cell r="K201">
            <v>4308</v>
          </cell>
          <cell r="L201">
            <v>4308</v>
          </cell>
          <cell r="M201">
            <v>4308</v>
          </cell>
        </row>
        <row r="201">
          <cell r="O201">
            <v>150</v>
          </cell>
          <cell r="P201">
            <v>689.28</v>
          </cell>
        </row>
        <row r="201">
          <cell r="S201">
            <v>30.16</v>
          </cell>
        </row>
        <row r="201">
          <cell r="U201">
            <v>352.61</v>
          </cell>
        </row>
        <row r="201">
          <cell r="W201">
            <v>60.31</v>
          </cell>
        </row>
        <row r="201">
          <cell r="AA201">
            <v>1132.36</v>
          </cell>
        </row>
        <row r="201">
          <cell r="AK201">
            <v>1132.36</v>
          </cell>
        </row>
        <row r="201">
          <cell r="AM201" t="str">
            <v>德顺</v>
          </cell>
          <cell r="AN201" t="str">
            <v>劳务工</v>
          </cell>
          <cell r="AO201" t="str">
            <v>德顺</v>
          </cell>
          <cell r="AP201">
            <v>29</v>
          </cell>
          <cell r="AQ201">
            <v>0</v>
          </cell>
        </row>
        <row r="201">
          <cell r="AT201" t="str">
            <v>彭洪准</v>
          </cell>
        </row>
        <row r="202">
          <cell r="B202" t="str">
            <v>罗铁</v>
          </cell>
        </row>
        <row r="202">
          <cell r="E202" t="str">
            <v>2025-03-25</v>
          </cell>
        </row>
        <row r="202">
          <cell r="J202">
            <v>4308</v>
          </cell>
          <cell r="K202">
            <v>4308</v>
          </cell>
          <cell r="L202">
            <v>4308</v>
          </cell>
          <cell r="M202">
            <v>4308</v>
          </cell>
        </row>
        <row r="202">
          <cell r="O202">
            <v>150</v>
          </cell>
          <cell r="P202">
            <v>689.28</v>
          </cell>
        </row>
        <row r="202">
          <cell r="S202">
            <v>30.16</v>
          </cell>
        </row>
        <row r="202">
          <cell r="U202">
            <v>352.61</v>
          </cell>
        </row>
        <row r="202">
          <cell r="W202">
            <v>60.31</v>
          </cell>
        </row>
        <row r="202">
          <cell r="AA202">
            <v>1132.36</v>
          </cell>
        </row>
        <row r="202">
          <cell r="AK202">
            <v>1132.36</v>
          </cell>
        </row>
        <row r="202">
          <cell r="AM202" t="str">
            <v>德顺</v>
          </cell>
          <cell r="AN202" t="e">
            <v>#N/A</v>
          </cell>
          <cell r="AO202" t="e">
            <v>#N/A</v>
          </cell>
          <cell r="AP202">
            <v>28</v>
          </cell>
          <cell r="AQ202" t="str">
            <v>2025/5/19离职</v>
          </cell>
        </row>
        <row r="202">
          <cell r="AT202" t="str">
            <v>罗铁</v>
          </cell>
        </row>
        <row r="203">
          <cell r="B203" t="str">
            <v>贺翌昂</v>
          </cell>
        </row>
        <row r="203">
          <cell r="E203" t="str">
            <v>2025-03-23</v>
          </cell>
        </row>
        <row r="203">
          <cell r="J203">
            <v>4308</v>
          </cell>
          <cell r="K203">
            <v>4308</v>
          </cell>
          <cell r="L203">
            <v>4308</v>
          </cell>
          <cell r="M203">
            <v>4308</v>
          </cell>
        </row>
        <row r="203">
          <cell r="O203">
            <v>150</v>
          </cell>
          <cell r="P203">
            <v>689.28</v>
          </cell>
        </row>
        <row r="203">
          <cell r="S203">
            <v>30.16</v>
          </cell>
        </row>
        <row r="203">
          <cell r="U203">
            <v>352.61</v>
          </cell>
        </row>
        <row r="203">
          <cell r="W203">
            <v>60.31</v>
          </cell>
        </row>
        <row r="203">
          <cell r="AA203">
            <v>1132.36</v>
          </cell>
        </row>
        <row r="203">
          <cell r="AK203">
            <v>1132.36</v>
          </cell>
        </row>
        <row r="203">
          <cell r="AM203" t="str">
            <v>德顺</v>
          </cell>
          <cell r="AN203" t="str">
            <v>劳务工</v>
          </cell>
          <cell r="AO203" t="str">
            <v>德顺</v>
          </cell>
          <cell r="AP203">
            <v>26</v>
          </cell>
          <cell r="AQ203">
            <v>0</v>
          </cell>
        </row>
        <row r="203">
          <cell r="AT203" t="str">
            <v>贺翌昂</v>
          </cell>
        </row>
        <row r="204">
          <cell r="B204" t="str">
            <v>袁珊珊</v>
          </cell>
        </row>
        <row r="204">
          <cell r="E204" t="str">
            <v>2025-03-23</v>
          </cell>
        </row>
        <row r="204">
          <cell r="J204">
            <v>6889</v>
          </cell>
          <cell r="K204">
            <v>6889</v>
          </cell>
          <cell r="L204">
            <v>6889</v>
          </cell>
          <cell r="M204">
            <v>6889</v>
          </cell>
        </row>
        <row r="204">
          <cell r="O204">
            <v>150</v>
          </cell>
          <cell r="P204">
            <v>689.28</v>
          </cell>
        </row>
        <row r="204">
          <cell r="S204">
            <v>30.16</v>
          </cell>
        </row>
        <row r="204">
          <cell r="U204">
            <v>352.61</v>
          </cell>
        </row>
        <row r="204">
          <cell r="W204">
            <v>60.31</v>
          </cell>
        </row>
        <row r="204">
          <cell r="AA204">
            <v>1132.36</v>
          </cell>
        </row>
        <row r="204">
          <cell r="AK204">
            <v>1132.36</v>
          </cell>
        </row>
        <row r="204">
          <cell r="AM204" t="str">
            <v>德顺</v>
          </cell>
          <cell r="AN204" t="str">
            <v>劳务工</v>
          </cell>
          <cell r="AO204" t="str">
            <v>德顺</v>
          </cell>
          <cell r="AP204">
            <v>26.4</v>
          </cell>
          <cell r="AQ204">
            <v>0</v>
          </cell>
        </row>
        <row r="204">
          <cell r="AT204" t="str">
            <v>袁珊珊</v>
          </cell>
        </row>
        <row r="205">
          <cell r="B205" t="str">
            <v>袁建平</v>
          </cell>
        </row>
        <row r="205">
          <cell r="E205" t="str">
            <v>2025-03-18</v>
          </cell>
        </row>
        <row r="205">
          <cell r="J205">
            <v>4308</v>
          </cell>
          <cell r="K205">
            <v>4308</v>
          </cell>
          <cell r="L205">
            <v>4308</v>
          </cell>
          <cell r="M205">
            <v>4308</v>
          </cell>
        </row>
        <row r="205">
          <cell r="O205">
            <v>150</v>
          </cell>
          <cell r="P205">
            <v>689.28</v>
          </cell>
        </row>
        <row r="205">
          <cell r="S205">
            <v>30.16</v>
          </cell>
        </row>
        <row r="205">
          <cell r="U205">
            <v>352.61</v>
          </cell>
        </row>
        <row r="205">
          <cell r="W205">
            <v>60.31</v>
          </cell>
        </row>
        <row r="205">
          <cell r="AA205">
            <v>1132.36</v>
          </cell>
        </row>
        <row r="205">
          <cell r="AK205">
            <v>1132.36</v>
          </cell>
        </row>
        <row r="205">
          <cell r="AM205" t="str">
            <v>德顺</v>
          </cell>
          <cell r="AN205" t="str">
            <v>劳务工</v>
          </cell>
          <cell r="AO205" t="str">
            <v>德顺</v>
          </cell>
          <cell r="AP205">
            <v>24</v>
          </cell>
          <cell r="AQ205">
            <v>0</v>
          </cell>
        </row>
        <row r="205">
          <cell r="AT205" t="str">
            <v>袁建平</v>
          </cell>
        </row>
        <row r="206">
          <cell r="B206" t="str">
            <v>栾建强</v>
          </cell>
        </row>
        <row r="206">
          <cell r="E206" t="str">
            <v>2025-05-24</v>
          </cell>
        </row>
        <row r="206">
          <cell r="O206">
            <v>150</v>
          </cell>
          <cell r="P206">
            <v>0</v>
          </cell>
        </row>
        <row r="206">
          <cell r="S206">
            <v>0</v>
          </cell>
        </row>
        <row r="206">
          <cell r="U206">
            <v>0</v>
          </cell>
        </row>
        <row r="206">
          <cell r="W206">
            <v>60.31</v>
          </cell>
        </row>
        <row r="206">
          <cell r="AA206">
            <v>60.31</v>
          </cell>
        </row>
        <row r="206">
          <cell r="AK206">
            <v>60.31</v>
          </cell>
        </row>
        <row r="206">
          <cell r="AM206" t="str">
            <v>德顺</v>
          </cell>
          <cell r="AN206" t="e">
            <v>#N/A</v>
          </cell>
          <cell r="AO206" t="e">
            <v>#N/A</v>
          </cell>
          <cell r="AP206">
            <v>7</v>
          </cell>
          <cell r="AQ206" t="str">
            <v>2025/05/31离职</v>
          </cell>
        </row>
        <row r="206">
          <cell r="AT206" t="str">
            <v>栾建强</v>
          </cell>
        </row>
        <row r="207">
          <cell r="B207" t="str">
            <v>石红华</v>
          </cell>
        </row>
        <row r="207">
          <cell r="E207" t="str">
            <v>2025-05-24</v>
          </cell>
        </row>
        <row r="207">
          <cell r="O207">
            <v>150</v>
          </cell>
          <cell r="P207">
            <v>0</v>
          </cell>
        </row>
        <row r="207">
          <cell r="S207">
            <v>0</v>
          </cell>
        </row>
        <row r="207">
          <cell r="U207">
            <v>0</v>
          </cell>
        </row>
        <row r="207">
          <cell r="W207">
            <v>60.31</v>
          </cell>
        </row>
        <row r="207">
          <cell r="AA207">
            <v>60.31</v>
          </cell>
        </row>
        <row r="207">
          <cell r="AK207">
            <v>60.31</v>
          </cell>
        </row>
        <row r="207">
          <cell r="AM207" t="str">
            <v>德顺</v>
          </cell>
          <cell r="AN207" t="e">
            <v>#N/A</v>
          </cell>
          <cell r="AO207" t="e">
            <v>#N/A</v>
          </cell>
          <cell r="AP207">
            <v>4</v>
          </cell>
          <cell r="AQ207" t="str">
            <v>2025/5/27离职</v>
          </cell>
        </row>
        <row r="207">
          <cell r="AT207" t="str">
            <v>石红华</v>
          </cell>
        </row>
        <row r="208">
          <cell r="B208" t="str">
            <v>朱孟希</v>
          </cell>
        </row>
        <row r="208">
          <cell r="E208" t="str">
            <v>2025-04-12</v>
          </cell>
        </row>
        <row r="208">
          <cell r="J208">
            <v>4308</v>
          </cell>
          <cell r="K208">
            <v>4308</v>
          </cell>
          <cell r="L208">
            <v>4308</v>
          </cell>
          <cell r="M208">
            <v>4308</v>
          </cell>
        </row>
        <row r="208">
          <cell r="O208">
            <v>150</v>
          </cell>
          <cell r="P208">
            <v>689.28</v>
          </cell>
        </row>
        <row r="208">
          <cell r="S208">
            <v>30.16</v>
          </cell>
        </row>
        <row r="208">
          <cell r="U208">
            <v>352.61</v>
          </cell>
        </row>
        <row r="208">
          <cell r="W208">
            <v>60.31</v>
          </cell>
        </row>
        <row r="208">
          <cell r="AA208">
            <v>1132.36</v>
          </cell>
        </row>
        <row r="208">
          <cell r="AK208">
            <v>1132.36</v>
          </cell>
        </row>
        <row r="208">
          <cell r="AM208" t="str">
            <v>德顺</v>
          </cell>
          <cell r="AN208" t="e">
            <v>#N/A</v>
          </cell>
          <cell r="AO208" t="e">
            <v>#N/A</v>
          </cell>
          <cell r="AP208">
            <v>7</v>
          </cell>
          <cell r="AQ208" t="str">
            <v>2025/5/12离职</v>
          </cell>
        </row>
        <row r="208">
          <cell r="AT208" t="str">
            <v>朱孟希</v>
          </cell>
        </row>
        <row r="209">
          <cell r="B209" t="str">
            <v>黎湘云</v>
          </cell>
        </row>
        <row r="209">
          <cell r="E209" t="str">
            <v>2025-04-12</v>
          </cell>
        </row>
        <row r="209">
          <cell r="J209">
            <v>4308</v>
          </cell>
          <cell r="K209">
            <v>4308</v>
          </cell>
          <cell r="L209">
            <v>4308</v>
          </cell>
          <cell r="M209">
            <v>4308</v>
          </cell>
        </row>
        <row r="209">
          <cell r="O209">
            <v>150</v>
          </cell>
          <cell r="P209">
            <v>689.28</v>
          </cell>
        </row>
        <row r="209">
          <cell r="S209">
            <v>30.16</v>
          </cell>
        </row>
        <row r="209">
          <cell r="U209">
            <v>352.61</v>
          </cell>
        </row>
        <row r="209">
          <cell r="W209">
            <v>60.31</v>
          </cell>
        </row>
        <row r="209">
          <cell r="AA209">
            <v>1132.36</v>
          </cell>
        </row>
        <row r="209">
          <cell r="AK209">
            <v>1132.36</v>
          </cell>
        </row>
        <row r="209">
          <cell r="AM209" t="str">
            <v>德顺</v>
          </cell>
          <cell r="AN209" t="e">
            <v>#N/A</v>
          </cell>
          <cell r="AO209" t="e">
            <v>#N/A</v>
          </cell>
          <cell r="AP209">
            <v>19.5</v>
          </cell>
          <cell r="AQ209" t="str">
            <v>2025/5/23离职</v>
          </cell>
        </row>
        <row r="209">
          <cell r="AT209" t="str">
            <v>黎湘云</v>
          </cell>
        </row>
        <row r="210">
          <cell r="B210" t="str">
            <v>丁晓玲</v>
          </cell>
        </row>
        <row r="210">
          <cell r="E210" t="str">
            <v>2025-03-28</v>
          </cell>
        </row>
        <row r="210">
          <cell r="J210">
            <v>6889</v>
          </cell>
          <cell r="K210">
            <v>6889</v>
          </cell>
          <cell r="L210">
            <v>6889</v>
          </cell>
          <cell r="M210">
            <v>6889</v>
          </cell>
        </row>
        <row r="210">
          <cell r="O210">
            <v>150</v>
          </cell>
          <cell r="P210">
            <v>689.28</v>
          </cell>
        </row>
        <row r="210">
          <cell r="S210">
            <v>30.16</v>
          </cell>
        </row>
        <row r="210">
          <cell r="U210">
            <v>352.61</v>
          </cell>
        </row>
        <row r="210">
          <cell r="W210">
            <v>60.31</v>
          </cell>
        </row>
        <row r="210">
          <cell r="AA210">
            <v>1132.36</v>
          </cell>
        </row>
        <row r="210">
          <cell r="AK210">
            <v>1132.36</v>
          </cell>
        </row>
        <row r="210">
          <cell r="AM210" t="str">
            <v>德顺</v>
          </cell>
          <cell r="AN210" t="e">
            <v>#N/A</v>
          </cell>
          <cell r="AO210" t="e">
            <v>#N/A</v>
          </cell>
          <cell r="AP210">
            <v>11</v>
          </cell>
          <cell r="AQ210" t="str">
            <v>2025/5/12离职</v>
          </cell>
        </row>
        <row r="210">
          <cell r="AT210" t="str">
            <v>丁晓玲</v>
          </cell>
        </row>
        <row r="211">
          <cell r="B211" t="str">
            <v>陈德文</v>
          </cell>
        </row>
        <row r="211">
          <cell r="E211" t="str">
            <v>2025-03-21</v>
          </cell>
        </row>
        <row r="211">
          <cell r="J211">
            <v>4308</v>
          </cell>
          <cell r="K211">
            <v>4308</v>
          </cell>
          <cell r="L211">
            <v>4308</v>
          </cell>
          <cell r="M211">
            <v>4308</v>
          </cell>
        </row>
        <row r="211">
          <cell r="O211">
            <v>150</v>
          </cell>
          <cell r="P211">
            <v>689.28</v>
          </cell>
        </row>
        <row r="211">
          <cell r="S211">
            <v>30.16</v>
          </cell>
        </row>
        <row r="211">
          <cell r="U211">
            <v>352.61</v>
          </cell>
        </row>
        <row r="211">
          <cell r="W211">
            <v>60.31</v>
          </cell>
        </row>
        <row r="211">
          <cell r="AA211">
            <v>1132.36</v>
          </cell>
        </row>
        <row r="211">
          <cell r="AK211">
            <v>1132.36</v>
          </cell>
        </row>
        <row r="211">
          <cell r="AM211" t="str">
            <v>德顺</v>
          </cell>
          <cell r="AN211" t="e">
            <v>#N/A</v>
          </cell>
          <cell r="AO211" t="e">
            <v>#N/A</v>
          </cell>
          <cell r="AP211">
            <v>5.4</v>
          </cell>
          <cell r="AQ211" t="str">
            <v>2025/05/09号离职</v>
          </cell>
        </row>
        <row r="211">
          <cell r="AT211" t="str">
            <v>陈德文</v>
          </cell>
        </row>
        <row r="212">
          <cell r="B212" t="str">
            <v>戴新亮</v>
          </cell>
        </row>
        <row r="212">
          <cell r="E212" t="str">
            <v>2025-03-18</v>
          </cell>
        </row>
        <row r="212">
          <cell r="J212">
            <v>4308</v>
          </cell>
          <cell r="K212">
            <v>4308</v>
          </cell>
          <cell r="L212">
            <v>4308</v>
          </cell>
          <cell r="M212">
            <v>4308</v>
          </cell>
        </row>
        <row r="212">
          <cell r="O212">
            <v>150</v>
          </cell>
          <cell r="P212">
            <v>689.28</v>
          </cell>
        </row>
        <row r="212">
          <cell r="S212">
            <v>30.16</v>
          </cell>
        </row>
        <row r="212">
          <cell r="U212">
            <v>352.61</v>
          </cell>
        </row>
        <row r="212">
          <cell r="W212">
            <v>60.31</v>
          </cell>
        </row>
        <row r="212">
          <cell r="AA212">
            <v>1132.36</v>
          </cell>
        </row>
        <row r="212">
          <cell r="AK212">
            <v>1132.36</v>
          </cell>
        </row>
        <row r="212">
          <cell r="AM212" t="str">
            <v>德顺</v>
          </cell>
          <cell r="AN212" t="e">
            <v>#N/A</v>
          </cell>
          <cell r="AO212" t="e">
            <v>#N/A</v>
          </cell>
          <cell r="AP212">
            <v>6</v>
          </cell>
          <cell r="AQ212" t="str">
            <v>2025/5/12离职</v>
          </cell>
        </row>
        <row r="212">
          <cell r="AT212" t="str">
            <v>戴新亮</v>
          </cell>
        </row>
        <row r="213">
          <cell r="E213">
            <v>172</v>
          </cell>
        </row>
        <row r="214">
          <cell r="E214">
            <v>0</v>
          </cell>
        </row>
        <row r="214">
          <cell r="AJ214">
            <v>0</v>
          </cell>
          <cell r="AK214">
            <v>0</v>
          </cell>
        </row>
        <row r="215">
          <cell r="O215">
            <v>2700</v>
          </cell>
          <cell r="P215">
            <v>9649.92</v>
          </cell>
          <cell r="Q215">
            <v>0</v>
          </cell>
          <cell r="R215">
            <v>0</v>
          </cell>
          <cell r="S215">
            <v>422.24</v>
          </cell>
          <cell r="T215">
            <v>0</v>
          </cell>
          <cell r="U215">
            <v>4936.54</v>
          </cell>
          <cell r="V215">
            <v>0</v>
          </cell>
          <cell r="W215">
            <v>1085.58</v>
          </cell>
          <cell r="X215">
            <v>0</v>
          </cell>
        </row>
        <row r="215">
          <cell r="Z215">
            <v>0</v>
          </cell>
          <cell r="AA215">
            <v>16094.28</v>
          </cell>
          <cell r="AB215">
            <v>0</v>
          </cell>
          <cell r="AC215">
            <v>0</v>
          </cell>
          <cell r="AD215">
            <v>0</v>
          </cell>
          <cell r="AE215">
            <v>0</v>
          </cell>
          <cell r="AF215">
            <v>0</v>
          </cell>
          <cell r="AG215">
            <v>0</v>
          </cell>
          <cell r="AH215">
            <v>0</v>
          </cell>
          <cell r="AI215">
            <v>0</v>
          </cell>
          <cell r="AJ215">
            <v>0</v>
          </cell>
          <cell r="AK215">
            <v>16094.28</v>
          </cell>
          <cell r="AL215" t="str">
            <v>当月工资中扣除当月社保</v>
          </cell>
        </row>
        <row r="217">
          <cell r="B217" t="str">
            <v>周孝勇</v>
          </cell>
          <cell r="C217" t="str">
            <v>男</v>
          </cell>
          <cell r="D217" t="str">
            <v>421023198401035256</v>
          </cell>
          <cell r="E217">
            <v>45729</v>
          </cell>
        </row>
        <row r="217">
          <cell r="J217">
            <v>4308</v>
          </cell>
          <cell r="K217">
            <v>4308</v>
          </cell>
          <cell r="L217">
            <v>4308</v>
          </cell>
          <cell r="M217">
            <v>4308</v>
          </cell>
        </row>
        <row r="217">
          <cell r="O217">
            <v>150</v>
          </cell>
          <cell r="P217">
            <v>689.28</v>
          </cell>
        </row>
        <row r="217">
          <cell r="S217">
            <v>30.16</v>
          </cell>
        </row>
        <row r="217">
          <cell r="U217">
            <v>374.8</v>
          </cell>
        </row>
        <row r="217">
          <cell r="W217">
            <v>60.31</v>
          </cell>
        </row>
        <row r="217">
          <cell r="AA217">
            <v>1154.55</v>
          </cell>
        </row>
        <row r="217">
          <cell r="AK217">
            <v>1154.55</v>
          </cell>
        </row>
        <row r="217">
          <cell r="AM217" t="str">
            <v>东方人才</v>
          </cell>
          <cell r="AN217" t="str">
            <v>劳务工</v>
          </cell>
          <cell r="AO217" t="str">
            <v>东方人才</v>
          </cell>
          <cell r="AP217">
            <v>29</v>
          </cell>
          <cell r="AQ217">
            <v>0</v>
          </cell>
        </row>
        <row r="217">
          <cell r="AT217" t="str">
            <v>周孝勇</v>
          </cell>
        </row>
        <row r="218">
          <cell r="B218" t="str">
            <v>郭庆</v>
          </cell>
          <cell r="C218" t="str">
            <v>男</v>
          </cell>
          <cell r="D218" t="str">
            <v>430211199010010415</v>
          </cell>
          <cell r="E218">
            <v>45804</v>
          </cell>
        </row>
        <row r="218">
          <cell r="O218">
            <v>150</v>
          </cell>
        </row>
        <row r="218">
          <cell r="AK218">
            <v>0</v>
          </cell>
        </row>
        <row r="218">
          <cell r="AM218" t="str">
            <v>东方人才</v>
          </cell>
          <cell r="AN218" t="e">
            <v>#N/A</v>
          </cell>
          <cell r="AO218" t="e">
            <v>#N/A</v>
          </cell>
          <cell r="AP218">
            <v>5</v>
          </cell>
          <cell r="AQ218" t="str">
            <v>2025/6/2离职</v>
          </cell>
        </row>
        <row r="218">
          <cell r="AT218" t="str">
            <v>郭庆</v>
          </cell>
        </row>
        <row r="219">
          <cell r="E219">
            <v>174</v>
          </cell>
        </row>
        <row r="220">
          <cell r="E220">
            <v>0</v>
          </cell>
        </row>
        <row r="220">
          <cell r="AJ220">
            <v>0</v>
          </cell>
          <cell r="AK220">
            <v>0</v>
          </cell>
        </row>
        <row r="221">
          <cell r="O221">
            <v>300</v>
          </cell>
          <cell r="P221">
            <v>689.28</v>
          </cell>
          <cell r="Q221">
            <v>0</v>
          </cell>
          <cell r="R221">
            <v>0</v>
          </cell>
          <cell r="S221">
            <v>30.16</v>
          </cell>
          <cell r="T221">
            <v>0</v>
          </cell>
          <cell r="U221">
            <v>374.8</v>
          </cell>
          <cell r="V221">
            <v>0</v>
          </cell>
          <cell r="W221">
            <v>60.31</v>
          </cell>
          <cell r="X221">
            <v>0</v>
          </cell>
        </row>
        <row r="221">
          <cell r="Z221">
            <v>0</v>
          </cell>
          <cell r="AA221">
            <v>1154.55</v>
          </cell>
          <cell r="AB221">
            <v>0</v>
          </cell>
          <cell r="AC221">
            <v>0</v>
          </cell>
          <cell r="AD221">
            <v>0</v>
          </cell>
          <cell r="AE221">
            <v>0</v>
          </cell>
          <cell r="AF221">
            <v>0</v>
          </cell>
          <cell r="AG221">
            <v>0</v>
          </cell>
          <cell r="AH221">
            <v>0</v>
          </cell>
          <cell r="AI221">
            <v>0</v>
          </cell>
          <cell r="AJ221">
            <v>0</v>
          </cell>
          <cell r="AK221">
            <v>1154.55</v>
          </cell>
          <cell r="AL221" t="str">
            <v>当月工资中扣除当月社保</v>
          </cell>
        </row>
        <row r="223">
          <cell r="B223" t="str">
            <v>易任红</v>
          </cell>
          <cell r="C223" t="str">
            <v>男</v>
          </cell>
          <cell r="D223" t="str">
            <v>430211196612110014</v>
          </cell>
          <cell r="E223">
            <v>42403</v>
          </cell>
        </row>
        <row r="223">
          <cell r="L223">
            <v>4826</v>
          </cell>
          <cell r="M223">
            <v>4826</v>
          </cell>
        </row>
        <row r="223">
          <cell r="O223">
            <v>60</v>
          </cell>
        </row>
        <row r="223">
          <cell r="U223">
            <v>419.86</v>
          </cell>
        </row>
        <row r="223">
          <cell r="W223">
            <v>121.62</v>
          </cell>
        </row>
        <row r="223">
          <cell r="AA223">
            <v>541.48</v>
          </cell>
        </row>
        <row r="223">
          <cell r="AF223">
            <v>96.52</v>
          </cell>
        </row>
        <row r="223">
          <cell r="AI223">
            <v>15</v>
          </cell>
          <cell r="AJ223">
            <v>111.52</v>
          </cell>
          <cell r="AK223">
            <v>653</v>
          </cell>
        </row>
        <row r="223">
          <cell r="AM223" t="str">
            <v>鑫起</v>
          </cell>
          <cell r="AN223" t="str">
            <v>劳务工</v>
          </cell>
          <cell r="AO223" t="str">
            <v>湖南红海</v>
          </cell>
          <cell r="AP223">
            <v>21.5</v>
          </cell>
          <cell r="AQ223">
            <v>0</v>
          </cell>
        </row>
        <row r="223">
          <cell r="AT223" t="str">
            <v>易任红</v>
          </cell>
        </row>
        <row r="224">
          <cell r="B224" t="str">
            <v>毛伟</v>
          </cell>
          <cell r="C224" t="str">
            <v>男</v>
          </cell>
          <cell r="D224" t="str">
            <v>432930196510231818</v>
          </cell>
          <cell r="E224">
            <v>42403</v>
          </cell>
        </row>
        <row r="224">
          <cell r="J224">
            <v>4308</v>
          </cell>
          <cell r="K224">
            <v>4308</v>
          </cell>
          <cell r="L224">
            <v>4308</v>
          </cell>
          <cell r="M224">
            <v>4308</v>
          </cell>
        </row>
        <row r="224">
          <cell r="O224">
            <v>60</v>
          </cell>
          <cell r="P224">
            <v>689.28</v>
          </cell>
        </row>
        <row r="224">
          <cell r="S224">
            <v>30.16</v>
          </cell>
        </row>
        <row r="224">
          <cell r="U224">
            <v>374.8</v>
          </cell>
        </row>
        <row r="224">
          <cell r="W224">
            <v>108.56</v>
          </cell>
        </row>
        <row r="224">
          <cell r="AA224">
            <v>1202.8</v>
          </cell>
          <cell r="AB224">
            <v>344.64</v>
          </cell>
        </row>
        <row r="224">
          <cell r="AD224">
            <v>12.92</v>
          </cell>
        </row>
        <row r="224">
          <cell r="AF224">
            <v>86.16</v>
          </cell>
        </row>
        <row r="224">
          <cell r="AI224">
            <v>15</v>
          </cell>
          <cell r="AJ224">
            <v>458.72</v>
          </cell>
          <cell r="AK224">
            <v>1661.52</v>
          </cell>
        </row>
        <row r="224">
          <cell r="AM224" t="str">
            <v>鑫起</v>
          </cell>
          <cell r="AN224" t="str">
            <v>劳务工</v>
          </cell>
          <cell r="AO224" t="str">
            <v>湖南红海</v>
          </cell>
          <cell r="AP224">
            <v>29</v>
          </cell>
          <cell r="AQ224">
            <v>0</v>
          </cell>
        </row>
        <row r="224">
          <cell r="AT224" t="str">
            <v>毛伟</v>
          </cell>
        </row>
        <row r="225">
          <cell r="B225" t="str">
            <v>黄清梅</v>
          </cell>
          <cell r="C225" t="str">
            <v>男</v>
          </cell>
          <cell r="D225" t="str">
            <v>430221196712026824</v>
          </cell>
          <cell r="E225">
            <v>43191</v>
          </cell>
        </row>
        <row r="225">
          <cell r="O225">
            <v>60</v>
          </cell>
        </row>
        <row r="225">
          <cell r="W225">
            <v>100</v>
          </cell>
        </row>
        <row r="225">
          <cell r="AA225">
            <v>100</v>
          </cell>
        </row>
        <row r="225">
          <cell r="AJ225">
            <v>0</v>
          </cell>
          <cell r="AK225">
            <v>100</v>
          </cell>
        </row>
        <row r="225">
          <cell r="AM225" t="str">
            <v>鑫起</v>
          </cell>
          <cell r="AN225" t="str">
            <v>劳务工</v>
          </cell>
          <cell r="AO225" t="str">
            <v>光华荣昌</v>
          </cell>
          <cell r="AP225">
            <v>26.5</v>
          </cell>
          <cell r="AQ225">
            <v>0</v>
          </cell>
        </row>
        <row r="225">
          <cell r="AT225" t="str">
            <v>黄清梅</v>
          </cell>
        </row>
        <row r="226">
          <cell r="B226" t="str">
            <v>蒋正林</v>
          </cell>
          <cell r="C226" t="str">
            <v>男</v>
          </cell>
          <cell r="D226" t="str">
            <v>430211196509183530</v>
          </cell>
          <cell r="E226">
            <v>43191</v>
          </cell>
        </row>
        <row r="226">
          <cell r="J226">
            <v>4308</v>
          </cell>
          <cell r="K226">
            <v>4308</v>
          </cell>
          <cell r="L226">
            <v>4308</v>
          </cell>
          <cell r="M226">
            <v>4308</v>
          </cell>
        </row>
        <row r="226">
          <cell r="O226">
            <v>60</v>
          </cell>
          <cell r="P226">
            <v>689.28</v>
          </cell>
        </row>
        <row r="226">
          <cell r="S226">
            <v>30.16</v>
          </cell>
        </row>
        <row r="226">
          <cell r="U226">
            <v>374.8</v>
          </cell>
        </row>
        <row r="226">
          <cell r="W226">
            <v>108.56</v>
          </cell>
        </row>
        <row r="226">
          <cell r="AA226">
            <v>1202.8</v>
          </cell>
          <cell r="AB226">
            <v>344.64</v>
          </cell>
        </row>
        <row r="226">
          <cell r="AD226">
            <v>12.92</v>
          </cell>
        </row>
        <row r="226">
          <cell r="AF226">
            <v>86.16</v>
          </cell>
        </row>
        <row r="226">
          <cell r="AI226">
            <v>15</v>
          </cell>
          <cell r="AJ226">
            <v>458.72</v>
          </cell>
          <cell r="AK226">
            <v>1661.52</v>
          </cell>
        </row>
        <row r="226">
          <cell r="AM226" t="str">
            <v>鑫起</v>
          </cell>
          <cell r="AN226" t="str">
            <v>劳务工</v>
          </cell>
          <cell r="AO226" t="str">
            <v>湖南红海</v>
          </cell>
          <cell r="AP226">
            <v>25</v>
          </cell>
          <cell r="AQ226">
            <v>0</v>
          </cell>
        </row>
        <row r="226">
          <cell r="AT226" t="str">
            <v>蒋正林</v>
          </cell>
        </row>
        <row r="227">
          <cell r="B227" t="str">
            <v>高贤勇</v>
          </cell>
          <cell r="C227" t="str">
            <v>男</v>
          </cell>
          <cell r="D227" t="str">
            <v>430203198208203015</v>
          </cell>
          <cell r="E227">
            <v>43641</v>
          </cell>
        </row>
        <row r="227">
          <cell r="J227">
            <v>4308</v>
          </cell>
          <cell r="K227">
            <v>4308</v>
          </cell>
          <cell r="L227">
            <v>4308</v>
          </cell>
          <cell r="M227">
            <v>4308</v>
          </cell>
        </row>
        <row r="227">
          <cell r="O227">
            <v>60</v>
          </cell>
          <cell r="P227">
            <v>689.28</v>
          </cell>
        </row>
        <row r="227">
          <cell r="S227">
            <v>30.16</v>
          </cell>
        </row>
        <row r="227">
          <cell r="U227">
            <v>374.8</v>
          </cell>
        </row>
        <row r="227">
          <cell r="W227">
            <v>108.56</v>
          </cell>
        </row>
        <row r="227">
          <cell r="AA227">
            <v>1202.8</v>
          </cell>
          <cell r="AB227">
            <v>344.64</v>
          </cell>
        </row>
        <row r="227">
          <cell r="AD227">
            <v>12.92</v>
          </cell>
        </row>
        <row r="227">
          <cell r="AF227">
            <v>86.16</v>
          </cell>
        </row>
        <row r="227">
          <cell r="AI227">
            <v>15</v>
          </cell>
          <cell r="AJ227">
            <v>458.72</v>
          </cell>
          <cell r="AK227">
            <v>1661.52</v>
          </cell>
        </row>
        <row r="227">
          <cell r="AM227" t="str">
            <v>鑫起</v>
          </cell>
          <cell r="AN227" t="str">
            <v>劳务工</v>
          </cell>
          <cell r="AO227" t="str">
            <v>光华荣昌</v>
          </cell>
          <cell r="AP227">
            <v>25.5</v>
          </cell>
          <cell r="AQ227">
            <v>0</v>
          </cell>
        </row>
        <row r="227">
          <cell r="AT227" t="str">
            <v>高贤勇</v>
          </cell>
        </row>
        <row r="228">
          <cell r="B228" t="str">
            <v>张迪辉</v>
          </cell>
          <cell r="C228" t="str">
            <v>男</v>
          </cell>
          <cell r="D228" t="str">
            <v>430202197307261033</v>
          </cell>
          <cell r="E228">
            <v>43668</v>
          </cell>
        </row>
        <row r="228">
          <cell r="J228">
            <v>4308</v>
          </cell>
          <cell r="K228">
            <v>4308</v>
          </cell>
          <cell r="L228">
            <v>4308</v>
          </cell>
          <cell r="M228">
            <v>4308</v>
          </cell>
        </row>
        <row r="228">
          <cell r="O228">
            <v>60</v>
          </cell>
          <cell r="P228">
            <v>689.28</v>
          </cell>
        </row>
        <row r="228">
          <cell r="S228">
            <v>30.16</v>
          </cell>
        </row>
        <row r="228">
          <cell r="U228">
            <v>374.8</v>
          </cell>
        </row>
        <row r="228">
          <cell r="W228">
            <v>108.56</v>
          </cell>
        </row>
        <row r="228">
          <cell r="AA228">
            <v>1202.8</v>
          </cell>
          <cell r="AB228">
            <v>344.64</v>
          </cell>
        </row>
        <row r="228">
          <cell r="AD228">
            <v>12.92</v>
          </cell>
        </row>
        <row r="228">
          <cell r="AF228">
            <v>86.16</v>
          </cell>
        </row>
        <row r="228">
          <cell r="AI228">
            <v>15</v>
          </cell>
          <cell r="AJ228">
            <v>458.72</v>
          </cell>
          <cell r="AK228">
            <v>1661.52</v>
          </cell>
        </row>
        <row r="228">
          <cell r="AM228" t="str">
            <v>鑫起</v>
          </cell>
          <cell r="AN228" t="str">
            <v>劳务工</v>
          </cell>
          <cell r="AO228" t="str">
            <v>光华荣昌</v>
          </cell>
          <cell r="AP228">
            <v>29</v>
          </cell>
          <cell r="AQ228">
            <v>0</v>
          </cell>
        </row>
        <row r="228">
          <cell r="AT228" t="str">
            <v>张迪辉</v>
          </cell>
        </row>
        <row r="229">
          <cell r="B229" t="str">
            <v>彭孜刚</v>
          </cell>
          <cell r="C229" t="str">
            <v>男</v>
          </cell>
          <cell r="D229" t="str">
            <v>430426198111044375</v>
          </cell>
          <cell r="E229">
            <v>43675</v>
          </cell>
        </row>
        <row r="229">
          <cell r="J229">
            <v>5485</v>
          </cell>
          <cell r="K229">
            <v>5485</v>
          </cell>
          <cell r="L229">
            <v>5485</v>
          </cell>
          <cell r="M229">
            <v>5485</v>
          </cell>
        </row>
        <row r="229">
          <cell r="O229">
            <v>60</v>
          </cell>
          <cell r="P229">
            <v>877.6</v>
          </cell>
        </row>
        <row r="229">
          <cell r="S229">
            <v>38.4</v>
          </cell>
        </row>
        <row r="229">
          <cell r="U229">
            <v>477.2</v>
          </cell>
        </row>
        <row r="229">
          <cell r="W229">
            <v>138.23</v>
          </cell>
        </row>
        <row r="229">
          <cell r="AA229">
            <v>1531.43</v>
          </cell>
          <cell r="AB229">
            <v>438.8</v>
          </cell>
        </row>
        <row r="229">
          <cell r="AD229">
            <v>16.46</v>
          </cell>
        </row>
        <row r="229">
          <cell r="AF229">
            <v>109.7</v>
          </cell>
        </row>
        <row r="229">
          <cell r="AI229">
            <v>15</v>
          </cell>
          <cell r="AJ229">
            <v>579.96</v>
          </cell>
          <cell r="AK229">
            <v>2111.39</v>
          </cell>
        </row>
        <row r="229">
          <cell r="AM229" t="str">
            <v>鑫起</v>
          </cell>
          <cell r="AN229" t="str">
            <v>劳务工</v>
          </cell>
          <cell r="AO229" t="str">
            <v>光华荣昌</v>
          </cell>
          <cell r="AP229">
            <v>23</v>
          </cell>
          <cell r="AQ229">
            <v>0</v>
          </cell>
        </row>
        <row r="229">
          <cell r="AT229" t="str">
            <v>彭孜刚</v>
          </cell>
        </row>
        <row r="230">
          <cell r="B230" t="str">
            <v>杨亮亮</v>
          </cell>
          <cell r="C230" t="str">
            <v>女</v>
          </cell>
          <cell r="D230" t="str">
            <v>430224198601162717</v>
          </cell>
          <cell r="E230">
            <v>43684</v>
          </cell>
        </row>
        <row r="230">
          <cell r="J230">
            <v>4479</v>
          </cell>
          <cell r="K230">
            <v>4479</v>
          </cell>
          <cell r="L230">
            <v>4479</v>
          </cell>
          <cell r="M230">
            <v>4479</v>
          </cell>
        </row>
        <row r="230">
          <cell r="O230">
            <v>60</v>
          </cell>
          <cell r="P230">
            <v>716.64</v>
          </cell>
        </row>
        <row r="230">
          <cell r="S230">
            <v>31.35</v>
          </cell>
        </row>
        <row r="230">
          <cell r="U230">
            <v>389.67</v>
          </cell>
        </row>
        <row r="230">
          <cell r="W230">
            <v>112.87</v>
          </cell>
        </row>
        <row r="230">
          <cell r="AA230">
            <v>1250.53</v>
          </cell>
          <cell r="AB230">
            <v>358.32</v>
          </cell>
        </row>
        <row r="230">
          <cell r="AD230">
            <v>13.44</v>
          </cell>
        </row>
        <row r="230">
          <cell r="AF230">
            <v>89.58</v>
          </cell>
        </row>
        <row r="230">
          <cell r="AI230">
            <v>15</v>
          </cell>
          <cell r="AJ230">
            <v>476.34</v>
          </cell>
          <cell r="AK230">
            <v>1726.87</v>
          </cell>
        </row>
        <row r="230">
          <cell r="AM230" t="str">
            <v>鑫起</v>
          </cell>
          <cell r="AN230" t="str">
            <v>劳务工</v>
          </cell>
          <cell r="AO230" t="str">
            <v>湖南鑫起</v>
          </cell>
          <cell r="AP230">
            <v>22.5</v>
          </cell>
          <cell r="AQ230">
            <v>0</v>
          </cell>
        </row>
        <row r="230">
          <cell r="AT230" t="str">
            <v>杨亮亮</v>
          </cell>
        </row>
        <row r="231">
          <cell r="B231" t="str">
            <v>李慧玲</v>
          </cell>
          <cell r="C231" t="str">
            <v>男</v>
          </cell>
          <cell r="D231" t="str">
            <v>412927197803102641</v>
          </cell>
          <cell r="E231">
            <v>43685</v>
          </cell>
        </row>
        <row r="231">
          <cell r="J231">
            <v>4308</v>
          </cell>
          <cell r="K231">
            <v>4308</v>
          </cell>
          <cell r="L231">
            <v>4308</v>
          </cell>
          <cell r="M231">
            <v>4308</v>
          </cell>
        </row>
        <row r="231">
          <cell r="O231">
            <v>60</v>
          </cell>
          <cell r="P231">
            <v>689.28</v>
          </cell>
        </row>
        <row r="231">
          <cell r="S231">
            <v>30.16</v>
          </cell>
        </row>
        <row r="231">
          <cell r="U231">
            <v>374.8</v>
          </cell>
        </row>
        <row r="231">
          <cell r="W231">
            <v>108.56</v>
          </cell>
        </row>
        <row r="231">
          <cell r="AA231">
            <v>1202.8</v>
          </cell>
          <cell r="AB231">
            <v>344.64</v>
          </cell>
        </row>
        <row r="231">
          <cell r="AD231">
            <v>12.92</v>
          </cell>
        </row>
        <row r="231">
          <cell r="AF231">
            <v>86.16</v>
          </cell>
        </row>
        <row r="231">
          <cell r="AI231">
            <v>15</v>
          </cell>
          <cell r="AJ231">
            <v>458.72</v>
          </cell>
          <cell r="AK231">
            <v>1661.52</v>
          </cell>
        </row>
        <row r="231">
          <cell r="AM231" t="str">
            <v>鑫起</v>
          </cell>
          <cell r="AN231" t="str">
            <v>劳务工</v>
          </cell>
          <cell r="AO231" t="str">
            <v>光华荣昌</v>
          </cell>
          <cell r="AP231">
            <v>23</v>
          </cell>
          <cell r="AQ231">
            <v>0</v>
          </cell>
        </row>
        <row r="231">
          <cell r="AT231" t="str">
            <v>李慧玲</v>
          </cell>
        </row>
        <row r="232">
          <cell r="B232" t="str">
            <v>刘明</v>
          </cell>
          <cell r="C232" t="str">
            <v>男</v>
          </cell>
          <cell r="D232" t="str">
            <v>430221198411125318</v>
          </cell>
          <cell r="E232">
            <v>43725</v>
          </cell>
        </row>
        <row r="232">
          <cell r="J232">
            <v>4311</v>
          </cell>
          <cell r="K232">
            <v>4311</v>
          </cell>
          <cell r="L232">
            <v>4311</v>
          </cell>
          <cell r="M232">
            <v>4311</v>
          </cell>
        </row>
        <row r="232">
          <cell r="O232">
            <v>60</v>
          </cell>
          <cell r="P232">
            <v>689.76</v>
          </cell>
        </row>
        <row r="232">
          <cell r="S232">
            <v>30.18</v>
          </cell>
        </row>
        <row r="232">
          <cell r="U232">
            <v>375.06</v>
          </cell>
        </row>
        <row r="232">
          <cell r="W232">
            <v>108.64</v>
          </cell>
        </row>
        <row r="232">
          <cell r="AA232">
            <v>1203.64</v>
          </cell>
          <cell r="AB232">
            <v>344.88</v>
          </cell>
        </row>
        <row r="232">
          <cell r="AD232">
            <v>12.93</v>
          </cell>
        </row>
        <row r="232">
          <cell r="AF232">
            <v>86.22</v>
          </cell>
        </row>
        <row r="232">
          <cell r="AI232">
            <v>15</v>
          </cell>
          <cell r="AJ232">
            <v>459.03</v>
          </cell>
          <cell r="AK232">
            <v>1662.67</v>
          </cell>
        </row>
        <row r="232">
          <cell r="AM232" t="str">
            <v>鑫起</v>
          </cell>
          <cell r="AN232" t="str">
            <v>劳务工</v>
          </cell>
          <cell r="AO232" t="str">
            <v>光华荣昌</v>
          </cell>
          <cell r="AP232">
            <v>21.5</v>
          </cell>
          <cell r="AQ232">
            <v>0</v>
          </cell>
        </row>
        <row r="232">
          <cell r="AT232" t="str">
            <v>刘明</v>
          </cell>
        </row>
        <row r="233">
          <cell r="B233" t="str">
            <v>郭正军</v>
          </cell>
          <cell r="C233" t="str">
            <v>男</v>
          </cell>
          <cell r="D233" t="str">
            <v>43022119740226651X</v>
          </cell>
          <cell r="E233">
            <v>44306</v>
          </cell>
        </row>
        <row r="233">
          <cell r="J233">
            <v>4308</v>
          </cell>
          <cell r="K233">
            <v>4308</v>
          </cell>
          <cell r="L233">
            <v>4308</v>
          </cell>
          <cell r="M233">
            <v>4308</v>
          </cell>
        </row>
        <row r="233">
          <cell r="O233">
            <v>60</v>
          </cell>
          <cell r="P233">
            <v>689.28</v>
          </cell>
        </row>
        <row r="233">
          <cell r="S233">
            <v>30.16</v>
          </cell>
        </row>
        <row r="233">
          <cell r="U233">
            <v>374.8</v>
          </cell>
        </row>
        <row r="233">
          <cell r="W233">
            <v>108.56</v>
          </cell>
        </row>
        <row r="233">
          <cell r="AA233">
            <v>1202.8</v>
          </cell>
          <cell r="AB233">
            <v>344.64</v>
          </cell>
        </row>
        <row r="233">
          <cell r="AD233">
            <v>12.92</v>
          </cell>
        </row>
        <row r="233">
          <cell r="AF233">
            <v>86.16</v>
          </cell>
        </row>
        <row r="233">
          <cell r="AI233">
            <v>15</v>
          </cell>
          <cell r="AJ233">
            <v>458.72</v>
          </cell>
          <cell r="AK233">
            <v>1661.52</v>
          </cell>
        </row>
        <row r="233">
          <cell r="AM233" t="str">
            <v>鑫起</v>
          </cell>
          <cell r="AN233" t="str">
            <v>劳务工</v>
          </cell>
          <cell r="AO233" t="str">
            <v>光华荣昌</v>
          </cell>
          <cell r="AP233">
            <v>26</v>
          </cell>
          <cell r="AQ233">
            <v>0</v>
          </cell>
        </row>
        <row r="233">
          <cell r="AT233" t="str">
            <v>郭正军</v>
          </cell>
        </row>
        <row r="234">
          <cell r="B234" t="str">
            <v>麻志超</v>
          </cell>
          <cell r="C234" t="str">
            <v>女</v>
          </cell>
          <cell r="D234" t="str">
            <v>433124196808279056</v>
          </cell>
          <cell r="E234">
            <v>44621</v>
          </cell>
        </row>
        <row r="234">
          <cell r="J234">
            <v>5500</v>
          </cell>
          <cell r="K234">
            <v>5500</v>
          </cell>
          <cell r="L234">
            <v>5500</v>
          </cell>
          <cell r="M234">
            <v>5500</v>
          </cell>
        </row>
        <row r="234">
          <cell r="O234">
            <v>60</v>
          </cell>
          <cell r="P234">
            <v>880</v>
          </cell>
        </row>
        <row r="234">
          <cell r="S234">
            <v>38.5</v>
          </cell>
        </row>
        <row r="234">
          <cell r="U234">
            <v>478.5</v>
          </cell>
        </row>
        <row r="234">
          <cell r="W234">
            <v>138.6</v>
          </cell>
        </row>
        <row r="234">
          <cell r="AA234">
            <v>1535.6</v>
          </cell>
          <cell r="AB234">
            <v>440</v>
          </cell>
        </row>
        <row r="234">
          <cell r="AD234">
            <v>16.5</v>
          </cell>
        </row>
        <row r="234">
          <cell r="AF234">
            <v>110</v>
          </cell>
        </row>
        <row r="234">
          <cell r="AI234">
            <v>15</v>
          </cell>
          <cell r="AJ234">
            <v>581.5</v>
          </cell>
          <cell r="AK234">
            <v>2117.1</v>
          </cell>
        </row>
        <row r="234">
          <cell r="AM234" t="str">
            <v>鑫起</v>
          </cell>
          <cell r="AN234" t="str">
            <v>劳务工</v>
          </cell>
          <cell r="AO234" t="str">
            <v>光华荣昌</v>
          </cell>
          <cell r="AP234">
            <v>28</v>
          </cell>
          <cell r="AQ234">
            <v>0</v>
          </cell>
        </row>
        <row r="234">
          <cell r="AT234" t="str">
            <v>麻志超</v>
          </cell>
        </row>
        <row r="235">
          <cell r="B235" t="str">
            <v>王虎彪</v>
          </cell>
          <cell r="C235" t="str">
            <v>男</v>
          </cell>
          <cell r="D235" t="str">
            <v>430221197608157116</v>
          </cell>
          <cell r="E235">
            <v>44712</v>
          </cell>
        </row>
        <row r="235">
          <cell r="J235">
            <v>4308</v>
          </cell>
          <cell r="K235">
            <v>4308</v>
          </cell>
          <cell r="L235">
            <v>4308</v>
          </cell>
          <cell r="M235">
            <v>4308</v>
          </cell>
        </row>
        <row r="235">
          <cell r="O235">
            <v>60</v>
          </cell>
          <cell r="P235">
            <v>689.28</v>
          </cell>
        </row>
        <row r="235">
          <cell r="S235">
            <v>30.16</v>
          </cell>
        </row>
        <row r="235">
          <cell r="U235">
            <v>374.8</v>
          </cell>
        </row>
        <row r="235">
          <cell r="W235">
            <v>108.56</v>
          </cell>
        </row>
        <row r="235">
          <cell r="AA235">
            <v>1202.8</v>
          </cell>
          <cell r="AB235">
            <v>344.64</v>
          </cell>
        </row>
        <row r="235">
          <cell r="AD235">
            <v>12.92</v>
          </cell>
        </row>
        <row r="235">
          <cell r="AF235">
            <v>86.16</v>
          </cell>
        </row>
        <row r="235">
          <cell r="AI235">
            <v>15</v>
          </cell>
          <cell r="AJ235">
            <v>458.72</v>
          </cell>
          <cell r="AK235">
            <v>1661.52</v>
          </cell>
        </row>
        <row r="235">
          <cell r="AM235" t="str">
            <v>鑫起</v>
          </cell>
          <cell r="AN235" t="str">
            <v>劳务工</v>
          </cell>
          <cell r="AO235" t="str">
            <v>光华荣昌</v>
          </cell>
          <cell r="AP235">
            <v>29</v>
          </cell>
          <cell r="AQ235">
            <v>0</v>
          </cell>
        </row>
        <row r="235">
          <cell r="AT235" t="str">
            <v>王虎彪</v>
          </cell>
        </row>
        <row r="236">
          <cell r="B236" t="str">
            <v>曹卫清</v>
          </cell>
          <cell r="C236" t="str">
            <v>女</v>
          </cell>
          <cell r="D236" t="str">
            <v>432321196507103234</v>
          </cell>
          <cell r="E236">
            <v>44741</v>
          </cell>
        </row>
        <row r="236">
          <cell r="J236">
            <v>4308</v>
          </cell>
          <cell r="K236">
            <v>4308</v>
          </cell>
          <cell r="L236">
            <v>4308</v>
          </cell>
          <cell r="M236">
            <v>4308</v>
          </cell>
        </row>
        <row r="236">
          <cell r="O236">
            <v>60</v>
          </cell>
          <cell r="P236">
            <v>689.28</v>
          </cell>
        </row>
        <row r="236">
          <cell r="S236">
            <v>30.16</v>
          </cell>
        </row>
        <row r="236">
          <cell r="U236">
            <v>374.8</v>
          </cell>
        </row>
        <row r="236">
          <cell r="W236">
            <v>108.56</v>
          </cell>
        </row>
        <row r="236">
          <cell r="AA236">
            <v>1202.8</v>
          </cell>
          <cell r="AB236">
            <v>344.64</v>
          </cell>
        </row>
        <row r="236">
          <cell r="AD236">
            <v>12.92</v>
          </cell>
        </row>
        <row r="236">
          <cell r="AF236">
            <v>86.16</v>
          </cell>
        </row>
        <row r="236">
          <cell r="AI236">
            <v>15</v>
          </cell>
          <cell r="AJ236">
            <v>458.72</v>
          </cell>
          <cell r="AK236">
            <v>1661.52</v>
          </cell>
        </row>
        <row r="236">
          <cell r="AM236" t="str">
            <v>鑫起</v>
          </cell>
          <cell r="AN236" t="str">
            <v>劳务工</v>
          </cell>
          <cell r="AO236" t="str">
            <v>光华荣昌</v>
          </cell>
          <cell r="AP236">
            <v>20.5</v>
          </cell>
          <cell r="AQ236">
            <v>0</v>
          </cell>
        </row>
        <row r="236">
          <cell r="AT236" t="str">
            <v>曹卫清</v>
          </cell>
        </row>
        <row r="237">
          <cell r="B237" t="str">
            <v>王西明</v>
          </cell>
          <cell r="C237" t="str">
            <v>男</v>
          </cell>
          <cell r="D237" t="str">
            <v>430221197210013518</v>
          </cell>
          <cell r="E237">
            <v>44743</v>
          </cell>
        </row>
        <row r="237">
          <cell r="J237">
            <v>4308</v>
          </cell>
          <cell r="K237">
            <v>4308</v>
          </cell>
          <cell r="L237">
            <v>4308</v>
          </cell>
          <cell r="M237">
            <v>4308</v>
          </cell>
        </row>
        <row r="237">
          <cell r="O237">
            <v>60</v>
          </cell>
          <cell r="P237">
            <v>689.28</v>
          </cell>
        </row>
        <row r="237">
          <cell r="S237">
            <v>30.16</v>
          </cell>
        </row>
        <row r="237">
          <cell r="U237">
            <v>374.8</v>
          </cell>
        </row>
        <row r="237">
          <cell r="W237">
            <v>108.56</v>
          </cell>
        </row>
        <row r="237">
          <cell r="AA237">
            <v>1202.8</v>
          </cell>
          <cell r="AB237">
            <v>344.64</v>
          </cell>
        </row>
        <row r="237">
          <cell r="AD237">
            <v>12.92</v>
          </cell>
        </row>
        <row r="237">
          <cell r="AF237">
            <v>86.16</v>
          </cell>
        </row>
        <row r="237">
          <cell r="AI237">
            <v>15</v>
          </cell>
          <cell r="AJ237">
            <v>458.72</v>
          </cell>
          <cell r="AK237">
            <v>1661.52</v>
          </cell>
        </row>
        <row r="237">
          <cell r="AM237" t="str">
            <v>鑫起</v>
          </cell>
          <cell r="AN237" t="str">
            <v>劳务工</v>
          </cell>
          <cell r="AO237" t="str">
            <v>光华荣昌</v>
          </cell>
          <cell r="AP237">
            <v>29</v>
          </cell>
          <cell r="AQ237">
            <v>0</v>
          </cell>
        </row>
        <row r="237">
          <cell r="AT237" t="str">
            <v>王西明</v>
          </cell>
        </row>
        <row r="238">
          <cell r="B238" t="str">
            <v>贺楚平</v>
          </cell>
          <cell r="C238" t="str">
            <v>男</v>
          </cell>
          <cell r="D238" t="str">
            <v>430124196509180694</v>
          </cell>
          <cell r="E238">
            <v>44753</v>
          </cell>
        </row>
        <row r="238">
          <cell r="J238">
            <v>4308</v>
          </cell>
          <cell r="K238">
            <v>4308</v>
          </cell>
          <cell r="L238">
            <v>4308</v>
          </cell>
          <cell r="M238">
            <v>4308</v>
          </cell>
        </row>
        <row r="238">
          <cell r="O238">
            <v>60</v>
          </cell>
          <cell r="P238">
            <v>689.28</v>
          </cell>
        </row>
        <row r="238">
          <cell r="S238">
            <v>30.16</v>
          </cell>
        </row>
        <row r="238">
          <cell r="U238">
            <v>374.8</v>
          </cell>
        </row>
        <row r="238">
          <cell r="W238">
            <v>108.56</v>
          </cell>
        </row>
        <row r="238">
          <cell r="AA238">
            <v>1202.8</v>
          </cell>
          <cell r="AB238">
            <v>344.64</v>
          </cell>
        </row>
        <row r="238">
          <cell r="AD238">
            <v>12.92</v>
          </cell>
        </row>
        <row r="238">
          <cell r="AF238">
            <v>86.16</v>
          </cell>
        </row>
        <row r="238">
          <cell r="AI238">
            <v>15</v>
          </cell>
          <cell r="AJ238">
            <v>458.72</v>
          </cell>
          <cell r="AK238">
            <v>1661.52</v>
          </cell>
        </row>
        <row r="238">
          <cell r="AM238" t="str">
            <v>鑫起</v>
          </cell>
          <cell r="AN238" t="str">
            <v>劳务工</v>
          </cell>
          <cell r="AO238" t="str">
            <v>光华荣昌</v>
          </cell>
          <cell r="AP238">
            <v>26</v>
          </cell>
          <cell r="AQ238">
            <v>0</v>
          </cell>
        </row>
        <row r="238">
          <cell r="AT238" t="str">
            <v>贺楚平</v>
          </cell>
        </row>
        <row r="239">
          <cell r="B239" t="str">
            <v>戴立娟</v>
          </cell>
          <cell r="C239" t="str">
            <v>男</v>
          </cell>
          <cell r="D239" t="str">
            <v>520103197710200022</v>
          </cell>
          <cell r="E239">
            <v>44754</v>
          </cell>
        </row>
        <row r="239">
          <cell r="J239">
            <v>4308</v>
          </cell>
          <cell r="K239">
            <v>4308</v>
          </cell>
          <cell r="L239">
            <v>4308</v>
          </cell>
          <cell r="M239">
            <v>4308</v>
          </cell>
        </row>
        <row r="239">
          <cell r="O239">
            <v>60</v>
          </cell>
          <cell r="P239">
            <v>689.28</v>
          </cell>
        </row>
        <row r="239">
          <cell r="S239">
            <v>30.16</v>
          </cell>
        </row>
        <row r="239">
          <cell r="U239">
            <v>374.8</v>
          </cell>
        </row>
        <row r="239">
          <cell r="W239">
            <v>108.56</v>
          </cell>
        </row>
        <row r="239">
          <cell r="AA239">
            <v>1202.8</v>
          </cell>
          <cell r="AB239">
            <v>344.64</v>
          </cell>
        </row>
        <row r="239">
          <cell r="AD239">
            <v>12.92</v>
          </cell>
        </row>
        <row r="239">
          <cell r="AF239">
            <v>86.16</v>
          </cell>
        </row>
        <row r="239">
          <cell r="AI239">
            <v>15</v>
          </cell>
          <cell r="AJ239">
            <v>458.72</v>
          </cell>
          <cell r="AK239">
            <v>1661.52</v>
          </cell>
        </row>
        <row r="239">
          <cell r="AM239" t="str">
            <v>鑫起</v>
          </cell>
          <cell r="AN239" t="str">
            <v>劳务工</v>
          </cell>
          <cell r="AO239" t="str">
            <v>湖南鑫起</v>
          </cell>
          <cell r="AP239">
            <v>28</v>
          </cell>
          <cell r="AQ239">
            <v>0</v>
          </cell>
        </row>
        <row r="239">
          <cell r="AT239" t="str">
            <v>戴立娟</v>
          </cell>
        </row>
        <row r="240">
          <cell r="B240" t="str">
            <v>申喜华</v>
          </cell>
          <cell r="C240" t="str">
            <v>女</v>
          </cell>
          <cell r="D240" t="str">
            <v>52010219720421381X</v>
          </cell>
          <cell r="E240">
            <v>44760</v>
          </cell>
        </row>
        <row r="240">
          <cell r="J240">
            <v>4308</v>
          </cell>
          <cell r="K240">
            <v>4308</v>
          </cell>
          <cell r="L240">
            <v>4308</v>
          </cell>
          <cell r="M240">
            <v>4308</v>
          </cell>
        </row>
        <row r="240">
          <cell r="O240">
            <v>60</v>
          </cell>
          <cell r="P240">
            <v>689.28</v>
          </cell>
        </row>
        <row r="240">
          <cell r="S240">
            <v>30.16</v>
          </cell>
        </row>
        <row r="240">
          <cell r="U240">
            <v>374.8</v>
          </cell>
        </row>
        <row r="240">
          <cell r="W240">
            <v>108.56</v>
          </cell>
        </row>
        <row r="240">
          <cell r="AA240">
            <v>1202.8</v>
          </cell>
          <cell r="AB240">
            <v>344.64</v>
          </cell>
        </row>
        <row r="240">
          <cell r="AD240">
            <v>12.92</v>
          </cell>
        </row>
        <row r="240">
          <cell r="AF240">
            <v>86.16</v>
          </cell>
        </row>
        <row r="240">
          <cell r="AI240">
            <v>15</v>
          </cell>
          <cell r="AJ240">
            <v>458.72</v>
          </cell>
          <cell r="AK240">
            <v>1661.52</v>
          </cell>
        </row>
        <row r="240">
          <cell r="AM240" t="str">
            <v>鑫起</v>
          </cell>
          <cell r="AN240" t="str">
            <v>劳务工</v>
          </cell>
          <cell r="AO240" t="str">
            <v>湖南鑫起</v>
          </cell>
          <cell r="AP240">
            <v>28</v>
          </cell>
          <cell r="AQ240">
            <v>0</v>
          </cell>
        </row>
        <row r="240">
          <cell r="AT240" t="str">
            <v>申喜华</v>
          </cell>
        </row>
        <row r="241">
          <cell r="B241" t="str">
            <v>李知洋</v>
          </cell>
          <cell r="C241" t="str">
            <v>男</v>
          </cell>
          <cell r="D241" t="str">
            <v>430204200005271014</v>
          </cell>
          <cell r="E241">
            <v>44760</v>
          </cell>
        </row>
        <row r="241">
          <cell r="J241">
            <v>4308</v>
          </cell>
          <cell r="K241">
            <v>4308</v>
          </cell>
          <cell r="L241">
            <v>4308</v>
          </cell>
          <cell r="M241">
            <v>4308</v>
          </cell>
        </row>
        <row r="241">
          <cell r="O241">
            <v>60</v>
          </cell>
          <cell r="P241">
            <v>689.28</v>
          </cell>
        </row>
        <row r="241">
          <cell r="S241">
            <v>30.16</v>
          </cell>
        </row>
        <row r="241">
          <cell r="U241">
            <v>374.8</v>
          </cell>
        </row>
        <row r="241">
          <cell r="W241">
            <v>108.56</v>
          </cell>
        </row>
        <row r="241">
          <cell r="AA241">
            <v>1202.8</v>
          </cell>
          <cell r="AB241">
            <v>344.64</v>
          </cell>
        </row>
        <row r="241">
          <cell r="AD241">
            <v>12.92</v>
          </cell>
        </row>
        <row r="241">
          <cell r="AF241">
            <v>86.16</v>
          </cell>
        </row>
        <row r="241">
          <cell r="AI241">
            <v>15</v>
          </cell>
          <cell r="AJ241">
            <v>458.72</v>
          </cell>
          <cell r="AK241">
            <v>1661.52</v>
          </cell>
        </row>
        <row r="241">
          <cell r="AM241" t="str">
            <v>鑫起</v>
          </cell>
          <cell r="AN241" t="str">
            <v>劳务工</v>
          </cell>
          <cell r="AO241" t="str">
            <v>光华荣昌</v>
          </cell>
          <cell r="AP241">
            <v>22.5</v>
          </cell>
          <cell r="AQ241">
            <v>0</v>
          </cell>
        </row>
        <row r="241">
          <cell r="AT241" t="str">
            <v>李知洋</v>
          </cell>
        </row>
        <row r="242">
          <cell r="B242" t="str">
            <v>肖春菊</v>
          </cell>
          <cell r="C242" t="str">
            <v>女</v>
          </cell>
          <cell r="D242" t="str">
            <v>430523198203022321</v>
          </cell>
          <cell r="E242">
            <v>44772</v>
          </cell>
        </row>
        <row r="242">
          <cell r="J242">
            <v>4308</v>
          </cell>
          <cell r="K242">
            <v>4308</v>
          </cell>
          <cell r="L242">
            <v>4308</v>
          </cell>
          <cell r="M242">
            <v>4308</v>
          </cell>
        </row>
        <row r="242">
          <cell r="O242">
            <v>60</v>
          </cell>
          <cell r="P242">
            <v>689.28</v>
          </cell>
        </row>
        <row r="242">
          <cell r="S242">
            <v>30.16</v>
          </cell>
        </row>
        <row r="242">
          <cell r="U242">
            <v>374.8</v>
          </cell>
        </row>
        <row r="242">
          <cell r="W242">
            <v>108.56</v>
          </cell>
        </row>
        <row r="242">
          <cell r="AA242">
            <v>1202.8</v>
          </cell>
          <cell r="AB242">
            <v>344.64</v>
          </cell>
        </row>
        <row r="242">
          <cell r="AD242">
            <v>12.92</v>
          </cell>
        </row>
        <row r="242">
          <cell r="AF242">
            <v>86.16</v>
          </cell>
        </row>
        <row r="242">
          <cell r="AI242">
            <v>15</v>
          </cell>
          <cell r="AJ242">
            <v>458.72</v>
          </cell>
          <cell r="AK242">
            <v>1661.52</v>
          </cell>
        </row>
        <row r="242">
          <cell r="AM242" t="str">
            <v>鑫起</v>
          </cell>
          <cell r="AN242" t="str">
            <v>劳务工</v>
          </cell>
          <cell r="AO242" t="str">
            <v>湖南鑫起</v>
          </cell>
          <cell r="AP242">
            <v>29</v>
          </cell>
          <cell r="AQ242">
            <v>0</v>
          </cell>
        </row>
        <row r="242">
          <cell r="AT242" t="str">
            <v>肖春菊</v>
          </cell>
        </row>
        <row r="243">
          <cell r="B243" t="str">
            <v>陈爱军</v>
          </cell>
          <cell r="C243" t="str">
            <v>男</v>
          </cell>
          <cell r="D243" t="str">
            <v>432621197509014113</v>
          </cell>
          <cell r="E243">
            <v>44772</v>
          </cell>
        </row>
        <row r="243">
          <cell r="J243">
            <v>4308</v>
          </cell>
          <cell r="K243">
            <v>4308</v>
          </cell>
          <cell r="L243">
            <v>4308</v>
          </cell>
          <cell r="M243">
            <v>4308</v>
          </cell>
        </row>
        <row r="243">
          <cell r="O243">
            <v>60</v>
          </cell>
          <cell r="P243">
            <v>689.28</v>
          </cell>
        </row>
        <row r="243">
          <cell r="S243">
            <v>30.16</v>
          </cell>
        </row>
        <row r="243">
          <cell r="U243">
            <v>374.8</v>
          </cell>
        </row>
        <row r="243">
          <cell r="W243">
            <v>108.56</v>
          </cell>
        </row>
        <row r="243">
          <cell r="AA243">
            <v>1202.8</v>
          </cell>
          <cell r="AB243">
            <v>344.64</v>
          </cell>
        </row>
        <row r="243">
          <cell r="AD243">
            <v>12.92</v>
          </cell>
        </row>
        <row r="243">
          <cell r="AF243">
            <v>86.16</v>
          </cell>
        </row>
        <row r="243">
          <cell r="AI243">
            <v>15</v>
          </cell>
          <cell r="AJ243">
            <v>458.72</v>
          </cell>
          <cell r="AK243">
            <v>1661.52</v>
          </cell>
        </row>
        <row r="243">
          <cell r="AM243" t="str">
            <v>鑫起</v>
          </cell>
          <cell r="AN243" t="str">
            <v>劳务工</v>
          </cell>
          <cell r="AO243" t="str">
            <v>光华荣昌</v>
          </cell>
          <cell r="AP243">
            <v>29</v>
          </cell>
          <cell r="AQ243">
            <v>0</v>
          </cell>
        </row>
        <row r="243">
          <cell r="AT243" t="str">
            <v>陈爱军</v>
          </cell>
        </row>
        <row r="244">
          <cell r="B244" t="str">
            <v>彭光宏</v>
          </cell>
          <cell r="C244" t="str">
            <v>男</v>
          </cell>
          <cell r="D244" t="str">
            <v>432926197405151015</v>
          </cell>
          <cell r="E244">
            <v>44788</v>
          </cell>
        </row>
        <row r="244">
          <cell r="J244">
            <v>4308</v>
          </cell>
          <cell r="K244">
            <v>4308</v>
          </cell>
          <cell r="L244">
            <v>4308</v>
          </cell>
          <cell r="M244">
            <v>4308</v>
          </cell>
        </row>
        <row r="244">
          <cell r="O244">
            <v>60</v>
          </cell>
          <cell r="P244">
            <v>689.28</v>
          </cell>
        </row>
        <row r="244">
          <cell r="S244">
            <v>30.16</v>
          </cell>
        </row>
        <row r="244">
          <cell r="U244">
            <v>374.8</v>
          </cell>
        </row>
        <row r="244">
          <cell r="W244">
            <v>108.56</v>
          </cell>
        </row>
        <row r="244">
          <cell r="AA244">
            <v>1202.8</v>
          </cell>
          <cell r="AB244">
            <v>344.64</v>
          </cell>
        </row>
        <row r="244">
          <cell r="AD244">
            <v>12.92</v>
          </cell>
        </row>
        <row r="244">
          <cell r="AF244">
            <v>86.16</v>
          </cell>
        </row>
        <row r="244">
          <cell r="AI244">
            <v>15</v>
          </cell>
          <cell r="AJ244">
            <v>458.72</v>
          </cell>
          <cell r="AK244">
            <v>1661.52</v>
          </cell>
        </row>
        <row r="244">
          <cell r="AM244" t="str">
            <v>鑫起</v>
          </cell>
          <cell r="AN244" t="str">
            <v>劳务工</v>
          </cell>
          <cell r="AO244" t="str">
            <v>湖南鑫起</v>
          </cell>
          <cell r="AP244">
            <v>10.5</v>
          </cell>
          <cell r="AQ244">
            <v>0</v>
          </cell>
        </row>
        <row r="244">
          <cell r="AT244" t="str">
            <v>彭光宏</v>
          </cell>
        </row>
        <row r="245">
          <cell r="B245" t="str">
            <v>付雄</v>
          </cell>
          <cell r="C245" t="str">
            <v>男</v>
          </cell>
          <cell r="D245" t="str">
            <v>430211199010290410</v>
          </cell>
          <cell r="E245">
            <v>44805</v>
          </cell>
        </row>
        <row r="245">
          <cell r="J245">
            <v>4308</v>
          </cell>
          <cell r="K245">
            <v>4308</v>
          </cell>
          <cell r="L245">
            <v>4308</v>
          </cell>
          <cell r="M245">
            <v>4308</v>
          </cell>
        </row>
        <row r="245">
          <cell r="O245">
            <v>60</v>
          </cell>
          <cell r="P245">
            <v>689.28</v>
          </cell>
        </row>
        <row r="245">
          <cell r="S245">
            <v>30.16</v>
          </cell>
        </row>
        <row r="245">
          <cell r="U245">
            <v>374.8</v>
          </cell>
        </row>
        <row r="245">
          <cell r="W245">
            <v>108.56</v>
          </cell>
        </row>
        <row r="245">
          <cell r="AA245">
            <v>1202.8</v>
          </cell>
          <cell r="AB245">
            <v>344.64</v>
          </cell>
        </row>
        <row r="245">
          <cell r="AD245">
            <v>12.92</v>
          </cell>
        </row>
        <row r="245">
          <cell r="AF245">
            <v>86.16</v>
          </cell>
        </row>
        <row r="245">
          <cell r="AI245">
            <v>15</v>
          </cell>
          <cell r="AJ245">
            <v>458.72</v>
          </cell>
          <cell r="AK245">
            <v>1661.52</v>
          </cell>
        </row>
        <row r="245">
          <cell r="AM245" t="str">
            <v>鑫起</v>
          </cell>
          <cell r="AN245" t="str">
            <v>劳务工</v>
          </cell>
          <cell r="AO245" t="str">
            <v>光华荣昌</v>
          </cell>
          <cell r="AP245">
            <v>14</v>
          </cell>
          <cell r="AQ245">
            <v>0</v>
          </cell>
        </row>
        <row r="245">
          <cell r="AT245" t="str">
            <v>付雄</v>
          </cell>
        </row>
        <row r="246">
          <cell r="B246" t="str">
            <v>王运凤</v>
          </cell>
          <cell r="C246" t="str">
            <v>男</v>
          </cell>
          <cell r="D246" t="str">
            <v>430425197404230760</v>
          </cell>
          <cell r="E246">
            <v>44803</v>
          </cell>
        </row>
        <row r="246">
          <cell r="J246">
            <v>4308</v>
          </cell>
          <cell r="K246">
            <v>4308</v>
          </cell>
          <cell r="L246">
            <v>4308</v>
          </cell>
          <cell r="M246">
            <v>4308</v>
          </cell>
        </row>
        <row r="246">
          <cell r="O246">
            <v>60</v>
          </cell>
          <cell r="P246">
            <v>689.28</v>
          </cell>
        </row>
        <row r="246">
          <cell r="S246">
            <v>30.16</v>
          </cell>
        </row>
        <row r="246">
          <cell r="U246">
            <v>374.8</v>
          </cell>
        </row>
        <row r="246">
          <cell r="W246">
            <v>108.56</v>
          </cell>
        </row>
        <row r="246">
          <cell r="AA246">
            <v>1202.8</v>
          </cell>
          <cell r="AB246">
            <v>344.64</v>
          </cell>
        </row>
        <row r="246">
          <cell r="AD246">
            <v>12.92</v>
          </cell>
        </row>
        <row r="246">
          <cell r="AF246">
            <v>86.16</v>
          </cell>
        </row>
        <row r="246">
          <cell r="AI246">
            <v>15</v>
          </cell>
          <cell r="AJ246">
            <v>458.72</v>
          </cell>
          <cell r="AK246">
            <v>1661.52</v>
          </cell>
        </row>
        <row r="246">
          <cell r="AM246" t="str">
            <v>鑫起</v>
          </cell>
          <cell r="AN246" t="e">
            <v>#N/A</v>
          </cell>
          <cell r="AO246" t="e">
            <v>#N/A</v>
          </cell>
          <cell r="AP246">
            <v>25</v>
          </cell>
          <cell r="AQ246" t="str">
            <v>2025/05/29离职</v>
          </cell>
        </row>
        <row r="246">
          <cell r="AT246" t="str">
            <v>王运凤</v>
          </cell>
        </row>
        <row r="247">
          <cell r="B247" t="str">
            <v>李松辉</v>
          </cell>
          <cell r="C247" t="str">
            <v>男</v>
          </cell>
          <cell r="D247" t="str">
            <v>431322200408100673</v>
          </cell>
          <cell r="E247">
            <v>44805</v>
          </cell>
        </row>
        <row r="247">
          <cell r="J247">
            <v>4308</v>
          </cell>
          <cell r="K247">
            <v>4308</v>
          </cell>
          <cell r="L247">
            <v>4308</v>
          </cell>
          <cell r="M247">
            <v>4308</v>
          </cell>
        </row>
        <row r="247">
          <cell r="O247">
            <v>60</v>
          </cell>
          <cell r="P247">
            <v>689.28</v>
          </cell>
        </row>
        <row r="247">
          <cell r="S247">
            <v>30.16</v>
          </cell>
        </row>
        <row r="247">
          <cell r="U247">
            <v>374.8</v>
          </cell>
        </row>
        <row r="247">
          <cell r="W247">
            <v>108.56</v>
          </cell>
        </row>
        <row r="247">
          <cell r="AA247">
            <v>1202.8</v>
          </cell>
          <cell r="AB247">
            <v>344.64</v>
          </cell>
        </row>
        <row r="247">
          <cell r="AD247">
            <v>12.92</v>
          </cell>
        </row>
        <row r="247">
          <cell r="AF247">
            <v>86.16</v>
          </cell>
        </row>
        <row r="247">
          <cell r="AI247">
            <v>15</v>
          </cell>
          <cell r="AJ247">
            <v>458.72</v>
          </cell>
          <cell r="AK247">
            <v>1661.52</v>
          </cell>
        </row>
        <row r="247">
          <cell r="AM247" t="str">
            <v>鑫起</v>
          </cell>
          <cell r="AN247" t="str">
            <v>劳务工</v>
          </cell>
          <cell r="AO247" t="str">
            <v>光华荣昌</v>
          </cell>
          <cell r="AP247">
            <v>28</v>
          </cell>
          <cell r="AQ247">
            <v>0</v>
          </cell>
        </row>
        <row r="247">
          <cell r="AT247" t="str">
            <v>李松辉</v>
          </cell>
        </row>
        <row r="249">
          <cell r="E249">
            <v>158</v>
          </cell>
        </row>
        <row r="250">
          <cell r="E250">
            <v>0</v>
          </cell>
        </row>
        <row r="250">
          <cell r="AK250">
            <v>0</v>
          </cell>
        </row>
        <row r="251">
          <cell r="O251">
            <v>1500</v>
          </cell>
          <cell r="P251">
            <v>16260.32</v>
          </cell>
          <cell r="Q251">
            <v>0</v>
          </cell>
          <cell r="R251">
            <v>0</v>
          </cell>
          <cell r="S251">
            <v>711.47</v>
          </cell>
          <cell r="T251">
            <v>0</v>
          </cell>
          <cell r="U251">
            <v>9261.49</v>
          </cell>
          <cell r="V251">
            <v>0</v>
          </cell>
          <cell r="W251">
            <v>2782.6</v>
          </cell>
          <cell r="X251">
            <v>0</v>
          </cell>
          <cell r="Y251">
            <v>0</v>
          </cell>
          <cell r="Z251">
            <v>0</v>
          </cell>
          <cell r="AA251">
            <v>29015.88</v>
          </cell>
          <cell r="AB251">
            <v>8130.16</v>
          </cell>
          <cell r="AC251">
            <v>0</v>
          </cell>
          <cell r="AD251">
            <v>304.81</v>
          </cell>
          <cell r="AE251">
            <v>0</v>
          </cell>
          <cell r="AF251">
            <v>2129.06</v>
          </cell>
          <cell r="AG251">
            <v>0</v>
          </cell>
          <cell r="AH251">
            <v>0</v>
          </cell>
          <cell r="AI251">
            <v>360</v>
          </cell>
          <cell r="AJ251">
            <v>10924.03</v>
          </cell>
          <cell r="AK251">
            <v>39939.91</v>
          </cell>
          <cell r="AL251" t="str">
            <v>当月工资中扣除当月社保</v>
          </cell>
        </row>
        <row r="252">
          <cell r="O252">
            <v>21030</v>
          </cell>
          <cell r="P252">
            <v>122943.88</v>
          </cell>
          <cell r="Q252">
            <v>0</v>
          </cell>
          <cell r="R252">
            <v>0</v>
          </cell>
          <cell r="S252">
            <v>5379.253</v>
          </cell>
          <cell r="T252">
            <v>0</v>
          </cell>
          <cell r="U252">
            <v>66901.69</v>
          </cell>
          <cell r="V252">
            <v>0</v>
          </cell>
          <cell r="W252">
            <v>16886.728</v>
          </cell>
          <cell r="X252">
            <v>0</v>
          </cell>
          <cell r="Y252">
            <v>0</v>
          </cell>
          <cell r="Z252">
            <v>0</v>
          </cell>
          <cell r="AA252">
            <v>211017.291</v>
          </cell>
          <cell r="AB252">
            <v>31832.64</v>
          </cell>
          <cell r="AC252">
            <v>0</v>
          </cell>
          <cell r="AD252">
            <v>1193.6</v>
          </cell>
          <cell r="AE252">
            <v>0</v>
          </cell>
          <cell r="AF252">
            <v>8294.18</v>
          </cell>
          <cell r="AG252">
            <v>0</v>
          </cell>
          <cell r="AH252">
            <v>0</v>
          </cell>
          <cell r="AI252">
            <v>1230</v>
          </cell>
          <cell r="AJ252">
            <v>42550.42</v>
          </cell>
          <cell r="AK252">
            <v>253567.711</v>
          </cell>
        </row>
        <row r="253">
          <cell r="S253" t="str">
            <v>劳务</v>
          </cell>
          <cell r="T253">
            <v>0</v>
          </cell>
        </row>
        <row r="253">
          <cell r="V253">
            <v>0</v>
          </cell>
          <cell r="W253">
            <v>16886.728</v>
          </cell>
          <cell r="X253">
            <v>0</v>
          </cell>
          <cell r="Y253">
            <v>0</v>
          </cell>
          <cell r="Z253">
            <v>0</v>
          </cell>
        </row>
        <row r="253">
          <cell r="AE253">
            <v>0</v>
          </cell>
          <cell r="AF253">
            <v>8294.18</v>
          </cell>
          <cell r="AG253">
            <v>0</v>
          </cell>
        </row>
        <row r="253">
          <cell r="AI253">
            <v>1230</v>
          </cell>
          <cell r="AJ253">
            <v>42550.42</v>
          </cell>
        </row>
        <row r="253">
          <cell r="AL253">
            <v>0</v>
          </cell>
          <cell r="AM253">
            <v>0</v>
          </cell>
          <cell r="AN253">
            <v>0</v>
          </cell>
          <cell r="AO253">
            <v>0</v>
          </cell>
        </row>
        <row r="254">
          <cell r="AQ254">
            <v>253567.711</v>
          </cell>
        </row>
        <row r="255">
          <cell r="AK255">
            <v>12303</v>
          </cell>
        </row>
        <row r="255">
          <cell r="AM255">
            <v>12303</v>
          </cell>
        </row>
        <row r="255">
          <cell r="AX255">
            <v>12303</v>
          </cell>
        </row>
        <row r="256">
          <cell r="AA256" t="str">
            <v>25.6.12</v>
          </cell>
          <cell r="AB256" t="str">
            <v>养老</v>
          </cell>
        </row>
        <row r="256">
          <cell r="AD256" t="str">
            <v>失业</v>
          </cell>
        </row>
        <row r="256">
          <cell r="AF256" t="str">
            <v>医疗</v>
          </cell>
        </row>
        <row r="256">
          <cell r="AH256" t="str">
            <v>住房公积金</v>
          </cell>
          <cell r="AI256" t="str">
            <v>大病</v>
          </cell>
        </row>
        <row r="256">
          <cell r="AM256">
            <v>5379.253</v>
          </cell>
        </row>
        <row r="256">
          <cell r="AX256">
            <v>156134.97</v>
          </cell>
        </row>
        <row r="257">
          <cell r="S257" t="str">
            <v>五险</v>
          </cell>
          <cell r="T257">
            <v>211017.291</v>
          </cell>
        </row>
        <row r="257">
          <cell r="AA257" t="str">
            <v>管理</v>
          </cell>
          <cell r="AB257">
            <v>7605.12</v>
          </cell>
        </row>
        <row r="257">
          <cell r="AD257">
            <v>285.18</v>
          </cell>
        </row>
        <row r="257">
          <cell r="AF257">
            <v>2155.66</v>
          </cell>
        </row>
        <row r="257">
          <cell r="AH257">
            <v>4517</v>
          </cell>
          <cell r="AI257">
            <v>240</v>
          </cell>
          <cell r="AJ257">
            <v>14562.96</v>
          </cell>
        </row>
        <row r="257">
          <cell r="AQ257">
            <v>-253567.711</v>
          </cell>
        </row>
        <row r="258">
          <cell r="S258" t="str">
            <v>公积金</v>
          </cell>
          <cell r="T258">
            <v>12303</v>
          </cell>
        </row>
        <row r="258">
          <cell r="AA258" t="str">
            <v>研发</v>
          </cell>
        </row>
        <row r="258">
          <cell r="AK258" t="str">
            <v>4月起删除此表</v>
          </cell>
        </row>
        <row r="259">
          <cell r="T259">
            <v>223320.291</v>
          </cell>
        </row>
        <row r="259">
          <cell r="AA259" t="str">
            <v>一线</v>
          </cell>
          <cell r="AB259">
            <v>22444.8</v>
          </cell>
        </row>
        <row r="259">
          <cell r="AD259">
            <v>841.575999999999</v>
          </cell>
        </row>
        <row r="259">
          <cell r="AF259">
            <v>5692.84</v>
          </cell>
        </row>
        <row r="259">
          <cell r="AH259">
            <v>7028</v>
          </cell>
          <cell r="AI259">
            <v>915</v>
          </cell>
          <cell r="AJ259">
            <v>36007.216</v>
          </cell>
        </row>
        <row r="260">
          <cell r="AA260" t="str">
            <v>销售</v>
          </cell>
          <cell r="AB260">
            <v>1782.72</v>
          </cell>
        </row>
        <row r="260">
          <cell r="AD260">
            <v>66.844</v>
          </cell>
        </row>
        <row r="260">
          <cell r="AF260">
            <v>445.68</v>
          </cell>
        </row>
        <row r="260">
          <cell r="AH260">
            <v>758</v>
          </cell>
          <cell r="AI260">
            <v>75</v>
          </cell>
          <cell r="AJ260">
            <v>3053.244</v>
          </cell>
        </row>
        <row r="261">
          <cell r="R261">
            <v>1</v>
          </cell>
          <cell r="S261" t="str">
            <v>鑫起</v>
          </cell>
          <cell r="T261">
            <v>29015.88</v>
          </cell>
          <cell r="U261">
            <v>1500</v>
          </cell>
        </row>
        <row r="261">
          <cell r="AA261" t="str">
            <v>合计</v>
          </cell>
          <cell r="AB261">
            <v>31832.64</v>
          </cell>
        </row>
        <row r="261">
          <cell r="AD261">
            <v>1193.6</v>
          </cell>
          <cell r="AE261">
            <v>0</v>
          </cell>
          <cell r="AF261">
            <v>8294.18</v>
          </cell>
          <cell r="AG261">
            <v>0</v>
          </cell>
          <cell r="AH261">
            <v>12303</v>
          </cell>
          <cell r="AI261">
            <v>1230</v>
          </cell>
          <cell r="AJ261">
            <v>53623.42</v>
          </cell>
        </row>
        <row r="262">
          <cell r="B262" t="str">
            <v>工资表206人</v>
          </cell>
        </row>
        <row r="262">
          <cell r="R262">
            <v>2</v>
          </cell>
          <cell r="S262" t="str">
            <v>诚展-湖南</v>
          </cell>
          <cell r="T262">
            <v>54371.7</v>
          </cell>
          <cell r="U262">
            <v>8400</v>
          </cell>
        </row>
        <row r="263">
          <cell r="R263">
            <v>3</v>
          </cell>
          <cell r="S263" t="str">
            <v>诚展-深圳</v>
          </cell>
          <cell r="T263">
            <v>7744.881</v>
          </cell>
          <cell r="U263">
            <v>480</v>
          </cell>
        </row>
        <row r="263">
          <cell r="BE263" t="e">
            <v>#VALUE!</v>
          </cell>
        </row>
        <row r="264">
          <cell r="B264" t="str">
            <v>在职花名册</v>
          </cell>
        </row>
        <row r="264">
          <cell r="R264">
            <v>4</v>
          </cell>
          <cell r="S264" t="str">
            <v>思泉</v>
          </cell>
          <cell r="T264">
            <v>30074</v>
          </cell>
          <cell r="U264">
            <v>6600</v>
          </cell>
        </row>
        <row r="264">
          <cell r="AA264" t="str">
            <v>差额</v>
          </cell>
          <cell r="AB264">
            <v>0</v>
          </cell>
        </row>
        <row r="264">
          <cell r="AD264">
            <v>0</v>
          </cell>
        </row>
        <row r="264">
          <cell r="AF264">
            <v>0</v>
          </cell>
          <cell r="AG264">
            <v>0</v>
          </cell>
          <cell r="AH264">
            <v>0</v>
          </cell>
          <cell r="AI264">
            <v>0</v>
          </cell>
          <cell r="AJ264">
            <v>1230.00000000001</v>
          </cell>
          <cell r="AK264" t="str">
            <v>大病差额</v>
          </cell>
        </row>
        <row r="264">
          <cell r="AQ264">
            <v>265870.711</v>
          </cell>
        </row>
        <row r="265">
          <cell r="G265" t="str">
            <v>26.6.12</v>
          </cell>
          <cell r="H265" t="str">
            <v>工资表中有社保中无</v>
          </cell>
        </row>
        <row r="265">
          <cell r="R265">
            <v>5</v>
          </cell>
          <cell r="S265" t="str">
            <v>东方</v>
          </cell>
          <cell r="T265">
            <v>1154.55</v>
          </cell>
          <cell r="U265">
            <v>300</v>
          </cell>
        </row>
        <row r="265">
          <cell r="AY265" t="e">
            <v>#REF!</v>
          </cell>
        </row>
        <row r="266">
          <cell r="H266" t="str">
            <v>唐江山</v>
          </cell>
        </row>
        <row r="266">
          <cell r="R266">
            <v>6</v>
          </cell>
          <cell r="S266" t="str">
            <v>德顺</v>
          </cell>
          <cell r="T266">
            <v>16094.28</v>
          </cell>
          <cell r="U266">
            <v>2700</v>
          </cell>
        </row>
        <row r="266">
          <cell r="AA266" t="str">
            <v>管理</v>
          </cell>
          <cell r="AB266">
            <v>7605.12</v>
          </cell>
        </row>
        <row r="266">
          <cell r="AD266">
            <v>285.18</v>
          </cell>
        </row>
        <row r="266">
          <cell r="AF266">
            <v>2155.66</v>
          </cell>
        </row>
        <row r="266">
          <cell r="AH266">
            <v>4517</v>
          </cell>
          <cell r="AI266">
            <v>240</v>
          </cell>
          <cell r="AJ266">
            <v>14562.96</v>
          </cell>
        </row>
        <row r="267">
          <cell r="D267" t="str">
            <v>李开阳林重复</v>
          </cell>
        </row>
        <row r="267">
          <cell r="H267" t="str">
            <v>易柳</v>
          </cell>
        </row>
        <row r="267">
          <cell r="R267">
            <v>7</v>
          </cell>
          <cell r="S267" t="str">
            <v>宏顺</v>
          </cell>
          <cell r="T267">
            <v>271.39</v>
          </cell>
          <cell r="U267">
            <v>1050</v>
          </cell>
        </row>
        <row r="267">
          <cell r="AA267" t="str">
            <v>研发</v>
          </cell>
        </row>
        <row r="268">
          <cell r="B268">
            <v>216</v>
          </cell>
        </row>
        <row r="268">
          <cell r="D268" t="str">
            <v>李开阳退休返聘诚展交商业工伤</v>
          </cell>
        </row>
        <row r="268">
          <cell r="H268" t="str">
            <v>陶万敏</v>
          </cell>
        </row>
        <row r="268">
          <cell r="S268" t="str">
            <v>公司</v>
          </cell>
          <cell r="T268">
            <v>72290.61</v>
          </cell>
        </row>
        <row r="268">
          <cell r="AA268" t="str">
            <v>一线</v>
          </cell>
          <cell r="AB268">
            <v>22444.8</v>
          </cell>
        </row>
        <row r="268">
          <cell r="AD268">
            <v>841.575999999999</v>
          </cell>
        </row>
        <row r="268">
          <cell r="AF268">
            <v>5692.84</v>
          </cell>
        </row>
        <row r="268">
          <cell r="AH268">
            <v>7028</v>
          </cell>
          <cell r="AI268">
            <v>915</v>
          </cell>
          <cell r="AJ268">
            <v>36007.216</v>
          </cell>
        </row>
        <row r="269">
          <cell r="B269">
            <v>13</v>
          </cell>
        </row>
        <row r="269">
          <cell r="D269" t="str">
            <v>曾强、李全省等社保中有工资无此13人</v>
          </cell>
        </row>
        <row r="269">
          <cell r="H269" t="str">
            <v>赵平</v>
          </cell>
        </row>
        <row r="269">
          <cell r="AA269" t="str">
            <v>销售</v>
          </cell>
          <cell r="AB269">
            <v>1782.72</v>
          </cell>
        </row>
        <row r="269">
          <cell r="AD269">
            <v>66.844</v>
          </cell>
        </row>
        <row r="269">
          <cell r="AF269">
            <v>445.68</v>
          </cell>
        </row>
        <row r="269">
          <cell r="AH269">
            <v>758</v>
          </cell>
          <cell r="AI269">
            <v>75</v>
          </cell>
          <cell r="AJ269">
            <v>3053.244</v>
          </cell>
        </row>
        <row r="270">
          <cell r="B270">
            <v>4</v>
          </cell>
        </row>
        <row r="270">
          <cell r="D270" t="str">
            <v>社保不含工资表中销售1人赵平</v>
          </cell>
        </row>
        <row r="270">
          <cell r="S270" t="str">
            <v>合计</v>
          </cell>
          <cell r="T270">
            <v>211017.291</v>
          </cell>
          <cell r="U270">
            <v>21030</v>
          </cell>
        </row>
        <row r="270">
          <cell r="AA270" t="str">
            <v>合计</v>
          </cell>
          <cell r="AB270">
            <v>31832.64</v>
          </cell>
        </row>
        <row r="270">
          <cell r="AD270">
            <v>1193.6</v>
          </cell>
          <cell r="AE270">
            <v>0</v>
          </cell>
          <cell r="AF270">
            <v>8294.18</v>
          </cell>
          <cell r="AG270">
            <v>0</v>
          </cell>
          <cell r="AH270">
            <v>12303</v>
          </cell>
          <cell r="AI270">
            <v>1230</v>
          </cell>
          <cell r="AJ270">
            <v>53623.42</v>
          </cell>
        </row>
        <row r="272">
          <cell r="B272">
            <v>206</v>
          </cell>
        </row>
        <row r="272">
          <cell r="D272" t="str">
            <v>216人-无工资13+不含4-1重复</v>
          </cell>
        </row>
        <row r="272">
          <cell r="F272" t="str">
            <v>26.6.12</v>
          </cell>
        </row>
        <row r="272">
          <cell r="AA272" t="str">
            <v>差额</v>
          </cell>
          <cell r="AB272">
            <v>0</v>
          </cell>
          <cell r="AC272">
            <v>0</v>
          </cell>
          <cell r="AD272">
            <v>0</v>
          </cell>
          <cell r="AE272">
            <v>0</v>
          </cell>
          <cell r="AF272">
            <v>0</v>
          </cell>
          <cell r="AG272">
            <v>0</v>
          </cell>
          <cell r="AH272">
            <v>-12303</v>
          </cell>
          <cell r="AI272">
            <v>0</v>
          </cell>
          <cell r="AJ272">
            <v>1230</v>
          </cell>
          <cell r="AK272" t="str">
            <v>大病差额</v>
          </cell>
        </row>
        <row r="273">
          <cell r="AM273">
            <v>12513</v>
          </cell>
        </row>
        <row r="275">
          <cell r="B275" t="str">
            <v>阳正武</v>
          </cell>
          <cell r="C275" t="str">
            <v>男</v>
          </cell>
          <cell r="D275" t="str">
            <v>430223200207179135</v>
          </cell>
          <cell r="E275">
            <v>45785</v>
          </cell>
        </row>
        <row r="275">
          <cell r="J275">
            <v>4308</v>
          </cell>
          <cell r="K275">
            <v>4308</v>
          </cell>
          <cell r="L275">
            <v>4027</v>
          </cell>
          <cell r="M275">
            <v>4308</v>
          </cell>
        </row>
        <row r="275">
          <cell r="O275">
            <v>150</v>
          </cell>
          <cell r="P275">
            <v>689.28</v>
          </cell>
        </row>
        <row r="275">
          <cell r="S275">
            <v>30.16</v>
          </cell>
        </row>
        <row r="275">
          <cell r="U275">
            <v>350.35</v>
          </cell>
        </row>
        <row r="275">
          <cell r="W275">
            <v>90.47</v>
          </cell>
        </row>
        <row r="275">
          <cell r="AA275">
            <v>1160.26</v>
          </cell>
        </row>
        <row r="275">
          <cell r="AJ275">
            <v>0</v>
          </cell>
          <cell r="AK275">
            <v>1160.26</v>
          </cell>
        </row>
        <row r="275">
          <cell r="AM275" t="str">
            <v>湖南诚展</v>
          </cell>
          <cell r="AN275" t="e">
            <v>#N/A</v>
          </cell>
          <cell r="AO275" t="e">
            <v>#N/A</v>
          </cell>
          <cell r="AP275" t="e">
            <v>#N/A</v>
          </cell>
          <cell r="AQ275" t="e">
            <v>#N/A</v>
          </cell>
        </row>
        <row r="275">
          <cell r="AT275" t="e">
            <v>#N/A</v>
          </cell>
        </row>
        <row r="276">
          <cell r="B276" t="str">
            <v>刘志豪</v>
          </cell>
          <cell r="C276" t="str">
            <v>男</v>
          </cell>
          <cell r="D276" t="str">
            <v>43022119840821781X</v>
          </cell>
          <cell r="E276" t="str">
            <v>2025-05-26</v>
          </cell>
        </row>
        <row r="276">
          <cell r="O276">
            <v>150</v>
          </cell>
        </row>
        <row r="276">
          <cell r="W276">
            <v>38.77</v>
          </cell>
        </row>
        <row r="276">
          <cell r="AA276">
            <v>38.77</v>
          </cell>
        </row>
        <row r="276">
          <cell r="AK276">
            <v>38.77</v>
          </cell>
        </row>
        <row r="276">
          <cell r="AM276" t="str">
            <v>湘潭宏顺</v>
          </cell>
          <cell r="AN276" t="e">
            <v>#N/A</v>
          </cell>
          <cell r="AO276" t="e">
            <v>#N/A</v>
          </cell>
          <cell r="AP276" t="e">
            <v>#N/A</v>
          </cell>
          <cell r="AQ276" t="e">
            <v>#N/A</v>
          </cell>
        </row>
        <row r="276">
          <cell r="AS276" t="str">
            <v>无出勤记录</v>
          </cell>
          <cell r="AT276" t="e">
            <v>#N/A</v>
          </cell>
        </row>
        <row r="277">
          <cell r="B277" t="str">
            <v>罗军灿</v>
          </cell>
        </row>
        <row r="277">
          <cell r="E277" t="str">
            <v>2025-05-31</v>
          </cell>
        </row>
        <row r="277">
          <cell r="O277">
            <v>150</v>
          </cell>
        </row>
        <row r="277">
          <cell r="W277">
            <v>38.77</v>
          </cell>
        </row>
        <row r="277">
          <cell r="AA277">
            <v>38.77</v>
          </cell>
        </row>
        <row r="277">
          <cell r="AK277">
            <v>38.77</v>
          </cell>
        </row>
        <row r="277">
          <cell r="AM277" t="str">
            <v>湘潭宏顺</v>
          </cell>
          <cell r="AN277" t="str">
            <v>劳务工</v>
          </cell>
          <cell r="AO277" t="str">
            <v>湘潭宏顺</v>
          </cell>
          <cell r="AP277" t="e">
            <v>#N/A</v>
          </cell>
          <cell r="AQ277" t="e">
            <v>#N/A</v>
          </cell>
        </row>
        <row r="277">
          <cell r="AS277" t="str">
            <v>无出勤记录</v>
          </cell>
          <cell r="AT277" t="e">
            <v>#N/A</v>
          </cell>
        </row>
        <row r="280">
          <cell r="B280" t="str">
            <v>曾强</v>
          </cell>
        </row>
        <row r="281">
          <cell r="B281" t="str">
            <v>李全省</v>
          </cell>
        </row>
        <row r="282">
          <cell r="B282" t="str">
            <v>尹水英</v>
          </cell>
        </row>
        <row r="283">
          <cell r="B283" t="str">
            <v>胡敏</v>
          </cell>
        </row>
        <row r="284">
          <cell r="B284" t="str">
            <v>王碧祥</v>
          </cell>
        </row>
        <row r="285">
          <cell r="B285" t="str">
            <v>田志国</v>
          </cell>
        </row>
        <row r="286">
          <cell r="B286" t="str">
            <v>唐标</v>
          </cell>
        </row>
        <row r="287">
          <cell r="B287" t="str">
            <v>胡银和</v>
          </cell>
        </row>
        <row r="288">
          <cell r="B288" t="str">
            <v>张海峰</v>
          </cell>
        </row>
        <row r="289">
          <cell r="B289" t="str">
            <v>罗双贵</v>
          </cell>
        </row>
        <row r="290">
          <cell r="B290" t="str">
            <v>程佳琳</v>
          </cell>
        </row>
        <row r="291">
          <cell r="B291" t="str">
            <v>刘志豪</v>
          </cell>
        </row>
        <row r="292">
          <cell r="B292" t="str">
            <v>罗军灿</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科室人员"/>
      <sheetName val="一线员工"/>
      <sheetName val="销售人员"/>
      <sheetName val="临时用工"/>
      <sheetName val="单个工资"/>
    </sheetNames>
    <sheetDataSet>
      <sheetData sheetId="0"/>
      <sheetData sheetId="1">
        <row r="3">
          <cell r="C3" t="str">
            <v>姓名</v>
          </cell>
          <cell r="D3" t="str">
            <v>部门</v>
          </cell>
          <cell r="E3" t="str">
            <v>入职时间</v>
          </cell>
          <cell r="F3" t="str">
            <v>岗位</v>
          </cell>
          <cell r="G3" t="str">
            <v>起薪日期</v>
          </cell>
          <cell r="H3" t="str">
            <v>应出勤
天数</v>
          </cell>
          <cell r="I3" t="str">
            <v>实出勤
天数</v>
          </cell>
          <cell r="J3" t="str">
            <v>平时
加班</v>
          </cell>
          <cell r="K3" t="str">
            <v>周末
加班</v>
          </cell>
          <cell r="L3" t="str">
            <v>当月
产量
</v>
          </cell>
          <cell r="M3" t="str">
            <v>平均每人每天计件工资/总装车间每台单价</v>
          </cell>
          <cell r="N3" t="str">
            <v>计件工资</v>
          </cell>
          <cell r="O3" t="str">
            <v>基本工资</v>
          </cell>
          <cell r="P3" t="str">
            <v>二次分配</v>
          </cell>
          <cell r="Q3" t="str">
            <v>该线平均工资</v>
          </cell>
          <cell r="R3" t="str">
            <v>全勤工资</v>
          </cell>
          <cell r="S3" t="str">
            <v>平时加
班工资</v>
          </cell>
          <cell r="T3" t="str">
            <v>周末加
班工资</v>
          </cell>
          <cell r="U3" t="str">
            <v>应发工资</v>
          </cell>
        </row>
        <row r="3">
          <cell r="AM3" t="str">
            <v>应发工资</v>
          </cell>
          <cell r="AN3" t="str">
            <v>代扣代缴（社保税前个人代扣）</v>
          </cell>
        </row>
        <row r="3">
          <cell r="AS3" t="str">
            <v>专项附加扣除</v>
          </cell>
        </row>
        <row r="3">
          <cell r="AY3" t="str">
            <v>税前
应发工资</v>
          </cell>
          <cell r="AZ3" t="str">
            <v>个人
所得税</v>
          </cell>
          <cell r="BA3" t="str">
            <v>补扣11月份工资个人所得税</v>
          </cell>
          <cell r="BB3" t="str">
            <v>餐费
</v>
          </cell>
          <cell r="BC3" t="str">
            <v>补专项附加扣除额</v>
          </cell>
          <cell r="BD3" t="str">
            <v>水电费</v>
          </cell>
          <cell r="BE3" t="str">
            <v>话费</v>
          </cell>
          <cell r="BF3" t="str">
            <v>被服费</v>
          </cell>
          <cell r="BG3" t="str">
            <v>开门红福利</v>
          </cell>
          <cell r="BH3" t="str">
            <v>1月预付工资</v>
          </cell>
          <cell r="BI3" t="str">
            <v>工会会费</v>
          </cell>
          <cell r="BJ3" t="str">
            <v>税后
实发工资</v>
          </cell>
          <cell r="BK3" t="str">
            <v>签收</v>
          </cell>
          <cell r="BL3" t="str">
            <v>备注</v>
          </cell>
        </row>
        <row r="4">
          <cell r="U4" t="str">
            <v>合计
工资</v>
          </cell>
          <cell r="V4" t="str">
            <v>固定加班加点工资
工资10%</v>
          </cell>
          <cell r="W4" t="str">
            <v>绩效
工资30%</v>
          </cell>
          <cell r="X4" t="str">
            <v>工龄
</v>
          </cell>
          <cell r="Y4" t="str">
            <v>质量之星</v>
          </cell>
          <cell r="Z4" t="str">
            <v>班长
津贴</v>
          </cell>
          <cell r="AA4" t="str">
            <v>特殊工种津贴/补助</v>
          </cell>
          <cell r="AB4" t="str">
            <v>高温补贴（7-9月）</v>
          </cell>
          <cell r="AC4" t="str">
            <v>发泡高温特殊补贴
（7-9月）</v>
          </cell>
          <cell r="AD4" t="str">
            <v>加班及其他补贴</v>
          </cell>
          <cell r="AE4" t="str">
            <v>水电补贴</v>
          </cell>
          <cell r="AF4" t="str">
            <v>餐补</v>
          </cell>
          <cell r="AG4" t="str">
            <v>奖励/考核</v>
          </cell>
          <cell r="AH4" t="str">
            <v>槟榔烟头考核</v>
          </cell>
          <cell r="AI4" t="str">
            <v>缺勤
考核</v>
          </cell>
          <cell r="AJ4" t="str">
            <v>补单考核</v>
          </cell>
          <cell r="AK4" t="str">
            <v>开门红福利</v>
          </cell>
          <cell r="AL4" t="str">
            <v>工资稽核</v>
          </cell>
        </row>
        <row r="4">
          <cell r="AN4" t="str">
            <v>养老</v>
          </cell>
          <cell r="AO4" t="str">
            <v>医疗</v>
          </cell>
          <cell r="AP4" t="str">
            <v>失业</v>
          </cell>
          <cell r="AQ4" t="str">
            <v>大病</v>
          </cell>
          <cell r="AR4" t="str">
            <v>住房
公积金</v>
          </cell>
          <cell r="AS4" t="str">
            <v>子女教育</v>
          </cell>
          <cell r="AT4" t="str">
            <v>继续教育</v>
          </cell>
          <cell r="AU4" t="str">
            <v>住房贷款利息</v>
          </cell>
          <cell r="AV4" t="str">
            <v>住房租金</v>
          </cell>
          <cell r="AW4" t="str">
            <v>赡养老人</v>
          </cell>
          <cell r="AX4" t="str">
            <v>婴幼儿照护费用</v>
          </cell>
        </row>
        <row r="4">
          <cell r="BM4" t="str">
            <v>应发/天数</v>
          </cell>
          <cell r="BN4" t="str">
            <v>实发/天数</v>
          </cell>
          <cell r="BO4" t="str">
            <v>身份证号码</v>
          </cell>
          <cell r="BP4" t="str">
            <v>用工形式</v>
          </cell>
        </row>
        <row r="4">
          <cell r="BR4" t="str">
            <v>花名册</v>
          </cell>
        </row>
        <row r="5">
          <cell r="C5" t="str">
            <v>高贤勇</v>
          </cell>
          <cell r="D5" t="str">
            <v>生产制造部</v>
          </cell>
          <cell r="E5">
            <v>43642</v>
          </cell>
          <cell r="F5" t="str">
            <v>库管</v>
          </cell>
          <cell r="G5">
            <v>45778</v>
          </cell>
          <cell r="H5">
            <v>24</v>
          </cell>
          <cell r="I5">
            <v>25.5</v>
          </cell>
          <cell r="J5">
            <v>10</v>
          </cell>
          <cell r="K5">
            <v>15</v>
          </cell>
        </row>
        <row r="5">
          <cell r="O5">
            <v>2100</v>
          </cell>
        </row>
        <row r="5">
          <cell r="U5">
            <v>2100</v>
          </cell>
          <cell r="V5">
            <v>425</v>
          </cell>
          <cell r="W5">
            <v>750</v>
          </cell>
          <cell r="X5">
            <v>100</v>
          </cell>
        </row>
        <row r="5">
          <cell r="AD5">
            <v>1230</v>
          </cell>
        </row>
        <row r="5">
          <cell r="AF5">
            <v>428</v>
          </cell>
        </row>
        <row r="5">
          <cell r="AI5">
            <v>-20</v>
          </cell>
        </row>
        <row r="5">
          <cell r="AM5">
            <v>5013</v>
          </cell>
          <cell r="AN5">
            <v>344.64</v>
          </cell>
          <cell r="AO5">
            <v>86.16</v>
          </cell>
          <cell r="AP5">
            <v>12.92</v>
          </cell>
          <cell r="AQ5">
            <v>15</v>
          </cell>
        </row>
        <row r="5">
          <cell r="AY5">
            <v>4554.28</v>
          </cell>
          <cell r="AZ5">
            <v>0</v>
          </cell>
        </row>
        <row r="5">
          <cell r="BB5">
            <v>0</v>
          </cell>
          <cell r="BC5">
            <v>0</v>
          </cell>
        </row>
        <row r="5">
          <cell r="BJ5">
            <v>4554.28</v>
          </cell>
        </row>
        <row r="5">
          <cell r="BL5">
            <v>0</v>
          </cell>
        </row>
        <row r="5">
          <cell r="BO5" t="str">
            <v>430203198208203015</v>
          </cell>
          <cell r="BP5" t="str">
            <v>劳务工</v>
          </cell>
          <cell r="BQ5">
            <v>443.72</v>
          </cell>
          <cell r="BR5" t="str">
            <v>430203198208203015</v>
          </cell>
          <cell r="BS5" t="str">
            <v>鑫起</v>
          </cell>
        </row>
        <row r="6">
          <cell r="C6" t="str">
            <v>殷耀华</v>
          </cell>
          <cell r="D6" t="str">
            <v>生产制造部</v>
          </cell>
          <cell r="E6">
            <v>45693</v>
          </cell>
          <cell r="F6" t="str">
            <v>仓管员</v>
          </cell>
          <cell r="G6">
            <v>45778</v>
          </cell>
          <cell r="H6">
            <v>24</v>
          </cell>
          <cell r="I6">
            <v>26</v>
          </cell>
          <cell r="J6">
            <v>9</v>
          </cell>
          <cell r="K6">
            <v>21</v>
          </cell>
        </row>
        <row r="6">
          <cell r="O6">
            <v>2100</v>
          </cell>
        </row>
        <row r="6">
          <cell r="U6">
            <v>2100</v>
          </cell>
          <cell r="V6">
            <v>510</v>
          </cell>
          <cell r="W6">
            <v>680</v>
          </cell>
          <cell r="X6">
            <v>0</v>
          </cell>
        </row>
        <row r="6">
          <cell r="AD6">
            <v>1230</v>
          </cell>
        </row>
        <row r="6">
          <cell r="AF6">
            <v>512</v>
          </cell>
        </row>
        <row r="6">
          <cell r="AI6">
            <v>-20</v>
          </cell>
        </row>
        <row r="6">
          <cell r="AM6">
            <v>5012</v>
          </cell>
          <cell r="AN6">
            <v>0</v>
          </cell>
          <cell r="AO6">
            <v>0</v>
          </cell>
          <cell r="AP6">
            <v>0</v>
          </cell>
          <cell r="AQ6">
            <v>0</v>
          </cell>
        </row>
        <row r="6">
          <cell r="AY6">
            <v>5012</v>
          </cell>
          <cell r="AZ6">
            <v>0</v>
          </cell>
        </row>
        <row r="6">
          <cell r="BB6">
            <v>0</v>
          </cell>
          <cell r="BC6">
            <v>0</v>
          </cell>
        </row>
        <row r="6">
          <cell r="BJ6">
            <v>5012</v>
          </cell>
        </row>
        <row r="6">
          <cell r="BL6">
            <v>0</v>
          </cell>
        </row>
        <row r="6">
          <cell r="BP6" t="str">
            <v>劳务工-劳务发放</v>
          </cell>
          <cell r="BQ6">
            <v>0</v>
          </cell>
          <cell r="BR6" t="str">
            <v>430211200306280014</v>
          </cell>
          <cell r="BS6" t="str">
            <v>湖南诚展</v>
          </cell>
        </row>
        <row r="7">
          <cell r="C7" t="str">
            <v>贺楚平</v>
          </cell>
          <cell r="D7" t="str">
            <v>生产制造部</v>
          </cell>
          <cell r="E7">
            <v>44760</v>
          </cell>
          <cell r="F7" t="str">
            <v>仓管员</v>
          </cell>
          <cell r="G7">
            <v>45778</v>
          </cell>
          <cell r="H7">
            <v>24</v>
          </cell>
          <cell r="I7">
            <v>26</v>
          </cell>
          <cell r="J7">
            <v>13</v>
          </cell>
          <cell r="K7">
            <v>21</v>
          </cell>
        </row>
        <row r="7">
          <cell r="O7">
            <v>2100</v>
          </cell>
        </row>
        <row r="7">
          <cell r="U7">
            <v>2100</v>
          </cell>
          <cell r="V7">
            <v>578</v>
          </cell>
          <cell r="W7">
            <v>720</v>
          </cell>
          <cell r="X7">
            <v>40</v>
          </cell>
        </row>
        <row r="7">
          <cell r="AD7">
            <v>1230</v>
          </cell>
        </row>
        <row r="7">
          <cell r="AF7">
            <v>504</v>
          </cell>
        </row>
        <row r="7">
          <cell r="AM7">
            <v>5172</v>
          </cell>
          <cell r="AN7">
            <v>344.64</v>
          </cell>
          <cell r="AO7">
            <v>86.16</v>
          </cell>
          <cell r="AP7">
            <v>12.92</v>
          </cell>
          <cell r="AQ7">
            <v>15</v>
          </cell>
        </row>
        <row r="7">
          <cell r="AY7">
            <v>4713.28</v>
          </cell>
          <cell r="AZ7">
            <v>0</v>
          </cell>
        </row>
        <row r="7">
          <cell r="BB7">
            <v>0</v>
          </cell>
          <cell r="BC7">
            <v>0</v>
          </cell>
          <cell r="BD7">
            <v>39</v>
          </cell>
        </row>
        <row r="7">
          <cell r="BJ7">
            <v>4674.28</v>
          </cell>
        </row>
        <row r="7">
          <cell r="BL7">
            <v>0</v>
          </cell>
        </row>
        <row r="7">
          <cell r="BO7" t="str">
            <v>430124196509180694</v>
          </cell>
          <cell r="BP7" t="str">
            <v>劳务工</v>
          </cell>
          <cell r="BQ7">
            <v>443.72</v>
          </cell>
          <cell r="BR7" t="str">
            <v>430124196509180694</v>
          </cell>
          <cell r="BS7" t="str">
            <v>鑫起</v>
          </cell>
        </row>
        <row r="8">
          <cell r="C8" t="str">
            <v>殷胜</v>
          </cell>
          <cell r="D8" t="str">
            <v>生产制造部</v>
          </cell>
          <cell r="E8">
            <v>41492</v>
          </cell>
          <cell r="F8" t="str">
            <v>库管</v>
          </cell>
          <cell r="G8">
            <v>45778</v>
          </cell>
          <cell r="H8">
            <v>24</v>
          </cell>
          <cell r="I8">
            <v>24.5</v>
          </cell>
          <cell r="J8">
            <v>0</v>
          </cell>
          <cell r="K8">
            <v>4</v>
          </cell>
        </row>
        <row r="8">
          <cell r="O8">
            <v>2100</v>
          </cell>
        </row>
        <row r="8">
          <cell r="U8">
            <v>2100</v>
          </cell>
          <cell r="V8">
            <v>68</v>
          </cell>
          <cell r="W8">
            <v>805</v>
          </cell>
          <cell r="X8">
            <v>220</v>
          </cell>
        </row>
        <row r="8">
          <cell r="AD8">
            <v>1200</v>
          </cell>
        </row>
        <row r="8">
          <cell r="AF8">
            <v>288</v>
          </cell>
        </row>
        <row r="8">
          <cell r="AI8">
            <v>-20</v>
          </cell>
        </row>
        <row r="8">
          <cell r="AM8">
            <v>4661</v>
          </cell>
          <cell r="AN8">
            <v>344.64</v>
          </cell>
          <cell r="AO8">
            <v>82</v>
          </cell>
          <cell r="AP8">
            <v>12.92</v>
          </cell>
          <cell r="AQ8">
            <v>15</v>
          </cell>
          <cell r="AR8">
            <v>205</v>
          </cell>
        </row>
        <row r="8">
          <cell r="AY8">
            <v>4001.44</v>
          </cell>
          <cell r="AZ8">
            <v>0</v>
          </cell>
        </row>
        <row r="8">
          <cell r="BB8">
            <v>0</v>
          </cell>
          <cell r="BC8">
            <v>0</v>
          </cell>
        </row>
        <row r="8">
          <cell r="BJ8">
            <v>4001.44</v>
          </cell>
        </row>
        <row r="8">
          <cell r="BL8">
            <v>0</v>
          </cell>
        </row>
        <row r="8">
          <cell r="BO8" t="str">
            <v>430211199107030412</v>
          </cell>
          <cell r="BP8" t="str">
            <v>合同工</v>
          </cell>
          <cell r="BQ8">
            <v>644.56</v>
          </cell>
          <cell r="BR8" t="str">
            <v>430211199107030412</v>
          </cell>
          <cell r="BS8" t="str">
            <v>光华荣昌</v>
          </cell>
        </row>
        <row r="9">
          <cell r="C9" t="str">
            <v>郭佳</v>
          </cell>
          <cell r="D9" t="str">
            <v>生产制造部</v>
          </cell>
          <cell r="E9">
            <v>45732</v>
          </cell>
          <cell r="F9" t="str">
            <v>库管</v>
          </cell>
          <cell r="G9">
            <v>45778</v>
          </cell>
          <cell r="H9">
            <v>24</v>
          </cell>
          <cell r="I9">
            <v>24.5</v>
          </cell>
          <cell r="J9">
            <v>0</v>
          </cell>
          <cell r="K9">
            <v>4</v>
          </cell>
        </row>
        <row r="9">
          <cell r="O9">
            <v>2100</v>
          </cell>
        </row>
        <row r="9">
          <cell r="U9">
            <v>2100</v>
          </cell>
          <cell r="V9">
            <v>68</v>
          </cell>
          <cell r="W9">
            <v>825</v>
          </cell>
        </row>
        <row r="9">
          <cell r="AD9">
            <v>1200</v>
          </cell>
        </row>
        <row r="9">
          <cell r="AF9">
            <v>288</v>
          </cell>
        </row>
        <row r="9">
          <cell r="AI9">
            <v>-20</v>
          </cell>
        </row>
        <row r="9">
          <cell r="AM9">
            <v>4461</v>
          </cell>
          <cell r="AN9">
            <v>0</v>
          </cell>
          <cell r="AO9">
            <v>0</v>
          </cell>
          <cell r="AP9">
            <v>0</v>
          </cell>
          <cell r="AQ9">
            <v>0</v>
          </cell>
        </row>
        <row r="9">
          <cell r="AY9">
            <v>4461</v>
          </cell>
          <cell r="AZ9">
            <v>0</v>
          </cell>
        </row>
        <row r="9">
          <cell r="BB9">
            <v>0</v>
          </cell>
          <cell r="BC9">
            <v>0</v>
          </cell>
          <cell r="BD9">
            <v>55.9</v>
          </cell>
        </row>
        <row r="9">
          <cell r="BJ9">
            <v>4405.1</v>
          </cell>
        </row>
        <row r="9">
          <cell r="BL9">
            <v>0</v>
          </cell>
        </row>
        <row r="9">
          <cell r="BO9" t="str">
            <v>430482200105078094</v>
          </cell>
          <cell r="BP9" t="str">
            <v>合同工</v>
          </cell>
          <cell r="BQ9">
            <v>0</v>
          </cell>
          <cell r="BR9" t="str">
            <v>430482200105078094</v>
          </cell>
          <cell r="BS9" t="str">
            <v>湖南诚展</v>
          </cell>
        </row>
        <row r="10">
          <cell r="C10" t="str">
            <v>李春华</v>
          </cell>
          <cell r="D10" t="str">
            <v>生产制造部</v>
          </cell>
          <cell r="E10">
            <v>45722</v>
          </cell>
          <cell r="F10" t="str">
            <v>库管</v>
          </cell>
          <cell r="G10">
            <v>45778</v>
          </cell>
          <cell r="H10">
            <v>24</v>
          </cell>
          <cell r="I10">
            <v>29</v>
          </cell>
          <cell r="J10">
            <v>12</v>
          </cell>
          <cell r="K10">
            <v>50</v>
          </cell>
        </row>
        <row r="10">
          <cell r="O10">
            <v>2100</v>
          </cell>
        </row>
        <row r="10">
          <cell r="U10">
            <v>2100</v>
          </cell>
          <cell r="V10">
            <v>1054</v>
          </cell>
          <cell r="W10">
            <v>735</v>
          </cell>
        </row>
        <row r="10">
          <cell r="AD10">
            <v>1200</v>
          </cell>
        </row>
        <row r="10">
          <cell r="AF10">
            <v>580</v>
          </cell>
        </row>
        <row r="10">
          <cell r="AM10">
            <v>5669</v>
          </cell>
          <cell r="AN10">
            <v>0</v>
          </cell>
          <cell r="AO10">
            <v>0</v>
          </cell>
          <cell r="AP10">
            <v>0</v>
          </cell>
          <cell r="AQ10">
            <v>0</v>
          </cell>
        </row>
        <row r="10">
          <cell r="AY10">
            <v>5669</v>
          </cell>
          <cell r="AZ10">
            <v>0</v>
          </cell>
        </row>
        <row r="10">
          <cell r="BB10">
            <v>0</v>
          </cell>
          <cell r="BC10">
            <v>0</v>
          </cell>
        </row>
        <row r="10">
          <cell r="BJ10">
            <v>5669</v>
          </cell>
        </row>
        <row r="10">
          <cell r="BL10">
            <v>0</v>
          </cell>
        </row>
        <row r="10">
          <cell r="BP10" t="str">
            <v>劳务工-劳务发放</v>
          </cell>
          <cell r="BQ10">
            <v>0</v>
          </cell>
          <cell r="BR10" t="str">
            <v>430225197612171530</v>
          </cell>
          <cell r="BS10" t="str">
            <v>湖南诚展</v>
          </cell>
        </row>
        <row r="11">
          <cell r="C11" t="str">
            <v>邹彬彬</v>
          </cell>
          <cell r="D11" t="str">
            <v>生产制造部</v>
          </cell>
          <cell r="E11">
            <v>45708</v>
          </cell>
          <cell r="F11" t="str">
            <v>库管</v>
          </cell>
          <cell r="G11">
            <v>45778</v>
          </cell>
          <cell r="H11">
            <v>24</v>
          </cell>
          <cell r="I11">
            <v>26</v>
          </cell>
          <cell r="J11">
            <v>12</v>
          </cell>
          <cell r="K11">
            <v>20</v>
          </cell>
        </row>
        <row r="11">
          <cell r="O11">
            <v>2100</v>
          </cell>
        </row>
        <row r="11">
          <cell r="U11">
            <v>2100</v>
          </cell>
          <cell r="V11">
            <v>544</v>
          </cell>
          <cell r="W11">
            <v>835</v>
          </cell>
        </row>
        <row r="11">
          <cell r="AD11">
            <v>1200</v>
          </cell>
        </row>
        <row r="11">
          <cell r="AF11">
            <v>520</v>
          </cell>
        </row>
        <row r="11">
          <cell r="AM11">
            <v>5199</v>
          </cell>
          <cell r="AN11">
            <v>344.64</v>
          </cell>
          <cell r="AO11">
            <v>86.16</v>
          </cell>
          <cell r="AP11">
            <v>12.92</v>
          </cell>
          <cell r="AQ11">
            <v>15</v>
          </cell>
        </row>
        <row r="11">
          <cell r="AY11">
            <v>4740.28</v>
          </cell>
          <cell r="AZ11">
            <v>0</v>
          </cell>
        </row>
        <row r="11">
          <cell r="BB11">
            <v>0</v>
          </cell>
          <cell r="BC11">
            <v>0</v>
          </cell>
        </row>
        <row r="11">
          <cell r="BJ11">
            <v>4740.28</v>
          </cell>
        </row>
        <row r="11">
          <cell r="BL11">
            <v>0</v>
          </cell>
        </row>
        <row r="11">
          <cell r="BO11" t="str">
            <v>432524199310095422</v>
          </cell>
          <cell r="BP11" t="str">
            <v>合同工</v>
          </cell>
          <cell r="BQ11">
            <v>443.72</v>
          </cell>
          <cell r="BR11" t="str">
            <v>432524199310095422</v>
          </cell>
          <cell r="BS11" t="str">
            <v>光华荣昌</v>
          </cell>
        </row>
        <row r="12">
          <cell r="C12" t="str">
            <v>何柒林</v>
          </cell>
          <cell r="D12" t="str">
            <v>生产制造部</v>
          </cell>
          <cell r="E12">
            <v>45658</v>
          </cell>
          <cell r="F12" t="str">
            <v>电工</v>
          </cell>
          <cell r="G12">
            <v>45778</v>
          </cell>
          <cell r="H12">
            <v>24</v>
          </cell>
          <cell r="I12">
            <v>31</v>
          </cell>
        </row>
        <row r="12">
          <cell r="N12">
            <v>3487.5</v>
          </cell>
          <cell r="O12">
            <v>2583.33333333333</v>
          </cell>
        </row>
        <row r="12">
          <cell r="U12">
            <v>6070.83333333333</v>
          </cell>
        </row>
        <row r="12">
          <cell r="W12">
            <v>645.833333333333</v>
          </cell>
        </row>
        <row r="12">
          <cell r="AF12">
            <v>620</v>
          </cell>
          <cell r="AG12">
            <v>200</v>
          </cell>
        </row>
        <row r="12">
          <cell r="AM12">
            <v>7536.67</v>
          </cell>
          <cell r="AN12">
            <v>344.64</v>
          </cell>
          <cell r="AO12">
            <v>80.54</v>
          </cell>
          <cell r="AP12">
            <v>12.92</v>
          </cell>
          <cell r="AQ12">
            <v>15</v>
          </cell>
        </row>
        <row r="12">
          <cell r="AY12">
            <v>7083.57</v>
          </cell>
          <cell r="AZ12">
            <v>62.96</v>
          </cell>
        </row>
        <row r="12">
          <cell r="BB12">
            <v>0</v>
          </cell>
          <cell r="BC12">
            <v>0</v>
          </cell>
        </row>
        <row r="12">
          <cell r="BJ12">
            <v>7020.61</v>
          </cell>
        </row>
        <row r="12">
          <cell r="BL12">
            <v>0</v>
          </cell>
        </row>
        <row r="12">
          <cell r="BO12" t="str">
            <v>430203197604116015</v>
          </cell>
          <cell r="BP12" t="str">
            <v>合同工</v>
          </cell>
          <cell r="BQ12">
            <v>438.1</v>
          </cell>
          <cell r="BR12" t="str">
            <v>430203197604116015</v>
          </cell>
          <cell r="BS12" t="str">
            <v>光华荣昌</v>
          </cell>
        </row>
        <row r="13">
          <cell r="C13" t="str">
            <v>周建华</v>
          </cell>
          <cell r="D13" t="str">
            <v>生产制造部</v>
          </cell>
          <cell r="E13">
            <v>45802</v>
          </cell>
          <cell r="F13" t="str">
            <v>电工</v>
          </cell>
          <cell r="G13">
            <v>45802</v>
          </cell>
          <cell r="H13">
            <v>24</v>
          </cell>
          <cell r="I13">
            <v>7</v>
          </cell>
        </row>
        <row r="13">
          <cell r="N13">
            <v>670.833333333333</v>
          </cell>
          <cell r="O13">
            <v>583.333333333333</v>
          </cell>
        </row>
        <row r="13">
          <cell r="U13">
            <v>1254.16666666667</v>
          </cell>
        </row>
        <row r="13">
          <cell r="W13">
            <v>145.833333333333</v>
          </cell>
        </row>
        <row r="13">
          <cell r="AF13">
            <v>132</v>
          </cell>
        </row>
        <row r="13">
          <cell r="AM13">
            <v>1532</v>
          </cell>
          <cell r="AN13">
            <v>0</v>
          </cell>
          <cell r="AO13">
            <v>0</v>
          </cell>
          <cell r="AP13">
            <v>0</v>
          </cell>
          <cell r="AQ13">
            <v>0</v>
          </cell>
        </row>
        <row r="13">
          <cell r="AY13">
            <v>1532</v>
          </cell>
          <cell r="AZ13">
            <v>0</v>
          </cell>
        </row>
        <row r="13">
          <cell r="BC13">
            <v>0</v>
          </cell>
        </row>
        <row r="13">
          <cell r="BJ13">
            <v>1532</v>
          </cell>
        </row>
        <row r="13">
          <cell r="BL13">
            <v>0</v>
          </cell>
        </row>
        <row r="13">
          <cell r="BP13" t="str">
            <v>劳务工-劳务发放</v>
          </cell>
          <cell r="BQ13">
            <v>0</v>
          </cell>
          <cell r="BR13" t="str">
            <v>430321196701185593</v>
          </cell>
          <cell r="BS13" t="str">
            <v>湘潭宏顺</v>
          </cell>
        </row>
        <row r="14">
          <cell r="C14" t="str">
            <v>王虎彪</v>
          </cell>
          <cell r="D14" t="str">
            <v>生产制造部</v>
          </cell>
          <cell r="E14">
            <v>44743</v>
          </cell>
          <cell r="F14" t="str">
            <v>发泡操作工</v>
          </cell>
          <cell r="G14">
            <v>45778</v>
          </cell>
          <cell r="H14">
            <v>24</v>
          </cell>
          <cell r="I14">
            <v>29</v>
          </cell>
        </row>
        <row r="14">
          <cell r="N14">
            <v>6200</v>
          </cell>
        </row>
        <row r="14">
          <cell r="R14">
            <v>300</v>
          </cell>
        </row>
        <row r="14">
          <cell r="U14">
            <v>6500</v>
          </cell>
        </row>
        <row r="14">
          <cell r="W14">
            <v>580</v>
          </cell>
          <cell r="X14">
            <v>40</v>
          </cell>
        </row>
        <row r="14">
          <cell r="AD14">
            <v>604.166666666667</v>
          </cell>
        </row>
        <row r="14">
          <cell r="AF14">
            <v>580</v>
          </cell>
        </row>
        <row r="14">
          <cell r="AI14">
            <v>-30</v>
          </cell>
        </row>
        <row r="14">
          <cell r="AM14">
            <v>8274.17</v>
          </cell>
          <cell r="AN14">
            <v>344.64</v>
          </cell>
          <cell r="AO14">
            <v>86.16</v>
          </cell>
          <cell r="AP14">
            <v>12.92</v>
          </cell>
          <cell r="AQ14">
            <v>15</v>
          </cell>
        </row>
        <row r="14">
          <cell r="AY14">
            <v>7815.45</v>
          </cell>
          <cell r="AZ14">
            <v>84.91</v>
          </cell>
        </row>
        <row r="14">
          <cell r="BB14">
            <v>0</v>
          </cell>
          <cell r="BC14">
            <v>0</v>
          </cell>
          <cell r="BD14">
            <v>32.75</v>
          </cell>
        </row>
        <row r="14">
          <cell r="BJ14">
            <v>7697.79</v>
          </cell>
        </row>
        <row r="14">
          <cell r="BL14">
            <v>0</v>
          </cell>
          <cell r="BM14">
            <v>27.1729720853859</v>
          </cell>
          <cell r="BN14">
            <v>25.2800985221675</v>
          </cell>
          <cell r="BO14" t="str">
            <v>430221197608157116</v>
          </cell>
          <cell r="BP14" t="str">
            <v>劳务工</v>
          </cell>
          <cell r="BQ14">
            <v>443.72</v>
          </cell>
          <cell r="BR14" t="str">
            <v>430221197608157116</v>
          </cell>
          <cell r="BS14" t="str">
            <v>鑫起</v>
          </cell>
        </row>
        <row r="15">
          <cell r="C15" t="str">
            <v>麻志超</v>
          </cell>
          <cell r="D15" t="str">
            <v>生产制造部</v>
          </cell>
          <cell r="E15">
            <v>44741</v>
          </cell>
          <cell r="F15" t="str">
            <v>设备维护及模具工程师</v>
          </cell>
          <cell r="G15">
            <v>45778</v>
          </cell>
          <cell r="H15">
            <v>24</v>
          </cell>
          <cell r="I15">
            <v>28</v>
          </cell>
        </row>
        <row r="15">
          <cell r="N15">
            <v>4500</v>
          </cell>
          <cell r="O15">
            <v>750</v>
          </cell>
        </row>
        <row r="15">
          <cell r="U15">
            <v>5250</v>
          </cell>
        </row>
        <row r="15">
          <cell r="W15">
            <v>577.5</v>
          </cell>
          <cell r="X15">
            <v>40</v>
          </cell>
        </row>
        <row r="15">
          <cell r="AD15">
            <v>1121.79487179487</v>
          </cell>
        </row>
        <row r="15">
          <cell r="AF15">
            <v>560</v>
          </cell>
          <cell r="AG15">
            <v>600</v>
          </cell>
        </row>
        <row r="15">
          <cell r="AM15">
            <v>8149.29</v>
          </cell>
          <cell r="AN15">
            <v>440</v>
          </cell>
          <cell r="AO15">
            <v>110</v>
          </cell>
          <cell r="AP15">
            <v>16.5</v>
          </cell>
          <cell r="AQ15">
            <v>15</v>
          </cell>
        </row>
        <row r="15">
          <cell r="AY15">
            <v>7567.79</v>
          </cell>
          <cell r="AZ15">
            <v>77.48</v>
          </cell>
        </row>
        <row r="15">
          <cell r="BB15">
            <v>0</v>
          </cell>
          <cell r="BC15">
            <v>0</v>
          </cell>
          <cell r="BD15">
            <v>32.75</v>
          </cell>
        </row>
        <row r="15">
          <cell r="BJ15">
            <v>7457.56</v>
          </cell>
        </row>
        <row r="15">
          <cell r="BL15">
            <v>0</v>
          </cell>
          <cell r="BM15">
            <v>27.7186734693878</v>
          </cell>
          <cell r="BN15">
            <v>25.3658503401361</v>
          </cell>
          <cell r="BO15" t="str">
            <v>433124196808279056</v>
          </cell>
          <cell r="BP15" t="str">
            <v>劳务工</v>
          </cell>
          <cell r="BQ15">
            <v>566.5</v>
          </cell>
          <cell r="BR15" t="str">
            <v>433124196808279056</v>
          </cell>
          <cell r="BS15" t="str">
            <v>鑫起</v>
          </cell>
        </row>
        <row r="16">
          <cell r="C16" t="str">
            <v>赵新辉</v>
          </cell>
          <cell r="D16" t="str">
            <v>生产制造部</v>
          </cell>
          <cell r="E16">
            <v>41689</v>
          </cell>
          <cell r="F16" t="str">
            <v>发泡设备维修</v>
          </cell>
          <cell r="G16">
            <v>45778</v>
          </cell>
          <cell r="H16">
            <v>26</v>
          </cell>
          <cell r="I16">
            <v>34.3</v>
          </cell>
        </row>
        <row r="16">
          <cell r="M16">
            <v>106.810174927114</v>
          </cell>
          <cell r="N16">
            <v>3663.589</v>
          </cell>
          <cell r="O16">
            <v>1965.65384615385</v>
          </cell>
          <cell r="P16">
            <v>0</v>
          </cell>
        </row>
        <row r="16">
          <cell r="R16">
            <v>300</v>
          </cell>
        </row>
        <row r="16">
          <cell r="U16">
            <v>5929.24284615385</v>
          </cell>
        </row>
        <row r="16">
          <cell r="W16">
            <v>288</v>
          </cell>
          <cell r="X16">
            <v>220</v>
          </cell>
        </row>
        <row r="16">
          <cell r="AA16">
            <v>274.4</v>
          </cell>
        </row>
        <row r="16">
          <cell r="AD16">
            <v>1000</v>
          </cell>
        </row>
        <row r="16">
          <cell r="AF16">
            <v>620</v>
          </cell>
          <cell r="AG16">
            <v>600</v>
          </cell>
        </row>
        <row r="16">
          <cell r="AM16">
            <v>8931.64</v>
          </cell>
          <cell r="AN16">
            <v>344.64</v>
          </cell>
          <cell r="AO16">
            <v>86.16</v>
          </cell>
          <cell r="AP16">
            <v>12.92</v>
          </cell>
          <cell r="AQ16">
            <v>15</v>
          </cell>
          <cell r="AR16">
            <v>215</v>
          </cell>
        </row>
        <row r="16">
          <cell r="AY16">
            <v>8257.92</v>
          </cell>
          <cell r="AZ16">
            <v>98.18</v>
          </cell>
        </row>
        <row r="16">
          <cell r="BB16">
            <v>0</v>
          </cell>
          <cell r="BC16">
            <v>0</v>
          </cell>
        </row>
        <row r="16">
          <cell r="BJ16">
            <v>8159.74</v>
          </cell>
        </row>
        <row r="16">
          <cell r="BL16">
            <v>0</v>
          </cell>
          <cell r="BM16">
            <v>24.7997778703318</v>
          </cell>
          <cell r="BN16">
            <v>22.6565042343468</v>
          </cell>
          <cell r="BO16" t="str">
            <v>430423198210115811</v>
          </cell>
          <cell r="BP16" t="str">
            <v>合同工</v>
          </cell>
          <cell r="BQ16">
            <v>658.72</v>
          </cell>
          <cell r="BR16" t="str">
            <v>430423198210115811</v>
          </cell>
          <cell r="BS16" t="str">
            <v>光华荣昌</v>
          </cell>
        </row>
        <row r="17">
          <cell r="C17" t="str">
            <v>肖燕丹</v>
          </cell>
          <cell r="D17" t="str">
            <v>生产制造部</v>
          </cell>
          <cell r="E17">
            <v>44801</v>
          </cell>
          <cell r="F17" t="str">
            <v>发泡班长</v>
          </cell>
          <cell r="G17">
            <v>45778</v>
          </cell>
          <cell r="H17">
            <v>26</v>
          </cell>
          <cell r="I17">
            <v>26</v>
          </cell>
        </row>
        <row r="17">
          <cell r="M17">
            <v>109.169615769231</v>
          </cell>
          <cell r="N17">
            <v>2838.41001</v>
          </cell>
          <cell r="O17">
            <v>1490</v>
          </cell>
          <cell r="P17">
            <v>0</v>
          </cell>
        </row>
        <row r="17">
          <cell r="R17">
            <v>300</v>
          </cell>
        </row>
        <row r="17">
          <cell r="U17">
            <v>4628.41001</v>
          </cell>
        </row>
        <row r="17">
          <cell r="W17">
            <v>297</v>
          </cell>
          <cell r="X17">
            <v>40</v>
          </cell>
        </row>
        <row r="17">
          <cell r="AA17">
            <v>208</v>
          </cell>
        </row>
        <row r="17">
          <cell r="AD17">
            <v>1300</v>
          </cell>
        </row>
        <row r="17">
          <cell r="AF17">
            <v>520</v>
          </cell>
          <cell r="AG17">
            <v>600</v>
          </cell>
        </row>
        <row r="17">
          <cell r="AM17">
            <v>7593.41</v>
          </cell>
          <cell r="AN17">
            <v>344.64</v>
          </cell>
          <cell r="AO17">
            <v>81.06</v>
          </cell>
          <cell r="AP17">
            <v>12.92</v>
          </cell>
          <cell r="AQ17">
            <v>15</v>
          </cell>
          <cell r="AR17">
            <v>205</v>
          </cell>
        </row>
        <row r="17">
          <cell r="AY17">
            <v>6934.79</v>
          </cell>
          <cell r="AZ17">
            <v>58.49</v>
          </cell>
        </row>
        <row r="17">
          <cell r="BB17">
            <v>0</v>
          </cell>
          <cell r="BC17">
            <v>0</v>
          </cell>
        </row>
        <row r="17">
          <cell r="BJ17">
            <v>6876.3</v>
          </cell>
        </row>
        <row r="17">
          <cell r="BL17">
            <v>0</v>
          </cell>
          <cell r="BM17">
            <v>27.8146886446886</v>
          </cell>
          <cell r="BN17">
            <v>25.1879120879121</v>
          </cell>
          <cell r="BO17" t="str">
            <v>43032119730510854X</v>
          </cell>
          <cell r="BP17" t="str">
            <v>合同工</v>
          </cell>
          <cell r="BQ17">
            <v>643.62</v>
          </cell>
          <cell r="BR17" t="str">
            <v>43032119730510854X</v>
          </cell>
          <cell r="BS17" t="str">
            <v>光华荣昌</v>
          </cell>
        </row>
        <row r="18">
          <cell r="C18" t="str">
            <v>左昌福</v>
          </cell>
          <cell r="D18" t="str">
            <v>生产制造部</v>
          </cell>
          <cell r="E18">
            <v>43554</v>
          </cell>
          <cell r="F18" t="str">
            <v>发泡操作工</v>
          </cell>
          <cell r="G18">
            <v>45778</v>
          </cell>
          <cell r="H18">
            <v>26</v>
          </cell>
          <cell r="I18">
            <v>30</v>
          </cell>
        </row>
        <row r="18">
          <cell r="M18">
            <v>107.896666666667</v>
          </cell>
          <cell r="N18">
            <v>3236.9</v>
          </cell>
          <cell r="O18">
            <v>1719.23076923077</v>
          </cell>
          <cell r="P18">
            <v>0</v>
          </cell>
        </row>
        <row r="18">
          <cell r="R18">
            <v>300</v>
          </cell>
        </row>
        <row r="18">
          <cell r="U18">
            <v>5256.13076923077</v>
          </cell>
        </row>
        <row r="18">
          <cell r="W18">
            <v>282</v>
          </cell>
          <cell r="X18">
            <v>120</v>
          </cell>
        </row>
        <row r="18">
          <cell r="AA18">
            <v>240</v>
          </cell>
        </row>
        <row r="18">
          <cell r="AD18">
            <v>800</v>
          </cell>
        </row>
        <row r="18">
          <cell r="AF18">
            <v>580</v>
          </cell>
          <cell r="AG18">
            <v>200</v>
          </cell>
        </row>
        <row r="18">
          <cell r="AI18">
            <v>-10</v>
          </cell>
        </row>
        <row r="18">
          <cell r="AM18">
            <v>7468.13</v>
          </cell>
          <cell r="AN18">
            <v>344.64</v>
          </cell>
          <cell r="AO18">
            <v>86.16</v>
          </cell>
          <cell r="AP18">
            <v>12.92</v>
          </cell>
          <cell r="AQ18">
            <v>15</v>
          </cell>
          <cell r="AR18">
            <v>211</v>
          </cell>
        </row>
        <row r="18">
          <cell r="AY18">
            <v>6798.41</v>
          </cell>
          <cell r="AZ18">
            <v>54.4</v>
          </cell>
        </row>
        <row r="18">
          <cell r="BB18">
            <v>0</v>
          </cell>
          <cell r="BC18">
            <v>0</v>
          </cell>
          <cell r="BD18">
            <v>28.8</v>
          </cell>
        </row>
        <row r="18">
          <cell r="BJ18">
            <v>6715.21</v>
          </cell>
        </row>
        <row r="18">
          <cell r="BL18">
            <v>0</v>
          </cell>
          <cell r="BM18">
            <v>23.7083492063492</v>
          </cell>
          <cell r="BN18">
            <v>21.318126984127</v>
          </cell>
          <cell r="BO18" t="str">
            <v>430281199707024314</v>
          </cell>
          <cell r="BP18" t="str">
            <v>合同工</v>
          </cell>
          <cell r="BQ18">
            <v>654.72</v>
          </cell>
          <cell r="BR18" t="str">
            <v>430281199707024314</v>
          </cell>
          <cell r="BS18" t="str">
            <v>光华荣昌</v>
          </cell>
        </row>
        <row r="19">
          <cell r="C19" t="str">
            <v>吴国秋</v>
          </cell>
          <cell r="D19" t="str">
            <v>生产制造部</v>
          </cell>
          <cell r="E19">
            <v>41956</v>
          </cell>
          <cell r="F19" t="str">
            <v>发泡操作工</v>
          </cell>
          <cell r="G19">
            <v>45778</v>
          </cell>
          <cell r="H19">
            <v>26</v>
          </cell>
          <cell r="I19">
            <v>28</v>
          </cell>
        </row>
        <row r="19">
          <cell r="M19">
            <v>103.857095142857</v>
          </cell>
          <cell r="N19">
            <v>2907.998664</v>
          </cell>
          <cell r="O19">
            <v>1604.61538461538</v>
          </cell>
          <cell r="P19">
            <v>200</v>
          </cell>
        </row>
        <row r="19">
          <cell r="R19">
            <v>300</v>
          </cell>
        </row>
        <row r="19">
          <cell r="U19">
            <v>5012.61404861538</v>
          </cell>
        </row>
        <row r="19">
          <cell r="W19">
            <v>291</v>
          </cell>
          <cell r="X19">
            <v>200</v>
          </cell>
        </row>
        <row r="19">
          <cell r="AA19">
            <v>224</v>
          </cell>
        </row>
        <row r="19">
          <cell r="AD19">
            <v>700</v>
          </cell>
        </row>
        <row r="19">
          <cell r="AF19">
            <v>560</v>
          </cell>
          <cell r="AG19">
            <v>80</v>
          </cell>
        </row>
        <row r="19">
          <cell r="AM19">
            <v>7067.61</v>
          </cell>
          <cell r="AN19">
            <v>344.64</v>
          </cell>
          <cell r="AO19">
            <v>86.16</v>
          </cell>
          <cell r="AP19">
            <v>12.92</v>
          </cell>
          <cell r="AQ19">
            <v>15</v>
          </cell>
          <cell r="AR19">
            <v>184</v>
          </cell>
        </row>
        <row r="19">
          <cell r="AY19">
            <v>6424.89</v>
          </cell>
          <cell r="AZ19">
            <v>43.2</v>
          </cell>
        </row>
        <row r="19">
          <cell r="BB19">
            <v>0</v>
          </cell>
          <cell r="BC19">
            <v>0</v>
          </cell>
        </row>
        <row r="19">
          <cell r="BJ19">
            <v>6381.69</v>
          </cell>
        </row>
        <row r="19">
          <cell r="BL19">
            <v>0</v>
          </cell>
          <cell r="BM19">
            <v>24.0394897959184</v>
          </cell>
          <cell r="BN19">
            <v>21.7064285714286</v>
          </cell>
          <cell r="BO19" t="str">
            <v>430221198608302314</v>
          </cell>
          <cell r="BP19" t="str">
            <v>合同工</v>
          </cell>
          <cell r="BQ19">
            <v>627.72</v>
          </cell>
          <cell r="BR19" t="str">
            <v>430221198608302314</v>
          </cell>
          <cell r="BS19" t="str">
            <v>光华荣昌</v>
          </cell>
        </row>
        <row r="20">
          <cell r="C20" t="str">
            <v>张迪辉</v>
          </cell>
          <cell r="D20" t="str">
            <v>生产制造部</v>
          </cell>
          <cell r="E20">
            <v>43669</v>
          </cell>
          <cell r="F20" t="str">
            <v>发泡操作工</v>
          </cell>
          <cell r="G20">
            <v>45778</v>
          </cell>
          <cell r="H20">
            <v>26</v>
          </cell>
          <cell r="I20">
            <v>29</v>
          </cell>
        </row>
        <row r="20">
          <cell r="M20">
            <v>104.74724137931</v>
          </cell>
          <cell r="N20">
            <v>3037.67</v>
          </cell>
          <cell r="O20">
            <v>1661.92307692308</v>
          </cell>
          <cell r="P20">
            <v>150</v>
          </cell>
        </row>
        <row r="20">
          <cell r="R20">
            <v>300</v>
          </cell>
        </row>
        <row r="20">
          <cell r="U20">
            <v>5149.59307692308</v>
          </cell>
        </row>
        <row r="20">
          <cell r="W20">
            <v>282</v>
          </cell>
          <cell r="X20">
            <v>100</v>
          </cell>
        </row>
        <row r="20">
          <cell r="AA20">
            <v>232</v>
          </cell>
        </row>
        <row r="20">
          <cell r="AD20">
            <v>700</v>
          </cell>
        </row>
        <row r="20">
          <cell r="AF20">
            <v>580</v>
          </cell>
          <cell r="AG20">
            <v>400</v>
          </cell>
        </row>
        <row r="20">
          <cell r="AI20">
            <v>-20</v>
          </cell>
        </row>
        <row r="20">
          <cell r="AM20">
            <v>7423.59</v>
          </cell>
          <cell r="AN20">
            <v>344.64</v>
          </cell>
          <cell r="AO20">
            <v>86.16</v>
          </cell>
          <cell r="AP20">
            <v>12.92</v>
          </cell>
          <cell r="AQ20">
            <v>15</v>
          </cell>
        </row>
        <row r="20">
          <cell r="AY20">
            <v>6964.87</v>
          </cell>
          <cell r="AZ20">
            <v>59.39</v>
          </cell>
        </row>
        <row r="20">
          <cell r="BB20">
            <v>0</v>
          </cell>
          <cell r="BC20">
            <v>0</v>
          </cell>
        </row>
        <row r="20">
          <cell r="BJ20">
            <v>6905.48</v>
          </cell>
        </row>
        <row r="20">
          <cell r="BL20">
            <v>0</v>
          </cell>
          <cell r="BM20">
            <v>24.37960591133</v>
          </cell>
          <cell r="BN20">
            <v>22.6780952380952</v>
          </cell>
          <cell r="BO20" t="str">
            <v>430202197307261033</v>
          </cell>
          <cell r="BP20" t="str">
            <v>劳务工</v>
          </cell>
          <cell r="BQ20">
            <v>443.72</v>
          </cell>
          <cell r="BR20" t="str">
            <v>430202197307261033</v>
          </cell>
          <cell r="BS20" t="str">
            <v>鑫起</v>
          </cell>
        </row>
        <row r="21">
          <cell r="C21" t="str">
            <v>李慧玲</v>
          </cell>
          <cell r="D21" t="str">
            <v>生产制造部</v>
          </cell>
          <cell r="E21">
            <v>43725</v>
          </cell>
          <cell r="F21" t="str">
            <v>发泡操作工</v>
          </cell>
          <cell r="G21">
            <v>45778</v>
          </cell>
          <cell r="H21">
            <v>26</v>
          </cell>
          <cell r="I21">
            <v>23</v>
          </cell>
        </row>
        <row r="21">
          <cell r="M21">
            <v>103.773672782609</v>
          </cell>
          <cell r="N21">
            <v>2386.794474</v>
          </cell>
          <cell r="O21">
            <v>1318.07692307692</v>
          </cell>
          <cell r="P21">
            <v>0</v>
          </cell>
        </row>
        <row r="21">
          <cell r="R21">
            <v>0</v>
          </cell>
        </row>
        <row r="21">
          <cell r="U21">
            <v>3704.87139707692</v>
          </cell>
        </row>
        <row r="21">
          <cell r="W21">
            <v>291</v>
          </cell>
          <cell r="X21">
            <v>100</v>
          </cell>
        </row>
        <row r="21">
          <cell r="Z21">
            <v>800</v>
          </cell>
          <cell r="AA21">
            <v>184</v>
          </cell>
        </row>
        <row r="21">
          <cell r="AD21">
            <v>200</v>
          </cell>
        </row>
        <row r="21">
          <cell r="AF21">
            <v>460</v>
          </cell>
          <cell r="AG21">
            <v>400</v>
          </cell>
        </row>
        <row r="21">
          <cell r="AM21">
            <v>6139.87</v>
          </cell>
          <cell r="AN21">
            <v>344.64</v>
          </cell>
          <cell r="AO21">
            <v>86.16</v>
          </cell>
          <cell r="AP21">
            <v>12.92</v>
          </cell>
          <cell r="AQ21">
            <v>15</v>
          </cell>
        </row>
        <row r="21">
          <cell r="AY21">
            <v>5681.15</v>
          </cell>
          <cell r="AZ21">
            <v>20.88</v>
          </cell>
        </row>
        <row r="21">
          <cell r="BB21">
            <v>0</v>
          </cell>
          <cell r="BC21">
            <v>0</v>
          </cell>
        </row>
        <row r="21">
          <cell r="BJ21">
            <v>5660.27</v>
          </cell>
        </row>
        <row r="21">
          <cell r="BL21">
            <v>0</v>
          </cell>
          <cell r="BM21">
            <v>25.4238923395445</v>
          </cell>
          <cell r="BN21">
            <v>23.4379710144928</v>
          </cell>
          <cell r="BO21" t="str">
            <v>412927197803102641</v>
          </cell>
          <cell r="BP21" t="str">
            <v>劳务工</v>
          </cell>
          <cell r="BQ21">
            <v>443.72</v>
          </cell>
          <cell r="BR21" t="str">
            <v>412927197803102641</v>
          </cell>
          <cell r="BS21" t="str">
            <v>鑫起</v>
          </cell>
        </row>
        <row r="22">
          <cell r="C22" t="str">
            <v>毛伟</v>
          </cell>
          <cell r="D22" t="str">
            <v>生产制造部</v>
          </cell>
          <cell r="E22">
            <v>41234</v>
          </cell>
          <cell r="F22" t="str">
            <v>发泡操作工</v>
          </cell>
          <cell r="G22">
            <v>45778</v>
          </cell>
          <cell r="H22">
            <v>26</v>
          </cell>
          <cell r="I22">
            <v>29</v>
          </cell>
        </row>
        <row r="22">
          <cell r="M22">
            <v>138.74912637931</v>
          </cell>
          <cell r="N22">
            <v>4023.724665</v>
          </cell>
          <cell r="O22">
            <v>1661.92307692308</v>
          </cell>
          <cell r="P22">
            <v>0</v>
          </cell>
        </row>
        <row r="22">
          <cell r="R22">
            <v>300</v>
          </cell>
        </row>
        <row r="22">
          <cell r="U22">
            <v>5985.64774192308</v>
          </cell>
        </row>
        <row r="22">
          <cell r="W22">
            <v>279</v>
          </cell>
          <cell r="X22">
            <v>240</v>
          </cell>
        </row>
        <row r="22">
          <cell r="AA22">
            <v>232</v>
          </cell>
        </row>
        <row r="22">
          <cell r="AD22">
            <v>200</v>
          </cell>
        </row>
        <row r="22">
          <cell r="AF22">
            <v>580</v>
          </cell>
          <cell r="AG22">
            <v>120</v>
          </cell>
        </row>
        <row r="22">
          <cell r="AM22">
            <v>7636.65</v>
          </cell>
          <cell r="AN22">
            <v>344.64</v>
          </cell>
          <cell r="AO22">
            <v>86.16</v>
          </cell>
          <cell r="AP22">
            <v>12.92</v>
          </cell>
          <cell r="AQ22">
            <v>15</v>
          </cell>
        </row>
        <row r="22">
          <cell r="AS22">
            <v>0</v>
          </cell>
          <cell r="AT22">
            <v>0</v>
          </cell>
          <cell r="AU22">
            <v>0</v>
          </cell>
          <cell r="AV22">
            <v>0</v>
          </cell>
          <cell r="AW22">
            <v>1500</v>
          </cell>
        </row>
        <row r="22">
          <cell r="AY22">
            <v>5677.93</v>
          </cell>
          <cell r="AZ22">
            <v>0</v>
          </cell>
        </row>
        <row r="22">
          <cell r="BB22">
            <v>0</v>
          </cell>
          <cell r="BC22">
            <v>1500</v>
          </cell>
        </row>
        <row r="22">
          <cell r="BJ22">
            <v>7177.93</v>
          </cell>
        </row>
        <row r="22">
          <cell r="BL22">
            <v>0</v>
          </cell>
          <cell r="BM22">
            <v>25.0793103448276</v>
          </cell>
          <cell r="BN22">
            <v>23.5728407224959</v>
          </cell>
          <cell r="BO22" t="str">
            <v>432930196510231818</v>
          </cell>
          <cell r="BP22" t="str">
            <v>劳务工</v>
          </cell>
          <cell r="BQ22">
            <v>443.72</v>
          </cell>
          <cell r="BR22" t="str">
            <v>432930196510231818</v>
          </cell>
          <cell r="BS22" t="str">
            <v>鑫起</v>
          </cell>
        </row>
        <row r="23">
          <cell r="C23" t="str">
            <v>王西明</v>
          </cell>
          <cell r="D23" t="str">
            <v>生产制造部</v>
          </cell>
          <cell r="E23">
            <v>44754</v>
          </cell>
          <cell r="F23" t="str">
            <v>发泡操作工</v>
          </cell>
          <cell r="G23">
            <v>45778</v>
          </cell>
          <cell r="H23">
            <v>26</v>
          </cell>
          <cell r="I23">
            <v>29</v>
          </cell>
        </row>
        <row r="23">
          <cell r="M23">
            <v>103.665375931034</v>
          </cell>
          <cell r="N23">
            <v>3006.295902</v>
          </cell>
          <cell r="O23">
            <v>1661.92307692308</v>
          </cell>
          <cell r="P23">
            <v>200</v>
          </cell>
        </row>
        <row r="23">
          <cell r="R23">
            <v>300</v>
          </cell>
        </row>
        <row r="23">
          <cell r="U23">
            <v>5168.21897892308</v>
          </cell>
        </row>
        <row r="23">
          <cell r="W23">
            <v>291</v>
          </cell>
          <cell r="X23">
            <v>40</v>
          </cell>
        </row>
        <row r="23">
          <cell r="AA23">
            <v>232</v>
          </cell>
        </row>
        <row r="23">
          <cell r="AD23">
            <v>300</v>
          </cell>
        </row>
        <row r="23">
          <cell r="AF23">
            <v>580</v>
          </cell>
          <cell r="AG23">
            <v>400</v>
          </cell>
        </row>
        <row r="23">
          <cell r="AI23">
            <v>-20</v>
          </cell>
        </row>
        <row r="23">
          <cell r="AM23">
            <v>6991.22</v>
          </cell>
          <cell r="AN23">
            <v>344.64</v>
          </cell>
          <cell r="AO23">
            <v>86.16</v>
          </cell>
          <cell r="AP23">
            <v>12.92</v>
          </cell>
          <cell r="AQ23">
            <v>15</v>
          </cell>
        </row>
        <row r="23">
          <cell r="AY23">
            <v>6532.5</v>
          </cell>
          <cell r="AZ23">
            <v>46.42</v>
          </cell>
        </row>
        <row r="23">
          <cell r="BB23">
            <v>0</v>
          </cell>
          <cell r="BC23">
            <v>0</v>
          </cell>
        </row>
        <row r="23">
          <cell r="BJ23">
            <v>6486.08</v>
          </cell>
        </row>
        <row r="23">
          <cell r="BL23">
            <v>0</v>
          </cell>
          <cell r="BM23">
            <v>22.959671592775</v>
          </cell>
          <cell r="BN23">
            <v>21.3007553366174</v>
          </cell>
          <cell r="BO23" t="str">
            <v>430221197210013518</v>
          </cell>
          <cell r="BP23" t="str">
            <v>劳务工</v>
          </cell>
          <cell r="BQ23">
            <v>443.72</v>
          </cell>
          <cell r="BR23" t="str">
            <v>430221197210013518</v>
          </cell>
          <cell r="BS23" t="str">
            <v>鑫起</v>
          </cell>
        </row>
        <row r="24">
          <cell r="C24" t="str">
            <v>申喜华</v>
          </cell>
          <cell r="D24" t="str">
            <v>生产制造部</v>
          </cell>
          <cell r="E24">
            <v>44772</v>
          </cell>
          <cell r="F24" t="str">
            <v>发泡操作工</v>
          </cell>
          <cell r="G24">
            <v>45778</v>
          </cell>
          <cell r="H24">
            <v>26</v>
          </cell>
          <cell r="I24">
            <v>28</v>
          </cell>
        </row>
        <row r="24">
          <cell r="M24">
            <v>104.23</v>
          </cell>
          <cell r="N24">
            <v>2918.44</v>
          </cell>
          <cell r="O24">
            <v>1604.61538461538</v>
          </cell>
          <cell r="P24">
            <v>150</v>
          </cell>
        </row>
        <row r="24">
          <cell r="R24">
            <v>300</v>
          </cell>
        </row>
        <row r="24">
          <cell r="U24">
            <v>4973.05538461538</v>
          </cell>
        </row>
        <row r="24">
          <cell r="W24">
            <v>276</v>
          </cell>
          <cell r="X24">
            <v>40</v>
          </cell>
        </row>
        <row r="24">
          <cell r="AA24">
            <v>224</v>
          </cell>
        </row>
        <row r="24">
          <cell r="AD24">
            <v>700</v>
          </cell>
        </row>
        <row r="24">
          <cell r="AF24">
            <v>560</v>
          </cell>
        </row>
        <row r="24">
          <cell r="AM24">
            <v>6773.06</v>
          </cell>
          <cell r="AN24">
            <v>344.64</v>
          </cell>
          <cell r="AO24">
            <v>86.16</v>
          </cell>
          <cell r="AP24">
            <v>12.92</v>
          </cell>
          <cell r="AQ24">
            <v>15</v>
          </cell>
        </row>
        <row r="24">
          <cell r="AY24">
            <v>6314.34</v>
          </cell>
          <cell r="AZ24">
            <v>39.88</v>
          </cell>
        </row>
        <row r="24">
          <cell r="BB24">
            <v>0</v>
          </cell>
          <cell r="BC24">
            <v>0</v>
          </cell>
        </row>
        <row r="24">
          <cell r="BJ24">
            <v>6274.46</v>
          </cell>
        </row>
        <row r="24">
          <cell r="BL24">
            <v>0</v>
          </cell>
          <cell r="BM24">
            <v>23.037619047619</v>
          </cell>
          <cell r="BN24">
            <v>21.3417006802721</v>
          </cell>
          <cell r="BO24" t="str">
            <v>52010219720421381X</v>
          </cell>
          <cell r="BP24" t="str">
            <v>劳务工</v>
          </cell>
          <cell r="BQ24">
            <v>443.72</v>
          </cell>
          <cell r="BR24" t="str">
            <v>52010219720421381X</v>
          </cell>
          <cell r="BS24" t="str">
            <v>鑫起</v>
          </cell>
        </row>
        <row r="25">
          <cell r="C25" t="str">
            <v>戴立娟</v>
          </cell>
          <cell r="D25" t="str">
            <v>生产制造部</v>
          </cell>
          <cell r="E25">
            <v>44772</v>
          </cell>
          <cell r="F25" t="str">
            <v>发泡操作工</v>
          </cell>
          <cell r="G25">
            <v>45778</v>
          </cell>
          <cell r="H25">
            <v>26</v>
          </cell>
          <cell r="I25">
            <v>28</v>
          </cell>
        </row>
        <row r="25">
          <cell r="M25">
            <v>104.23</v>
          </cell>
          <cell r="N25">
            <v>2918.44</v>
          </cell>
          <cell r="O25">
            <v>1604.61538461538</v>
          </cell>
          <cell r="P25">
            <v>150</v>
          </cell>
        </row>
        <row r="25">
          <cell r="R25">
            <v>300</v>
          </cell>
        </row>
        <row r="25">
          <cell r="U25">
            <v>4973.05538461538</v>
          </cell>
        </row>
        <row r="25">
          <cell r="W25">
            <v>288</v>
          </cell>
          <cell r="X25">
            <v>40</v>
          </cell>
        </row>
        <row r="25">
          <cell r="AA25">
            <v>224</v>
          </cell>
        </row>
        <row r="25">
          <cell r="AD25">
            <v>300</v>
          </cell>
        </row>
        <row r="25">
          <cell r="AF25">
            <v>560</v>
          </cell>
          <cell r="AG25">
            <v>400</v>
          </cell>
        </row>
        <row r="25">
          <cell r="AM25">
            <v>6785.06</v>
          </cell>
          <cell r="AN25">
            <v>344.64</v>
          </cell>
          <cell r="AO25">
            <v>86.16</v>
          </cell>
          <cell r="AP25">
            <v>12.92</v>
          </cell>
          <cell r="AQ25">
            <v>15</v>
          </cell>
        </row>
        <row r="25">
          <cell r="AY25">
            <v>6326.34</v>
          </cell>
          <cell r="AZ25">
            <v>40.24</v>
          </cell>
        </row>
        <row r="25">
          <cell r="BB25">
            <v>0</v>
          </cell>
          <cell r="BC25">
            <v>0</v>
          </cell>
        </row>
        <row r="25">
          <cell r="BJ25">
            <v>6286.1</v>
          </cell>
        </row>
        <row r="25">
          <cell r="BL25">
            <v>0</v>
          </cell>
          <cell r="BM25">
            <v>23.0784353741497</v>
          </cell>
          <cell r="BN25">
            <v>21.3812925170068</v>
          </cell>
          <cell r="BO25" t="str">
            <v>520103197710200022</v>
          </cell>
          <cell r="BP25" t="str">
            <v>劳务工</v>
          </cell>
          <cell r="BQ25">
            <v>443.72</v>
          </cell>
          <cell r="BR25" t="str">
            <v>520103197710200022</v>
          </cell>
          <cell r="BS25" t="str">
            <v>鑫起</v>
          </cell>
        </row>
        <row r="26">
          <cell r="C26" t="str">
            <v>陈爱军</v>
          </cell>
          <cell r="D26" t="str">
            <v>生产制造部</v>
          </cell>
          <cell r="E26">
            <v>44803</v>
          </cell>
          <cell r="F26" t="str">
            <v>发泡操作工</v>
          </cell>
          <cell r="G26">
            <v>45778</v>
          </cell>
          <cell r="H26">
            <v>26</v>
          </cell>
          <cell r="I26">
            <v>29</v>
          </cell>
        </row>
        <row r="26">
          <cell r="M26">
            <v>103.665375931034</v>
          </cell>
          <cell r="N26">
            <v>3006.295902</v>
          </cell>
          <cell r="O26">
            <v>1661.92307692308</v>
          </cell>
          <cell r="P26">
            <v>100</v>
          </cell>
        </row>
        <row r="26">
          <cell r="R26">
            <v>300</v>
          </cell>
        </row>
        <row r="26">
          <cell r="U26">
            <v>5068.21897892308</v>
          </cell>
        </row>
        <row r="26">
          <cell r="W26">
            <v>279</v>
          </cell>
          <cell r="X26">
            <v>40</v>
          </cell>
        </row>
        <row r="26">
          <cell r="AA26">
            <v>232</v>
          </cell>
        </row>
        <row r="26">
          <cell r="AD26">
            <v>200</v>
          </cell>
        </row>
        <row r="26">
          <cell r="AF26">
            <v>580</v>
          </cell>
          <cell r="AG26">
            <v>200</v>
          </cell>
        </row>
        <row r="26">
          <cell r="AM26">
            <v>6599.22</v>
          </cell>
          <cell r="AN26">
            <v>344.64</v>
          </cell>
          <cell r="AO26">
            <v>86.16</v>
          </cell>
          <cell r="AP26">
            <v>12.92</v>
          </cell>
          <cell r="AQ26">
            <v>15</v>
          </cell>
        </row>
        <row r="26">
          <cell r="AY26">
            <v>6140.5</v>
          </cell>
          <cell r="AZ26">
            <v>30.72</v>
          </cell>
        </row>
        <row r="26">
          <cell r="BB26">
            <v>0</v>
          </cell>
          <cell r="BC26">
            <v>0</v>
          </cell>
        </row>
        <row r="26">
          <cell r="BJ26">
            <v>6109.78</v>
          </cell>
        </row>
        <row r="26">
          <cell r="BL26">
            <v>0</v>
          </cell>
          <cell r="BM26">
            <v>21.672315270936</v>
          </cell>
          <cell r="BN26">
            <v>20.0649589490969</v>
          </cell>
          <cell r="BO26" t="str">
            <v>432621197509014113</v>
          </cell>
          <cell r="BP26" t="str">
            <v>劳务工</v>
          </cell>
          <cell r="BQ26">
            <v>443.72</v>
          </cell>
          <cell r="BR26" t="str">
            <v>432621197509014113</v>
          </cell>
          <cell r="BS26" t="str">
            <v>鑫起</v>
          </cell>
        </row>
        <row r="27">
          <cell r="C27" t="str">
            <v>肖春菊</v>
          </cell>
          <cell r="D27" t="str">
            <v>生产制造部</v>
          </cell>
          <cell r="E27">
            <v>44805</v>
          </cell>
          <cell r="F27" t="str">
            <v>发泡操作工</v>
          </cell>
          <cell r="G27">
            <v>45778</v>
          </cell>
          <cell r="H27">
            <v>26</v>
          </cell>
          <cell r="I27">
            <v>29</v>
          </cell>
        </row>
        <row r="27">
          <cell r="M27">
            <v>118.956876724138</v>
          </cell>
          <cell r="N27">
            <v>3449.749425</v>
          </cell>
          <cell r="O27">
            <v>1661.92307692308</v>
          </cell>
          <cell r="P27">
            <v>0</v>
          </cell>
        </row>
        <row r="27">
          <cell r="R27">
            <v>300</v>
          </cell>
        </row>
        <row r="27">
          <cell r="U27">
            <v>5411.67250192308</v>
          </cell>
        </row>
        <row r="27">
          <cell r="W27">
            <v>279</v>
          </cell>
          <cell r="X27">
            <v>40</v>
          </cell>
        </row>
        <row r="27">
          <cell r="AA27">
            <v>232</v>
          </cell>
        </row>
        <row r="27">
          <cell r="AD27">
            <v>200</v>
          </cell>
        </row>
        <row r="27">
          <cell r="AF27">
            <v>580</v>
          </cell>
          <cell r="AG27">
            <v>120</v>
          </cell>
        </row>
        <row r="27">
          <cell r="AI27">
            <v>-10</v>
          </cell>
        </row>
        <row r="27">
          <cell r="AM27">
            <v>6852.67</v>
          </cell>
          <cell r="AN27">
            <v>344.64</v>
          </cell>
          <cell r="AO27">
            <v>86.16</v>
          </cell>
          <cell r="AP27">
            <v>12.92</v>
          </cell>
          <cell r="AQ27">
            <v>15</v>
          </cell>
        </row>
        <row r="27">
          <cell r="AY27">
            <v>6393.95</v>
          </cell>
          <cell r="AZ27">
            <v>0</v>
          </cell>
        </row>
        <row r="27">
          <cell r="BB27">
            <v>0</v>
          </cell>
          <cell r="BC27">
            <v>0</v>
          </cell>
        </row>
        <row r="27">
          <cell r="BJ27">
            <v>6393.95</v>
          </cell>
        </row>
        <row r="27">
          <cell r="BL27">
            <v>0</v>
          </cell>
          <cell r="BM27">
            <v>22.5046633825944</v>
          </cell>
          <cell r="BN27">
            <v>20.9981937602627</v>
          </cell>
          <cell r="BO27" t="str">
            <v>430523198203022321</v>
          </cell>
          <cell r="BP27" t="str">
            <v>劳务工</v>
          </cell>
          <cell r="BQ27">
            <v>443.72</v>
          </cell>
          <cell r="BR27" t="str">
            <v>430523198203022321</v>
          </cell>
          <cell r="BS27" t="str">
            <v>鑫起</v>
          </cell>
        </row>
        <row r="28">
          <cell r="C28" t="str">
            <v>王运凤</v>
          </cell>
          <cell r="D28" t="str">
            <v>生产制造部</v>
          </cell>
          <cell r="E28">
            <v>44968</v>
          </cell>
          <cell r="F28" t="str">
            <v>发泡操作工</v>
          </cell>
          <cell r="G28">
            <v>45778</v>
          </cell>
          <cell r="H28">
            <v>26</v>
          </cell>
          <cell r="I28">
            <v>25</v>
          </cell>
        </row>
        <row r="28">
          <cell r="M28">
            <v>103.9459744</v>
          </cell>
          <cell r="N28">
            <v>2598.64936</v>
          </cell>
          <cell r="O28">
            <v>1432.69230769231</v>
          </cell>
          <cell r="P28">
            <v>100</v>
          </cell>
        </row>
        <row r="28">
          <cell r="R28">
            <v>0</v>
          </cell>
        </row>
        <row r="28">
          <cell r="U28">
            <v>4131.34166769231</v>
          </cell>
        </row>
        <row r="28">
          <cell r="W28">
            <v>282</v>
          </cell>
          <cell r="X28">
            <v>40</v>
          </cell>
        </row>
        <row r="28">
          <cell r="AA28">
            <v>200</v>
          </cell>
        </row>
        <row r="28">
          <cell r="AD28">
            <v>200</v>
          </cell>
        </row>
        <row r="28">
          <cell r="AF28">
            <v>500</v>
          </cell>
        </row>
        <row r="28">
          <cell r="AM28">
            <v>5353.34</v>
          </cell>
          <cell r="AN28">
            <v>344.64</v>
          </cell>
          <cell r="AO28">
            <v>86.16</v>
          </cell>
          <cell r="AP28">
            <v>12.92</v>
          </cell>
          <cell r="AQ28">
            <v>15</v>
          </cell>
        </row>
        <row r="28">
          <cell r="AY28">
            <v>4894.62</v>
          </cell>
          <cell r="AZ28">
            <v>0</v>
          </cell>
        </row>
        <row r="28">
          <cell r="BB28">
            <v>0</v>
          </cell>
          <cell r="BC28">
            <v>0</v>
          </cell>
        </row>
        <row r="28">
          <cell r="BJ28">
            <v>4894.62</v>
          </cell>
        </row>
        <row r="28">
          <cell r="BL28" t="str">
            <v>2025/05/29离职</v>
          </cell>
          <cell r="BM28">
            <v>20.3936761904762</v>
          </cell>
          <cell r="BN28">
            <v>18.6461714285714</v>
          </cell>
          <cell r="BO28" t="str">
            <v>430425197404230760</v>
          </cell>
          <cell r="BP28" t="str">
            <v>劳务工</v>
          </cell>
          <cell r="BQ28">
            <v>443.72</v>
          </cell>
          <cell r="BR28" t="e">
            <v>#N/A</v>
          </cell>
          <cell r="BS28" t="str">
            <v>鑫起</v>
          </cell>
        </row>
        <row r="29">
          <cell r="C29" t="str">
            <v>史双宇</v>
          </cell>
          <cell r="D29" t="str">
            <v>生产制造部</v>
          </cell>
          <cell r="E29">
            <v>45573</v>
          </cell>
          <cell r="F29" t="str">
            <v>发泡操作工</v>
          </cell>
          <cell r="G29">
            <v>45778</v>
          </cell>
          <cell r="H29">
            <v>26</v>
          </cell>
          <cell r="I29">
            <v>28</v>
          </cell>
        </row>
        <row r="29">
          <cell r="M29">
            <v>103.857095142857</v>
          </cell>
          <cell r="N29">
            <v>2907.998664</v>
          </cell>
          <cell r="O29">
            <v>1604.61538461538</v>
          </cell>
          <cell r="P29">
            <v>100</v>
          </cell>
        </row>
        <row r="29">
          <cell r="R29">
            <v>300</v>
          </cell>
        </row>
        <row r="29">
          <cell r="U29">
            <v>4912.61404861538</v>
          </cell>
        </row>
        <row r="29">
          <cell r="W29">
            <v>282</v>
          </cell>
        </row>
        <row r="29">
          <cell r="AA29">
            <v>224</v>
          </cell>
        </row>
        <row r="29">
          <cell r="AD29">
            <v>800</v>
          </cell>
        </row>
        <row r="29">
          <cell r="AF29">
            <v>560</v>
          </cell>
        </row>
        <row r="29">
          <cell r="AI29">
            <v>-40</v>
          </cell>
        </row>
        <row r="29">
          <cell r="AM29">
            <v>6738.61</v>
          </cell>
          <cell r="AN29">
            <v>0</v>
          </cell>
          <cell r="AO29">
            <v>0</v>
          </cell>
          <cell r="AP29">
            <v>0</v>
          </cell>
          <cell r="AQ29">
            <v>0</v>
          </cell>
        </row>
        <row r="29">
          <cell r="AY29">
            <v>6738.61</v>
          </cell>
          <cell r="AZ29">
            <v>0</v>
          </cell>
        </row>
        <row r="29">
          <cell r="BB29">
            <v>0</v>
          </cell>
          <cell r="BC29">
            <v>0</v>
          </cell>
          <cell r="BD29">
            <v>55.75</v>
          </cell>
        </row>
        <row r="29">
          <cell r="BJ29">
            <v>6682.86</v>
          </cell>
        </row>
        <row r="29">
          <cell r="BL29">
            <v>0</v>
          </cell>
          <cell r="BM29">
            <v>22.9204421768707</v>
          </cell>
          <cell r="BN29">
            <v>22.7308163265306</v>
          </cell>
        </row>
        <row r="29">
          <cell r="BP29" t="str">
            <v>劳务工-劳务发放</v>
          </cell>
          <cell r="BQ29">
            <v>0</v>
          </cell>
          <cell r="BR29" t="str">
            <v>430321199107192217</v>
          </cell>
          <cell r="BS29" t="str">
            <v>湖南诚展</v>
          </cell>
        </row>
        <row r="30">
          <cell r="C30" t="str">
            <v>谢桂华</v>
          </cell>
          <cell r="D30" t="str">
            <v>生产制造部</v>
          </cell>
          <cell r="E30">
            <v>45579</v>
          </cell>
          <cell r="F30" t="str">
            <v>发泡操作工</v>
          </cell>
          <cell r="G30">
            <v>45778</v>
          </cell>
          <cell r="H30">
            <v>26</v>
          </cell>
          <cell r="I30">
            <v>26.5</v>
          </cell>
        </row>
        <row r="30">
          <cell r="M30">
            <v>96.2531290566038</v>
          </cell>
          <cell r="N30">
            <v>2550.70792</v>
          </cell>
          <cell r="O30">
            <v>1518.65384615385</v>
          </cell>
          <cell r="P30">
            <v>0</v>
          </cell>
        </row>
        <row r="30">
          <cell r="R30">
            <v>300</v>
          </cell>
        </row>
        <row r="30">
          <cell r="U30">
            <v>4369.36176615385</v>
          </cell>
        </row>
        <row r="30">
          <cell r="W30">
            <v>285</v>
          </cell>
        </row>
        <row r="30">
          <cell r="AA30">
            <v>212</v>
          </cell>
        </row>
        <row r="30">
          <cell r="AD30">
            <v>200</v>
          </cell>
        </row>
        <row r="30">
          <cell r="AF30">
            <v>448</v>
          </cell>
          <cell r="AG30">
            <v>120</v>
          </cell>
        </row>
        <row r="30">
          <cell r="AI30">
            <v>-20</v>
          </cell>
        </row>
        <row r="30">
          <cell r="AM30">
            <v>5614.36</v>
          </cell>
          <cell r="AN30">
            <v>0</v>
          </cell>
          <cell r="AO30">
            <v>0</v>
          </cell>
          <cell r="AP30">
            <v>0</v>
          </cell>
          <cell r="AQ30">
            <v>0</v>
          </cell>
        </row>
        <row r="30">
          <cell r="AY30">
            <v>5614.36</v>
          </cell>
          <cell r="AZ30">
            <v>0</v>
          </cell>
        </row>
        <row r="30">
          <cell r="BB30">
            <v>0</v>
          </cell>
          <cell r="BC30">
            <v>0</v>
          </cell>
        </row>
        <row r="30">
          <cell r="BJ30">
            <v>5614.36</v>
          </cell>
        </row>
        <row r="30">
          <cell r="BL30">
            <v>0</v>
          </cell>
          <cell r="BM30">
            <v>20.1773944294699</v>
          </cell>
          <cell r="BN30">
            <v>20.1773944294699</v>
          </cell>
        </row>
        <row r="30">
          <cell r="BP30" t="str">
            <v>劳务工-劳务发放</v>
          </cell>
          <cell r="BQ30">
            <v>0</v>
          </cell>
          <cell r="BR30" t="str">
            <v>430203197507056022</v>
          </cell>
          <cell r="BS30" t="str">
            <v>湖南诚展</v>
          </cell>
        </row>
        <row r="31">
          <cell r="C31" t="str">
            <v>董婧雯</v>
          </cell>
          <cell r="D31" t="str">
            <v>生产制造部</v>
          </cell>
          <cell r="E31">
            <v>45579</v>
          </cell>
          <cell r="F31" t="str">
            <v>发泡操作工</v>
          </cell>
          <cell r="G31">
            <v>45778</v>
          </cell>
          <cell r="H31">
            <v>26</v>
          </cell>
          <cell r="I31">
            <v>29</v>
          </cell>
        </row>
        <row r="31">
          <cell r="M31">
            <v>103.665375931034</v>
          </cell>
          <cell r="N31">
            <v>3006.295902</v>
          </cell>
          <cell r="O31">
            <v>1661.92307692308</v>
          </cell>
          <cell r="P31">
            <v>150</v>
          </cell>
        </row>
        <row r="31">
          <cell r="R31">
            <v>300</v>
          </cell>
        </row>
        <row r="31">
          <cell r="U31">
            <v>5118.21897892308</v>
          </cell>
        </row>
        <row r="31">
          <cell r="W31">
            <v>282</v>
          </cell>
        </row>
        <row r="31">
          <cell r="AA31">
            <v>232</v>
          </cell>
        </row>
        <row r="31">
          <cell r="AD31">
            <v>300</v>
          </cell>
        </row>
        <row r="31">
          <cell r="AF31">
            <v>580</v>
          </cell>
        </row>
        <row r="31">
          <cell r="AM31">
            <v>6512.22</v>
          </cell>
          <cell r="AN31">
            <v>0</v>
          </cell>
          <cell r="AO31">
            <v>0</v>
          </cell>
          <cell r="AP31">
            <v>0</v>
          </cell>
          <cell r="AQ31">
            <v>0</v>
          </cell>
        </row>
        <row r="31">
          <cell r="AY31">
            <v>6512.22</v>
          </cell>
          <cell r="AZ31">
            <v>0</v>
          </cell>
        </row>
        <row r="31">
          <cell r="BB31">
            <v>0</v>
          </cell>
          <cell r="BC31">
            <v>0</v>
          </cell>
        </row>
        <row r="31">
          <cell r="BJ31">
            <v>6512.22</v>
          </cell>
        </row>
        <row r="31">
          <cell r="BL31">
            <v>0</v>
          </cell>
          <cell r="BM31">
            <v>21.3866009852217</v>
          </cell>
          <cell r="BN31">
            <v>21.3866009852217</v>
          </cell>
        </row>
        <row r="31">
          <cell r="BP31" t="str">
            <v>劳务工-劳务发放</v>
          </cell>
          <cell r="BQ31">
            <v>0</v>
          </cell>
          <cell r="BR31" t="str">
            <v>430223200502118722</v>
          </cell>
          <cell r="BS31" t="str">
            <v>湖南诚展</v>
          </cell>
        </row>
        <row r="32">
          <cell r="C32" t="str">
            <v>张忠宝</v>
          </cell>
          <cell r="D32" t="str">
            <v>生产制造部</v>
          </cell>
          <cell r="E32">
            <v>45587</v>
          </cell>
          <cell r="F32" t="str">
            <v>发泡操作工</v>
          </cell>
          <cell r="G32">
            <v>45778</v>
          </cell>
          <cell r="H32">
            <v>26</v>
          </cell>
          <cell r="I32">
            <v>23</v>
          </cell>
        </row>
        <row r="32">
          <cell r="M32">
            <v>100.969130434783</v>
          </cell>
          <cell r="N32">
            <v>2322.29</v>
          </cell>
          <cell r="O32">
            <v>1318.07692307692</v>
          </cell>
          <cell r="P32">
            <v>0</v>
          </cell>
        </row>
        <row r="32">
          <cell r="R32">
            <v>0</v>
          </cell>
        </row>
        <row r="32">
          <cell r="U32">
            <v>3640.36692307692</v>
          </cell>
        </row>
        <row r="32">
          <cell r="W32">
            <v>282</v>
          </cell>
        </row>
        <row r="32">
          <cell r="Z32">
            <v>500</v>
          </cell>
          <cell r="AA32">
            <v>184</v>
          </cell>
        </row>
        <row r="32">
          <cell r="AD32">
            <v>200</v>
          </cell>
        </row>
        <row r="32">
          <cell r="AF32">
            <v>460</v>
          </cell>
          <cell r="AG32">
            <v>400</v>
          </cell>
        </row>
        <row r="32">
          <cell r="AM32">
            <v>5666.37</v>
          </cell>
          <cell r="AN32">
            <v>0</v>
          </cell>
          <cell r="AO32">
            <v>0</v>
          </cell>
          <cell r="AP32">
            <v>0</v>
          </cell>
          <cell r="AQ32">
            <v>0</v>
          </cell>
        </row>
        <row r="32">
          <cell r="AY32">
            <v>5666.37</v>
          </cell>
          <cell r="AZ32">
            <v>0</v>
          </cell>
        </row>
        <row r="32">
          <cell r="BB32">
            <v>0</v>
          </cell>
          <cell r="BC32">
            <v>0</v>
          </cell>
        </row>
        <row r="32">
          <cell r="BJ32">
            <v>5666.37</v>
          </cell>
        </row>
        <row r="32">
          <cell r="BL32">
            <v>0</v>
          </cell>
          <cell r="BM32">
            <v>23.4632298136646</v>
          </cell>
          <cell r="BN32">
            <v>23.4632298136646</v>
          </cell>
        </row>
        <row r="32">
          <cell r="BP32" t="str">
            <v>劳务工-劳务发放</v>
          </cell>
          <cell r="BQ32">
            <v>0</v>
          </cell>
          <cell r="BR32" t="str">
            <v>513021198108216753</v>
          </cell>
          <cell r="BS32" t="str">
            <v>湖南诚展</v>
          </cell>
        </row>
        <row r="33">
          <cell r="C33" t="str">
            <v>刘湘宇</v>
          </cell>
          <cell r="D33" t="str">
            <v>生产制造部</v>
          </cell>
          <cell r="E33">
            <v>45591</v>
          </cell>
          <cell r="F33" t="str">
            <v>发泡操作工</v>
          </cell>
          <cell r="G33">
            <v>45778</v>
          </cell>
          <cell r="H33">
            <v>26</v>
          </cell>
          <cell r="I33">
            <v>16.4</v>
          </cell>
        </row>
        <row r="33">
          <cell r="M33">
            <v>108.864146341463</v>
          </cell>
          <cell r="N33">
            <v>1785.372</v>
          </cell>
          <cell r="O33">
            <v>939.846153846154</v>
          </cell>
          <cell r="P33">
            <v>0</v>
          </cell>
        </row>
        <row r="33">
          <cell r="R33">
            <v>0</v>
          </cell>
        </row>
        <row r="33">
          <cell r="U33">
            <v>2725.21815384615</v>
          </cell>
        </row>
        <row r="33">
          <cell r="W33">
            <v>258</v>
          </cell>
        </row>
        <row r="33">
          <cell r="AA33">
            <v>131.2</v>
          </cell>
        </row>
        <row r="33">
          <cell r="AD33">
            <v>189.230769230769</v>
          </cell>
        </row>
        <row r="33">
          <cell r="AF33">
            <v>320</v>
          </cell>
        </row>
        <row r="33">
          <cell r="AL33">
            <v>-146.5</v>
          </cell>
          <cell r="AM33">
            <v>3477.15</v>
          </cell>
          <cell r="AN33">
            <v>0</v>
          </cell>
          <cell r="AO33">
            <v>0</v>
          </cell>
          <cell r="AP33">
            <v>0</v>
          </cell>
          <cell r="AQ33">
            <v>0</v>
          </cell>
        </row>
        <row r="33">
          <cell r="AY33">
            <v>3477.15</v>
          </cell>
          <cell r="AZ33">
            <v>0</v>
          </cell>
        </row>
        <row r="33">
          <cell r="BB33">
            <v>0</v>
          </cell>
          <cell r="BC33">
            <v>0</v>
          </cell>
          <cell r="BD33">
            <v>24.75</v>
          </cell>
        </row>
        <row r="33">
          <cell r="BJ33">
            <v>3452.4</v>
          </cell>
        </row>
        <row r="33">
          <cell r="BL33">
            <v>0</v>
          </cell>
          <cell r="BM33">
            <v>20.1925087108014</v>
          </cell>
          <cell r="BN33">
            <v>20.0487804878049</v>
          </cell>
        </row>
        <row r="33">
          <cell r="BP33" t="str">
            <v>劳务工-劳务发放</v>
          </cell>
          <cell r="BQ33">
            <v>0</v>
          </cell>
          <cell r="BR33" t="str">
            <v>430921198610175770</v>
          </cell>
          <cell r="BS33" t="str">
            <v>湖南诚展</v>
          </cell>
        </row>
        <row r="34">
          <cell r="C34" t="str">
            <v>李力争</v>
          </cell>
          <cell r="D34" t="str">
            <v>生产制造部</v>
          </cell>
          <cell r="E34">
            <v>45643</v>
          </cell>
          <cell r="F34" t="str">
            <v>发泡操作工</v>
          </cell>
          <cell r="G34">
            <v>45778</v>
          </cell>
          <cell r="H34">
            <v>26</v>
          </cell>
          <cell r="I34">
            <v>28</v>
          </cell>
        </row>
        <row r="34">
          <cell r="M34">
            <v>103.503309428571</v>
          </cell>
          <cell r="N34">
            <v>2898.092664</v>
          </cell>
          <cell r="O34">
            <v>1604.61538461538</v>
          </cell>
          <cell r="P34">
            <v>150</v>
          </cell>
        </row>
        <row r="34">
          <cell r="R34">
            <v>300</v>
          </cell>
        </row>
        <row r="34">
          <cell r="U34">
            <v>4952.70804861538</v>
          </cell>
        </row>
        <row r="34">
          <cell r="W34">
            <v>285</v>
          </cell>
        </row>
        <row r="34">
          <cell r="AA34">
            <v>224</v>
          </cell>
        </row>
        <row r="34">
          <cell r="AD34">
            <v>800</v>
          </cell>
        </row>
        <row r="34">
          <cell r="AF34">
            <v>560</v>
          </cell>
        </row>
        <row r="34">
          <cell r="AI34">
            <v>-10</v>
          </cell>
        </row>
        <row r="34">
          <cell r="AM34">
            <v>6811.71</v>
          </cell>
          <cell r="AN34">
            <v>0</v>
          </cell>
          <cell r="AO34">
            <v>0</v>
          </cell>
          <cell r="AP34">
            <v>0</v>
          </cell>
          <cell r="AQ34">
            <v>0</v>
          </cell>
        </row>
        <row r="34">
          <cell r="AY34">
            <v>6811.71</v>
          </cell>
          <cell r="AZ34">
            <v>0</v>
          </cell>
        </row>
        <row r="34">
          <cell r="BB34">
            <v>0</v>
          </cell>
          <cell r="BC34">
            <v>0</v>
          </cell>
          <cell r="BD34">
            <v>28.67</v>
          </cell>
        </row>
        <row r="34">
          <cell r="BJ34">
            <v>6783.04</v>
          </cell>
        </row>
        <row r="34">
          <cell r="BL34">
            <v>0</v>
          </cell>
          <cell r="BM34">
            <v>23.1690816326531</v>
          </cell>
          <cell r="BN34">
            <v>23.0715646258503</v>
          </cell>
        </row>
        <row r="34">
          <cell r="BP34" t="str">
            <v>劳务工-劳务发放</v>
          </cell>
          <cell r="BQ34">
            <v>0</v>
          </cell>
          <cell r="BR34" t="str">
            <v>430221197702135618</v>
          </cell>
          <cell r="BS34" t="str">
            <v>湖南诚展</v>
          </cell>
        </row>
        <row r="35">
          <cell r="C35" t="str">
            <v>唐亮</v>
          </cell>
          <cell r="D35" t="str">
            <v>生产制造部</v>
          </cell>
          <cell r="E35">
            <v>45587</v>
          </cell>
          <cell r="F35" t="str">
            <v>发泡操作工</v>
          </cell>
          <cell r="G35">
            <v>45778</v>
          </cell>
          <cell r="H35">
            <v>26</v>
          </cell>
          <cell r="I35">
            <v>29</v>
          </cell>
        </row>
        <row r="35">
          <cell r="M35">
            <v>103.665375931034</v>
          </cell>
          <cell r="N35">
            <v>3006.295902</v>
          </cell>
          <cell r="O35">
            <v>1661.92307692308</v>
          </cell>
          <cell r="P35">
            <v>200</v>
          </cell>
        </row>
        <row r="35">
          <cell r="R35">
            <v>300</v>
          </cell>
        </row>
        <row r="35">
          <cell r="U35">
            <v>5168.21897892308</v>
          </cell>
        </row>
        <row r="35">
          <cell r="W35">
            <v>288</v>
          </cell>
        </row>
        <row r="35">
          <cell r="AA35">
            <v>232</v>
          </cell>
        </row>
        <row r="35">
          <cell r="AD35">
            <v>300</v>
          </cell>
        </row>
        <row r="35">
          <cell r="AF35">
            <v>580</v>
          </cell>
          <cell r="AG35">
            <v>600</v>
          </cell>
        </row>
        <row r="35">
          <cell r="AM35">
            <v>7168.22</v>
          </cell>
          <cell r="AN35">
            <v>0</v>
          </cell>
          <cell r="AO35">
            <v>0</v>
          </cell>
          <cell r="AP35">
            <v>0</v>
          </cell>
          <cell r="AQ35">
            <v>0</v>
          </cell>
        </row>
        <row r="35">
          <cell r="AY35">
            <v>7168.22</v>
          </cell>
          <cell r="AZ35">
            <v>0</v>
          </cell>
        </row>
        <row r="35">
          <cell r="BB35">
            <v>0</v>
          </cell>
          <cell r="BC35">
            <v>0</v>
          </cell>
        </row>
        <row r="35">
          <cell r="BJ35">
            <v>7168.22</v>
          </cell>
        </row>
        <row r="35">
          <cell r="BL35">
            <v>0</v>
          </cell>
          <cell r="BM35">
            <v>23.5409523809524</v>
          </cell>
          <cell r="BN35">
            <v>23.5409523809524</v>
          </cell>
        </row>
        <row r="35">
          <cell r="BP35" t="str">
            <v>劳务工-劳务发放</v>
          </cell>
          <cell r="BQ35">
            <v>0</v>
          </cell>
          <cell r="BR35" t="str">
            <v>430221197802277138</v>
          </cell>
          <cell r="BS35" t="str">
            <v>湖南诚展</v>
          </cell>
        </row>
        <row r="36">
          <cell r="C36" t="str">
            <v>罗向锋</v>
          </cell>
          <cell r="D36" t="str">
            <v>生产制造部</v>
          </cell>
          <cell r="E36">
            <v>45637</v>
          </cell>
          <cell r="F36" t="str">
            <v>发泡操作工</v>
          </cell>
          <cell r="G36">
            <v>45778</v>
          </cell>
          <cell r="H36">
            <v>26</v>
          </cell>
          <cell r="I36">
            <v>27</v>
          </cell>
        </row>
        <row r="36">
          <cell r="M36">
            <v>103.674444444444</v>
          </cell>
          <cell r="N36">
            <v>2799.21</v>
          </cell>
          <cell r="O36">
            <v>1547.30769230769</v>
          </cell>
          <cell r="P36">
            <v>0</v>
          </cell>
        </row>
        <row r="36">
          <cell r="R36">
            <v>300</v>
          </cell>
        </row>
        <row r="36">
          <cell r="U36">
            <v>4646.51769230769</v>
          </cell>
        </row>
        <row r="36">
          <cell r="W36">
            <v>288</v>
          </cell>
        </row>
        <row r="36">
          <cell r="AA36">
            <v>216</v>
          </cell>
        </row>
        <row r="36">
          <cell r="AD36">
            <v>300</v>
          </cell>
        </row>
        <row r="36">
          <cell r="AF36">
            <v>540</v>
          </cell>
        </row>
        <row r="36">
          <cell r="AI36">
            <v>-10</v>
          </cell>
        </row>
        <row r="36">
          <cell r="AL36">
            <v>600</v>
          </cell>
          <cell r="AM36">
            <v>6580.52</v>
          </cell>
          <cell r="AN36">
            <v>0</v>
          </cell>
          <cell r="AO36">
            <v>0</v>
          </cell>
          <cell r="AP36">
            <v>0</v>
          </cell>
          <cell r="AQ36">
            <v>0</v>
          </cell>
        </row>
        <row r="36">
          <cell r="AY36">
            <v>6580.52</v>
          </cell>
          <cell r="AZ36">
            <v>0</v>
          </cell>
        </row>
        <row r="36">
          <cell r="BB36">
            <v>0</v>
          </cell>
          <cell r="BC36">
            <v>0</v>
          </cell>
        </row>
        <row r="36">
          <cell r="BJ36">
            <v>6580.52</v>
          </cell>
        </row>
        <row r="36">
          <cell r="BL36">
            <v>0</v>
          </cell>
          <cell r="BM36">
            <v>23.2117107583774</v>
          </cell>
          <cell r="BN36">
            <v>23.2117107583774</v>
          </cell>
        </row>
        <row r="36">
          <cell r="BP36" t="str">
            <v>劳务工-劳务发放</v>
          </cell>
          <cell r="BQ36">
            <v>0</v>
          </cell>
          <cell r="BR36" t="str">
            <v>43028119761104627X</v>
          </cell>
          <cell r="BS36" t="str">
            <v>湖南诚展</v>
          </cell>
        </row>
        <row r="37">
          <cell r="C37" t="str">
            <v>谭金祥</v>
          </cell>
          <cell r="D37" t="str">
            <v>生产制造部</v>
          </cell>
          <cell r="E37">
            <v>45703</v>
          </cell>
          <cell r="F37" t="str">
            <v>发泡操作工</v>
          </cell>
          <cell r="G37">
            <v>45778</v>
          </cell>
          <cell r="H37">
            <v>26</v>
          </cell>
          <cell r="I37">
            <v>26</v>
          </cell>
        </row>
        <row r="37">
          <cell r="M37">
            <v>104.23</v>
          </cell>
          <cell r="N37">
            <v>2709.98</v>
          </cell>
          <cell r="O37">
            <v>1490</v>
          </cell>
          <cell r="P37">
            <v>100</v>
          </cell>
        </row>
        <row r="37">
          <cell r="R37">
            <v>200</v>
          </cell>
        </row>
        <row r="37">
          <cell r="U37">
            <v>4499.98</v>
          </cell>
        </row>
        <row r="37">
          <cell r="W37">
            <v>279</v>
          </cell>
        </row>
        <row r="37">
          <cell r="AA37">
            <v>208</v>
          </cell>
        </row>
        <row r="37">
          <cell r="AD37">
            <v>200</v>
          </cell>
        </row>
        <row r="37">
          <cell r="AF37">
            <v>520</v>
          </cell>
        </row>
        <row r="37">
          <cell r="AM37">
            <v>5706.98</v>
          </cell>
          <cell r="AN37">
            <v>0</v>
          </cell>
          <cell r="AO37">
            <v>0</v>
          </cell>
          <cell r="AP37">
            <v>0</v>
          </cell>
          <cell r="AQ37">
            <v>0</v>
          </cell>
        </row>
        <row r="37">
          <cell r="AY37">
            <v>5706.98</v>
          </cell>
          <cell r="AZ37">
            <v>0</v>
          </cell>
        </row>
        <row r="37">
          <cell r="BB37">
            <v>0</v>
          </cell>
          <cell r="BC37">
            <v>0</v>
          </cell>
        </row>
        <row r="37">
          <cell r="BJ37">
            <v>5706.98</v>
          </cell>
        </row>
        <row r="37">
          <cell r="BL37">
            <v>0</v>
          </cell>
          <cell r="BM37">
            <v>20.9046886446886</v>
          </cell>
          <cell r="BN37">
            <v>20.9046886446886</v>
          </cell>
        </row>
        <row r="37">
          <cell r="BP37" t="str">
            <v>劳务工-劳务发放</v>
          </cell>
          <cell r="BQ37">
            <v>0</v>
          </cell>
          <cell r="BR37" t="str">
            <v>430221197510122919</v>
          </cell>
          <cell r="BS37" t="str">
            <v>湖南诚展</v>
          </cell>
        </row>
        <row r="38">
          <cell r="C38" t="str">
            <v>王子先</v>
          </cell>
          <cell r="D38" t="str">
            <v>生产制造部</v>
          </cell>
          <cell r="E38">
            <v>45713</v>
          </cell>
          <cell r="F38" t="str">
            <v>发泡操作工</v>
          </cell>
          <cell r="G38">
            <v>45778</v>
          </cell>
          <cell r="H38">
            <v>26</v>
          </cell>
          <cell r="I38">
            <v>26</v>
          </cell>
        </row>
        <row r="38">
          <cell r="M38">
            <v>104.23</v>
          </cell>
          <cell r="N38">
            <v>2709.98</v>
          </cell>
          <cell r="O38">
            <v>1490</v>
          </cell>
          <cell r="P38">
            <v>50</v>
          </cell>
        </row>
        <row r="38">
          <cell r="R38">
            <v>200</v>
          </cell>
        </row>
        <row r="38">
          <cell r="U38">
            <v>4449.98</v>
          </cell>
        </row>
        <row r="38">
          <cell r="W38">
            <v>276</v>
          </cell>
        </row>
        <row r="38">
          <cell r="AA38">
            <v>208</v>
          </cell>
        </row>
        <row r="38">
          <cell r="AD38">
            <v>200</v>
          </cell>
        </row>
        <row r="38">
          <cell r="AF38">
            <v>520</v>
          </cell>
        </row>
        <row r="38">
          <cell r="AM38">
            <v>5653.98</v>
          </cell>
          <cell r="AN38">
            <v>0</v>
          </cell>
          <cell r="AO38">
            <v>0</v>
          </cell>
          <cell r="AP38">
            <v>0</v>
          </cell>
          <cell r="AQ38">
            <v>0</v>
          </cell>
        </row>
        <row r="38">
          <cell r="AY38">
            <v>5653.98</v>
          </cell>
          <cell r="AZ38">
            <v>0</v>
          </cell>
        </row>
        <row r="38">
          <cell r="BB38">
            <v>0</v>
          </cell>
          <cell r="BC38">
            <v>0</v>
          </cell>
          <cell r="BD38">
            <v>24.75</v>
          </cell>
        </row>
        <row r="38">
          <cell r="BJ38">
            <v>5629.23</v>
          </cell>
        </row>
        <row r="38">
          <cell r="BL38">
            <v>0</v>
          </cell>
          <cell r="BM38">
            <v>20.7105494505495</v>
          </cell>
          <cell r="BN38">
            <v>20.6198901098901</v>
          </cell>
        </row>
        <row r="38">
          <cell r="BP38" t="str">
            <v>劳务工-劳务发放</v>
          </cell>
          <cell r="BQ38">
            <v>0</v>
          </cell>
          <cell r="BR38" t="str">
            <v>430202199909031015</v>
          </cell>
          <cell r="BS38" t="str">
            <v>湖南诚展</v>
          </cell>
        </row>
        <row r="39">
          <cell r="C39" t="str">
            <v>赵琦</v>
          </cell>
          <cell r="D39" t="str">
            <v>生产制造部</v>
          </cell>
          <cell r="E39">
            <v>45713</v>
          </cell>
          <cell r="F39" t="str">
            <v>发泡操作工</v>
          </cell>
          <cell r="G39">
            <v>45778</v>
          </cell>
          <cell r="H39">
            <v>26</v>
          </cell>
          <cell r="I39">
            <v>29</v>
          </cell>
        </row>
        <row r="39">
          <cell r="M39">
            <v>103.665375931034</v>
          </cell>
          <cell r="N39">
            <v>3006.295902</v>
          </cell>
          <cell r="O39">
            <v>1661.92307692308</v>
          </cell>
          <cell r="P39">
            <v>100</v>
          </cell>
        </row>
        <row r="39">
          <cell r="R39">
            <v>300</v>
          </cell>
        </row>
        <row r="39">
          <cell r="U39">
            <v>5068.21897892308</v>
          </cell>
        </row>
        <row r="39">
          <cell r="W39">
            <v>273</v>
          </cell>
        </row>
        <row r="39">
          <cell r="AA39">
            <v>232</v>
          </cell>
        </row>
        <row r="39">
          <cell r="AD39">
            <v>300</v>
          </cell>
        </row>
        <row r="39">
          <cell r="AF39">
            <v>580</v>
          </cell>
          <cell r="AG39">
            <v>40</v>
          </cell>
        </row>
        <row r="39">
          <cell r="AI39">
            <v>-10</v>
          </cell>
        </row>
        <row r="39">
          <cell r="AM39">
            <v>6483.22</v>
          </cell>
          <cell r="AN39">
            <v>0</v>
          </cell>
          <cell r="AO39">
            <v>0</v>
          </cell>
          <cell r="AP39">
            <v>0</v>
          </cell>
          <cell r="AQ39">
            <v>0</v>
          </cell>
        </row>
        <row r="39">
          <cell r="AY39">
            <v>6483.22</v>
          </cell>
          <cell r="AZ39">
            <v>0</v>
          </cell>
        </row>
        <row r="39">
          <cell r="BB39">
            <v>0</v>
          </cell>
          <cell r="BC39">
            <v>0</v>
          </cell>
          <cell r="BD39">
            <v>24.75</v>
          </cell>
        </row>
        <row r="39">
          <cell r="BJ39">
            <v>6458.47</v>
          </cell>
        </row>
        <row r="39">
          <cell r="BL39">
            <v>0</v>
          </cell>
          <cell r="BM39">
            <v>21.2913628899836</v>
          </cell>
          <cell r="BN39">
            <v>21.2100821018062</v>
          </cell>
        </row>
        <row r="39">
          <cell r="BP39" t="str">
            <v>劳务工-劳务发放</v>
          </cell>
          <cell r="BQ39">
            <v>0</v>
          </cell>
          <cell r="BR39" t="str">
            <v>430202200306064016</v>
          </cell>
          <cell r="BS39" t="str">
            <v>湖南诚展</v>
          </cell>
        </row>
        <row r="40">
          <cell r="C40" t="str">
            <v>齐康杰</v>
          </cell>
          <cell r="D40" t="str">
            <v>生产制造部</v>
          </cell>
          <cell r="E40">
            <v>45733</v>
          </cell>
          <cell r="F40" t="str">
            <v>发泡操作工</v>
          </cell>
          <cell r="G40">
            <v>45778</v>
          </cell>
          <cell r="H40">
            <v>26</v>
          </cell>
          <cell r="I40">
            <v>28</v>
          </cell>
        </row>
        <row r="40">
          <cell r="N40">
            <v>2907.998664</v>
          </cell>
          <cell r="O40">
            <v>1604.61538461538</v>
          </cell>
          <cell r="P40">
            <v>100</v>
          </cell>
        </row>
        <row r="40">
          <cell r="R40">
            <v>300</v>
          </cell>
        </row>
        <row r="40">
          <cell r="U40">
            <v>4912.61404861538</v>
          </cell>
        </row>
        <row r="40">
          <cell r="W40">
            <v>279</v>
          </cell>
        </row>
        <row r="40">
          <cell r="AA40">
            <v>224</v>
          </cell>
        </row>
        <row r="40">
          <cell r="AD40">
            <v>800</v>
          </cell>
        </row>
        <row r="40">
          <cell r="AF40">
            <v>560</v>
          </cell>
        </row>
        <row r="40">
          <cell r="AM40">
            <v>6775.61</v>
          </cell>
          <cell r="AN40">
            <v>0</v>
          </cell>
          <cell r="AO40">
            <v>0</v>
          </cell>
          <cell r="AP40">
            <v>0</v>
          </cell>
          <cell r="AQ40">
            <v>0</v>
          </cell>
        </row>
        <row r="40">
          <cell r="AY40">
            <v>6775.61</v>
          </cell>
          <cell r="AZ40">
            <v>0</v>
          </cell>
        </row>
        <row r="40">
          <cell r="BB40">
            <v>0</v>
          </cell>
          <cell r="BC40">
            <v>0</v>
          </cell>
        </row>
        <row r="40">
          <cell r="BJ40">
            <v>6775.61</v>
          </cell>
        </row>
        <row r="40">
          <cell r="BL40">
            <v>0</v>
          </cell>
          <cell r="BM40">
            <v>23.0462925170068</v>
          </cell>
          <cell r="BN40">
            <v>23.0462925170068</v>
          </cell>
        </row>
        <row r="40">
          <cell r="BP40" t="str">
            <v>劳务工-劳务发放</v>
          </cell>
          <cell r="BQ40">
            <v>0</v>
          </cell>
          <cell r="BR40" t="str">
            <v>430202199107291018</v>
          </cell>
          <cell r="BS40" t="str">
            <v>湖南诚展</v>
          </cell>
        </row>
        <row r="41">
          <cell r="C41" t="str">
            <v>黄希</v>
          </cell>
          <cell r="D41" t="str">
            <v>生产制造部</v>
          </cell>
          <cell r="E41">
            <v>45734</v>
          </cell>
          <cell r="F41" t="str">
            <v>发泡操作工</v>
          </cell>
          <cell r="G41">
            <v>45778</v>
          </cell>
          <cell r="H41">
            <v>26</v>
          </cell>
          <cell r="I41">
            <v>28</v>
          </cell>
        </row>
        <row r="41">
          <cell r="N41">
            <v>2907.998664</v>
          </cell>
          <cell r="O41">
            <v>1604.61538461538</v>
          </cell>
          <cell r="P41">
            <v>50</v>
          </cell>
        </row>
        <row r="41">
          <cell r="R41">
            <v>300</v>
          </cell>
        </row>
        <row r="41">
          <cell r="U41">
            <v>4862.61404861538</v>
          </cell>
        </row>
        <row r="41">
          <cell r="W41">
            <v>270</v>
          </cell>
        </row>
        <row r="41">
          <cell r="AA41">
            <v>224</v>
          </cell>
        </row>
        <row r="41">
          <cell r="AD41">
            <v>800</v>
          </cell>
        </row>
        <row r="41">
          <cell r="AF41">
            <v>560</v>
          </cell>
        </row>
        <row r="41">
          <cell r="AM41">
            <v>6716.61</v>
          </cell>
          <cell r="AN41">
            <v>0</v>
          </cell>
          <cell r="AO41">
            <v>0</v>
          </cell>
          <cell r="AP41">
            <v>0</v>
          </cell>
          <cell r="AQ41">
            <v>0</v>
          </cell>
        </row>
        <row r="41">
          <cell r="AY41">
            <v>6716.61</v>
          </cell>
          <cell r="AZ41">
            <v>0</v>
          </cell>
        </row>
        <row r="41">
          <cell r="BB41">
            <v>0</v>
          </cell>
          <cell r="BC41">
            <v>0</v>
          </cell>
          <cell r="BD41">
            <v>28.67</v>
          </cell>
        </row>
        <row r="41">
          <cell r="BJ41">
            <v>6687.94</v>
          </cell>
        </row>
        <row r="41">
          <cell r="BL41" t="str">
            <v>2025/6/12离职</v>
          </cell>
          <cell r="BM41">
            <v>22.845612244898</v>
          </cell>
          <cell r="BN41">
            <v>22.7480952380952</v>
          </cell>
        </row>
        <row r="41">
          <cell r="BP41" t="str">
            <v>劳务工-劳务发放</v>
          </cell>
          <cell r="BQ41">
            <v>0</v>
          </cell>
          <cell r="BR41" t="str">
            <v>430281199202126294</v>
          </cell>
          <cell r="BS41" t="str">
            <v>湖南诚展</v>
          </cell>
        </row>
        <row r="42">
          <cell r="C42" t="str">
            <v>李水平</v>
          </cell>
          <cell r="D42" t="str">
            <v>生产制造部</v>
          </cell>
          <cell r="E42">
            <v>45734</v>
          </cell>
          <cell r="F42" t="str">
            <v>发泡操作工</v>
          </cell>
          <cell r="G42">
            <v>45778</v>
          </cell>
          <cell r="H42">
            <v>26</v>
          </cell>
          <cell r="I42">
            <v>26.5</v>
          </cell>
        </row>
        <row r="42">
          <cell r="N42">
            <v>2715.975807</v>
          </cell>
          <cell r="O42">
            <v>1518.65384615385</v>
          </cell>
          <cell r="P42">
            <v>100</v>
          </cell>
        </row>
        <row r="42">
          <cell r="R42">
            <v>100</v>
          </cell>
        </row>
        <row r="42">
          <cell r="U42">
            <v>4434.62965315385</v>
          </cell>
        </row>
        <row r="42">
          <cell r="W42">
            <v>273</v>
          </cell>
        </row>
        <row r="42">
          <cell r="AA42">
            <v>212</v>
          </cell>
        </row>
        <row r="42">
          <cell r="AD42">
            <v>500</v>
          </cell>
        </row>
        <row r="42">
          <cell r="AF42">
            <v>504</v>
          </cell>
        </row>
        <row r="42">
          <cell r="AI42">
            <v>-20</v>
          </cell>
        </row>
        <row r="42">
          <cell r="AM42">
            <v>5903.63</v>
          </cell>
          <cell r="AN42">
            <v>0</v>
          </cell>
          <cell r="AO42">
            <v>0</v>
          </cell>
          <cell r="AP42">
            <v>0</v>
          </cell>
          <cell r="AQ42">
            <v>0</v>
          </cell>
        </row>
        <row r="42">
          <cell r="AY42">
            <v>5903.63</v>
          </cell>
          <cell r="AZ42">
            <v>0</v>
          </cell>
        </row>
        <row r="42">
          <cell r="BB42">
            <v>0</v>
          </cell>
          <cell r="BC42">
            <v>0</v>
          </cell>
        </row>
        <row r="42">
          <cell r="BJ42">
            <v>5903.63</v>
          </cell>
        </row>
        <row r="42">
          <cell r="BL42">
            <v>0</v>
          </cell>
          <cell r="BM42">
            <v>21.2169991015274</v>
          </cell>
          <cell r="BN42">
            <v>21.2169991015274</v>
          </cell>
        </row>
        <row r="42">
          <cell r="BP42" t="str">
            <v>劳务工-劳务发放</v>
          </cell>
          <cell r="BQ42">
            <v>0</v>
          </cell>
          <cell r="BR42" t="str">
            <v>433122197802032011</v>
          </cell>
          <cell r="BS42" t="str">
            <v>湖南诚展</v>
          </cell>
        </row>
        <row r="43">
          <cell r="C43" t="str">
            <v>吴明贵</v>
          </cell>
          <cell r="D43" t="str">
            <v>生产制造部</v>
          </cell>
          <cell r="E43">
            <v>45736</v>
          </cell>
          <cell r="F43" t="str">
            <v>发泡操作工</v>
          </cell>
          <cell r="G43">
            <v>45778</v>
          </cell>
          <cell r="H43">
            <v>26</v>
          </cell>
          <cell r="I43">
            <v>26</v>
          </cell>
        </row>
        <row r="43">
          <cell r="N43">
            <v>2691.592188</v>
          </cell>
          <cell r="O43">
            <v>1490</v>
          </cell>
          <cell r="P43">
            <v>100</v>
          </cell>
        </row>
        <row r="43">
          <cell r="R43">
            <v>200</v>
          </cell>
        </row>
        <row r="43">
          <cell r="U43">
            <v>4481.592188</v>
          </cell>
        </row>
        <row r="43">
          <cell r="W43">
            <v>270</v>
          </cell>
        </row>
        <row r="43">
          <cell r="AA43">
            <v>208</v>
          </cell>
        </row>
        <row r="43">
          <cell r="AD43">
            <v>500</v>
          </cell>
        </row>
        <row r="43">
          <cell r="AF43">
            <v>520</v>
          </cell>
        </row>
        <row r="43">
          <cell r="AM43">
            <v>5979.59</v>
          </cell>
          <cell r="AN43">
            <v>0</v>
          </cell>
          <cell r="AO43">
            <v>0</v>
          </cell>
          <cell r="AP43">
            <v>0</v>
          </cell>
          <cell r="AQ43">
            <v>0</v>
          </cell>
        </row>
        <row r="43">
          <cell r="AY43">
            <v>5979.59</v>
          </cell>
          <cell r="AZ43">
            <v>0</v>
          </cell>
        </row>
        <row r="43">
          <cell r="BB43">
            <v>0</v>
          </cell>
          <cell r="BC43">
            <v>0</v>
          </cell>
        </row>
        <row r="43">
          <cell r="BJ43">
            <v>5979.59</v>
          </cell>
        </row>
        <row r="43">
          <cell r="BL43">
            <v>0</v>
          </cell>
          <cell r="BM43">
            <v>21.9032600732601</v>
          </cell>
          <cell r="BN43">
            <v>21.9032600732601</v>
          </cell>
        </row>
        <row r="43">
          <cell r="BP43" t="str">
            <v>劳务工-劳务发放</v>
          </cell>
          <cell r="BQ43">
            <v>0</v>
          </cell>
          <cell r="BR43" t="str">
            <v>530622199804213614</v>
          </cell>
          <cell r="BS43" t="str">
            <v>湖南诚展</v>
          </cell>
        </row>
        <row r="44">
          <cell r="C44" t="str">
            <v>刘俊杰</v>
          </cell>
          <cell r="D44" t="str">
            <v>生产制造部</v>
          </cell>
          <cell r="E44">
            <v>45727</v>
          </cell>
          <cell r="F44" t="str">
            <v>发泡操作工</v>
          </cell>
          <cell r="G44">
            <v>45778</v>
          </cell>
          <cell r="H44">
            <v>26</v>
          </cell>
          <cell r="I44">
            <v>27</v>
          </cell>
        </row>
        <row r="44">
          <cell r="N44">
            <v>2829.21</v>
          </cell>
          <cell r="O44">
            <v>1547.30769230769</v>
          </cell>
          <cell r="P44">
            <v>100</v>
          </cell>
        </row>
        <row r="44">
          <cell r="R44">
            <v>300</v>
          </cell>
        </row>
        <row r="44">
          <cell r="U44">
            <v>4776.51769230769</v>
          </cell>
        </row>
        <row r="44">
          <cell r="W44">
            <v>282</v>
          </cell>
        </row>
        <row r="44">
          <cell r="AA44">
            <v>216</v>
          </cell>
        </row>
        <row r="44">
          <cell r="AD44">
            <v>800</v>
          </cell>
        </row>
        <row r="44">
          <cell r="AF44">
            <v>540</v>
          </cell>
        </row>
        <row r="44">
          <cell r="AM44">
            <v>6614.52</v>
          </cell>
          <cell r="AN44">
            <v>0</v>
          </cell>
          <cell r="AO44">
            <v>0</v>
          </cell>
          <cell r="AP44">
            <v>0</v>
          </cell>
          <cell r="AQ44">
            <v>0</v>
          </cell>
        </row>
        <row r="44">
          <cell r="AY44">
            <v>6614.52</v>
          </cell>
          <cell r="AZ44">
            <v>0</v>
          </cell>
        </row>
        <row r="44">
          <cell r="BB44">
            <v>0</v>
          </cell>
          <cell r="BC44">
            <v>0</v>
          </cell>
          <cell r="BD44">
            <v>55.9</v>
          </cell>
        </row>
        <row r="44">
          <cell r="BJ44">
            <v>6558.62</v>
          </cell>
        </row>
        <row r="44">
          <cell r="BL44">
            <v>0</v>
          </cell>
          <cell r="BM44">
            <v>23.3316402116402</v>
          </cell>
          <cell r="BN44">
            <v>23.1344620811287</v>
          </cell>
        </row>
        <row r="44">
          <cell r="BP44" t="str">
            <v>劳务工-劳务发放</v>
          </cell>
          <cell r="BQ44">
            <v>0</v>
          </cell>
          <cell r="BR44" t="str">
            <v>430424200310142696</v>
          </cell>
          <cell r="BS44" t="str">
            <v>湘潭思泉</v>
          </cell>
        </row>
        <row r="45">
          <cell r="C45" t="str">
            <v>瞿芬</v>
          </cell>
          <cell r="D45" t="str">
            <v>生产制造部</v>
          </cell>
          <cell r="E45">
            <v>45727</v>
          </cell>
          <cell r="F45" t="str">
            <v>发泡操作工</v>
          </cell>
          <cell r="G45">
            <v>45778</v>
          </cell>
          <cell r="H45">
            <v>26</v>
          </cell>
          <cell r="I45">
            <v>27</v>
          </cell>
        </row>
        <row r="45">
          <cell r="N45">
            <v>3134.46876</v>
          </cell>
          <cell r="O45">
            <v>1547.30769230769</v>
          </cell>
          <cell r="P45">
            <v>100</v>
          </cell>
        </row>
        <row r="45">
          <cell r="R45">
            <v>300</v>
          </cell>
        </row>
        <row r="45">
          <cell r="U45">
            <v>5081.77645230769</v>
          </cell>
        </row>
        <row r="45">
          <cell r="W45">
            <v>279</v>
          </cell>
        </row>
        <row r="45">
          <cell r="AA45">
            <v>216</v>
          </cell>
        </row>
        <row r="45">
          <cell r="AD45">
            <v>200</v>
          </cell>
        </row>
        <row r="45">
          <cell r="AF45">
            <v>540</v>
          </cell>
        </row>
        <row r="45">
          <cell r="AM45">
            <v>6316.78</v>
          </cell>
          <cell r="AN45">
            <v>0</v>
          </cell>
          <cell r="AO45">
            <v>0</v>
          </cell>
          <cell r="AP45">
            <v>0</v>
          </cell>
          <cell r="AQ45">
            <v>0</v>
          </cell>
        </row>
        <row r="45">
          <cell r="AY45">
            <v>6316.78</v>
          </cell>
          <cell r="AZ45">
            <v>0</v>
          </cell>
        </row>
        <row r="45">
          <cell r="BB45">
            <v>0</v>
          </cell>
          <cell r="BC45">
            <v>0</v>
          </cell>
        </row>
        <row r="45">
          <cell r="BJ45">
            <v>6316.78</v>
          </cell>
        </row>
        <row r="45">
          <cell r="BL45">
            <v>0</v>
          </cell>
          <cell r="BM45">
            <v>22.2814109347443</v>
          </cell>
          <cell r="BN45">
            <v>22.2814109347443</v>
          </cell>
        </row>
        <row r="45">
          <cell r="BP45" t="str">
            <v>劳务工-劳务发放</v>
          </cell>
          <cell r="BQ45">
            <v>0</v>
          </cell>
          <cell r="BR45" t="str">
            <v>430321199103089028</v>
          </cell>
          <cell r="BS45" t="str">
            <v>湘潭思泉</v>
          </cell>
        </row>
        <row r="46">
          <cell r="C46" t="str">
            <v>瞿欢</v>
          </cell>
          <cell r="D46" t="str">
            <v>生产制造部</v>
          </cell>
          <cell r="E46">
            <v>45727</v>
          </cell>
          <cell r="F46" t="str">
            <v>发泡操作工</v>
          </cell>
          <cell r="G46">
            <v>45778</v>
          </cell>
          <cell r="H46">
            <v>26</v>
          </cell>
          <cell r="I46">
            <v>27</v>
          </cell>
        </row>
        <row r="46">
          <cell r="N46">
            <v>2490.2982</v>
          </cell>
          <cell r="O46">
            <v>1547.30769230769</v>
          </cell>
          <cell r="P46">
            <v>100</v>
          </cell>
        </row>
        <row r="46">
          <cell r="R46">
            <v>300</v>
          </cell>
        </row>
        <row r="46">
          <cell r="U46">
            <v>4437.60589230769</v>
          </cell>
        </row>
        <row r="46">
          <cell r="W46">
            <v>270</v>
          </cell>
        </row>
        <row r="46">
          <cell r="AA46">
            <v>216</v>
          </cell>
        </row>
        <row r="46">
          <cell r="AD46">
            <v>200</v>
          </cell>
        </row>
        <row r="46">
          <cell r="AF46">
            <v>540</v>
          </cell>
        </row>
        <row r="46">
          <cell r="AM46">
            <v>5663.61</v>
          </cell>
          <cell r="AN46">
            <v>0</v>
          </cell>
          <cell r="AO46">
            <v>0</v>
          </cell>
          <cell r="AP46">
            <v>0</v>
          </cell>
          <cell r="AQ46">
            <v>0</v>
          </cell>
        </row>
        <row r="46">
          <cell r="AY46">
            <v>5663.61</v>
          </cell>
          <cell r="AZ46">
            <v>0</v>
          </cell>
        </row>
        <row r="46">
          <cell r="BB46">
            <v>0</v>
          </cell>
          <cell r="BC46">
            <v>0</v>
          </cell>
        </row>
        <row r="46">
          <cell r="BJ46">
            <v>5663.61</v>
          </cell>
        </row>
        <row r="46">
          <cell r="BL46">
            <v>0</v>
          </cell>
          <cell r="BM46">
            <v>19.9774603174603</v>
          </cell>
          <cell r="BN46">
            <v>19.9774603174603</v>
          </cell>
        </row>
        <row r="46">
          <cell r="BP46" t="str">
            <v>劳务工-劳务发放</v>
          </cell>
          <cell r="BQ46">
            <v>0</v>
          </cell>
          <cell r="BR46" t="str">
            <v>430321199711089021</v>
          </cell>
          <cell r="BS46" t="str">
            <v>湘潭思泉</v>
          </cell>
        </row>
        <row r="47">
          <cell r="C47" t="str">
            <v>彭智勇</v>
          </cell>
          <cell r="D47" t="str">
            <v>生产制造部</v>
          </cell>
          <cell r="E47">
            <v>45727</v>
          </cell>
          <cell r="F47" t="str">
            <v>发泡操作工</v>
          </cell>
          <cell r="G47">
            <v>45778</v>
          </cell>
          <cell r="H47">
            <v>26</v>
          </cell>
          <cell r="I47">
            <v>28</v>
          </cell>
        </row>
        <row r="47">
          <cell r="N47">
            <v>2938.44</v>
          </cell>
          <cell r="O47">
            <v>1604.61538461538</v>
          </cell>
          <cell r="P47">
            <v>100</v>
          </cell>
        </row>
        <row r="47">
          <cell r="R47">
            <v>300</v>
          </cell>
        </row>
        <row r="47">
          <cell r="U47">
            <v>4943.05538461538</v>
          </cell>
        </row>
        <row r="47">
          <cell r="W47">
            <v>282</v>
          </cell>
        </row>
        <row r="47">
          <cell r="AA47">
            <v>224</v>
          </cell>
        </row>
        <row r="47">
          <cell r="AD47">
            <v>800</v>
          </cell>
        </row>
        <row r="47">
          <cell r="AF47">
            <v>560</v>
          </cell>
        </row>
        <row r="47">
          <cell r="AM47">
            <v>6809.06</v>
          </cell>
          <cell r="AN47">
            <v>0</v>
          </cell>
          <cell r="AO47">
            <v>0</v>
          </cell>
          <cell r="AP47">
            <v>0</v>
          </cell>
          <cell r="AQ47">
            <v>0</v>
          </cell>
        </row>
        <row r="47">
          <cell r="AY47">
            <v>6809.06</v>
          </cell>
          <cell r="AZ47">
            <v>0</v>
          </cell>
        </row>
        <row r="47">
          <cell r="BB47">
            <v>0</v>
          </cell>
          <cell r="BC47">
            <v>0</v>
          </cell>
        </row>
        <row r="47">
          <cell r="BJ47">
            <v>6809.06</v>
          </cell>
        </row>
        <row r="47">
          <cell r="BL47">
            <v>0</v>
          </cell>
          <cell r="BM47">
            <v>23.1600680272109</v>
          </cell>
          <cell r="BN47">
            <v>23.1600680272109</v>
          </cell>
        </row>
        <row r="47">
          <cell r="BP47" t="str">
            <v>劳务工-劳务发放</v>
          </cell>
          <cell r="BQ47">
            <v>0</v>
          </cell>
          <cell r="BR47" t="str">
            <v>43042419881011101X</v>
          </cell>
          <cell r="BS47" t="str">
            <v>湘潭思泉</v>
          </cell>
        </row>
        <row r="48">
          <cell r="C48" t="str">
            <v>周孝勇</v>
          </cell>
          <cell r="D48" t="str">
            <v>生产制造部</v>
          </cell>
          <cell r="E48">
            <v>45729</v>
          </cell>
          <cell r="F48" t="str">
            <v>发泡操作工</v>
          </cell>
          <cell r="G48">
            <v>45778</v>
          </cell>
          <cell r="H48">
            <v>26</v>
          </cell>
          <cell r="I48">
            <v>29</v>
          </cell>
        </row>
        <row r="48">
          <cell r="N48">
            <v>3006.295902</v>
          </cell>
          <cell r="O48">
            <v>1661.92307692308</v>
          </cell>
          <cell r="P48">
            <v>100</v>
          </cell>
        </row>
        <row r="48">
          <cell r="R48">
            <v>300</v>
          </cell>
        </row>
        <row r="48">
          <cell r="U48">
            <v>5068.21897892308</v>
          </cell>
        </row>
        <row r="48">
          <cell r="W48">
            <v>282</v>
          </cell>
        </row>
        <row r="48">
          <cell r="AA48">
            <v>232</v>
          </cell>
        </row>
        <row r="48">
          <cell r="AD48">
            <v>200</v>
          </cell>
        </row>
        <row r="48">
          <cell r="AF48">
            <v>580</v>
          </cell>
        </row>
        <row r="48">
          <cell r="AM48">
            <v>6362.22</v>
          </cell>
          <cell r="AN48">
            <v>0</v>
          </cell>
          <cell r="AO48">
            <v>0</v>
          </cell>
          <cell r="AP48">
            <v>0</v>
          </cell>
          <cell r="AQ48">
            <v>0</v>
          </cell>
        </row>
        <row r="48">
          <cell r="AY48">
            <v>6362.22</v>
          </cell>
          <cell r="AZ48">
            <v>0</v>
          </cell>
        </row>
        <row r="48">
          <cell r="BB48">
            <v>0</v>
          </cell>
          <cell r="BC48">
            <v>0</v>
          </cell>
        </row>
        <row r="48">
          <cell r="BJ48">
            <v>6362.22</v>
          </cell>
        </row>
        <row r="48">
          <cell r="BL48">
            <v>0</v>
          </cell>
          <cell r="BM48">
            <v>20.8939901477833</v>
          </cell>
          <cell r="BN48">
            <v>20.8939901477833</v>
          </cell>
        </row>
        <row r="48">
          <cell r="BP48" t="str">
            <v>劳务工-劳务发放</v>
          </cell>
          <cell r="BQ48">
            <v>0</v>
          </cell>
          <cell r="BR48" t="str">
            <v>421023198401035256</v>
          </cell>
          <cell r="BS48" t="str">
            <v>东方人才</v>
          </cell>
        </row>
        <row r="49">
          <cell r="C49" t="str">
            <v>冯新宇</v>
          </cell>
          <cell r="D49" t="str">
            <v>生产制造部</v>
          </cell>
          <cell r="E49">
            <v>45742</v>
          </cell>
          <cell r="F49" t="str">
            <v>发泡操作工</v>
          </cell>
          <cell r="G49">
            <v>45778</v>
          </cell>
          <cell r="H49">
            <v>26</v>
          </cell>
          <cell r="I49">
            <v>27</v>
          </cell>
        </row>
        <row r="49">
          <cell r="N49">
            <v>2809.701426</v>
          </cell>
          <cell r="O49">
            <v>1547.30769230769</v>
          </cell>
          <cell r="P49">
            <v>100</v>
          </cell>
        </row>
        <row r="49">
          <cell r="R49">
            <v>300</v>
          </cell>
        </row>
        <row r="49">
          <cell r="U49">
            <v>4757.00911830769</v>
          </cell>
        </row>
        <row r="49">
          <cell r="W49">
            <v>267</v>
          </cell>
        </row>
        <row r="49">
          <cell r="AA49">
            <v>216</v>
          </cell>
        </row>
        <row r="49">
          <cell r="AD49">
            <v>300</v>
          </cell>
        </row>
        <row r="49">
          <cell r="AF49">
            <v>540</v>
          </cell>
        </row>
        <row r="49">
          <cell r="AI49">
            <v>-10</v>
          </cell>
        </row>
        <row r="49">
          <cell r="AM49">
            <v>6070.01</v>
          </cell>
          <cell r="AN49">
            <v>0</v>
          </cell>
          <cell r="AO49">
            <v>0</v>
          </cell>
          <cell r="AP49">
            <v>0</v>
          </cell>
          <cell r="AQ49">
            <v>0</v>
          </cell>
        </row>
        <row r="49">
          <cell r="AY49">
            <v>6070.01</v>
          </cell>
          <cell r="AZ49">
            <v>0</v>
          </cell>
        </row>
        <row r="49">
          <cell r="BB49">
            <v>0</v>
          </cell>
          <cell r="BC49">
            <v>0</v>
          </cell>
        </row>
        <row r="49">
          <cell r="BJ49">
            <v>6070.01</v>
          </cell>
        </row>
        <row r="49">
          <cell r="BL49">
            <v>0</v>
          </cell>
          <cell r="BM49">
            <v>21.4109700176367</v>
          </cell>
          <cell r="BN49">
            <v>21.4109700176367</v>
          </cell>
        </row>
        <row r="49">
          <cell r="BP49" t="str">
            <v>劳务工-劳务发放</v>
          </cell>
          <cell r="BQ49">
            <v>0</v>
          </cell>
          <cell r="BR49" t="str">
            <v>430211200006111817</v>
          </cell>
          <cell r="BS49" t="str">
            <v>湘潭思泉</v>
          </cell>
        </row>
        <row r="50">
          <cell r="C50" t="str">
            <v>卢舟晖</v>
          </cell>
          <cell r="D50" t="str">
            <v>生产制造部</v>
          </cell>
          <cell r="E50">
            <v>45744</v>
          </cell>
          <cell r="F50" t="str">
            <v>发泡操作工</v>
          </cell>
          <cell r="G50">
            <v>45778</v>
          </cell>
          <cell r="H50">
            <v>26</v>
          </cell>
          <cell r="I50">
            <v>25</v>
          </cell>
        </row>
        <row r="50">
          <cell r="N50">
            <v>2630.75</v>
          </cell>
          <cell r="O50">
            <v>1432.69230769231</v>
          </cell>
          <cell r="P50">
            <v>150</v>
          </cell>
        </row>
        <row r="50">
          <cell r="R50">
            <v>200</v>
          </cell>
        </row>
        <row r="50">
          <cell r="U50">
            <v>4413.44230769231</v>
          </cell>
        </row>
        <row r="50">
          <cell r="W50">
            <v>261</v>
          </cell>
        </row>
        <row r="50">
          <cell r="AA50">
            <v>200</v>
          </cell>
        </row>
        <row r="50">
          <cell r="AD50">
            <v>200</v>
          </cell>
        </row>
        <row r="50">
          <cell r="AF50">
            <v>500</v>
          </cell>
        </row>
        <row r="50">
          <cell r="AM50">
            <v>5574.44</v>
          </cell>
          <cell r="AN50">
            <v>0</v>
          </cell>
          <cell r="AO50">
            <v>0</v>
          </cell>
          <cell r="AP50">
            <v>0</v>
          </cell>
          <cell r="AQ50">
            <v>0</v>
          </cell>
        </row>
        <row r="50">
          <cell r="AY50">
            <v>5574.44</v>
          </cell>
          <cell r="AZ50">
            <v>17.23</v>
          </cell>
        </row>
        <row r="50">
          <cell r="BB50">
            <v>0</v>
          </cell>
          <cell r="BC50">
            <v>0</v>
          </cell>
          <cell r="BD50">
            <v>52.5</v>
          </cell>
        </row>
        <row r="50">
          <cell r="BJ50">
            <v>5504.71</v>
          </cell>
        </row>
        <row r="50">
          <cell r="BL50">
            <v>0</v>
          </cell>
          <cell r="BM50">
            <v>21.2359619047619</v>
          </cell>
          <cell r="BN50">
            <v>20.9703238095238</v>
          </cell>
          <cell r="BO50" t="str">
            <v>431322200711070470</v>
          </cell>
          <cell r="BP50" t="str">
            <v>合同工</v>
          </cell>
          <cell r="BQ50">
            <v>0</v>
          </cell>
          <cell r="BR50" t="str">
            <v>431322200711070470</v>
          </cell>
          <cell r="BS50" t="str">
            <v>湖南诚展</v>
          </cell>
        </row>
        <row r="51">
          <cell r="C51" t="str">
            <v>游围广</v>
          </cell>
          <cell r="D51" t="str">
            <v>生产制造部</v>
          </cell>
          <cell r="E51">
            <v>45747</v>
          </cell>
          <cell r="F51" t="str">
            <v>发泡操作工</v>
          </cell>
          <cell r="G51">
            <v>45778</v>
          </cell>
          <cell r="H51">
            <v>26</v>
          </cell>
          <cell r="I51">
            <v>28</v>
          </cell>
        </row>
        <row r="51">
          <cell r="N51">
            <v>2907.998664</v>
          </cell>
          <cell r="O51">
            <v>1604.61538461538</v>
          </cell>
          <cell r="P51">
            <v>150</v>
          </cell>
        </row>
        <row r="51">
          <cell r="R51">
            <v>300</v>
          </cell>
        </row>
        <row r="51">
          <cell r="U51">
            <v>4962.61404861538</v>
          </cell>
        </row>
        <row r="51">
          <cell r="W51">
            <v>270</v>
          </cell>
        </row>
        <row r="51">
          <cell r="AA51">
            <v>224</v>
          </cell>
        </row>
        <row r="51">
          <cell r="AD51">
            <v>200</v>
          </cell>
        </row>
        <row r="51">
          <cell r="AF51">
            <v>560</v>
          </cell>
        </row>
        <row r="51">
          <cell r="AM51">
            <v>6216.61</v>
          </cell>
          <cell r="AN51">
            <v>0</v>
          </cell>
          <cell r="AO51">
            <v>0</v>
          </cell>
          <cell r="AP51">
            <v>0</v>
          </cell>
          <cell r="AQ51">
            <v>0</v>
          </cell>
        </row>
        <row r="51">
          <cell r="AY51">
            <v>6216.61</v>
          </cell>
          <cell r="AZ51">
            <v>0</v>
          </cell>
        </row>
        <row r="51">
          <cell r="BB51">
            <v>0</v>
          </cell>
          <cell r="BC51">
            <v>0</v>
          </cell>
          <cell r="BD51">
            <v>55.9</v>
          </cell>
        </row>
        <row r="51">
          <cell r="BJ51">
            <v>6160.71</v>
          </cell>
        </row>
        <row r="51">
          <cell r="BL51">
            <v>0</v>
          </cell>
          <cell r="BM51">
            <v>21.1449319727891</v>
          </cell>
          <cell r="BN51">
            <v>20.9547959183673</v>
          </cell>
        </row>
        <row r="51">
          <cell r="BP51" t="str">
            <v>劳务工-劳务发放</v>
          </cell>
          <cell r="BQ51">
            <v>0</v>
          </cell>
          <cell r="BR51" t="str">
            <v>320203198309174030</v>
          </cell>
          <cell r="BS51" t="str">
            <v>湘潭思泉</v>
          </cell>
        </row>
        <row r="52">
          <cell r="C52" t="str">
            <v>罗熠鹏</v>
          </cell>
          <cell r="D52" t="str">
            <v>生产制造部</v>
          </cell>
          <cell r="E52">
            <v>45587</v>
          </cell>
          <cell r="F52" t="str">
            <v>发泡操作工</v>
          </cell>
          <cell r="G52">
            <v>45778</v>
          </cell>
          <cell r="H52">
            <v>26</v>
          </cell>
          <cell r="I52">
            <v>28</v>
          </cell>
        </row>
        <row r="52">
          <cell r="N52">
            <v>2907.998664</v>
          </cell>
          <cell r="O52">
            <v>1604.61538461538</v>
          </cell>
          <cell r="P52">
            <v>150</v>
          </cell>
        </row>
        <row r="52">
          <cell r="R52">
            <v>300</v>
          </cell>
        </row>
        <row r="52">
          <cell r="U52">
            <v>4962.61404861538</v>
          </cell>
        </row>
        <row r="52">
          <cell r="W52">
            <v>273</v>
          </cell>
        </row>
        <row r="52">
          <cell r="AA52">
            <v>224</v>
          </cell>
        </row>
        <row r="52">
          <cell r="AD52">
            <v>800</v>
          </cell>
        </row>
        <row r="52">
          <cell r="AF52">
            <v>560</v>
          </cell>
        </row>
        <row r="52">
          <cell r="AM52">
            <v>6819.61</v>
          </cell>
          <cell r="AN52">
            <v>0</v>
          </cell>
          <cell r="AO52">
            <v>0</v>
          </cell>
          <cell r="AP52">
            <v>0</v>
          </cell>
          <cell r="AQ52">
            <v>0</v>
          </cell>
        </row>
        <row r="52">
          <cell r="AY52">
            <v>6819.61</v>
          </cell>
          <cell r="AZ52">
            <v>0</v>
          </cell>
        </row>
        <row r="52">
          <cell r="BB52">
            <v>0</v>
          </cell>
          <cell r="BC52">
            <v>0</v>
          </cell>
        </row>
        <row r="52">
          <cell r="BJ52">
            <v>6819.61</v>
          </cell>
        </row>
        <row r="52">
          <cell r="BL52">
            <v>0</v>
          </cell>
          <cell r="BM52">
            <v>23.1959523809524</v>
          </cell>
          <cell r="BN52">
            <v>23.1959523809524</v>
          </cell>
        </row>
        <row r="52">
          <cell r="BP52" t="str">
            <v>劳务工-劳务发放</v>
          </cell>
          <cell r="BQ52">
            <v>0</v>
          </cell>
          <cell r="BR52" t="str">
            <v>430211199810151814</v>
          </cell>
          <cell r="BS52" t="str">
            <v>湖南诚展</v>
          </cell>
        </row>
        <row r="53">
          <cell r="C53" t="str">
            <v>王明</v>
          </cell>
          <cell r="D53" t="str">
            <v>生产制造部</v>
          </cell>
          <cell r="E53">
            <v>45677</v>
          </cell>
          <cell r="F53" t="str">
            <v>发泡操作工</v>
          </cell>
          <cell r="G53">
            <v>45778</v>
          </cell>
          <cell r="H53">
            <v>26</v>
          </cell>
          <cell r="I53">
            <v>26</v>
          </cell>
        </row>
        <row r="53">
          <cell r="N53">
            <v>2739.98</v>
          </cell>
          <cell r="O53">
            <v>1490</v>
          </cell>
          <cell r="P53">
            <v>50</v>
          </cell>
        </row>
        <row r="53">
          <cell r="R53">
            <v>300</v>
          </cell>
        </row>
        <row r="53">
          <cell r="U53">
            <v>4579.98</v>
          </cell>
        </row>
        <row r="53">
          <cell r="W53">
            <v>255</v>
          </cell>
        </row>
        <row r="53">
          <cell r="AA53">
            <v>208</v>
          </cell>
        </row>
        <row r="53">
          <cell r="AD53">
            <v>800</v>
          </cell>
        </row>
        <row r="53">
          <cell r="AF53">
            <v>520</v>
          </cell>
        </row>
        <row r="53">
          <cell r="AM53">
            <v>6362.98</v>
          </cell>
          <cell r="AN53">
            <v>0</v>
          </cell>
          <cell r="AO53">
            <v>0</v>
          </cell>
          <cell r="AP53">
            <v>0</v>
          </cell>
          <cell r="AQ53">
            <v>0</v>
          </cell>
        </row>
        <row r="53">
          <cell r="AY53">
            <v>6362.98</v>
          </cell>
          <cell r="AZ53">
            <v>0</v>
          </cell>
        </row>
        <row r="53">
          <cell r="BB53">
            <v>0</v>
          </cell>
          <cell r="BC53">
            <v>0</v>
          </cell>
        </row>
        <row r="53">
          <cell r="BJ53">
            <v>6362.98</v>
          </cell>
        </row>
        <row r="53">
          <cell r="BL53">
            <v>0</v>
          </cell>
          <cell r="BM53">
            <v>23.307619047619</v>
          </cell>
          <cell r="BN53">
            <v>23.307619047619</v>
          </cell>
        </row>
        <row r="53">
          <cell r="BP53" t="str">
            <v>劳务工-劳务发放</v>
          </cell>
          <cell r="BQ53">
            <v>0</v>
          </cell>
          <cell r="BR53" t="str">
            <v>430221199404100811</v>
          </cell>
          <cell r="BS53" t="str">
            <v>湖南诚展</v>
          </cell>
        </row>
        <row r="54">
          <cell r="C54" t="str">
            <v>罗冰</v>
          </cell>
          <cell r="D54" t="str">
            <v>生产制造部</v>
          </cell>
          <cell r="E54">
            <v>45694</v>
          </cell>
          <cell r="F54" t="str">
            <v>发泡操作工</v>
          </cell>
          <cell r="G54">
            <v>45778</v>
          </cell>
          <cell r="H54">
            <v>26</v>
          </cell>
          <cell r="I54">
            <v>27</v>
          </cell>
        </row>
        <row r="54">
          <cell r="N54">
            <v>2835.2893434</v>
          </cell>
          <cell r="O54">
            <v>1547.30769230769</v>
          </cell>
          <cell r="P54">
            <v>100</v>
          </cell>
        </row>
        <row r="54">
          <cell r="R54">
            <v>300</v>
          </cell>
        </row>
        <row r="54">
          <cell r="U54">
            <v>4782.59703570769</v>
          </cell>
        </row>
        <row r="54">
          <cell r="W54">
            <v>276</v>
          </cell>
        </row>
        <row r="54">
          <cell r="AA54">
            <v>216</v>
          </cell>
        </row>
        <row r="54">
          <cell r="AD54">
            <v>200</v>
          </cell>
        </row>
        <row r="54">
          <cell r="AF54">
            <v>540</v>
          </cell>
        </row>
        <row r="54">
          <cell r="AM54">
            <v>6014.6</v>
          </cell>
          <cell r="AN54">
            <v>344.64</v>
          </cell>
          <cell r="AO54">
            <v>86.16</v>
          </cell>
          <cell r="AP54">
            <v>12.92</v>
          </cell>
          <cell r="AQ54">
            <v>15</v>
          </cell>
        </row>
        <row r="54">
          <cell r="AY54">
            <v>5555.88</v>
          </cell>
          <cell r="AZ54">
            <v>17.13</v>
          </cell>
        </row>
        <row r="54">
          <cell r="BB54">
            <v>0</v>
          </cell>
          <cell r="BC54">
            <v>0</v>
          </cell>
          <cell r="BD54">
            <v>11</v>
          </cell>
        </row>
        <row r="54">
          <cell r="BJ54">
            <v>5527.75</v>
          </cell>
        </row>
        <row r="54">
          <cell r="BL54">
            <v>0</v>
          </cell>
          <cell r="BM54">
            <v>21.215520282187</v>
          </cell>
          <cell r="BN54">
            <v>19.4982363315697</v>
          </cell>
          <cell r="BO54" t="str">
            <v>431322200601180281</v>
          </cell>
          <cell r="BP54" t="str">
            <v>合同工</v>
          </cell>
          <cell r="BQ54">
            <v>443.72</v>
          </cell>
          <cell r="BR54" t="str">
            <v>431322200601180281</v>
          </cell>
          <cell r="BS54" t="str">
            <v>光华荣昌</v>
          </cell>
        </row>
        <row r="55">
          <cell r="C55" t="str">
            <v>马战</v>
          </cell>
          <cell r="D55" t="str">
            <v>生产制造部</v>
          </cell>
          <cell r="E55">
            <v>45758</v>
          </cell>
          <cell r="F55" t="str">
            <v>发泡操作工</v>
          </cell>
          <cell r="G55">
            <v>45778</v>
          </cell>
          <cell r="H55">
            <v>26</v>
          </cell>
          <cell r="I55">
            <v>27</v>
          </cell>
        </row>
        <row r="55">
          <cell r="N55">
            <v>2829.21</v>
          </cell>
          <cell r="O55">
            <v>1547.30769230769</v>
          </cell>
          <cell r="P55">
            <v>100</v>
          </cell>
        </row>
        <row r="55">
          <cell r="R55">
            <v>300</v>
          </cell>
        </row>
        <row r="55">
          <cell r="U55">
            <v>4776.51769230769</v>
          </cell>
        </row>
        <row r="55">
          <cell r="W55">
            <v>282</v>
          </cell>
        </row>
        <row r="55">
          <cell r="AA55">
            <v>216</v>
          </cell>
        </row>
        <row r="55">
          <cell r="AD55">
            <v>300</v>
          </cell>
        </row>
        <row r="55">
          <cell r="AF55">
            <v>540</v>
          </cell>
        </row>
        <row r="55">
          <cell r="AM55">
            <v>6114.52</v>
          </cell>
          <cell r="AN55">
            <v>0</v>
          </cell>
          <cell r="AO55">
            <v>0</v>
          </cell>
          <cell r="AP55">
            <v>0</v>
          </cell>
          <cell r="AQ55">
            <v>0</v>
          </cell>
        </row>
        <row r="55">
          <cell r="AY55">
            <v>6114.52</v>
          </cell>
          <cell r="AZ55">
            <v>0</v>
          </cell>
        </row>
        <row r="55">
          <cell r="BB55">
            <v>0</v>
          </cell>
          <cell r="BC55">
            <v>0</v>
          </cell>
        </row>
        <row r="55">
          <cell r="BJ55">
            <v>6114.52</v>
          </cell>
        </row>
        <row r="55">
          <cell r="BL55">
            <v>0</v>
          </cell>
          <cell r="BM55">
            <v>21.5679717813051</v>
          </cell>
          <cell r="BN55">
            <v>21.5679717813051</v>
          </cell>
        </row>
        <row r="55">
          <cell r="BP55" t="str">
            <v>劳务工-劳务发放</v>
          </cell>
          <cell r="BQ55">
            <v>0</v>
          </cell>
          <cell r="BR55" t="str">
            <v>430219198112036276</v>
          </cell>
          <cell r="BS55" t="str">
            <v>湖南诚展</v>
          </cell>
        </row>
        <row r="56">
          <cell r="C56" t="str">
            <v>曾选泽</v>
          </cell>
          <cell r="D56" t="str">
            <v>生产制造部</v>
          </cell>
          <cell r="E56">
            <v>45759</v>
          </cell>
          <cell r="F56" t="str">
            <v>发泡操作工</v>
          </cell>
          <cell r="G56">
            <v>45778</v>
          </cell>
          <cell r="H56">
            <v>26</v>
          </cell>
          <cell r="I56">
            <v>26</v>
          </cell>
        </row>
        <row r="56">
          <cell r="N56">
            <v>2719.98</v>
          </cell>
          <cell r="O56">
            <v>1490</v>
          </cell>
          <cell r="P56">
            <v>100</v>
          </cell>
        </row>
        <row r="56">
          <cell r="R56">
            <v>300</v>
          </cell>
        </row>
        <row r="56">
          <cell r="U56">
            <v>4609.98</v>
          </cell>
        </row>
        <row r="56">
          <cell r="W56">
            <v>264</v>
          </cell>
        </row>
        <row r="56">
          <cell r="AA56">
            <v>208</v>
          </cell>
        </row>
        <row r="56">
          <cell r="AD56">
            <v>800</v>
          </cell>
        </row>
        <row r="56">
          <cell r="AF56">
            <v>520</v>
          </cell>
        </row>
        <row r="56">
          <cell r="AM56">
            <v>6401.98</v>
          </cell>
          <cell r="AN56">
            <v>0</v>
          </cell>
          <cell r="AO56">
            <v>0</v>
          </cell>
          <cell r="AP56">
            <v>0</v>
          </cell>
          <cell r="AQ56">
            <v>0</v>
          </cell>
        </row>
        <row r="56">
          <cell r="AY56">
            <v>6401.98</v>
          </cell>
          <cell r="AZ56">
            <v>0</v>
          </cell>
        </row>
        <row r="56">
          <cell r="BB56">
            <v>0</v>
          </cell>
          <cell r="BC56">
            <v>0</v>
          </cell>
        </row>
        <row r="56">
          <cell r="BJ56">
            <v>6401.98</v>
          </cell>
        </row>
        <row r="56">
          <cell r="BL56">
            <v>0</v>
          </cell>
          <cell r="BM56">
            <v>23.4504761904762</v>
          </cell>
          <cell r="BN56">
            <v>23.4504761904762</v>
          </cell>
        </row>
        <row r="56">
          <cell r="BP56" t="str">
            <v>劳务工-劳务发放</v>
          </cell>
          <cell r="BQ56">
            <v>0</v>
          </cell>
          <cell r="BR56" t="str">
            <v>430224198810182976</v>
          </cell>
          <cell r="BS56" t="str">
            <v>湘潭思泉</v>
          </cell>
        </row>
        <row r="57">
          <cell r="C57" t="str">
            <v>卫伟伟</v>
          </cell>
          <cell r="D57" t="str">
            <v>生产制造部</v>
          </cell>
          <cell r="E57">
            <v>45771</v>
          </cell>
          <cell r="F57" t="str">
            <v>发泡操作工</v>
          </cell>
          <cell r="G57">
            <v>45778</v>
          </cell>
          <cell r="H57">
            <v>26</v>
          </cell>
          <cell r="I57">
            <v>27</v>
          </cell>
        </row>
        <row r="57">
          <cell r="N57">
            <v>2799.795426</v>
          </cell>
          <cell r="O57">
            <v>1547.30769230769</v>
          </cell>
          <cell r="P57">
            <v>50</v>
          </cell>
        </row>
        <row r="57">
          <cell r="R57">
            <v>200</v>
          </cell>
        </row>
        <row r="57">
          <cell r="U57">
            <v>4597.10311830769</v>
          </cell>
        </row>
        <row r="57">
          <cell r="W57">
            <v>249</v>
          </cell>
        </row>
        <row r="57">
          <cell r="AA57">
            <v>216</v>
          </cell>
        </row>
        <row r="57">
          <cell r="AD57">
            <v>800</v>
          </cell>
        </row>
        <row r="57">
          <cell r="AF57">
            <v>540</v>
          </cell>
        </row>
        <row r="57">
          <cell r="AI57">
            <v>-10</v>
          </cell>
        </row>
        <row r="57">
          <cell r="AM57">
            <v>6392.1</v>
          </cell>
          <cell r="AN57">
            <v>0</v>
          </cell>
          <cell r="AO57">
            <v>0</v>
          </cell>
          <cell r="AP57">
            <v>0</v>
          </cell>
          <cell r="AQ57">
            <v>0</v>
          </cell>
        </row>
        <row r="57">
          <cell r="AY57">
            <v>6392.1</v>
          </cell>
          <cell r="AZ57">
            <v>0</v>
          </cell>
        </row>
        <row r="57">
          <cell r="BB57">
            <v>0</v>
          </cell>
          <cell r="BC57">
            <v>0</v>
          </cell>
        </row>
        <row r="57">
          <cell r="BJ57">
            <v>6392.1</v>
          </cell>
        </row>
        <row r="57">
          <cell r="BL57">
            <v>0</v>
          </cell>
          <cell r="BM57">
            <v>22.5470899470899</v>
          </cell>
          <cell r="BN57">
            <v>22.5470899470899</v>
          </cell>
        </row>
        <row r="57">
          <cell r="BP57" t="str">
            <v>劳务工-劳务发放</v>
          </cell>
          <cell r="BQ57">
            <v>0</v>
          </cell>
          <cell r="BR57" t="str">
            <v>43020319780267533</v>
          </cell>
          <cell r="BS57" t="str">
            <v>湘潭思泉</v>
          </cell>
        </row>
        <row r="58">
          <cell r="C58" t="str">
            <v>唐锋</v>
          </cell>
          <cell r="D58" t="str">
            <v>生产制造部</v>
          </cell>
          <cell r="E58">
            <v>45772</v>
          </cell>
          <cell r="F58" t="str">
            <v>发泡操作工</v>
          </cell>
          <cell r="G58">
            <v>45778</v>
          </cell>
          <cell r="H58">
            <v>26</v>
          </cell>
          <cell r="I58">
            <v>27.5</v>
          </cell>
        </row>
        <row r="58">
          <cell r="N58">
            <v>1740.47586</v>
          </cell>
          <cell r="O58">
            <v>1575.96153846154</v>
          </cell>
          <cell r="P58">
            <v>100</v>
          </cell>
        </row>
        <row r="58">
          <cell r="R58">
            <v>200</v>
          </cell>
        </row>
        <row r="58">
          <cell r="U58">
            <v>3616.43739846154</v>
          </cell>
        </row>
        <row r="58">
          <cell r="W58">
            <v>264</v>
          </cell>
        </row>
        <row r="58">
          <cell r="AA58">
            <v>220</v>
          </cell>
        </row>
        <row r="58">
          <cell r="AD58">
            <v>200</v>
          </cell>
        </row>
        <row r="58">
          <cell r="AF58">
            <v>540</v>
          </cell>
          <cell r="AG58">
            <v>40</v>
          </cell>
        </row>
        <row r="58">
          <cell r="AM58">
            <v>4880.44</v>
          </cell>
          <cell r="AN58">
            <v>0</v>
          </cell>
          <cell r="AO58">
            <v>0</v>
          </cell>
          <cell r="AP58">
            <v>0</v>
          </cell>
          <cell r="AQ58">
            <v>0</v>
          </cell>
        </row>
        <row r="58">
          <cell r="AY58">
            <v>4880.44</v>
          </cell>
          <cell r="AZ58">
            <v>0</v>
          </cell>
        </row>
        <row r="58">
          <cell r="BB58">
            <v>0</v>
          </cell>
          <cell r="BC58">
            <v>0</v>
          </cell>
        </row>
        <row r="58">
          <cell r="BJ58">
            <v>4880.44</v>
          </cell>
        </row>
        <row r="58">
          <cell r="BL58">
            <v>0</v>
          </cell>
          <cell r="BM58">
            <v>16.9019567099567</v>
          </cell>
          <cell r="BN58">
            <v>16.9019567099567</v>
          </cell>
        </row>
        <row r="58">
          <cell r="BP58" t="str">
            <v>劳务工-劳务发放</v>
          </cell>
          <cell r="BQ58">
            <v>0</v>
          </cell>
          <cell r="BR58" t="str">
            <v>422828198402103915</v>
          </cell>
          <cell r="BS58" t="str">
            <v>湖南诚展</v>
          </cell>
        </row>
        <row r="59">
          <cell r="C59" t="str">
            <v>刘红勇</v>
          </cell>
          <cell r="D59" t="str">
            <v>生产制造部</v>
          </cell>
          <cell r="E59">
            <v>45774</v>
          </cell>
          <cell r="F59" t="str">
            <v>发泡操作工</v>
          </cell>
          <cell r="G59">
            <v>45778</v>
          </cell>
          <cell r="H59">
            <v>26</v>
          </cell>
          <cell r="I59">
            <v>24.5</v>
          </cell>
        </row>
        <row r="59">
          <cell r="N59">
            <v>2459.945331</v>
          </cell>
          <cell r="O59">
            <v>1404.03846153846</v>
          </cell>
          <cell r="P59">
            <v>50</v>
          </cell>
        </row>
        <row r="59">
          <cell r="R59">
            <v>0</v>
          </cell>
        </row>
        <row r="59">
          <cell r="U59">
            <v>3913.98379253846</v>
          </cell>
        </row>
        <row r="59">
          <cell r="W59">
            <v>249</v>
          </cell>
        </row>
        <row r="59">
          <cell r="AA59">
            <v>196</v>
          </cell>
        </row>
        <row r="59">
          <cell r="AD59">
            <v>200</v>
          </cell>
        </row>
        <row r="59">
          <cell r="AF59">
            <v>480</v>
          </cell>
        </row>
        <row r="59">
          <cell r="AI59">
            <v>-10</v>
          </cell>
        </row>
        <row r="59">
          <cell r="AM59">
            <v>5028.98</v>
          </cell>
          <cell r="AN59">
            <v>0</v>
          </cell>
          <cell r="AO59">
            <v>0</v>
          </cell>
          <cell r="AP59">
            <v>0</v>
          </cell>
          <cell r="AQ59">
            <v>0</v>
          </cell>
        </row>
        <row r="59">
          <cell r="AY59">
            <v>5028.98</v>
          </cell>
          <cell r="AZ59">
            <v>0</v>
          </cell>
        </row>
        <row r="59">
          <cell r="BB59">
            <v>0</v>
          </cell>
          <cell r="BC59">
            <v>0</v>
          </cell>
        </row>
        <row r="59">
          <cell r="BJ59">
            <v>5028.98</v>
          </cell>
        </row>
        <row r="59">
          <cell r="BL59">
            <v>0</v>
          </cell>
          <cell r="BM59">
            <v>19.5489990281827</v>
          </cell>
          <cell r="BN59">
            <v>19.5489990281827</v>
          </cell>
        </row>
        <row r="59">
          <cell r="BP59" t="str">
            <v>劳务工-劳务发放</v>
          </cell>
          <cell r="BQ59">
            <v>0</v>
          </cell>
          <cell r="BR59" t="str">
            <v>430221197903227850</v>
          </cell>
          <cell r="BS59" t="str">
            <v>湖南诚展</v>
          </cell>
        </row>
        <row r="60">
          <cell r="C60" t="str">
            <v>谢宗伏</v>
          </cell>
          <cell r="D60" t="str">
            <v>生产制造部</v>
          </cell>
          <cell r="E60">
            <v>45775</v>
          </cell>
          <cell r="F60" t="str">
            <v>发泡操作工</v>
          </cell>
          <cell r="G60">
            <v>45778</v>
          </cell>
          <cell r="H60">
            <v>26</v>
          </cell>
          <cell r="I60">
            <v>26.2</v>
          </cell>
        </row>
        <row r="60">
          <cell r="N60">
            <v>2714.826</v>
          </cell>
          <cell r="O60">
            <v>1501.46153846154</v>
          </cell>
          <cell r="P60">
            <v>50</v>
          </cell>
        </row>
        <row r="60">
          <cell r="R60">
            <v>200</v>
          </cell>
        </row>
        <row r="60">
          <cell r="U60">
            <v>4466.28753846154</v>
          </cell>
        </row>
        <row r="60">
          <cell r="W60">
            <v>267</v>
          </cell>
        </row>
        <row r="60">
          <cell r="AA60">
            <v>209.6</v>
          </cell>
        </row>
        <row r="60">
          <cell r="AD60">
            <v>200</v>
          </cell>
        </row>
        <row r="60">
          <cell r="AF60">
            <v>520</v>
          </cell>
        </row>
        <row r="60">
          <cell r="AM60">
            <v>5662.89</v>
          </cell>
          <cell r="AN60">
            <v>0</v>
          </cell>
          <cell r="AO60">
            <v>0</v>
          </cell>
          <cell r="AP60">
            <v>0</v>
          </cell>
          <cell r="AQ60">
            <v>0</v>
          </cell>
        </row>
        <row r="60">
          <cell r="AY60">
            <v>5662.89</v>
          </cell>
          <cell r="AZ60">
            <v>0</v>
          </cell>
        </row>
        <row r="60">
          <cell r="BB60">
            <v>0</v>
          </cell>
          <cell r="BC60">
            <v>0</v>
          </cell>
        </row>
        <row r="60">
          <cell r="BJ60">
            <v>5662.89</v>
          </cell>
        </row>
        <row r="60">
          <cell r="BL60">
            <v>0</v>
          </cell>
          <cell r="BM60">
            <v>20.5848418756816</v>
          </cell>
          <cell r="BN60">
            <v>20.5848418756816</v>
          </cell>
        </row>
        <row r="60">
          <cell r="BP60" t="str">
            <v>劳务工-劳务发放</v>
          </cell>
          <cell r="BQ60">
            <v>0</v>
          </cell>
          <cell r="BR60" t="str">
            <v>430221198106122617</v>
          </cell>
          <cell r="BS60" t="str">
            <v>湘潭思泉</v>
          </cell>
        </row>
        <row r="61">
          <cell r="C61" t="str">
            <v>刘顺新</v>
          </cell>
          <cell r="D61" t="str">
            <v>生产制造部</v>
          </cell>
          <cell r="E61">
            <v>45777</v>
          </cell>
          <cell r="F61" t="str">
            <v>发泡操作工</v>
          </cell>
          <cell r="G61">
            <v>45778</v>
          </cell>
          <cell r="H61">
            <v>26</v>
          </cell>
          <cell r="I61">
            <v>27</v>
          </cell>
        </row>
        <row r="61">
          <cell r="N61">
            <v>2819.21</v>
          </cell>
          <cell r="O61">
            <v>1547.30769230769</v>
          </cell>
          <cell r="P61">
            <v>150</v>
          </cell>
        </row>
        <row r="61">
          <cell r="R61">
            <v>300</v>
          </cell>
        </row>
        <row r="61">
          <cell r="U61">
            <v>4816.51769230769</v>
          </cell>
        </row>
        <row r="61">
          <cell r="W61">
            <v>264</v>
          </cell>
        </row>
        <row r="61">
          <cell r="AA61">
            <v>216</v>
          </cell>
        </row>
        <row r="61">
          <cell r="AD61">
            <v>500</v>
          </cell>
        </row>
        <row r="61">
          <cell r="AF61">
            <v>540</v>
          </cell>
        </row>
        <row r="61">
          <cell r="AI61">
            <v>-10</v>
          </cell>
        </row>
        <row r="61">
          <cell r="AM61">
            <v>6326.52</v>
          </cell>
          <cell r="AN61">
            <v>0</v>
          </cell>
          <cell r="AO61">
            <v>0</v>
          </cell>
          <cell r="AP61">
            <v>0</v>
          </cell>
          <cell r="AQ61">
            <v>0</v>
          </cell>
        </row>
        <row r="61">
          <cell r="AY61">
            <v>6326.52</v>
          </cell>
          <cell r="AZ61">
            <v>0</v>
          </cell>
        </row>
        <row r="61">
          <cell r="BB61">
            <v>0</v>
          </cell>
          <cell r="BC61">
            <v>0</v>
          </cell>
          <cell r="BD61">
            <v>39</v>
          </cell>
        </row>
        <row r="61">
          <cell r="BJ61">
            <v>6287.52</v>
          </cell>
        </row>
        <row r="61">
          <cell r="BL61">
            <v>0</v>
          </cell>
          <cell r="BM61">
            <v>22.3157671957672</v>
          </cell>
          <cell r="BN61">
            <v>22.1782010582011</v>
          </cell>
        </row>
        <row r="61">
          <cell r="BP61" t="str">
            <v>劳务工-劳务发放</v>
          </cell>
          <cell r="BQ61">
            <v>0</v>
          </cell>
          <cell r="BR61" t="str">
            <v>430221199409035617</v>
          </cell>
          <cell r="BS61" t="str">
            <v>湖南诚展</v>
          </cell>
        </row>
        <row r="62">
          <cell r="C62" t="str">
            <v>何杰</v>
          </cell>
          <cell r="D62" t="str">
            <v>生产制造部</v>
          </cell>
          <cell r="E62">
            <v>45758</v>
          </cell>
          <cell r="F62" t="str">
            <v>发泡操作工</v>
          </cell>
          <cell r="G62">
            <v>45778</v>
          </cell>
          <cell r="H62">
            <v>26</v>
          </cell>
          <cell r="I62">
            <v>27</v>
          </cell>
        </row>
        <row r="62">
          <cell r="N62">
            <v>2809.701426</v>
          </cell>
          <cell r="O62">
            <v>1547.30769230769</v>
          </cell>
          <cell r="P62">
            <v>100</v>
          </cell>
        </row>
        <row r="62">
          <cell r="R62">
            <v>300</v>
          </cell>
        </row>
        <row r="62">
          <cell r="U62">
            <v>4757.00911830769</v>
          </cell>
        </row>
        <row r="62">
          <cell r="W62">
            <v>255</v>
          </cell>
        </row>
        <row r="62">
          <cell r="AA62">
            <v>216</v>
          </cell>
        </row>
        <row r="62">
          <cell r="AD62">
            <v>200</v>
          </cell>
        </row>
        <row r="62">
          <cell r="AF62">
            <v>540</v>
          </cell>
        </row>
        <row r="62">
          <cell r="AM62">
            <v>5968.01</v>
          </cell>
          <cell r="AN62">
            <v>0</v>
          </cell>
          <cell r="AO62">
            <v>0</v>
          </cell>
          <cell r="AP62">
            <v>0</v>
          </cell>
          <cell r="AQ62">
            <v>0</v>
          </cell>
        </row>
        <row r="62">
          <cell r="AY62">
            <v>5968.01</v>
          </cell>
          <cell r="AZ62">
            <v>0</v>
          </cell>
        </row>
        <row r="62">
          <cell r="BB62">
            <v>0</v>
          </cell>
          <cell r="BC62">
            <v>0</v>
          </cell>
          <cell r="BD62">
            <v>39</v>
          </cell>
        </row>
        <row r="62">
          <cell r="BJ62">
            <v>5929.01</v>
          </cell>
        </row>
        <row r="62">
          <cell r="BL62">
            <v>0</v>
          </cell>
          <cell r="BM62">
            <v>21.0511816578483</v>
          </cell>
          <cell r="BN62">
            <v>20.9136155202822</v>
          </cell>
        </row>
        <row r="62">
          <cell r="BP62" t="str">
            <v>劳务工-劳务发放</v>
          </cell>
          <cell r="BQ62">
            <v>0</v>
          </cell>
          <cell r="BR62" t="str">
            <v>430221200507310075</v>
          </cell>
          <cell r="BS62" t="str">
            <v>德顺</v>
          </cell>
        </row>
        <row r="63">
          <cell r="C63" t="str">
            <v>彭洪准</v>
          </cell>
          <cell r="D63" t="str">
            <v>生产制造部</v>
          </cell>
          <cell r="E63">
            <v>45743</v>
          </cell>
          <cell r="F63" t="str">
            <v>发泡操作工</v>
          </cell>
          <cell r="G63">
            <v>45778</v>
          </cell>
          <cell r="H63">
            <v>26</v>
          </cell>
          <cell r="I63">
            <v>29</v>
          </cell>
        </row>
        <row r="63">
          <cell r="N63">
            <v>3006.295902</v>
          </cell>
          <cell r="O63">
            <v>1661.92307692308</v>
          </cell>
          <cell r="P63">
            <v>150</v>
          </cell>
        </row>
        <row r="63">
          <cell r="R63">
            <v>300</v>
          </cell>
        </row>
        <row r="63">
          <cell r="U63">
            <v>5118.21897892308</v>
          </cell>
        </row>
        <row r="63">
          <cell r="W63">
            <v>267</v>
          </cell>
        </row>
        <row r="63">
          <cell r="AA63">
            <v>232</v>
          </cell>
        </row>
        <row r="63">
          <cell r="AD63">
            <v>300</v>
          </cell>
        </row>
        <row r="63">
          <cell r="AF63">
            <v>580</v>
          </cell>
        </row>
        <row r="63">
          <cell r="AM63">
            <v>6497.22</v>
          </cell>
          <cell r="AN63">
            <v>0</v>
          </cell>
          <cell r="AO63">
            <v>0</v>
          </cell>
          <cell r="AP63">
            <v>0</v>
          </cell>
          <cell r="AQ63">
            <v>0</v>
          </cell>
        </row>
        <row r="63">
          <cell r="AY63">
            <v>6497.22</v>
          </cell>
          <cell r="AZ63">
            <v>0</v>
          </cell>
        </row>
        <row r="63">
          <cell r="BB63">
            <v>0</v>
          </cell>
          <cell r="BC63">
            <v>0</v>
          </cell>
          <cell r="BD63">
            <v>32.75</v>
          </cell>
        </row>
        <row r="63">
          <cell r="BJ63">
            <v>6464.47</v>
          </cell>
        </row>
        <row r="63">
          <cell r="BL63">
            <v>0</v>
          </cell>
          <cell r="BM63">
            <v>21.3373399014778</v>
          </cell>
          <cell r="BN63">
            <v>21.2297865353038</v>
          </cell>
        </row>
        <row r="63">
          <cell r="BP63" t="str">
            <v>劳务工-劳务发放</v>
          </cell>
          <cell r="BQ63">
            <v>0</v>
          </cell>
          <cell r="BR63" t="str">
            <v>42112419860812053X</v>
          </cell>
          <cell r="BS63" t="str">
            <v>德顺</v>
          </cell>
        </row>
        <row r="64">
          <cell r="C64" t="str">
            <v>张超锋</v>
          </cell>
          <cell r="D64" t="str">
            <v>生产制造部</v>
          </cell>
          <cell r="E64">
            <v>45759</v>
          </cell>
          <cell r="F64" t="str">
            <v>发泡操作工</v>
          </cell>
          <cell r="G64">
            <v>45778</v>
          </cell>
          <cell r="H64">
            <v>26</v>
          </cell>
          <cell r="I64">
            <v>24</v>
          </cell>
        </row>
        <row r="64">
          <cell r="N64">
            <v>2501.52</v>
          </cell>
          <cell r="O64">
            <v>1375.38461538462</v>
          </cell>
          <cell r="P64">
            <v>50</v>
          </cell>
        </row>
        <row r="64">
          <cell r="R64">
            <v>200</v>
          </cell>
        </row>
        <row r="64">
          <cell r="U64">
            <v>4126.90461538461</v>
          </cell>
        </row>
        <row r="64">
          <cell r="W64">
            <v>258</v>
          </cell>
        </row>
        <row r="64">
          <cell r="AA64">
            <v>192</v>
          </cell>
        </row>
        <row r="64">
          <cell r="AD64">
            <v>738.461538461538</v>
          </cell>
        </row>
        <row r="64">
          <cell r="AF64">
            <v>480</v>
          </cell>
        </row>
        <row r="64">
          <cell r="AM64">
            <v>5795.37</v>
          </cell>
          <cell r="AN64">
            <v>0</v>
          </cell>
          <cell r="AO64">
            <v>0</v>
          </cell>
          <cell r="AP64">
            <v>0</v>
          </cell>
          <cell r="AQ64">
            <v>0</v>
          </cell>
        </row>
        <row r="64">
          <cell r="AY64">
            <v>5795.37</v>
          </cell>
          <cell r="AZ64">
            <v>0</v>
          </cell>
        </row>
        <row r="64">
          <cell r="BB64">
            <v>0</v>
          </cell>
          <cell r="BC64">
            <v>0</v>
          </cell>
        </row>
        <row r="64">
          <cell r="BJ64">
            <v>5795.37</v>
          </cell>
        </row>
        <row r="64">
          <cell r="BL64">
            <v>0</v>
          </cell>
          <cell r="BM64">
            <v>22.9975</v>
          </cell>
          <cell r="BN64">
            <v>22.9975</v>
          </cell>
        </row>
        <row r="64">
          <cell r="BP64" t="str">
            <v>劳务工-劳务发放</v>
          </cell>
          <cell r="BQ64">
            <v>0</v>
          </cell>
          <cell r="BR64" t="str">
            <v>610322199710184836</v>
          </cell>
          <cell r="BS64" t="str">
            <v>德顺</v>
          </cell>
        </row>
        <row r="65">
          <cell r="C65" t="str">
            <v>袁建平</v>
          </cell>
          <cell r="D65" t="str">
            <v>生产制造部</v>
          </cell>
          <cell r="E65">
            <v>45734</v>
          </cell>
          <cell r="F65" t="str">
            <v>发泡操作工</v>
          </cell>
          <cell r="G65">
            <v>45778</v>
          </cell>
          <cell r="H65">
            <v>26</v>
          </cell>
          <cell r="I65">
            <v>24</v>
          </cell>
        </row>
        <row r="65">
          <cell r="N65">
            <v>2481.52</v>
          </cell>
          <cell r="O65">
            <v>1375.38461538462</v>
          </cell>
          <cell r="P65">
            <v>150</v>
          </cell>
        </row>
        <row r="65">
          <cell r="R65">
            <v>0</v>
          </cell>
        </row>
        <row r="65">
          <cell r="U65">
            <v>4006.90461538462</v>
          </cell>
        </row>
        <row r="65">
          <cell r="W65">
            <v>276</v>
          </cell>
        </row>
        <row r="65">
          <cell r="AA65">
            <v>192</v>
          </cell>
        </row>
        <row r="65">
          <cell r="AD65">
            <v>200</v>
          </cell>
        </row>
        <row r="65">
          <cell r="AF65">
            <v>480</v>
          </cell>
        </row>
        <row r="65">
          <cell r="AM65">
            <v>5154.9</v>
          </cell>
          <cell r="AN65">
            <v>0</v>
          </cell>
          <cell r="AO65">
            <v>0</v>
          </cell>
          <cell r="AP65">
            <v>0</v>
          </cell>
          <cell r="AQ65">
            <v>0</v>
          </cell>
        </row>
        <row r="65">
          <cell r="AY65">
            <v>5154.9</v>
          </cell>
          <cell r="AZ65">
            <v>0</v>
          </cell>
        </row>
        <row r="65">
          <cell r="BB65">
            <v>0</v>
          </cell>
          <cell r="BC65">
            <v>0</v>
          </cell>
          <cell r="BD65">
            <v>24.75</v>
          </cell>
        </row>
        <row r="65">
          <cell r="BJ65">
            <v>5130.15</v>
          </cell>
        </row>
        <row r="65">
          <cell r="BL65">
            <v>0</v>
          </cell>
          <cell r="BM65">
            <v>20.4559523809524</v>
          </cell>
          <cell r="BN65">
            <v>20.3577380952381</v>
          </cell>
        </row>
        <row r="65">
          <cell r="BP65" t="str">
            <v>劳务工-劳务发放</v>
          </cell>
          <cell r="BQ65">
            <v>0</v>
          </cell>
          <cell r="BR65" t="str">
            <v>432801197506014017</v>
          </cell>
          <cell r="BS65" t="str">
            <v>德顺</v>
          </cell>
        </row>
        <row r="66">
          <cell r="C66" t="str">
            <v>刘军玲</v>
          </cell>
          <cell r="D66" t="str">
            <v>生产制造部</v>
          </cell>
          <cell r="E66">
            <v>45758</v>
          </cell>
          <cell r="F66" t="str">
            <v>发泡操作工</v>
          </cell>
          <cell r="G66">
            <v>45778</v>
          </cell>
          <cell r="H66">
            <v>26</v>
          </cell>
          <cell r="I66">
            <v>26</v>
          </cell>
        </row>
        <row r="66">
          <cell r="N66">
            <v>2699.98</v>
          </cell>
          <cell r="O66">
            <v>1490</v>
          </cell>
          <cell r="P66">
            <v>100</v>
          </cell>
        </row>
        <row r="66">
          <cell r="R66">
            <v>300</v>
          </cell>
        </row>
        <row r="66">
          <cell r="U66">
            <v>4589.98</v>
          </cell>
        </row>
        <row r="66">
          <cell r="W66">
            <v>276</v>
          </cell>
        </row>
        <row r="66">
          <cell r="AA66">
            <v>208</v>
          </cell>
        </row>
        <row r="66">
          <cell r="AD66">
            <v>200</v>
          </cell>
        </row>
        <row r="66">
          <cell r="AF66">
            <v>520</v>
          </cell>
        </row>
        <row r="66">
          <cell r="AM66">
            <v>5793.98</v>
          </cell>
          <cell r="AN66">
            <v>0</v>
          </cell>
          <cell r="AO66">
            <v>0</v>
          </cell>
          <cell r="AP66">
            <v>0</v>
          </cell>
          <cell r="AQ66">
            <v>0</v>
          </cell>
        </row>
        <row r="66">
          <cell r="AY66">
            <v>5793.98</v>
          </cell>
          <cell r="AZ66">
            <v>0</v>
          </cell>
        </row>
        <row r="66">
          <cell r="BB66">
            <v>0</v>
          </cell>
          <cell r="BC66">
            <v>0</v>
          </cell>
        </row>
        <row r="66">
          <cell r="BJ66">
            <v>5793.98</v>
          </cell>
        </row>
        <row r="66">
          <cell r="BL66">
            <v>0</v>
          </cell>
          <cell r="BM66">
            <v>21.22336996337</v>
          </cell>
          <cell r="BN66">
            <v>21.22336996337</v>
          </cell>
        </row>
        <row r="66">
          <cell r="BP66" t="str">
            <v>劳务工-劳务发放</v>
          </cell>
          <cell r="BQ66">
            <v>0</v>
          </cell>
          <cell r="BR66" t="str">
            <v>430204197601184027</v>
          </cell>
          <cell r="BS66" t="str">
            <v>德顺</v>
          </cell>
        </row>
        <row r="67">
          <cell r="C67" t="str">
            <v>贺翌昂</v>
          </cell>
          <cell r="D67" t="str">
            <v>生产制造部</v>
          </cell>
          <cell r="E67">
            <v>45739</v>
          </cell>
          <cell r="F67" t="str">
            <v>发泡操作工</v>
          </cell>
          <cell r="G67">
            <v>45778</v>
          </cell>
          <cell r="H67">
            <v>26</v>
          </cell>
          <cell r="I67">
            <v>26</v>
          </cell>
        </row>
        <row r="67">
          <cell r="N67">
            <v>2729.98</v>
          </cell>
          <cell r="O67">
            <v>1490</v>
          </cell>
          <cell r="P67">
            <v>150</v>
          </cell>
        </row>
        <row r="67">
          <cell r="R67">
            <v>300</v>
          </cell>
        </row>
        <row r="67">
          <cell r="U67">
            <v>4669.98</v>
          </cell>
        </row>
        <row r="67">
          <cell r="W67">
            <v>270</v>
          </cell>
        </row>
        <row r="67">
          <cell r="AA67">
            <v>208</v>
          </cell>
        </row>
        <row r="67">
          <cell r="AD67">
            <v>300</v>
          </cell>
        </row>
        <row r="67">
          <cell r="AF67">
            <v>520</v>
          </cell>
        </row>
        <row r="67">
          <cell r="AM67">
            <v>5967.98</v>
          </cell>
          <cell r="AN67">
            <v>0</v>
          </cell>
          <cell r="AO67">
            <v>0</v>
          </cell>
          <cell r="AP67">
            <v>0</v>
          </cell>
          <cell r="AQ67">
            <v>0</v>
          </cell>
        </row>
        <row r="67">
          <cell r="AY67">
            <v>5967.98</v>
          </cell>
          <cell r="AZ67">
            <v>0</v>
          </cell>
        </row>
        <row r="67">
          <cell r="BB67">
            <v>0</v>
          </cell>
          <cell r="BC67">
            <v>0</v>
          </cell>
        </row>
        <row r="67">
          <cell r="BJ67">
            <v>5967.98</v>
          </cell>
        </row>
        <row r="67">
          <cell r="BL67">
            <v>0</v>
          </cell>
          <cell r="BM67">
            <v>21.8607326007326</v>
          </cell>
          <cell r="BN67">
            <v>21.8607326007326</v>
          </cell>
        </row>
        <row r="67">
          <cell r="BP67" t="str">
            <v>劳务工-劳务发放</v>
          </cell>
          <cell r="BQ67">
            <v>0</v>
          </cell>
          <cell r="BR67" t="str">
            <v>430203197603046035</v>
          </cell>
          <cell r="BS67" t="str">
            <v>德顺</v>
          </cell>
        </row>
        <row r="68">
          <cell r="C68" t="str">
            <v>袁珊珊</v>
          </cell>
          <cell r="D68" t="str">
            <v>生产制造部</v>
          </cell>
          <cell r="E68">
            <v>45739</v>
          </cell>
          <cell r="F68" t="str">
            <v>发泡操作工</v>
          </cell>
          <cell r="G68">
            <v>45778</v>
          </cell>
          <cell r="H68">
            <v>26</v>
          </cell>
          <cell r="I68">
            <v>26.4</v>
          </cell>
        </row>
        <row r="68">
          <cell r="N68">
            <v>2532.927777</v>
          </cell>
          <cell r="O68">
            <v>1512.92307692308</v>
          </cell>
          <cell r="P68">
            <v>100</v>
          </cell>
        </row>
        <row r="68">
          <cell r="R68">
            <v>300</v>
          </cell>
        </row>
        <row r="68">
          <cell r="U68">
            <v>4445.85085392308</v>
          </cell>
        </row>
        <row r="68">
          <cell r="W68">
            <v>279</v>
          </cell>
        </row>
        <row r="68">
          <cell r="AA68">
            <v>211.2</v>
          </cell>
        </row>
        <row r="68">
          <cell r="AD68">
            <v>200</v>
          </cell>
        </row>
        <row r="68">
          <cell r="AF68">
            <v>528</v>
          </cell>
        </row>
        <row r="68">
          <cell r="AI68">
            <v>-10</v>
          </cell>
        </row>
        <row r="68">
          <cell r="AM68">
            <v>5654.05</v>
          </cell>
          <cell r="AN68">
            <v>0</v>
          </cell>
          <cell r="AO68">
            <v>0</v>
          </cell>
          <cell r="AP68">
            <v>0</v>
          </cell>
          <cell r="AQ68">
            <v>0</v>
          </cell>
        </row>
        <row r="68">
          <cell r="AY68">
            <v>5654.05</v>
          </cell>
          <cell r="AZ68">
            <v>0</v>
          </cell>
        </row>
        <row r="68">
          <cell r="BB68">
            <v>0</v>
          </cell>
          <cell r="BC68">
            <v>0</v>
          </cell>
          <cell r="BD68">
            <v>11</v>
          </cell>
        </row>
        <row r="68">
          <cell r="BJ68">
            <v>5643.05</v>
          </cell>
        </row>
        <row r="68">
          <cell r="BL68">
            <v>0</v>
          </cell>
          <cell r="BM68">
            <v>20.3970057720058</v>
          </cell>
          <cell r="BN68">
            <v>20.3573232323232</v>
          </cell>
        </row>
        <row r="68">
          <cell r="BP68" t="str">
            <v>劳务工-劳务发放</v>
          </cell>
          <cell r="BQ68">
            <v>0</v>
          </cell>
          <cell r="BR68" t="str">
            <v>430202197804222043</v>
          </cell>
          <cell r="BS68" t="str">
            <v>德顺</v>
          </cell>
        </row>
        <row r="69">
          <cell r="C69" t="str">
            <v>杨文</v>
          </cell>
          <cell r="D69" t="str">
            <v>生产制造部</v>
          </cell>
          <cell r="E69">
            <v>45785</v>
          </cell>
          <cell r="F69" t="str">
            <v>发泡操作工</v>
          </cell>
          <cell r="G69">
            <v>45785</v>
          </cell>
          <cell r="H69">
            <v>26</v>
          </cell>
          <cell r="I69">
            <v>23</v>
          </cell>
        </row>
        <row r="69">
          <cell r="N69">
            <v>1783.917583</v>
          </cell>
          <cell r="O69">
            <v>1318.07692307692</v>
          </cell>
          <cell r="P69">
            <v>0</v>
          </cell>
        </row>
        <row r="69">
          <cell r="R69">
            <v>0</v>
          </cell>
        </row>
        <row r="69">
          <cell r="U69">
            <v>3101.99450607692</v>
          </cell>
        </row>
        <row r="69">
          <cell r="W69">
            <v>264</v>
          </cell>
        </row>
        <row r="69">
          <cell r="AA69">
            <v>184</v>
          </cell>
        </row>
        <row r="69">
          <cell r="AD69">
            <v>176.923076923077</v>
          </cell>
        </row>
        <row r="69">
          <cell r="AF69">
            <v>460</v>
          </cell>
        </row>
        <row r="69">
          <cell r="AM69">
            <v>4186.92</v>
          </cell>
          <cell r="AN69">
            <v>0</v>
          </cell>
          <cell r="AO69">
            <v>0</v>
          </cell>
          <cell r="AP69">
            <v>0</v>
          </cell>
          <cell r="AQ69">
            <v>0</v>
          </cell>
        </row>
        <row r="69">
          <cell r="AY69">
            <v>4186.92</v>
          </cell>
          <cell r="AZ69">
            <v>0</v>
          </cell>
        </row>
        <row r="69">
          <cell r="BB69">
            <v>0</v>
          </cell>
          <cell r="BC69">
            <v>0</v>
          </cell>
          <cell r="BD69">
            <v>30</v>
          </cell>
        </row>
        <row r="69">
          <cell r="BJ69">
            <v>4156.92</v>
          </cell>
        </row>
        <row r="69">
          <cell r="BL69">
            <v>0</v>
          </cell>
          <cell r="BM69">
            <v>17.3371428571429</v>
          </cell>
          <cell r="BN69">
            <v>17.2129192546584</v>
          </cell>
        </row>
        <row r="69">
          <cell r="BP69" t="str">
            <v>劳务工-劳务发放</v>
          </cell>
          <cell r="BQ69">
            <v>0</v>
          </cell>
          <cell r="BR69" t="str">
            <v>430221198911105014</v>
          </cell>
          <cell r="BS69" t="str">
            <v>湘潭思泉</v>
          </cell>
        </row>
        <row r="70">
          <cell r="C70" t="str">
            <v>龙意倩</v>
          </cell>
          <cell r="D70" t="str">
            <v>生产制造部</v>
          </cell>
          <cell r="E70">
            <v>45790</v>
          </cell>
          <cell r="F70" t="str">
            <v>发泡操作工</v>
          </cell>
          <cell r="G70">
            <v>45790</v>
          </cell>
          <cell r="H70">
            <v>26</v>
          </cell>
          <cell r="I70">
            <v>18</v>
          </cell>
        </row>
        <row r="70">
          <cell r="N70">
            <v>1954.744284</v>
          </cell>
          <cell r="O70">
            <v>1031.53846153846</v>
          </cell>
          <cell r="P70">
            <v>0</v>
          </cell>
        </row>
        <row r="70">
          <cell r="R70">
            <v>0</v>
          </cell>
        </row>
        <row r="70">
          <cell r="U70">
            <v>2986.28274553846</v>
          </cell>
        </row>
        <row r="70">
          <cell r="W70">
            <v>273</v>
          </cell>
        </row>
        <row r="70">
          <cell r="AA70">
            <v>144</v>
          </cell>
        </row>
        <row r="70">
          <cell r="AD70">
            <v>484.615384615385</v>
          </cell>
        </row>
        <row r="70">
          <cell r="AF70">
            <v>360</v>
          </cell>
        </row>
        <row r="70">
          <cell r="AI70">
            <v>-10</v>
          </cell>
        </row>
        <row r="70">
          <cell r="AM70">
            <v>4237.9</v>
          </cell>
          <cell r="AN70">
            <v>0</v>
          </cell>
          <cell r="AO70">
            <v>0</v>
          </cell>
          <cell r="AP70">
            <v>0</v>
          </cell>
          <cell r="AQ70">
            <v>0</v>
          </cell>
        </row>
        <row r="70">
          <cell r="AY70">
            <v>4237.9</v>
          </cell>
          <cell r="AZ70">
            <v>0</v>
          </cell>
        </row>
        <row r="70">
          <cell r="BB70">
            <v>0</v>
          </cell>
          <cell r="BC70">
            <v>0</v>
          </cell>
        </row>
        <row r="70">
          <cell r="BJ70">
            <v>4237.9</v>
          </cell>
        </row>
        <row r="70">
          <cell r="BL70">
            <v>0</v>
          </cell>
          <cell r="BM70">
            <v>22.4227513227513</v>
          </cell>
          <cell r="BN70">
            <v>22.4227513227513</v>
          </cell>
        </row>
        <row r="70">
          <cell r="BP70" t="str">
            <v>劳务工-劳务发放</v>
          </cell>
          <cell r="BQ70">
            <v>0</v>
          </cell>
          <cell r="BR70" t="str">
            <v>430221198104047815</v>
          </cell>
          <cell r="BS70" t="str">
            <v>湖南诚展</v>
          </cell>
        </row>
        <row r="71">
          <cell r="C71" t="str">
            <v>蒋鹏</v>
          </cell>
          <cell r="D71" t="str">
            <v>生产制造部</v>
          </cell>
          <cell r="E71">
            <v>45800</v>
          </cell>
          <cell r="F71" t="str">
            <v>发泡操作工</v>
          </cell>
          <cell r="G71">
            <v>45800</v>
          </cell>
          <cell r="H71">
            <v>26</v>
          </cell>
          <cell r="I71">
            <v>8</v>
          </cell>
        </row>
        <row r="71">
          <cell r="N71">
            <v>593.84</v>
          </cell>
          <cell r="O71">
            <v>458.461538461539</v>
          </cell>
          <cell r="P71">
            <v>0</v>
          </cell>
        </row>
        <row r="71">
          <cell r="R71">
            <v>0</v>
          </cell>
        </row>
        <row r="71">
          <cell r="U71">
            <v>1052.30153846154</v>
          </cell>
        </row>
        <row r="71">
          <cell r="W71">
            <v>261</v>
          </cell>
        </row>
        <row r="71">
          <cell r="AA71">
            <v>64</v>
          </cell>
        </row>
        <row r="71">
          <cell r="AD71">
            <v>215.384615384615</v>
          </cell>
        </row>
        <row r="71">
          <cell r="AF71">
            <v>160</v>
          </cell>
        </row>
        <row r="71">
          <cell r="AM71">
            <v>1752.69</v>
          </cell>
          <cell r="AN71">
            <v>0</v>
          </cell>
          <cell r="AO71">
            <v>0</v>
          </cell>
          <cell r="AP71">
            <v>0</v>
          </cell>
          <cell r="AQ71">
            <v>0</v>
          </cell>
        </row>
        <row r="71">
          <cell r="AY71">
            <v>1752.69</v>
          </cell>
          <cell r="AZ71">
            <v>0</v>
          </cell>
        </row>
        <row r="71">
          <cell r="BB71">
            <v>0</v>
          </cell>
          <cell r="BC71">
            <v>0</v>
          </cell>
        </row>
        <row r="71">
          <cell r="BJ71">
            <v>1752.69</v>
          </cell>
        </row>
        <row r="71">
          <cell r="BL71">
            <v>0</v>
          </cell>
          <cell r="BM71">
            <v>20.8653571428571</v>
          </cell>
          <cell r="BN71">
            <v>20.8653571428571</v>
          </cell>
        </row>
        <row r="71">
          <cell r="BP71" t="str">
            <v>劳务工-劳务发放</v>
          </cell>
          <cell r="BQ71">
            <v>0</v>
          </cell>
          <cell r="BR71" t="str">
            <v>430203197807280018</v>
          </cell>
          <cell r="BS71" t="str">
            <v>德顺</v>
          </cell>
        </row>
        <row r="72">
          <cell r="C72" t="str">
            <v>肖军奇</v>
          </cell>
          <cell r="D72" t="str">
            <v>生产制造部</v>
          </cell>
          <cell r="E72">
            <v>45801</v>
          </cell>
          <cell r="F72" t="str">
            <v>发泡操作工</v>
          </cell>
          <cell r="G72">
            <v>45801</v>
          </cell>
          <cell r="H72">
            <v>26</v>
          </cell>
          <cell r="I72">
            <v>7</v>
          </cell>
        </row>
        <row r="72">
          <cell r="N72">
            <v>654.61</v>
          </cell>
          <cell r="O72">
            <v>401.153846153846</v>
          </cell>
          <cell r="P72">
            <v>0</v>
          </cell>
        </row>
        <row r="72">
          <cell r="R72">
            <v>0</v>
          </cell>
        </row>
        <row r="72">
          <cell r="U72">
            <v>1055.76384615385</v>
          </cell>
        </row>
        <row r="72">
          <cell r="W72">
            <v>273</v>
          </cell>
        </row>
        <row r="72">
          <cell r="AA72">
            <v>56</v>
          </cell>
        </row>
        <row r="72">
          <cell r="AD72">
            <v>53.8461538461538</v>
          </cell>
        </row>
        <row r="72">
          <cell r="AF72">
            <v>140</v>
          </cell>
        </row>
        <row r="72">
          <cell r="AM72">
            <v>1578.61</v>
          </cell>
          <cell r="AN72">
            <v>0</v>
          </cell>
          <cell r="AO72">
            <v>0</v>
          </cell>
          <cell r="AP72">
            <v>0</v>
          </cell>
          <cell r="AQ72">
            <v>0</v>
          </cell>
        </row>
        <row r="72">
          <cell r="AY72">
            <v>1578.61</v>
          </cell>
          <cell r="AZ72">
            <v>0</v>
          </cell>
        </row>
        <row r="72">
          <cell r="BB72">
            <v>0</v>
          </cell>
          <cell r="BC72">
            <v>0</v>
          </cell>
        </row>
        <row r="72">
          <cell r="BJ72">
            <v>1578.61</v>
          </cell>
        </row>
        <row r="72">
          <cell r="BL72">
            <v>0</v>
          </cell>
          <cell r="BM72">
            <v>21.4776870748299</v>
          </cell>
          <cell r="BN72">
            <v>21.4776870748299</v>
          </cell>
        </row>
        <row r="72">
          <cell r="BP72" t="str">
            <v>劳务工-劳务发放</v>
          </cell>
          <cell r="BQ72">
            <v>0</v>
          </cell>
          <cell r="BR72" t="str">
            <v>432503197510307038</v>
          </cell>
          <cell r="BS72" t="str">
            <v>湘潭思泉</v>
          </cell>
        </row>
        <row r="73">
          <cell r="C73" t="str">
            <v>付志勇</v>
          </cell>
          <cell r="D73" t="str">
            <v>生产制造部</v>
          </cell>
          <cell r="E73">
            <v>45801</v>
          </cell>
          <cell r="F73" t="str">
            <v>发泡操作工</v>
          </cell>
          <cell r="G73">
            <v>45801</v>
          </cell>
          <cell r="H73">
            <v>26</v>
          </cell>
          <cell r="I73">
            <v>7</v>
          </cell>
        </row>
        <row r="73">
          <cell r="N73">
            <v>594.61</v>
          </cell>
          <cell r="O73">
            <v>401.153846153846</v>
          </cell>
          <cell r="P73">
            <v>0</v>
          </cell>
        </row>
        <row r="73">
          <cell r="R73">
            <v>0</v>
          </cell>
        </row>
        <row r="73">
          <cell r="U73">
            <v>995.763846153846</v>
          </cell>
        </row>
        <row r="73">
          <cell r="W73">
            <v>252</v>
          </cell>
        </row>
        <row r="73">
          <cell r="AA73">
            <v>56</v>
          </cell>
        </row>
        <row r="73">
          <cell r="AD73">
            <v>53.8461538461538</v>
          </cell>
        </row>
        <row r="73">
          <cell r="AF73">
            <v>140</v>
          </cell>
        </row>
        <row r="73">
          <cell r="AM73">
            <v>1497.61</v>
          </cell>
          <cell r="AN73">
            <v>0</v>
          </cell>
          <cell r="AO73">
            <v>0</v>
          </cell>
          <cell r="AP73">
            <v>0</v>
          </cell>
          <cell r="AQ73">
            <v>0</v>
          </cell>
        </row>
        <row r="73">
          <cell r="AY73">
            <v>1497.61</v>
          </cell>
          <cell r="AZ73">
            <v>0</v>
          </cell>
        </row>
        <row r="73">
          <cell r="BB73">
            <v>0</v>
          </cell>
          <cell r="BC73">
            <v>0</v>
          </cell>
        </row>
        <row r="73">
          <cell r="BJ73">
            <v>1497.61</v>
          </cell>
        </row>
        <row r="73">
          <cell r="BL73">
            <v>0</v>
          </cell>
          <cell r="BM73">
            <v>20.3756462585034</v>
          </cell>
          <cell r="BN73">
            <v>20.3756462585034</v>
          </cell>
        </row>
        <row r="73">
          <cell r="BP73" t="str">
            <v>劳务工-劳务发放</v>
          </cell>
          <cell r="BQ73">
            <v>0</v>
          </cell>
          <cell r="BR73" t="str">
            <v>430223197108105136</v>
          </cell>
          <cell r="BS73" t="str">
            <v>湘潭思泉</v>
          </cell>
        </row>
        <row r="74">
          <cell r="C74" t="str">
            <v>聂松华</v>
          </cell>
          <cell r="D74" t="str">
            <v>生产制造部</v>
          </cell>
          <cell r="E74">
            <v>45789</v>
          </cell>
          <cell r="F74" t="str">
            <v>发泡操作工</v>
          </cell>
          <cell r="G74">
            <v>45789</v>
          </cell>
          <cell r="H74">
            <v>26</v>
          </cell>
          <cell r="I74">
            <v>18</v>
          </cell>
        </row>
        <row r="74">
          <cell r="N74">
            <v>1966.14</v>
          </cell>
          <cell r="O74">
            <v>1031.53846153846</v>
          </cell>
          <cell r="P74">
            <v>0</v>
          </cell>
        </row>
        <row r="74">
          <cell r="R74">
            <v>0</v>
          </cell>
        </row>
        <row r="74">
          <cell r="U74">
            <v>2997.67846153846</v>
          </cell>
        </row>
        <row r="74">
          <cell r="W74">
            <v>258</v>
          </cell>
        </row>
        <row r="74">
          <cell r="AA74">
            <v>144</v>
          </cell>
        </row>
        <row r="74">
          <cell r="AD74">
            <v>138.461538461538</v>
          </cell>
        </row>
        <row r="74">
          <cell r="AF74">
            <v>360</v>
          </cell>
        </row>
        <row r="74">
          <cell r="AM74">
            <v>3898.14</v>
          </cell>
          <cell r="AN74">
            <v>0</v>
          </cell>
          <cell r="AO74">
            <v>0</v>
          </cell>
          <cell r="AP74">
            <v>0</v>
          </cell>
          <cell r="AQ74">
            <v>0</v>
          </cell>
        </row>
        <row r="74">
          <cell r="AY74">
            <v>3898.14</v>
          </cell>
          <cell r="AZ74">
            <v>0</v>
          </cell>
        </row>
        <row r="74">
          <cell r="BB74">
            <v>0</v>
          </cell>
          <cell r="BC74">
            <v>0</v>
          </cell>
          <cell r="BD74">
            <v>43</v>
          </cell>
        </row>
        <row r="74">
          <cell r="BJ74">
            <v>3855.14</v>
          </cell>
        </row>
        <row r="74">
          <cell r="BL74">
            <v>0</v>
          </cell>
          <cell r="BM74">
            <v>20.6250793650794</v>
          </cell>
          <cell r="BN74">
            <v>20.3975661375661</v>
          </cell>
        </row>
        <row r="74">
          <cell r="BP74" t="str">
            <v>劳务工-劳务发放</v>
          </cell>
          <cell r="BQ74">
            <v>0</v>
          </cell>
          <cell r="BR74" t="str">
            <v>430221198006087813</v>
          </cell>
          <cell r="BS74" t="str">
            <v>湖南诚展</v>
          </cell>
        </row>
        <row r="75">
          <cell r="C75" t="str">
            <v>郭鹏</v>
          </cell>
          <cell r="D75" t="str">
            <v>生产制造部</v>
          </cell>
          <cell r="E75">
            <v>45791</v>
          </cell>
          <cell r="F75" t="str">
            <v>发泡操作工</v>
          </cell>
          <cell r="G75">
            <v>45791</v>
          </cell>
          <cell r="H75">
            <v>26</v>
          </cell>
          <cell r="I75">
            <v>17</v>
          </cell>
        </row>
        <row r="75">
          <cell r="N75">
            <v>1515.3230394</v>
          </cell>
          <cell r="O75">
            <v>974.230769230769</v>
          </cell>
          <cell r="P75">
            <v>0</v>
          </cell>
        </row>
        <row r="75">
          <cell r="R75">
            <v>0</v>
          </cell>
        </row>
        <row r="75">
          <cell r="U75">
            <v>2489.55380863077</v>
          </cell>
        </row>
        <row r="75">
          <cell r="W75">
            <v>270</v>
          </cell>
        </row>
        <row r="75">
          <cell r="AA75">
            <v>136</v>
          </cell>
        </row>
        <row r="75">
          <cell r="AD75">
            <v>123.076923076923</v>
          </cell>
        </row>
        <row r="75">
          <cell r="AF75">
            <v>340</v>
          </cell>
        </row>
        <row r="75">
          <cell r="AM75">
            <v>3358.63</v>
          </cell>
          <cell r="AN75">
            <v>0</v>
          </cell>
          <cell r="AO75">
            <v>0</v>
          </cell>
          <cell r="AP75">
            <v>0</v>
          </cell>
          <cell r="AQ75">
            <v>0</v>
          </cell>
        </row>
        <row r="75">
          <cell r="AY75">
            <v>3358.63</v>
          </cell>
          <cell r="AZ75">
            <v>0</v>
          </cell>
        </row>
        <row r="75">
          <cell r="BB75">
            <v>0</v>
          </cell>
          <cell r="BC75">
            <v>0</v>
          </cell>
        </row>
        <row r="75">
          <cell r="BJ75">
            <v>3358.63</v>
          </cell>
        </row>
        <row r="75">
          <cell r="BL75">
            <v>0</v>
          </cell>
          <cell r="BM75">
            <v>18.8158543417367</v>
          </cell>
          <cell r="BN75">
            <v>18.8158543417367</v>
          </cell>
        </row>
        <row r="75">
          <cell r="BP75" t="str">
            <v>劳务工-劳务发放</v>
          </cell>
          <cell r="BQ75">
            <v>0</v>
          </cell>
          <cell r="BR75" t="str">
            <v>430221198302060033</v>
          </cell>
          <cell r="BS75" t="str">
            <v>湘潭思泉</v>
          </cell>
        </row>
        <row r="76">
          <cell r="C76" t="str">
            <v>彭梅芳</v>
          </cell>
          <cell r="D76" t="str">
            <v>生产制造部</v>
          </cell>
          <cell r="E76">
            <v>45805</v>
          </cell>
          <cell r="F76" t="str">
            <v>发泡操作工</v>
          </cell>
          <cell r="G76">
            <v>45805</v>
          </cell>
          <cell r="H76">
            <v>26</v>
          </cell>
          <cell r="I76">
            <v>3</v>
          </cell>
        </row>
        <row r="76">
          <cell r="N76">
            <v>339.921</v>
          </cell>
          <cell r="O76">
            <v>171.923076923077</v>
          </cell>
          <cell r="P76">
            <v>0</v>
          </cell>
        </row>
        <row r="76">
          <cell r="R76">
            <v>0</v>
          </cell>
        </row>
        <row r="76">
          <cell r="U76">
            <v>511.844076923077</v>
          </cell>
        </row>
        <row r="76">
          <cell r="W76">
            <v>0</v>
          </cell>
        </row>
        <row r="76">
          <cell r="AA76">
            <v>24</v>
          </cell>
        </row>
        <row r="76">
          <cell r="AD76">
            <v>23.0769230769231</v>
          </cell>
        </row>
        <row r="76">
          <cell r="AF76">
            <v>60</v>
          </cell>
        </row>
        <row r="76">
          <cell r="AM76">
            <v>618.92</v>
          </cell>
          <cell r="AN76">
            <v>0</v>
          </cell>
          <cell r="AO76">
            <v>0</v>
          </cell>
          <cell r="AP76">
            <v>0</v>
          </cell>
          <cell r="AQ76">
            <v>0</v>
          </cell>
        </row>
        <row r="76">
          <cell r="AY76">
            <v>618.92</v>
          </cell>
          <cell r="AZ76">
            <v>0</v>
          </cell>
        </row>
        <row r="76">
          <cell r="BB76">
            <v>0</v>
          </cell>
          <cell r="BC76">
            <v>0</v>
          </cell>
        </row>
        <row r="76">
          <cell r="BJ76">
            <v>618.92</v>
          </cell>
        </row>
        <row r="76">
          <cell r="BL76">
            <v>0</v>
          </cell>
          <cell r="BM76">
            <v>19.648253968254</v>
          </cell>
          <cell r="BN76">
            <v>19.648253968254</v>
          </cell>
        </row>
        <row r="76">
          <cell r="BP76" t="str">
            <v>劳务工-劳务发放</v>
          </cell>
          <cell r="BQ76">
            <v>0</v>
          </cell>
          <cell r="BR76" t="str">
            <v>430224197608062765</v>
          </cell>
          <cell r="BS76" t="str">
            <v>湘潭思泉</v>
          </cell>
        </row>
        <row r="77">
          <cell r="C77" t="str">
            <v>唐江山</v>
          </cell>
          <cell r="D77" t="str">
            <v>生产制造部</v>
          </cell>
          <cell r="E77">
            <v>45806</v>
          </cell>
          <cell r="F77" t="str">
            <v>发泡操作工</v>
          </cell>
          <cell r="G77">
            <v>45806</v>
          </cell>
          <cell r="H77">
            <v>26</v>
          </cell>
          <cell r="I77">
            <v>2</v>
          </cell>
        </row>
        <row r="77">
          <cell r="N77">
            <v>223.614</v>
          </cell>
          <cell r="O77">
            <v>114.615384615385</v>
          </cell>
          <cell r="P77">
            <v>0</v>
          </cell>
        </row>
        <row r="77">
          <cell r="R77">
            <v>0</v>
          </cell>
        </row>
        <row r="77">
          <cell r="U77">
            <v>338.229384615385</v>
          </cell>
        </row>
        <row r="77">
          <cell r="W77">
            <v>0</v>
          </cell>
        </row>
        <row r="77">
          <cell r="AA77">
            <v>16</v>
          </cell>
        </row>
        <row r="77">
          <cell r="AD77">
            <v>15.3846153846154</v>
          </cell>
        </row>
        <row r="77">
          <cell r="AF77">
            <v>40</v>
          </cell>
        </row>
        <row r="77">
          <cell r="AM77">
            <v>409.61</v>
          </cell>
        </row>
        <row r="77">
          <cell r="AY77">
            <v>409.61</v>
          </cell>
          <cell r="AZ77">
            <v>0</v>
          </cell>
        </row>
        <row r="77">
          <cell r="BB77">
            <v>0</v>
          </cell>
          <cell r="BC77">
            <v>0</v>
          </cell>
        </row>
        <row r="77">
          <cell r="BJ77">
            <v>409.61</v>
          </cell>
        </row>
        <row r="77">
          <cell r="BL77">
            <v>0</v>
          </cell>
          <cell r="BM77">
            <v>19.5052380952381</v>
          </cell>
          <cell r="BN77">
            <v>19.5052380952381</v>
          </cell>
        </row>
        <row r="77">
          <cell r="BP77" t="str">
            <v>劳务工-劳务发放</v>
          </cell>
          <cell r="BQ77">
            <v>0</v>
          </cell>
          <cell r="BR77" t="str">
            <v>430321197411177856</v>
          </cell>
          <cell r="BS77" t="str">
            <v>湘潭思泉</v>
          </cell>
        </row>
        <row r="78">
          <cell r="C78" t="str">
            <v>高玉霞</v>
          </cell>
          <cell r="D78" t="str">
            <v>生产制造部</v>
          </cell>
          <cell r="E78">
            <v>45806</v>
          </cell>
          <cell r="F78" t="str">
            <v>发泡操作工</v>
          </cell>
          <cell r="G78">
            <v>45806</v>
          </cell>
          <cell r="H78">
            <v>26</v>
          </cell>
          <cell r="I78">
            <v>2</v>
          </cell>
        </row>
        <row r="78">
          <cell r="N78">
            <v>223.614</v>
          </cell>
          <cell r="O78">
            <v>114.615384615385</v>
          </cell>
          <cell r="P78">
            <v>0</v>
          </cell>
        </row>
        <row r="78">
          <cell r="R78">
            <v>0</v>
          </cell>
        </row>
        <row r="78">
          <cell r="U78">
            <v>338.229384615385</v>
          </cell>
        </row>
        <row r="78">
          <cell r="W78">
            <v>0</v>
          </cell>
        </row>
        <row r="78">
          <cell r="AA78">
            <v>16</v>
          </cell>
        </row>
        <row r="78">
          <cell r="AD78">
            <v>23.0769230769231</v>
          </cell>
        </row>
        <row r="78">
          <cell r="AF78">
            <v>40</v>
          </cell>
        </row>
        <row r="78">
          <cell r="AM78">
            <v>417.31</v>
          </cell>
          <cell r="AN78">
            <v>0</v>
          </cell>
          <cell r="AO78">
            <v>0</v>
          </cell>
          <cell r="AP78">
            <v>0</v>
          </cell>
          <cell r="AQ78">
            <v>0</v>
          </cell>
        </row>
        <row r="78">
          <cell r="AY78">
            <v>417.31</v>
          </cell>
          <cell r="AZ78">
            <v>0</v>
          </cell>
        </row>
        <row r="78">
          <cell r="BB78">
            <v>0</v>
          </cell>
          <cell r="BC78">
            <v>0</v>
          </cell>
        </row>
        <row r="78">
          <cell r="BJ78">
            <v>417.31</v>
          </cell>
        </row>
        <row r="78">
          <cell r="BL78">
            <v>0</v>
          </cell>
          <cell r="BM78">
            <v>19.8719047619048</v>
          </cell>
          <cell r="BN78">
            <v>19.8719047619048</v>
          </cell>
        </row>
        <row r="78">
          <cell r="BP78" t="str">
            <v>劳务工-劳务发放</v>
          </cell>
          <cell r="BQ78">
            <v>0</v>
          </cell>
          <cell r="BR78" t="str">
            <v>411024196911201643</v>
          </cell>
          <cell r="BS78" t="str">
            <v>湘潭宏顺</v>
          </cell>
        </row>
        <row r="79">
          <cell r="C79" t="str">
            <v>齐水斌</v>
          </cell>
          <cell r="D79" t="str">
            <v>生产制造部</v>
          </cell>
          <cell r="E79">
            <v>45805</v>
          </cell>
          <cell r="F79" t="str">
            <v>发泡操作工</v>
          </cell>
          <cell r="G79">
            <v>45805</v>
          </cell>
          <cell r="H79">
            <v>26</v>
          </cell>
          <cell r="I79">
            <v>3</v>
          </cell>
        </row>
        <row r="79">
          <cell r="N79">
            <v>397.69</v>
          </cell>
          <cell r="O79">
            <v>171.923076923077</v>
          </cell>
          <cell r="P79">
            <v>0</v>
          </cell>
        </row>
        <row r="79">
          <cell r="R79">
            <v>0</v>
          </cell>
        </row>
        <row r="79">
          <cell r="U79">
            <v>569.613076923077</v>
          </cell>
        </row>
        <row r="79">
          <cell r="W79">
            <v>0</v>
          </cell>
        </row>
        <row r="79">
          <cell r="AA79">
            <v>24</v>
          </cell>
        </row>
        <row r="79">
          <cell r="AD79">
            <v>92.3076923076923</v>
          </cell>
        </row>
        <row r="79">
          <cell r="AF79">
            <v>60</v>
          </cell>
        </row>
        <row r="79">
          <cell r="AM79">
            <v>745.92</v>
          </cell>
          <cell r="AN79">
            <v>0</v>
          </cell>
          <cell r="AO79">
            <v>0</v>
          </cell>
          <cell r="AP79">
            <v>0</v>
          </cell>
          <cell r="AQ79">
            <v>0</v>
          </cell>
        </row>
        <row r="79">
          <cell r="AY79">
            <v>745.92</v>
          </cell>
          <cell r="AZ79">
            <v>0</v>
          </cell>
        </row>
        <row r="79">
          <cell r="BB79">
            <v>0</v>
          </cell>
          <cell r="BC79">
            <v>0</v>
          </cell>
        </row>
        <row r="79">
          <cell r="BJ79">
            <v>745.92</v>
          </cell>
        </row>
        <row r="79">
          <cell r="BL79">
            <v>0</v>
          </cell>
          <cell r="BM79">
            <v>23.68</v>
          </cell>
          <cell r="BN79">
            <v>23.68</v>
          </cell>
        </row>
        <row r="79">
          <cell r="BP79" t="str">
            <v>劳务工-劳务发放</v>
          </cell>
          <cell r="BQ79">
            <v>0</v>
          </cell>
          <cell r="BR79">
            <v>0</v>
          </cell>
          <cell r="BS79" t="str">
            <v>湘潭思泉</v>
          </cell>
        </row>
        <row r="80">
          <cell r="C80" t="str">
            <v>陈波</v>
          </cell>
          <cell r="D80" t="str">
            <v>生产制造部</v>
          </cell>
          <cell r="E80">
            <v>45804</v>
          </cell>
          <cell r="F80" t="str">
            <v>发泡操作工</v>
          </cell>
          <cell r="G80">
            <v>45804</v>
          </cell>
          <cell r="H80">
            <v>26</v>
          </cell>
          <cell r="I80">
            <v>4</v>
          </cell>
        </row>
        <row r="80">
          <cell r="N80">
            <v>536.92</v>
          </cell>
          <cell r="O80">
            <v>229.230769230769</v>
          </cell>
          <cell r="P80">
            <v>0</v>
          </cell>
        </row>
        <row r="80">
          <cell r="R80">
            <v>0</v>
          </cell>
        </row>
        <row r="80">
          <cell r="U80">
            <v>766.150769230769</v>
          </cell>
        </row>
        <row r="80">
          <cell r="W80">
            <v>0</v>
          </cell>
        </row>
        <row r="80">
          <cell r="AA80">
            <v>32</v>
          </cell>
        </row>
        <row r="80">
          <cell r="AD80">
            <v>30.7692307692308</v>
          </cell>
        </row>
        <row r="80">
          <cell r="AF80">
            <v>80</v>
          </cell>
        </row>
        <row r="80">
          <cell r="AM80">
            <v>908.92</v>
          </cell>
          <cell r="AN80">
            <v>0</v>
          </cell>
          <cell r="AO80">
            <v>0</v>
          </cell>
          <cell r="AP80">
            <v>0</v>
          </cell>
          <cell r="AQ80">
            <v>0</v>
          </cell>
        </row>
        <row r="80">
          <cell r="AY80">
            <v>908.92</v>
          </cell>
          <cell r="AZ80">
            <v>0</v>
          </cell>
        </row>
        <row r="80">
          <cell r="BB80">
            <v>0</v>
          </cell>
          <cell r="BC80">
            <v>0</v>
          </cell>
        </row>
        <row r="80">
          <cell r="BJ80">
            <v>908.92</v>
          </cell>
        </row>
        <row r="80">
          <cell r="BL80">
            <v>0</v>
          </cell>
          <cell r="BM80">
            <v>21.6409523809524</v>
          </cell>
          <cell r="BN80">
            <v>21.6409523809524</v>
          </cell>
        </row>
        <row r="80">
          <cell r="BP80" t="str">
            <v>劳务工-劳务发放</v>
          </cell>
          <cell r="BQ80">
            <v>0</v>
          </cell>
          <cell r="BR80">
            <v>0</v>
          </cell>
          <cell r="BS80" t="str">
            <v>湘潭思泉</v>
          </cell>
        </row>
        <row r="81">
          <cell r="C81" t="str">
            <v>何林</v>
          </cell>
          <cell r="D81" t="str">
            <v>生产制造部</v>
          </cell>
          <cell r="E81">
            <v>45804</v>
          </cell>
          <cell r="F81" t="str">
            <v>发泡操作工</v>
          </cell>
          <cell r="G81">
            <v>45804</v>
          </cell>
          <cell r="H81">
            <v>26</v>
          </cell>
          <cell r="I81">
            <v>4</v>
          </cell>
        </row>
        <row r="81">
          <cell r="N81">
            <v>536.92</v>
          </cell>
          <cell r="O81">
            <v>229.230769230769</v>
          </cell>
          <cell r="P81">
            <v>0</v>
          </cell>
        </row>
        <row r="81">
          <cell r="R81">
            <v>0</v>
          </cell>
        </row>
        <row r="81">
          <cell r="U81">
            <v>766.150769230769</v>
          </cell>
        </row>
        <row r="81">
          <cell r="W81">
            <v>0</v>
          </cell>
        </row>
        <row r="81">
          <cell r="AA81">
            <v>32</v>
          </cell>
        </row>
        <row r="81">
          <cell r="AD81">
            <v>46.1538461538462</v>
          </cell>
        </row>
        <row r="81">
          <cell r="AF81">
            <v>80</v>
          </cell>
        </row>
        <row r="81">
          <cell r="AM81">
            <v>924.3</v>
          </cell>
          <cell r="AN81">
            <v>0</v>
          </cell>
          <cell r="AO81">
            <v>0</v>
          </cell>
          <cell r="AP81">
            <v>0</v>
          </cell>
          <cell r="AQ81">
            <v>0</v>
          </cell>
        </row>
        <row r="81">
          <cell r="AY81">
            <v>924.3</v>
          </cell>
          <cell r="AZ81">
            <v>0</v>
          </cell>
        </row>
        <row r="81">
          <cell r="BB81">
            <v>0</v>
          </cell>
          <cell r="BC81">
            <v>0</v>
          </cell>
        </row>
        <row r="81">
          <cell r="BJ81">
            <v>924.3</v>
          </cell>
        </row>
        <row r="81">
          <cell r="BL81">
            <v>0</v>
          </cell>
          <cell r="BM81">
            <v>22.0071428571429</v>
          </cell>
          <cell r="BN81">
            <v>22.0071428571429</v>
          </cell>
        </row>
        <row r="81">
          <cell r="BP81" t="str">
            <v>劳务工-劳务发放</v>
          </cell>
          <cell r="BQ81">
            <v>0</v>
          </cell>
          <cell r="BR81" t="str">
            <v>432503197511177052</v>
          </cell>
          <cell r="BS81" t="str">
            <v>湘潭思泉</v>
          </cell>
        </row>
        <row r="82">
          <cell r="C82" t="str">
            <v>张永桂</v>
          </cell>
          <cell r="D82" t="str">
            <v>生产制造部</v>
          </cell>
          <cell r="E82">
            <v>45802</v>
          </cell>
          <cell r="F82" t="str">
            <v>发泡操作工</v>
          </cell>
          <cell r="G82">
            <v>45802</v>
          </cell>
          <cell r="H82">
            <v>26</v>
          </cell>
          <cell r="I82">
            <v>6</v>
          </cell>
        </row>
        <row r="82">
          <cell r="N82">
            <v>815.38</v>
          </cell>
          <cell r="O82">
            <v>343.846153846154</v>
          </cell>
          <cell r="P82">
            <v>0</v>
          </cell>
        </row>
        <row r="82">
          <cell r="R82">
            <v>0</v>
          </cell>
        </row>
        <row r="82">
          <cell r="U82">
            <v>1159.22615384615</v>
          </cell>
        </row>
        <row r="82">
          <cell r="W82">
            <v>0</v>
          </cell>
        </row>
        <row r="82">
          <cell r="AA82">
            <v>48</v>
          </cell>
        </row>
        <row r="82">
          <cell r="AD82">
            <v>184.615384615385</v>
          </cell>
        </row>
        <row r="82">
          <cell r="AF82">
            <v>120</v>
          </cell>
        </row>
        <row r="82">
          <cell r="AM82">
            <v>1511.84</v>
          </cell>
          <cell r="AN82">
            <v>0</v>
          </cell>
          <cell r="AO82">
            <v>0</v>
          </cell>
          <cell r="AP82">
            <v>0</v>
          </cell>
          <cell r="AQ82">
            <v>0</v>
          </cell>
        </row>
        <row r="82">
          <cell r="AY82">
            <v>1511.84</v>
          </cell>
          <cell r="AZ82">
            <v>0</v>
          </cell>
        </row>
        <row r="82">
          <cell r="BB82">
            <v>0</v>
          </cell>
          <cell r="BC82">
            <v>0</v>
          </cell>
        </row>
        <row r="82">
          <cell r="BJ82">
            <v>1511.84</v>
          </cell>
        </row>
        <row r="82">
          <cell r="BL82">
            <v>0</v>
          </cell>
          <cell r="BM82">
            <v>23.9974603174603</v>
          </cell>
          <cell r="BN82">
            <v>23.9974603174603</v>
          </cell>
        </row>
        <row r="82">
          <cell r="BP82" t="str">
            <v>劳务工-劳务发放</v>
          </cell>
          <cell r="BQ82">
            <v>0</v>
          </cell>
          <cell r="BR82" t="str">
            <v>430221197408096216</v>
          </cell>
          <cell r="BS82" t="str">
            <v>湘潭宏顺</v>
          </cell>
        </row>
        <row r="83">
          <cell r="C83" t="str">
            <v>张小双</v>
          </cell>
          <cell r="D83" t="str">
            <v>生产制造部</v>
          </cell>
          <cell r="E83">
            <v>45803</v>
          </cell>
          <cell r="F83" t="str">
            <v>发泡操作工</v>
          </cell>
          <cell r="G83">
            <v>45803</v>
          </cell>
          <cell r="H83">
            <v>26</v>
          </cell>
          <cell r="I83">
            <v>5</v>
          </cell>
        </row>
        <row r="83">
          <cell r="N83">
            <v>676.15</v>
          </cell>
          <cell r="O83">
            <v>286.538461538462</v>
          </cell>
          <cell r="P83">
            <v>0</v>
          </cell>
        </row>
        <row r="83">
          <cell r="R83">
            <v>0</v>
          </cell>
        </row>
        <row r="83">
          <cell r="U83">
            <v>962.688461538462</v>
          </cell>
        </row>
        <row r="83">
          <cell r="W83">
            <v>0</v>
          </cell>
        </row>
        <row r="83">
          <cell r="AA83">
            <v>40</v>
          </cell>
        </row>
        <row r="83">
          <cell r="AD83">
            <v>38.4615384615385</v>
          </cell>
        </row>
        <row r="83">
          <cell r="AF83">
            <v>100</v>
          </cell>
        </row>
        <row r="83">
          <cell r="AI83">
            <v>-10</v>
          </cell>
        </row>
        <row r="83">
          <cell r="AM83">
            <v>1131.15</v>
          </cell>
          <cell r="AN83">
            <v>0</v>
          </cell>
          <cell r="AO83">
            <v>0</v>
          </cell>
          <cell r="AP83">
            <v>0</v>
          </cell>
          <cell r="AQ83">
            <v>0</v>
          </cell>
        </row>
        <row r="83">
          <cell r="AY83">
            <v>1131.15</v>
          </cell>
          <cell r="AZ83">
            <v>0</v>
          </cell>
        </row>
        <row r="83">
          <cell r="BB83">
            <v>0</v>
          </cell>
          <cell r="BC83">
            <v>0</v>
          </cell>
        </row>
        <row r="83">
          <cell r="BJ83">
            <v>1131.15</v>
          </cell>
        </row>
        <row r="83">
          <cell r="BL83">
            <v>0</v>
          </cell>
          <cell r="BM83">
            <v>21.5457142857143</v>
          </cell>
          <cell r="BN83">
            <v>21.5457142857143</v>
          </cell>
        </row>
        <row r="83">
          <cell r="BP83" t="str">
            <v>劳务工-劳务发放</v>
          </cell>
          <cell r="BQ83">
            <v>0</v>
          </cell>
          <cell r="BR83" t="str">
            <v>430122196906237145</v>
          </cell>
          <cell r="BS83" t="str">
            <v>湘潭宏顺</v>
          </cell>
        </row>
        <row r="84">
          <cell r="C84" t="str">
            <v>卢喜春</v>
          </cell>
          <cell r="D84" t="str">
            <v>生产制造部</v>
          </cell>
          <cell r="E84">
            <v>45802</v>
          </cell>
          <cell r="F84" t="str">
            <v>发泡操作工</v>
          </cell>
          <cell r="G84">
            <v>45802</v>
          </cell>
          <cell r="H84">
            <v>26</v>
          </cell>
          <cell r="I84">
            <v>6</v>
          </cell>
        </row>
        <row r="84">
          <cell r="N84">
            <v>815.38</v>
          </cell>
          <cell r="O84">
            <v>343.846153846154</v>
          </cell>
          <cell r="P84">
            <v>0</v>
          </cell>
        </row>
        <row r="84">
          <cell r="R84">
            <v>0</v>
          </cell>
        </row>
        <row r="84">
          <cell r="U84">
            <v>1159.22615384615</v>
          </cell>
        </row>
        <row r="84">
          <cell r="W84">
            <v>0</v>
          </cell>
        </row>
        <row r="84">
          <cell r="AA84">
            <v>48</v>
          </cell>
        </row>
        <row r="84">
          <cell r="AD84">
            <v>46.1538461538462</v>
          </cell>
        </row>
        <row r="84">
          <cell r="AF84">
            <v>120</v>
          </cell>
        </row>
        <row r="84">
          <cell r="AM84">
            <v>1373.38</v>
          </cell>
          <cell r="AN84">
            <v>0</v>
          </cell>
          <cell r="AO84">
            <v>0</v>
          </cell>
          <cell r="AP84">
            <v>0</v>
          </cell>
          <cell r="AQ84">
            <v>0</v>
          </cell>
        </row>
        <row r="84">
          <cell r="AY84">
            <v>1373.38</v>
          </cell>
          <cell r="AZ84">
            <v>0</v>
          </cell>
        </row>
        <row r="84">
          <cell r="BB84">
            <v>0</v>
          </cell>
          <cell r="BC84">
            <v>0</v>
          </cell>
        </row>
        <row r="84">
          <cell r="BJ84">
            <v>1373.38</v>
          </cell>
        </row>
        <row r="84">
          <cell r="BL84">
            <v>0</v>
          </cell>
          <cell r="BM84">
            <v>21.7996825396825</v>
          </cell>
          <cell r="BN84">
            <v>21.7996825396825</v>
          </cell>
        </row>
        <row r="84">
          <cell r="BP84" t="str">
            <v>劳务工-劳务发放</v>
          </cell>
          <cell r="BQ84">
            <v>0</v>
          </cell>
          <cell r="BR84" t="str">
            <v>430321197202086421</v>
          </cell>
          <cell r="BS84" t="str">
            <v>湘潭宏顺</v>
          </cell>
        </row>
        <row r="85">
          <cell r="C85" t="str">
            <v>佘军</v>
          </cell>
          <cell r="D85" t="str">
            <v>生产制造部</v>
          </cell>
          <cell r="E85">
            <v>45804</v>
          </cell>
          <cell r="F85" t="str">
            <v>发泡操作工</v>
          </cell>
          <cell r="G85">
            <v>45804</v>
          </cell>
          <cell r="H85">
            <v>26</v>
          </cell>
          <cell r="I85">
            <v>4</v>
          </cell>
        </row>
        <row r="85">
          <cell r="N85">
            <v>464.113648</v>
          </cell>
          <cell r="O85">
            <v>229.230769230769</v>
          </cell>
          <cell r="P85">
            <v>0</v>
          </cell>
        </row>
        <row r="85">
          <cell r="R85">
            <v>0</v>
          </cell>
        </row>
        <row r="85">
          <cell r="U85">
            <v>693.344417230769</v>
          </cell>
        </row>
        <row r="85">
          <cell r="W85">
            <v>0</v>
          </cell>
        </row>
        <row r="85">
          <cell r="AA85">
            <v>32</v>
          </cell>
        </row>
        <row r="85">
          <cell r="AD85">
            <v>46.1538461538462</v>
          </cell>
        </row>
        <row r="85">
          <cell r="AF85">
            <v>80</v>
          </cell>
        </row>
        <row r="85">
          <cell r="AM85">
            <v>851.5</v>
          </cell>
          <cell r="AN85">
            <v>0</v>
          </cell>
          <cell r="AO85">
            <v>0</v>
          </cell>
          <cell r="AP85">
            <v>0</v>
          </cell>
          <cell r="AQ85">
            <v>0</v>
          </cell>
        </row>
        <row r="85">
          <cell r="AY85">
            <v>851.5</v>
          </cell>
          <cell r="AZ85">
            <v>0</v>
          </cell>
        </row>
        <row r="85">
          <cell r="BB85">
            <v>0</v>
          </cell>
          <cell r="BC85">
            <v>0</v>
          </cell>
        </row>
        <row r="85">
          <cell r="BJ85">
            <v>851.5</v>
          </cell>
        </row>
        <row r="85">
          <cell r="BL85">
            <v>0</v>
          </cell>
          <cell r="BM85">
            <v>20.2738095238095</v>
          </cell>
          <cell r="BN85">
            <v>20.2738095238095</v>
          </cell>
        </row>
        <row r="85">
          <cell r="BP85" t="str">
            <v>劳务工-劳务发放</v>
          </cell>
          <cell r="BQ85">
            <v>0</v>
          </cell>
          <cell r="BR85" t="str">
            <v>430521200605094958</v>
          </cell>
          <cell r="BS85" t="str">
            <v>湖南诚展</v>
          </cell>
        </row>
        <row r="86">
          <cell r="C86" t="str">
            <v>刘爱国</v>
          </cell>
          <cell r="D86" t="str">
            <v>生产制造部</v>
          </cell>
          <cell r="E86">
            <v>45805</v>
          </cell>
          <cell r="F86" t="str">
            <v>发泡操作工</v>
          </cell>
          <cell r="G86">
            <v>45805</v>
          </cell>
          <cell r="H86">
            <v>26</v>
          </cell>
          <cell r="I86">
            <v>3</v>
          </cell>
        </row>
        <row r="86">
          <cell r="N86">
            <v>397.69</v>
          </cell>
          <cell r="O86">
            <v>171.923076923077</v>
          </cell>
          <cell r="P86">
            <v>0</v>
          </cell>
        </row>
        <row r="86">
          <cell r="R86">
            <v>0</v>
          </cell>
        </row>
        <row r="86">
          <cell r="U86">
            <v>569.613076923077</v>
          </cell>
        </row>
        <row r="86">
          <cell r="W86">
            <v>0</v>
          </cell>
        </row>
        <row r="86">
          <cell r="AA86">
            <v>24</v>
          </cell>
        </row>
        <row r="86">
          <cell r="AD86">
            <v>92.3076923076923</v>
          </cell>
        </row>
        <row r="86">
          <cell r="AF86">
            <v>60</v>
          </cell>
        </row>
        <row r="86">
          <cell r="AM86">
            <v>745.92</v>
          </cell>
          <cell r="AN86">
            <v>0</v>
          </cell>
          <cell r="AO86">
            <v>0</v>
          </cell>
          <cell r="AP86">
            <v>0</v>
          </cell>
          <cell r="AQ86">
            <v>0</v>
          </cell>
        </row>
        <row r="86">
          <cell r="AY86">
            <v>745.92</v>
          </cell>
          <cell r="AZ86">
            <v>0</v>
          </cell>
        </row>
        <row r="86">
          <cell r="BB86">
            <v>0</v>
          </cell>
          <cell r="BC86">
            <v>0</v>
          </cell>
        </row>
        <row r="86">
          <cell r="BJ86">
            <v>745.92</v>
          </cell>
        </row>
        <row r="86">
          <cell r="BL86">
            <v>0</v>
          </cell>
          <cell r="BM86">
            <v>23.68</v>
          </cell>
          <cell r="BN86">
            <v>23.68</v>
          </cell>
        </row>
        <row r="86">
          <cell r="BP86" t="str">
            <v>劳务工-劳务发放</v>
          </cell>
          <cell r="BQ86">
            <v>0</v>
          </cell>
          <cell r="BR86" t="str">
            <v>43028119760318391X</v>
          </cell>
          <cell r="BS86" t="str">
            <v>湘潭思泉</v>
          </cell>
        </row>
        <row r="87">
          <cell r="C87" t="str">
            <v>刘伟</v>
          </cell>
          <cell r="D87" t="str">
            <v>生产制造部</v>
          </cell>
          <cell r="E87">
            <v>45637</v>
          </cell>
          <cell r="F87" t="str">
            <v>发泡操作工</v>
          </cell>
          <cell r="G87">
            <v>45778</v>
          </cell>
          <cell r="H87">
            <v>26</v>
          </cell>
          <cell r="I87">
            <v>16</v>
          </cell>
        </row>
        <row r="87">
          <cell r="M87">
            <v>9.1690544625</v>
          </cell>
          <cell r="N87">
            <v>146.7048714</v>
          </cell>
          <cell r="O87">
            <v>916.923076923077</v>
          </cell>
          <cell r="P87">
            <v>0</v>
          </cell>
        </row>
        <row r="87">
          <cell r="R87">
            <v>0</v>
          </cell>
        </row>
        <row r="87">
          <cell r="U87">
            <v>1063.62794832308</v>
          </cell>
        </row>
        <row r="87">
          <cell r="W87">
            <v>261</v>
          </cell>
        </row>
        <row r="87">
          <cell r="AA87">
            <v>128</v>
          </cell>
        </row>
        <row r="87">
          <cell r="AD87">
            <v>123.076923076923</v>
          </cell>
        </row>
        <row r="87">
          <cell r="AF87">
            <v>320</v>
          </cell>
        </row>
        <row r="87">
          <cell r="AI87">
            <v>-20</v>
          </cell>
        </row>
        <row r="87">
          <cell r="AM87">
            <v>1875.7</v>
          </cell>
          <cell r="AN87">
            <v>0</v>
          </cell>
          <cell r="AO87">
            <v>0</v>
          </cell>
          <cell r="AP87">
            <v>0</v>
          </cell>
          <cell r="AQ87">
            <v>0</v>
          </cell>
        </row>
        <row r="87">
          <cell r="AY87">
            <v>1875.7</v>
          </cell>
          <cell r="AZ87">
            <v>0</v>
          </cell>
        </row>
        <row r="87">
          <cell r="BB87">
            <v>0</v>
          </cell>
          <cell r="BC87">
            <v>0</v>
          </cell>
        </row>
        <row r="87">
          <cell r="BJ87">
            <v>1875.7</v>
          </cell>
        </row>
        <row r="87">
          <cell r="BL87" t="str">
            <v>2025/05/20离职</v>
          </cell>
          <cell r="BM87">
            <v>11.164880952381</v>
          </cell>
          <cell r="BN87">
            <v>11.164880952381</v>
          </cell>
        </row>
        <row r="87">
          <cell r="BP87" t="str">
            <v>劳务工-劳务发放</v>
          </cell>
          <cell r="BQ87">
            <v>0</v>
          </cell>
          <cell r="BR87" t="e">
            <v>#N/A</v>
          </cell>
          <cell r="BS87" t="str">
            <v>湖南诚展</v>
          </cell>
        </row>
        <row r="88">
          <cell r="C88" t="str">
            <v>凌勤凡</v>
          </cell>
          <cell r="D88" t="str">
            <v>生产制造部</v>
          </cell>
          <cell r="E88">
            <v>45717</v>
          </cell>
          <cell r="F88" t="str">
            <v>发泡操作工</v>
          </cell>
          <cell r="G88">
            <v>45778</v>
          </cell>
          <cell r="H88">
            <v>26</v>
          </cell>
          <cell r="I88">
            <v>25</v>
          </cell>
        </row>
        <row r="88">
          <cell r="N88">
            <v>2580.75</v>
          </cell>
          <cell r="O88">
            <v>1432.69230769231</v>
          </cell>
          <cell r="P88">
            <v>50</v>
          </cell>
        </row>
        <row r="88">
          <cell r="R88">
            <v>0</v>
          </cell>
        </row>
        <row r="88">
          <cell r="U88">
            <v>4063.44230769231</v>
          </cell>
        </row>
        <row r="88">
          <cell r="W88">
            <v>279</v>
          </cell>
        </row>
        <row r="88">
          <cell r="AA88">
            <v>200</v>
          </cell>
        </row>
        <row r="88">
          <cell r="AD88">
            <v>192.307692307692</v>
          </cell>
        </row>
        <row r="88">
          <cell r="AF88">
            <v>500</v>
          </cell>
          <cell r="AG88">
            <v>120</v>
          </cell>
        </row>
        <row r="88">
          <cell r="AI88">
            <v>-10</v>
          </cell>
        </row>
        <row r="88">
          <cell r="AM88">
            <v>5344.75</v>
          </cell>
          <cell r="AN88">
            <v>0</v>
          </cell>
          <cell r="AO88">
            <v>0</v>
          </cell>
          <cell r="AP88">
            <v>0</v>
          </cell>
          <cell r="AQ88">
            <v>0</v>
          </cell>
        </row>
        <row r="88">
          <cell r="AY88">
            <v>5344.75</v>
          </cell>
          <cell r="AZ88">
            <v>0</v>
          </cell>
        </row>
        <row r="88">
          <cell r="BB88">
            <v>0</v>
          </cell>
          <cell r="BC88">
            <v>0</v>
          </cell>
          <cell r="BD88">
            <v>28.67</v>
          </cell>
        </row>
        <row r="88">
          <cell r="BJ88">
            <v>5316.08</v>
          </cell>
        </row>
        <row r="88">
          <cell r="BL88" t="str">
            <v>2025/05/31离职</v>
          </cell>
          <cell r="BM88">
            <v>20.3609523809524</v>
          </cell>
          <cell r="BN88">
            <v>20.2517333333333</v>
          </cell>
        </row>
        <row r="88">
          <cell r="BP88" t="str">
            <v>劳务工-劳务发放</v>
          </cell>
          <cell r="BQ88">
            <v>0</v>
          </cell>
          <cell r="BR88" t="e">
            <v>#N/A</v>
          </cell>
          <cell r="BS88" t="str">
            <v>湖南诚展</v>
          </cell>
        </row>
        <row r="89">
          <cell r="C89" t="str">
            <v>贺振杰</v>
          </cell>
          <cell r="D89" t="str">
            <v>生产制造部</v>
          </cell>
          <cell r="E89">
            <v>45721</v>
          </cell>
          <cell r="F89" t="str">
            <v>发泡操作工</v>
          </cell>
          <cell r="G89">
            <v>45778</v>
          </cell>
          <cell r="H89">
            <v>26</v>
          </cell>
          <cell r="I89">
            <v>15.4</v>
          </cell>
        </row>
        <row r="89">
          <cell r="N89">
            <v>1380.142</v>
          </cell>
          <cell r="O89">
            <v>882.538461538462</v>
          </cell>
          <cell r="P89">
            <v>0</v>
          </cell>
        </row>
        <row r="89">
          <cell r="R89">
            <v>0</v>
          </cell>
        </row>
        <row r="89">
          <cell r="U89">
            <v>2262.68046153846</v>
          </cell>
        </row>
        <row r="89">
          <cell r="W89">
            <v>243</v>
          </cell>
        </row>
        <row r="89">
          <cell r="AA89">
            <v>123.2</v>
          </cell>
        </row>
        <row r="89">
          <cell r="AD89">
            <v>177.692307692308</v>
          </cell>
        </row>
        <row r="89">
          <cell r="AF89">
            <v>300</v>
          </cell>
        </row>
        <row r="89">
          <cell r="AI89">
            <v>-10</v>
          </cell>
        </row>
        <row r="89">
          <cell r="AM89">
            <v>3096.57</v>
          </cell>
          <cell r="AN89">
            <v>0</v>
          </cell>
          <cell r="AO89">
            <v>0</v>
          </cell>
          <cell r="AP89">
            <v>0</v>
          </cell>
          <cell r="AQ89">
            <v>0</v>
          </cell>
        </row>
        <row r="89">
          <cell r="AY89">
            <v>3096.57</v>
          </cell>
          <cell r="AZ89">
            <v>0</v>
          </cell>
        </row>
        <row r="89">
          <cell r="BB89">
            <v>0</v>
          </cell>
          <cell r="BC89">
            <v>0</v>
          </cell>
        </row>
        <row r="89">
          <cell r="BJ89">
            <v>3096.57</v>
          </cell>
        </row>
        <row r="89">
          <cell r="BL89" t="str">
            <v>2025/05/24离职</v>
          </cell>
          <cell r="BM89">
            <v>19.1500927643785</v>
          </cell>
          <cell r="BN89">
            <v>19.1500927643785</v>
          </cell>
        </row>
        <row r="89">
          <cell r="BP89" t="str">
            <v>劳务工-劳务发放</v>
          </cell>
          <cell r="BQ89">
            <v>0</v>
          </cell>
          <cell r="BR89" t="e">
            <v>#N/A</v>
          </cell>
          <cell r="BS89" t="str">
            <v>湘潭思泉</v>
          </cell>
        </row>
        <row r="90">
          <cell r="C90" t="str">
            <v>黄金容</v>
          </cell>
          <cell r="D90" t="str">
            <v>生产制造部</v>
          </cell>
          <cell r="E90">
            <v>45729</v>
          </cell>
          <cell r="F90" t="str">
            <v>发泡操作工</v>
          </cell>
          <cell r="G90">
            <v>45778</v>
          </cell>
          <cell r="H90">
            <v>26</v>
          </cell>
          <cell r="I90">
            <v>15</v>
          </cell>
        </row>
        <row r="90">
          <cell r="N90">
            <v>683.591791</v>
          </cell>
          <cell r="O90">
            <v>859.615384615385</v>
          </cell>
          <cell r="P90">
            <v>0</v>
          </cell>
        </row>
        <row r="90">
          <cell r="R90">
            <v>0</v>
          </cell>
        </row>
        <row r="90">
          <cell r="U90">
            <v>1543.20717561538</v>
          </cell>
        </row>
        <row r="90">
          <cell r="W90">
            <v>273</v>
          </cell>
        </row>
        <row r="90">
          <cell r="AA90">
            <v>120</v>
          </cell>
        </row>
        <row r="90">
          <cell r="AD90">
            <v>115.384615384615</v>
          </cell>
        </row>
        <row r="90">
          <cell r="AF90">
            <v>300</v>
          </cell>
        </row>
        <row r="90">
          <cell r="AM90">
            <v>2351.59</v>
          </cell>
          <cell r="AN90">
            <v>0</v>
          </cell>
          <cell r="AO90">
            <v>0</v>
          </cell>
          <cell r="AP90">
            <v>0</v>
          </cell>
          <cell r="AQ90">
            <v>0</v>
          </cell>
        </row>
        <row r="90">
          <cell r="AY90">
            <v>2351.59</v>
          </cell>
          <cell r="AZ90">
            <v>0</v>
          </cell>
        </row>
        <row r="90">
          <cell r="BB90">
            <v>0</v>
          </cell>
          <cell r="BC90">
            <v>0</v>
          </cell>
          <cell r="BD90">
            <v>5</v>
          </cell>
        </row>
        <row r="90">
          <cell r="BJ90">
            <v>2346.59</v>
          </cell>
        </row>
        <row r="90">
          <cell r="BL90" t="str">
            <v>2025/05/17号离职</v>
          </cell>
          <cell r="BM90">
            <v>14.9307301587302</v>
          </cell>
          <cell r="BN90">
            <v>14.8989841269841</v>
          </cell>
        </row>
        <row r="90">
          <cell r="BP90" t="str">
            <v>劳务工-劳务发放</v>
          </cell>
          <cell r="BQ90">
            <v>0</v>
          </cell>
          <cell r="BR90" t="e">
            <v>#N/A</v>
          </cell>
          <cell r="BS90" t="str">
            <v>湖南诚展</v>
          </cell>
        </row>
        <row r="91">
          <cell r="C91" t="str">
            <v>谢波</v>
          </cell>
          <cell r="D91" t="str">
            <v>生产制造部</v>
          </cell>
          <cell r="E91">
            <v>45729</v>
          </cell>
          <cell r="F91" t="str">
            <v>发泡操作工</v>
          </cell>
          <cell r="G91">
            <v>45778</v>
          </cell>
          <cell r="H91">
            <v>26</v>
          </cell>
          <cell r="I91">
            <v>13</v>
          </cell>
        </row>
        <row r="91">
          <cell r="N91">
            <v>1079.99</v>
          </cell>
          <cell r="O91">
            <v>745</v>
          </cell>
          <cell r="P91">
            <v>0</v>
          </cell>
        </row>
        <row r="91">
          <cell r="R91">
            <v>0</v>
          </cell>
        </row>
        <row r="91">
          <cell r="U91">
            <v>1824.99</v>
          </cell>
        </row>
        <row r="91">
          <cell r="W91">
            <v>234</v>
          </cell>
        </row>
        <row r="91">
          <cell r="AA91">
            <v>104</v>
          </cell>
        </row>
        <row r="91">
          <cell r="AD91">
            <v>250</v>
          </cell>
        </row>
        <row r="91">
          <cell r="AF91">
            <v>260</v>
          </cell>
        </row>
        <row r="91">
          <cell r="AM91">
            <v>2672.99</v>
          </cell>
          <cell r="AN91">
            <v>0</v>
          </cell>
          <cell r="AO91">
            <v>0</v>
          </cell>
          <cell r="AP91">
            <v>0</v>
          </cell>
          <cell r="AQ91">
            <v>0</v>
          </cell>
        </row>
        <row r="91">
          <cell r="AY91">
            <v>2672.99</v>
          </cell>
          <cell r="AZ91">
            <v>0</v>
          </cell>
        </row>
        <row r="91">
          <cell r="BB91">
            <v>0</v>
          </cell>
          <cell r="BC91">
            <v>0</v>
          </cell>
        </row>
        <row r="91">
          <cell r="BJ91">
            <v>2672.99</v>
          </cell>
        </row>
        <row r="91">
          <cell r="BL91" t="str">
            <v>2025/05/16离职</v>
          </cell>
          <cell r="BM91">
            <v>19.5823443223443</v>
          </cell>
          <cell r="BN91">
            <v>19.5823443223443</v>
          </cell>
        </row>
        <row r="91">
          <cell r="BP91" t="str">
            <v>劳务工-劳务发放</v>
          </cell>
          <cell r="BQ91">
            <v>0</v>
          </cell>
          <cell r="BR91" t="e">
            <v>#N/A</v>
          </cell>
          <cell r="BS91" t="str">
            <v>湖南诚展</v>
          </cell>
        </row>
        <row r="92">
          <cell r="C92" t="str">
            <v>张伟</v>
          </cell>
          <cell r="D92" t="str">
            <v>生产制造部</v>
          </cell>
          <cell r="E92">
            <v>45733</v>
          </cell>
          <cell r="F92" t="str">
            <v>发泡操作工</v>
          </cell>
          <cell r="G92">
            <v>45778</v>
          </cell>
          <cell r="H92">
            <v>26</v>
          </cell>
          <cell r="I92">
            <v>27</v>
          </cell>
        </row>
        <row r="92">
          <cell r="N92">
            <v>2809.701426</v>
          </cell>
          <cell r="O92">
            <v>1547.30769230769</v>
          </cell>
          <cell r="P92">
            <v>100</v>
          </cell>
        </row>
        <row r="92">
          <cell r="R92">
            <v>300</v>
          </cell>
        </row>
        <row r="92">
          <cell r="U92">
            <v>4757.00911830769</v>
          </cell>
        </row>
        <row r="92">
          <cell r="W92">
            <v>246</v>
          </cell>
        </row>
        <row r="92">
          <cell r="AA92">
            <v>216</v>
          </cell>
        </row>
        <row r="92">
          <cell r="AD92">
            <v>800</v>
          </cell>
        </row>
        <row r="92">
          <cell r="AF92">
            <v>540</v>
          </cell>
        </row>
        <row r="92">
          <cell r="AI92">
            <v>-10</v>
          </cell>
        </row>
        <row r="92">
          <cell r="AM92">
            <v>6549.01</v>
          </cell>
          <cell r="AN92">
            <v>0</v>
          </cell>
          <cell r="AO92">
            <v>0</v>
          </cell>
          <cell r="AP92">
            <v>0</v>
          </cell>
          <cell r="AQ92">
            <v>0</v>
          </cell>
        </row>
        <row r="92">
          <cell r="AY92">
            <v>6549.01</v>
          </cell>
          <cell r="AZ92">
            <v>0</v>
          </cell>
        </row>
        <row r="92">
          <cell r="BB92">
            <v>0</v>
          </cell>
          <cell r="BC92">
            <v>0</v>
          </cell>
        </row>
        <row r="92">
          <cell r="BJ92">
            <v>6549.01</v>
          </cell>
        </row>
        <row r="92">
          <cell r="BL92" t="str">
            <v>2025/6/2离职</v>
          </cell>
          <cell r="BM92">
            <v>23.1005643738977</v>
          </cell>
          <cell r="BN92">
            <v>23.1005643738977</v>
          </cell>
        </row>
        <row r="92">
          <cell r="BP92" t="str">
            <v>劳务工-劳务发放</v>
          </cell>
          <cell r="BQ92">
            <v>0</v>
          </cell>
          <cell r="BR92" t="e">
            <v>#N/A</v>
          </cell>
          <cell r="BS92" t="str">
            <v>湘潭思泉</v>
          </cell>
        </row>
        <row r="93">
          <cell r="C93" t="str">
            <v>罗杰</v>
          </cell>
          <cell r="D93" t="str">
            <v>生产制造部</v>
          </cell>
          <cell r="E93">
            <v>45741</v>
          </cell>
          <cell r="F93" t="str">
            <v>发泡操作工</v>
          </cell>
          <cell r="G93">
            <v>45778</v>
          </cell>
          <cell r="H93">
            <v>26</v>
          </cell>
          <cell r="I93">
            <v>27</v>
          </cell>
        </row>
        <row r="93">
          <cell r="N93">
            <v>2809.701426</v>
          </cell>
          <cell r="O93">
            <v>1547.30769230769</v>
          </cell>
          <cell r="P93">
            <v>100</v>
          </cell>
        </row>
        <row r="93">
          <cell r="R93">
            <v>300</v>
          </cell>
        </row>
        <row r="93">
          <cell r="U93">
            <v>4757.00911830769</v>
          </cell>
        </row>
        <row r="93">
          <cell r="W93">
            <v>267</v>
          </cell>
        </row>
        <row r="93">
          <cell r="AA93">
            <v>216</v>
          </cell>
        </row>
        <row r="93">
          <cell r="AD93">
            <v>300</v>
          </cell>
        </row>
        <row r="93">
          <cell r="AF93">
            <v>540</v>
          </cell>
        </row>
        <row r="93">
          <cell r="AI93">
            <v>-10</v>
          </cell>
        </row>
        <row r="93">
          <cell r="AM93">
            <v>6070.01</v>
          </cell>
          <cell r="AN93">
            <v>0</v>
          </cell>
          <cell r="AO93">
            <v>0</v>
          </cell>
          <cell r="AP93">
            <v>0</v>
          </cell>
          <cell r="AQ93">
            <v>0</v>
          </cell>
        </row>
        <row r="93">
          <cell r="AY93">
            <v>6070.01</v>
          </cell>
          <cell r="AZ93">
            <v>0</v>
          </cell>
        </row>
        <row r="93">
          <cell r="BB93">
            <v>0</v>
          </cell>
          <cell r="BC93">
            <v>0</v>
          </cell>
          <cell r="BD93">
            <v>52.5</v>
          </cell>
        </row>
        <row r="93">
          <cell r="BJ93">
            <v>6017.51</v>
          </cell>
        </row>
        <row r="93">
          <cell r="BL93" t="str">
            <v>2025/05/31离职</v>
          </cell>
          <cell r="BM93">
            <v>21.4109700176367</v>
          </cell>
          <cell r="BN93">
            <v>21.2257848324515</v>
          </cell>
        </row>
        <row r="93">
          <cell r="BP93" t="str">
            <v>劳务工-劳务发放</v>
          </cell>
          <cell r="BQ93">
            <v>0</v>
          </cell>
          <cell r="BR93" t="e">
            <v>#N/A</v>
          </cell>
          <cell r="BS93" t="str">
            <v>湖南诚展</v>
          </cell>
        </row>
        <row r="94">
          <cell r="C94" t="str">
            <v>龙必香</v>
          </cell>
          <cell r="D94" t="str">
            <v>生产制造部</v>
          </cell>
          <cell r="E94">
            <v>45693</v>
          </cell>
          <cell r="F94" t="str">
            <v>发泡操作工</v>
          </cell>
          <cell r="G94">
            <v>45778</v>
          </cell>
          <cell r="H94">
            <v>26</v>
          </cell>
          <cell r="I94">
            <v>7</v>
          </cell>
        </row>
        <row r="94">
          <cell r="N94">
            <v>363.960309</v>
          </cell>
          <cell r="O94">
            <v>401.153846153846</v>
          </cell>
          <cell r="P94">
            <v>0</v>
          </cell>
        </row>
        <row r="94">
          <cell r="R94">
            <v>0</v>
          </cell>
        </row>
        <row r="94">
          <cell r="U94">
            <v>765.114155153846</v>
          </cell>
        </row>
        <row r="94">
          <cell r="W94">
            <v>273</v>
          </cell>
        </row>
        <row r="94">
          <cell r="AA94">
            <v>56</v>
          </cell>
        </row>
        <row r="94">
          <cell r="AD94">
            <v>53.8461538461538</v>
          </cell>
        </row>
        <row r="94">
          <cell r="AF94">
            <v>140</v>
          </cell>
        </row>
        <row r="94">
          <cell r="AM94">
            <v>1287.96</v>
          </cell>
          <cell r="AN94">
            <v>0</v>
          </cell>
          <cell r="AO94">
            <v>0</v>
          </cell>
          <cell r="AP94">
            <v>0</v>
          </cell>
          <cell r="AQ94">
            <v>0</v>
          </cell>
        </row>
        <row r="94">
          <cell r="AY94">
            <v>1287.96</v>
          </cell>
          <cell r="AZ94">
            <v>0</v>
          </cell>
        </row>
        <row r="94">
          <cell r="BB94">
            <v>0</v>
          </cell>
          <cell r="BC94">
            <v>0</v>
          </cell>
        </row>
        <row r="94">
          <cell r="BJ94">
            <v>1287.96</v>
          </cell>
        </row>
        <row r="94">
          <cell r="BL94" t="str">
            <v>2025/05/09号离职</v>
          </cell>
          <cell r="BM94">
            <v>17.5232653061225</v>
          </cell>
          <cell r="BN94">
            <v>17.5232653061225</v>
          </cell>
        </row>
        <row r="94">
          <cell r="BP94" t="str">
            <v>劳务工-劳务发放</v>
          </cell>
          <cell r="BQ94">
            <v>0</v>
          </cell>
          <cell r="BR94" t="e">
            <v>#N/A</v>
          </cell>
          <cell r="BS94" t="str">
            <v>湖南诚展</v>
          </cell>
        </row>
        <row r="95">
          <cell r="C95" t="str">
            <v>吴建明</v>
          </cell>
          <cell r="D95" t="str">
            <v>生产制造部</v>
          </cell>
          <cell r="E95">
            <v>45694</v>
          </cell>
          <cell r="F95" t="str">
            <v>发泡操作工</v>
          </cell>
          <cell r="G95">
            <v>45778</v>
          </cell>
          <cell r="H95">
            <v>26</v>
          </cell>
          <cell r="I95">
            <v>20</v>
          </cell>
        </row>
        <row r="95">
          <cell r="N95">
            <v>1924.6</v>
          </cell>
          <cell r="O95">
            <v>1146.15384615385</v>
          </cell>
          <cell r="P95">
            <v>0</v>
          </cell>
        </row>
        <row r="95">
          <cell r="R95">
            <v>0</v>
          </cell>
        </row>
        <row r="95">
          <cell r="U95">
            <v>3070.75384615385</v>
          </cell>
        </row>
        <row r="95">
          <cell r="W95">
            <v>252</v>
          </cell>
        </row>
        <row r="95">
          <cell r="AA95">
            <v>160</v>
          </cell>
        </row>
        <row r="95">
          <cell r="AD95">
            <v>230.769230769231</v>
          </cell>
        </row>
        <row r="95">
          <cell r="AF95">
            <v>400</v>
          </cell>
        </row>
        <row r="95">
          <cell r="AM95">
            <v>4113.52</v>
          </cell>
          <cell r="AN95">
            <v>0</v>
          </cell>
          <cell r="AO95">
            <v>0</v>
          </cell>
          <cell r="AP95">
            <v>0</v>
          </cell>
          <cell r="AQ95">
            <v>0</v>
          </cell>
        </row>
        <row r="95">
          <cell r="AY95">
            <v>4113.52</v>
          </cell>
          <cell r="AZ95">
            <v>0</v>
          </cell>
        </row>
        <row r="95">
          <cell r="BB95">
            <v>0</v>
          </cell>
          <cell r="BC95">
            <v>0</v>
          </cell>
          <cell r="BD95">
            <v>12</v>
          </cell>
        </row>
        <row r="95">
          <cell r="BJ95">
            <v>4101.52</v>
          </cell>
        </row>
        <row r="95">
          <cell r="BL95" t="str">
            <v>2025/05/23号离职</v>
          </cell>
          <cell r="BM95">
            <v>19.5881904761905</v>
          </cell>
          <cell r="BN95">
            <v>19.5310476190476</v>
          </cell>
        </row>
        <row r="95">
          <cell r="BP95" t="str">
            <v>劳务工-劳务发放</v>
          </cell>
          <cell r="BQ95">
            <v>0</v>
          </cell>
          <cell r="BR95" t="e">
            <v>#N/A</v>
          </cell>
          <cell r="BS95" t="str">
            <v>湖南诚展</v>
          </cell>
        </row>
        <row r="96">
          <cell r="C96" t="str">
            <v>张建伟</v>
          </cell>
          <cell r="D96" t="str">
            <v>生产制造部</v>
          </cell>
          <cell r="E96">
            <v>45764</v>
          </cell>
          <cell r="F96" t="str">
            <v>发泡操作工</v>
          </cell>
          <cell r="G96">
            <v>45778</v>
          </cell>
          <cell r="H96">
            <v>26</v>
          </cell>
          <cell r="I96">
            <v>26</v>
          </cell>
        </row>
        <row r="96">
          <cell r="N96">
            <v>2671.780188</v>
          </cell>
          <cell r="O96">
            <v>1490</v>
          </cell>
          <cell r="P96">
            <v>100</v>
          </cell>
        </row>
        <row r="96">
          <cell r="R96">
            <v>200</v>
          </cell>
        </row>
        <row r="96">
          <cell r="U96">
            <v>4461.780188</v>
          </cell>
        </row>
        <row r="96">
          <cell r="W96">
            <v>270</v>
          </cell>
        </row>
        <row r="96">
          <cell r="AA96">
            <v>208</v>
          </cell>
        </row>
        <row r="96">
          <cell r="AD96">
            <v>300</v>
          </cell>
        </row>
        <row r="96">
          <cell r="AF96">
            <v>520</v>
          </cell>
        </row>
        <row r="96">
          <cell r="AI96">
            <v>-10</v>
          </cell>
        </row>
        <row r="96">
          <cell r="AM96">
            <v>5749.78</v>
          </cell>
          <cell r="AN96">
            <v>0</v>
          </cell>
          <cell r="AO96">
            <v>0</v>
          </cell>
          <cell r="AP96">
            <v>0</v>
          </cell>
          <cell r="AQ96">
            <v>0</v>
          </cell>
        </row>
        <row r="96">
          <cell r="AY96">
            <v>5749.78</v>
          </cell>
          <cell r="AZ96">
            <v>0</v>
          </cell>
        </row>
        <row r="96">
          <cell r="BB96">
            <v>0</v>
          </cell>
          <cell r="BC96">
            <v>0</v>
          </cell>
        </row>
        <row r="96">
          <cell r="BJ96">
            <v>5749.78</v>
          </cell>
        </row>
        <row r="96">
          <cell r="BL96" t="str">
            <v>2025/5/30离职</v>
          </cell>
          <cell r="BM96">
            <v>21.0614652014652</v>
          </cell>
          <cell r="BN96">
            <v>21.0614652014652</v>
          </cell>
        </row>
        <row r="96">
          <cell r="BP96" t="str">
            <v>劳务工-劳务发放</v>
          </cell>
          <cell r="BQ96">
            <v>0</v>
          </cell>
          <cell r="BR96" t="e">
            <v>#N/A</v>
          </cell>
          <cell r="BS96" t="str">
            <v>湘潭思泉</v>
          </cell>
        </row>
        <row r="97">
          <cell r="C97" t="str">
            <v>林新龙</v>
          </cell>
          <cell r="D97" t="str">
            <v>生产制造部</v>
          </cell>
          <cell r="E97">
            <v>45759</v>
          </cell>
          <cell r="F97" t="str">
            <v>发泡操作工</v>
          </cell>
          <cell r="G97">
            <v>45778</v>
          </cell>
          <cell r="H97">
            <v>26</v>
          </cell>
          <cell r="I97">
            <v>28</v>
          </cell>
        </row>
        <row r="97">
          <cell r="N97">
            <v>2907.998664</v>
          </cell>
          <cell r="O97">
            <v>1604.61538461538</v>
          </cell>
          <cell r="P97">
            <v>200</v>
          </cell>
        </row>
        <row r="97">
          <cell r="R97">
            <v>300</v>
          </cell>
        </row>
        <row r="97">
          <cell r="U97">
            <v>5012.61404861538</v>
          </cell>
        </row>
        <row r="97">
          <cell r="W97">
            <v>273</v>
          </cell>
        </row>
        <row r="97">
          <cell r="AA97">
            <v>224</v>
          </cell>
        </row>
        <row r="97">
          <cell r="AD97">
            <v>200</v>
          </cell>
        </row>
        <row r="97">
          <cell r="AF97">
            <v>560</v>
          </cell>
        </row>
        <row r="97">
          <cell r="AL97">
            <v>-61.5</v>
          </cell>
          <cell r="AM97">
            <v>6208.11</v>
          </cell>
          <cell r="AN97">
            <v>0</v>
          </cell>
          <cell r="AO97">
            <v>0</v>
          </cell>
          <cell r="AP97">
            <v>0</v>
          </cell>
          <cell r="AQ97">
            <v>0</v>
          </cell>
        </row>
        <row r="97">
          <cell r="AY97">
            <v>6208.11</v>
          </cell>
          <cell r="AZ97">
            <v>0</v>
          </cell>
        </row>
        <row r="97">
          <cell r="BB97">
            <v>0</v>
          </cell>
          <cell r="BC97">
            <v>0</v>
          </cell>
          <cell r="BD97">
            <v>55.9</v>
          </cell>
        </row>
        <row r="97">
          <cell r="BJ97">
            <v>6152.21</v>
          </cell>
        </row>
        <row r="97">
          <cell r="BL97" t="str">
            <v>2025/6/12旷工自离离职</v>
          </cell>
          <cell r="BM97">
            <v>21.1160204081633</v>
          </cell>
          <cell r="BN97">
            <v>20.9258843537415</v>
          </cell>
        </row>
        <row r="97">
          <cell r="BP97" t="str">
            <v>劳务工-劳务发放</v>
          </cell>
          <cell r="BQ97">
            <v>0</v>
          </cell>
          <cell r="BR97" t="str">
            <v>430281200008030710</v>
          </cell>
          <cell r="BS97" t="str">
            <v>湖南诚展</v>
          </cell>
        </row>
        <row r="98">
          <cell r="C98" t="str">
            <v>戴新亮</v>
          </cell>
          <cell r="D98" t="str">
            <v>生产制造部</v>
          </cell>
          <cell r="E98">
            <v>45734</v>
          </cell>
          <cell r="F98" t="str">
            <v>发泡操作工</v>
          </cell>
          <cell r="G98">
            <v>45778</v>
          </cell>
          <cell r="H98">
            <v>26</v>
          </cell>
          <cell r="I98">
            <v>6</v>
          </cell>
        </row>
        <row r="98">
          <cell r="N98">
            <v>655.38</v>
          </cell>
          <cell r="O98">
            <v>343.846153846154</v>
          </cell>
          <cell r="P98">
            <v>0</v>
          </cell>
        </row>
        <row r="98">
          <cell r="R98">
            <v>0</v>
          </cell>
        </row>
        <row r="98">
          <cell r="U98">
            <v>999.226153846154</v>
          </cell>
        </row>
        <row r="98">
          <cell r="W98">
            <v>0</v>
          </cell>
        </row>
        <row r="98">
          <cell r="AA98">
            <v>48</v>
          </cell>
        </row>
        <row r="98">
          <cell r="AD98">
            <v>46.1538461538462</v>
          </cell>
        </row>
        <row r="98">
          <cell r="AF98">
            <v>120</v>
          </cell>
        </row>
        <row r="98">
          <cell r="AM98">
            <v>1213.38</v>
          </cell>
          <cell r="AN98">
            <v>0</v>
          </cell>
          <cell r="AO98">
            <v>0</v>
          </cell>
          <cell r="AP98">
            <v>0</v>
          </cell>
          <cell r="AQ98">
            <v>0</v>
          </cell>
        </row>
        <row r="98">
          <cell r="AY98">
            <v>1213.38</v>
          </cell>
          <cell r="AZ98">
            <v>0</v>
          </cell>
        </row>
        <row r="98">
          <cell r="BB98">
            <v>0</v>
          </cell>
          <cell r="BC98">
            <v>0</v>
          </cell>
        </row>
        <row r="98">
          <cell r="BJ98">
            <v>1213.38</v>
          </cell>
        </row>
        <row r="98">
          <cell r="BL98" t="str">
            <v>2025/5/12离职</v>
          </cell>
          <cell r="BM98">
            <v>19.26</v>
          </cell>
          <cell r="BN98">
            <v>19.26</v>
          </cell>
        </row>
        <row r="98">
          <cell r="BP98" t="str">
            <v>劳务工-劳务发放</v>
          </cell>
          <cell r="BQ98">
            <v>0</v>
          </cell>
          <cell r="BR98" t="e">
            <v>#N/A</v>
          </cell>
          <cell r="BS98" t="str">
            <v>德顺</v>
          </cell>
        </row>
        <row r="99">
          <cell r="C99" t="str">
            <v>韩海</v>
          </cell>
          <cell r="D99" t="str">
            <v>生产制造部</v>
          </cell>
          <cell r="E99">
            <v>45744</v>
          </cell>
          <cell r="F99" t="str">
            <v>发泡操作工</v>
          </cell>
          <cell r="G99">
            <v>45778</v>
          </cell>
          <cell r="H99">
            <v>26</v>
          </cell>
          <cell r="I99">
            <v>11</v>
          </cell>
        </row>
        <row r="99">
          <cell r="N99">
            <v>891.53</v>
          </cell>
          <cell r="O99">
            <v>630.384615384615</v>
          </cell>
          <cell r="P99">
            <v>0</v>
          </cell>
        </row>
        <row r="99">
          <cell r="R99">
            <v>0</v>
          </cell>
        </row>
        <row r="99">
          <cell r="U99">
            <v>1521.91461538462</v>
          </cell>
        </row>
        <row r="99">
          <cell r="W99">
            <v>231</v>
          </cell>
        </row>
        <row r="99">
          <cell r="AA99">
            <v>88</v>
          </cell>
        </row>
        <row r="99">
          <cell r="AD99">
            <v>84.6153846153846</v>
          </cell>
        </row>
        <row r="99">
          <cell r="AF99">
            <v>220</v>
          </cell>
        </row>
        <row r="99">
          <cell r="AM99">
            <v>2145.53</v>
          </cell>
          <cell r="AN99">
            <v>0</v>
          </cell>
          <cell r="AO99">
            <v>0</v>
          </cell>
          <cell r="AP99">
            <v>0</v>
          </cell>
          <cell r="AQ99">
            <v>0</v>
          </cell>
        </row>
        <row r="99">
          <cell r="AY99">
            <v>2145.53</v>
          </cell>
          <cell r="AZ99">
            <v>0</v>
          </cell>
        </row>
        <row r="99">
          <cell r="BB99">
            <v>0</v>
          </cell>
          <cell r="BC99">
            <v>0</v>
          </cell>
        </row>
        <row r="99">
          <cell r="BJ99">
            <v>2145.53</v>
          </cell>
        </row>
        <row r="99">
          <cell r="BL99" t="str">
            <v>2025/5/17离职</v>
          </cell>
          <cell r="BM99">
            <v>18.5760173160173</v>
          </cell>
          <cell r="BN99">
            <v>18.5760173160173</v>
          </cell>
        </row>
        <row r="99">
          <cell r="BP99" t="str">
            <v>劳务工-劳务发放</v>
          </cell>
          <cell r="BQ99">
            <v>0</v>
          </cell>
          <cell r="BR99" t="e">
            <v>#N/A</v>
          </cell>
          <cell r="BS99" t="str">
            <v>德顺</v>
          </cell>
        </row>
        <row r="100">
          <cell r="C100" t="str">
            <v>朱孟希</v>
          </cell>
          <cell r="D100" t="str">
            <v>生产制造部</v>
          </cell>
          <cell r="E100">
            <v>45759</v>
          </cell>
          <cell r="F100" t="str">
            <v>发泡操作工</v>
          </cell>
          <cell r="G100">
            <v>45778</v>
          </cell>
          <cell r="H100">
            <v>26</v>
          </cell>
          <cell r="I100">
            <v>7</v>
          </cell>
        </row>
        <row r="100">
          <cell r="N100">
            <v>444.61</v>
          </cell>
          <cell r="O100">
            <v>401.153846153846</v>
          </cell>
          <cell r="P100">
            <v>0</v>
          </cell>
        </row>
        <row r="100">
          <cell r="R100">
            <v>0</v>
          </cell>
        </row>
        <row r="100">
          <cell r="U100">
            <v>845.763846153846</v>
          </cell>
        </row>
        <row r="100">
          <cell r="W100">
            <v>270</v>
          </cell>
        </row>
        <row r="100">
          <cell r="AA100">
            <v>56</v>
          </cell>
        </row>
        <row r="100">
          <cell r="AD100">
            <v>53.8461538461538</v>
          </cell>
        </row>
        <row r="100">
          <cell r="AF100">
            <v>140</v>
          </cell>
        </row>
        <row r="100">
          <cell r="AM100">
            <v>1365.61</v>
          </cell>
          <cell r="AN100">
            <v>0</v>
          </cell>
          <cell r="AO100">
            <v>0</v>
          </cell>
          <cell r="AP100">
            <v>0</v>
          </cell>
          <cell r="AQ100">
            <v>0</v>
          </cell>
        </row>
        <row r="100">
          <cell r="AY100">
            <v>1365.61</v>
          </cell>
          <cell r="AZ100">
            <v>0</v>
          </cell>
        </row>
        <row r="100">
          <cell r="BB100">
            <v>0</v>
          </cell>
          <cell r="BC100">
            <v>0</v>
          </cell>
          <cell r="BD100">
            <v>20</v>
          </cell>
        </row>
        <row r="100">
          <cell r="BJ100">
            <v>1345.61</v>
          </cell>
        </row>
        <row r="100">
          <cell r="BL100" t="str">
            <v>2025/5/12离职</v>
          </cell>
          <cell r="BM100">
            <v>18.5797278911565</v>
          </cell>
          <cell r="BN100">
            <v>18.307619047619</v>
          </cell>
        </row>
        <row r="100">
          <cell r="BP100" t="str">
            <v>劳务工-劳务发放</v>
          </cell>
          <cell r="BQ100">
            <v>0</v>
          </cell>
          <cell r="BR100" t="e">
            <v>#N/A</v>
          </cell>
          <cell r="BS100" t="str">
            <v>德顺</v>
          </cell>
        </row>
        <row r="101">
          <cell r="C101" t="str">
            <v>丁晓玲</v>
          </cell>
          <cell r="D101" t="str">
            <v>生产制造部</v>
          </cell>
          <cell r="E101">
            <v>45744</v>
          </cell>
          <cell r="F101" t="str">
            <v>发泡操作工</v>
          </cell>
          <cell r="G101">
            <v>45778</v>
          </cell>
          <cell r="H101">
            <v>26</v>
          </cell>
          <cell r="I101">
            <v>11</v>
          </cell>
        </row>
        <row r="101">
          <cell r="N101">
            <v>307.279848</v>
          </cell>
          <cell r="O101">
            <v>630.384615384615</v>
          </cell>
          <cell r="P101">
            <v>0</v>
          </cell>
        </row>
        <row r="101">
          <cell r="R101">
            <v>0</v>
          </cell>
        </row>
        <row r="101">
          <cell r="U101">
            <v>937.664463384615</v>
          </cell>
        </row>
        <row r="101">
          <cell r="W101">
            <v>264</v>
          </cell>
        </row>
        <row r="101">
          <cell r="AA101">
            <v>88</v>
          </cell>
        </row>
        <row r="101">
          <cell r="AD101">
            <v>84.6153846153846</v>
          </cell>
        </row>
        <row r="101">
          <cell r="AF101">
            <v>220</v>
          </cell>
        </row>
        <row r="101">
          <cell r="AM101">
            <v>1594.28</v>
          </cell>
          <cell r="AN101">
            <v>0</v>
          </cell>
          <cell r="AO101">
            <v>0</v>
          </cell>
          <cell r="AP101">
            <v>0</v>
          </cell>
          <cell r="AQ101">
            <v>0</v>
          </cell>
        </row>
        <row r="101">
          <cell r="AY101">
            <v>1594.28</v>
          </cell>
          <cell r="AZ101">
            <v>0</v>
          </cell>
        </row>
        <row r="101">
          <cell r="BB101">
            <v>0</v>
          </cell>
          <cell r="BC101">
            <v>0</v>
          </cell>
          <cell r="BD101">
            <v>5</v>
          </cell>
        </row>
        <row r="101">
          <cell r="BJ101">
            <v>1589.28</v>
          </cell>
        </row>
        <row r="101">
          <cell r="BL101" t="str">
            <v>2025/5/12离职</v>
          </cell>
          <cell r="BM101">
            <v>13.80329004329</v>
          </cell>
          <cell r="BN101">
            <v>13.76</v>
          </cell>
        </row>
        <row r="101">
          <cell r="BP101" t="str">
            <v>劳务工-劳务发放</v>
          </cell>
          <cell r="BQ101">
            <v>0</v>
          </cell>
          <cell r="BR101" t="e">
            <v>#N/A</v>
          </cell>
          <cell r="BS101" t="str">
            <v>德顺</v>
          </cell>
        </row>
        <row r="102">
          <cell r="C102" t="str">
            <v>黎湘云</v>
          </cell>
          <cell r="D102" t="str">
            <v>生产制造部</v>
          </cell>
          <cell r="E102">
            <v>45759</v>
          </cell>
          <cell r="F102" t="str">
            <v>发泡操作工</v>
          </cell>
          <cell r="G102">
            <v>45778</v>
          </cell>
          <cell r="H102">
            <v>26</v>
          </cell>
          <cell r="I102">
            <v>19.5</v>
          </cell>
        </row>
        <row r="102">
          <cell r="N102">
            <v>1859.985</v>
          </cell>
          <cell r="O102">
            <v>1117.5</v>
          </cell>
          <cell r="P102">
            <v>0</v>
          </cell>
        </row>
        <row r="102">
          <cell r="R102">
            <v>0</v>
          </cell>
        </row>
        <row r="102">
          <cell r="U102">
            <v>2977.485</v>
          </cell>
        </row>
        <row r="102">
          <cell r="W102">
            <v>246</v>
          </cell>
        </row>
        <row r="102">
          <cell r="AA102">
            <v>156</v>
          </cell>
        </row>
        <row r="102">
          <cell r="AD102">
            <v>165.384615384615</v>
          </cell>
        </row>
        <row r="102">
          <cell r="AF102">
            <v>440</v>
          </cell>
        </row>
        <row r="102">
          <cell r="AM102">
            <v>3984.87</v>
          </cell>
          <cell r="AN102">
            <v>0</v>
          </cell>
          <cell r="AO102">
            <v>0</v>
          </cell>
          <cell r="AP102">
            <v>0</v>
          </cell>
          <cell r="AQ102">
            <v>0</v>
          </cell>
        </row>
        <row r="102">
          <cell r="AY102">
            <v>3984.87</v>
          </cell>
          <cell r="AZ102">
            <v>0</v>
          </cell>
        </row>
        <row r="102">
          <cell r="BB102">
            <v>0</v>
          </cell>
          <cell r="BC102">
            <v>0</v>
          </cell>
        </row>
        <row r="102">
          <cell r="BJ102">
            <v>3984.87</v>
          </cell>
        </row>
        <row r="102">
          <cell r="BL102" t="str">
            <v>2025/5/23离职</v>
          </cell>
          <cell r="BM102">
            <v>19.4621245421245</v>
          </cell>
          <cell r="BN102">
            <v>19.4621245421245</v>
          </cell>
        </row>
        <row r="102">
          <cell r="BP102" t="str">
            <v>劳务工-劳务发放</v>
          </cell>
          <cell r="BQ102">
            <v>0</v>
          </cell>
          <cell r="BR102" t="e">
            <v>#N/A</v>
          </cell>
          <cell r="BS102" t="str">
            <v>德顺</v>
          </cell>
        </row>
        <row r="103">
          <cell r="C103" t="str">
            <v>罗铁</v>
          </cell>
          <cell r="D103" t="str">
            <v>生产制造部</v>
          </cell>
          <cell r="E103">
            <v>45741</v>
          </cell>
          <cell r="F103" t="str">
            <v>发泡操作工</v>
          </cell>
          <cell r="G103">
            <v>45778</v>
          </cell>
          <cell r="H103">
            <v>26</v>
          </cell>
          <cell r="I103">
            <v>28</v>
          </cell>
        </row>
        <row r="103">
          <cell r="N103">
            <v>2938.44</v>
          </cell>
          <cell r="O103">
            <v>1604.61538461538</v>
          </cell>
          <cell r="P103">
            <v>100</v>
          </cell>
        </row>
        <row r="103">
          <cell r="R103">
            <v>300</v>
          </cell>
        </row>
        <row r="103">
          <cell r="U103">
            <v>4943.05538461538</v>
          </cell>
        </row>
        <row r="103">
          <cell r="W103">
            <v>276</v>
          </cell>
        </row>
        <row r="103">
          <cell r="AA103">
            <v>224</v>
          </cell>
        </row>
        <row r="103">
          <cell r="AD103">
            <v>200</v>
          </cell>
        </row>
        <row r="103">
          <cell r="AF103">
            <v>560</v>
          </cell>
          <cell r="AG103">
            <v>40</v>
          </cell>
        </row>
        <row r="103">
          <cell r="AM103">
            <v>6243.06</v>
          </cell>
          <cell r="AN103">
            <v>0</v>
          </cell>
          <cell r="AO103">
            <v>0</v>
          </cell>
          <cell r="AP103">
            <v>0</v>
          </cell>
          <cell r="AQ103">
            <v>0</v>
          </cell>
        </row>
        <row r="103">
          <cell r="AY103">
            <v>6243.06</v>
          </cell>
          <cell r="AZ103">
            <v>0</v>
          </cell>
        </row>
        <row r="103">
          <cell r="BB103">
            <v>0</v>
          </cell>
          <cell r="BC103">
            <v>0</v>
          </cell>
        </row>
        <row r="103">
          <cell r="BJ103">
            <v>6243.06</v>
          </cell>
        </row>
        <row r="103">
          <cell r="BL103" t="str">
            <v>2025/5/19离职</v>
          </cell>
          <cell r="BM103">
            <v>21.2348979591837</v>
          </cell>
          <cell r="BN103">
            <v>21.2348979591837</v>
          </cell>
        </row>
        <row r="103">
          <cell r="BP103" t="str">
            <v>劳务工-劳务发放</v>
          </cell>
          <cell r="BQ103">
            <v>0</v>
          </cell>
          <cell r="BR103" t="e">
            <v>#N/A</v>
          </cell>
          <cell r="BS103" t="str">
            <v>德顺</v>
          </cell>
        </row>
        <row r="104">
          <cell r="C104" t="str">
            <v>陈德文</v>
          </cell>
          <cell r="D104" t="str">
            <v>生产制造部</v>
          </cell>
          <cell r="E104">
            <v>45737</v>
          </cell>
          <cell r="F104" t="str">
            <v>发泡操作工</v>
          </cell>
          <cell r="G104">
            <v>45778</v>
          </cell>
          <cell r="H104">
            <v>26</v>
          </cell>
          <cell r="I104">
            <v>5.4</v>
          </cell>
        </row>
        <row r="104">
          <cell r="N104">
            <v>569.842</v>
          </cell>
          <cell r="O104">
            <v>309.461538461538</v>
          </cell>
          <cell r="P104">
            <v>0</v>
          </cell>
        </row>
        <row r="104">
          <cell r="R104">
            <v>0</v>
          </cell>
        </row>
        <row r="104">
          <cell r="U104">
            <v>879.303538461538</v>
          </cell>
        </row>
        <row r="104">
          <cell r="W104">
            <v>0</v>
          </cell>
        </row>
        <row r="104">
          <cell r="AA104">
            <v>43.2</v>
          </cell>
        </row>
        <row r="104">
          <cell r="AD104">
            <v>41.5384615384615</v>
          </cell>
        </row>
        <row r="104">
          <cell r="AF104">
            <v>100</v>
          </cell>
        </row>
        <row r="104">
          <cell r="AM104">
            <v>1064.04</v>
          </cell>
          <cell r="AN104">
            <v>0</v>
          </cell>
          <cell r="AO104">
            <v>0</v>
          </cell>
          <cell r="AP104">
            <v>0</v>
          </cell>
          <cell r="AQ104">
            <v>0</v>
          </cell>
        </row>
        <row r="104">
          <cell r="AY104">
            <v>1064.04</v>
          </cell>
          <cell r="AZ104">
            <v>0</v>
          </cell>
        </row>
        <row r="104">
          <cell r="BB104">
            <v>0</v>
          </cell>
          <cell r="BC104">
            <v>0</v>
          </cell>
        </row>
        <row r="104">
          <cell r="BJ104">
            <v>1064.04</v>
          </cell>
        </row>
        <row r="104">
          <cell r="BL104" t="str">
            <v>2025/05/09号离职</v>
          </cell>
          <cell r="BM104">
            <v>18.7661375661376</v>
          </cell>
          <cell r="BN104">
            <v>18.7661375661376</v>
          </cell>
        </row>
        <row r="104">
          <cell r="BP104" t="str">
            <v>劳务工-劳务发放</v>
          </cell>
          <cell r="BQ104">
            <v>0</v>
          </cell>
          <cell r="BR104" t="e">
            <v>#N/A</v>
          </cell>
          <cell r="BS104" t="str">
            <v>德顺</v>
          </cell>
        </row>
        <row r="105">
          <cell r="C105" t="str">
            <v>周忠有</v>
          </cell>
          <cell r="D105" t="str">
            <v>生产制造部</v>
          </cell>
          <cell r="E105">
            <v>45775</v>
          </cell>
          <cell r="F105" t="str">
            <v>发泡操作工</v>
          </cell>
          <cell r="G105">
            <v>45778</v>
          </cell>
          <cell r="H105">
            <v>26</v>
          </cell>
          <cell r="I105">
            <v>25</v>
          </cell>
        </row>
        <row r="105">
          <cell r="L105">
            <v>2630.75</v>
          </cell>
        </row>
        <row r="105">
          <cell r="N105">
            <v>2104.6</v>
          </cell>
          <cell r="O105">
            <v>1432.69230769231</v>
          </cell>
          <cell r="P105">
            <v>100</v>
          </cell>
        </row>
        <row r="105">
          <cell r="R105">
            <v>300</v>
          </cell>
        </row>
        <row r="105">
          <cell r="U105">
            <v>3937.29230769231</v>
          </cell>
        </row>
        <row r="105">
          <cell r="W105">
            <v>270</v>
          </cell>
        </row>
        <row r="105">
          <cell r="AA105">
            <v>200</v>
          </cell>
        </row>
        <row r="105">
          <cell r="AD105">
            <v>800</v>
          </cell>
        </row>
        <row r="105">
          <cell r="AF105">
            <v>500</v>
          </cell>
        </row>
        <row r="105">
          <cell r="AM105">
            <v>5707.29</v>
          </cell>
          <cell r="AN105">
            <v>0</v>
          </cell>
          <cell r="AO105">
            <v>0</v>
          </cell>
          <cell r="AP105">
            <v>0</v>
          </cell>
          <cell r="AQ105">
            <v>0</v>
          </cell>
        </row>
        <row r="105">
          <cell r="AY105">
            <v>5707.29</v>
          </cell>
          <cell r="AZ105">
            <v>0</v>
          </cell>
        </row>
        <row r="105">
          <cell r="BB105">
            <v>0</v>
          </cell>
          <cell r="BC105">
            <v>0</v>
          </cell>
        </row>
        <row r="105">
          <cell r="BJ105">
            <v>5707.29</v>
          </cell>
        </row>
        <row r="105">
          <cell r="BL105" t="str">
            <v>2025/6/2退回</v>
          </cell>
          <cell r="BM105">
            <v>21.7420571428571</v>
          </cell>
          <cell r="BN105">
            <v>21.7420571428571</v>
          </cell>
        </row>
        <row r="105">
          <cell r="BP105" t="str">
            <v>劳务工-劳务发放</v>
          </cell>
          <cell r="BQ105">
            <v>0</v>
          </cell>
          <cell r="BR105" t="e">
            <v>#N/A</v>
          </cell>
          <cell r="BS105" t="str">
            <v>湖南诚展</v>
          </cell>
        </row>
        <row r="106">
          <cell r="C106" t="str">
            <v>汤建惟</v>
          </cell>
          <cell r="D106" t="str">
            <v>生产制造部</v>
          </cell>
          <cell r="E106">
            <v>45799</v>
          </cell>
          <cell r="F106" t="str">
            <v>发泡操作工</v>
          </cell>
          <cell r="G106">
            <v>45799</v>
          </cell>
          <cell r="H106">
            <v>26</v>
          </cell>
          <cell r="I106">
            <v>9</v>
          </cell>
        </row>
        <row r="106">
          <cell r="L106">
            <v>713.07</v>
          </cell>
        </row>
        <row r="106">
          <cell r="N106">
            <v>570.456</v>
          </cell>
          <cell r="O106">
            <v>515.769230769231</v>
          </cell>
          <cell r="P106">
            <v>0</v>
          </cell>
        </row>
        <row r="106">
          <cell r="R106">
            <v>0</v>
          </cell>
        </row>
        <row r="106">
          <cell r="U106">
            <v>1086.22523076923</v>
          </cell>
        </row>
        <row r="106">
          <cell r="W106">
            <v>267</v>
          </cell>
        </row>
        <row r="106">
          <cell r="AA106">
            <v>72</v>
          </cell>
        </row>
        <row r="106">
          <cell r="AD106">
            <v>69.2307692307692</v>
          </cell>
        </row>
        <row r="106">
          <cell r="AF106">
            <v>180</v>
          </cell>
        </row>
        <row r="106">
          <cell r="AM106">
            <v>1674.46</v>
          </cell>
          <cell r="AN106">
            <v>0</v>
          </cell>
          <cell r="AO106">
            <v>0</v>
          </cell>
          <cell r="AP106">
            <v>0</v>
          </cell>
          <cell r="AQ106">
            <v>0</v>
          </cell>
        </row>
        <row r="106">
          <cell r="AY106">
            <v>1674.46</v>
          </cell>
          <cell r="AZ106">
            <v>0</v>
          </cell>
        </row>
        <row r="106">
          <cell r="BB106">
            <v>0</v>
          </cell>
          <cell r="BC106">
            <v>0</v>
          </cell>
          <cell r="BD106">
            <v>21.5</v>
          </cell>
        </row>
        <row r="106">
          <cell r="BJ106">
            <v>1652.96</v>
          </cell>
        </row>
        <row r="106">
          <cell r="BL106" t="str">
            <v>2025/6/11离职</v>
          </cell>
          <cell r="BM106">
            <v>17.7191534391534</v>
          </cell>
          <cell r="BN106">
            <v>17.4916402116402</v>
          </cell>
        </row>
        <row r="106">
          <cell r="BP106" t="str">
            <v>劳务工-劳务发放</v>
          </cell>
          <cell r="BQ106">
            <v>0</v>
          </cell>
          <cell r="BR106" t="e">
            <v>#N/A</v>
          </cell>
          <cell r="BS106" t="str">
            <v>湘潭思泉</v>
          </cell>
        </row>
        <row r="107">
          <cell r="C107" t="str">
            <v>黄晚娇</v>
          </cell>
          <cell r="D107" t="str">
            <v>生产制造部</v>
          </cell>
          <cell r="E107">
            <v>45801</v>
          </cell>
          <cell r="F107" t="str">
            <v>发泡操作工</v>
          </cell>
          <cell r="G107">
            <v>45801</v>
          </cell>
          <cell r="H107">
            <v>26</v>
          </cell>
          <cell r="I107">
            <v>7</v>
          </cell>
        </row>
        <row r="107">
          <cell r="L107">
            <v>454.61</v>
          </cell>
        </row>
        <row r="107">
          <cell r="N107">
            <v>363.688</v>
          </cell>
          <cell r="O107">
            <v>401.153846153846</v>
          </cell>
          <cell r="P107">
            <v>0</v>
          </cell>
        </row>
        <row r="107">
          <cell r="R107">
            <v>0</v>
          </cell>
        </row>
        <row r="107">
          <cell r="U107">
            <v>764.841846153846</v>
          </cell>
        </row>
        <row r="107">
          <cell r="W107">
            <v>267</v>
          </cell>
        </row>
        <row r="107">
          <cell r="AA107">
            <v>56</v>
          </cell>
        </row>
        <row r="107">
          <cell r="AD107">
            <v>80.7692307692308</v>
          </cell>
        </row>
        <row r="107">
          <cell r="AF107">
            <v>140</v>
          </cell>
        </row>
        <row r="107">
          <cell r="AM107">
            <v>1308.61</v>
          </cell>
          <cell r="AN107">
            <v>0</v>
          </cell>
          <cell r="AO107">
            <v>0</v>
          </cell>
          <cell r="AP107">
            <v>0</v>
          </cell>
          <cell r="AQ107">
            <v>0</v>
          </cell>
        </row>
        <row r="107">
          <cell r="AY107">
            <v>1308.61</v>
          </cell>
          <cell r="AZ107">
            <v>0</v>
          </cell>
        </row>
        <row r="107">
          <cell r="BB107">
            <v>0</v>
          </cell>
          <cell r="BC107">
            <v>0</v>
          </cell>
        </row>
        <row r="107">
          <cell r="BJ107">
            <v>1308.61</v>
          </cell>
        </row>
        <row r="107">
          <cell r="BL107" t="str">
            <v>2025/6/10退回</v>
          </cell>
          <cell r="BM107">
            <v>17.8042176870748</v>
          </cell>
          <cell r="BN107">
            <v>17.8042176870748</v>
          </cell>
        </row>
        <row r="107">
          <cell r="BP107" t="str">
            <v>劳务工-劳务发放</v>
          </cell>
          <cell r="BQ107">
            <v>0</v>
          </cell>
          <cell r="BR107" t="e">
            <v>#N/A</v>
          </cell>
          <cell r="BS107" t="str">
            <v>湘潭思泉</v>
          </cell>
        </row>
        <row r="108">
          <cell r="C108" t="str">
            <v>文志辉</v>
          </cell>
          <cell r="D108" t="str">
            <v>生产制造部</v>
          </cell>
          <cell r="E108">
            <v>45793</v>
          </cell>
          <cell r="F108" t="str">
            <v>发泡操作工</v>
          </cell>
          <cell r="G108">
            <v>45793</v>
          </cell>
          <cell r="H108">
            <v>26</v>
          </cell>
          <cell r="I108">
            <v>14</v>
          </cell>
        </row>
        <row r="108">
          <cell r="L108">
            <v>811.50676</v>
          </cell>
        </row>
        <row r="108">
          <cell r="N108">
            <v>649.205408</v>
          </cell>
          <cell r="O108">
            <v>802.307692307692</v>
          </cell>
          <cell r="P108">
            <v>0</v>
          </cell>
        </row>
        <row r="108">
          <cell r="R108">
            <v>0</v>
          </cell>
        </row>
        <row r="108">
          <cell r="U108">
            <v>1451.51310030769</v>
          </cell>
        </row>
        <row r="108">
          <cell r="W108">
            <v>252</v>
          </cell>
        </row>
        <row r="108">
          <cell r="AA108">
            <v>112</v>
          </cell>
        </row>
        <row r="108">
          <cell r="AD108">
            <v>107.692307692308</v>
          </cell>
        </row>
        <row r="108">
          <cell r="AF108">
            <v>280</v>
          </cell>
        </row>
        <row r="108">
          <cell r="AM108">
            <v>2203.21</v>
          </cell>
          <cell r="AN108">
            <v>0</v>
          </cell>
          <cell r="AO108">
            <v>0</v>
          </cell>
          <cell r="AP108">
            <v>0</v>
          </cell>
          <cell r="AQ108">
            <v>0</v>
          </cell>
        </row>
        <row r="108">
          <cell r="AY108">
            <v>2203.21</v>
          </cell>
          <cell r="AZ108">
            <v>0</v>
          </cell>
        </row>
        <row r="108">
          <cell r="BB108">
            <v>0</v>
          </cell>
          <cell r="BC108">
            <v>0</v>
          </cell>
          <cell r="BD108">
            <v>43</v>
          </cell>
        </row>
        <row r="108">
          <cell r="BJ108">
            <v>2160.21</v>
          </cell>
        </row>
        <row r="108">
          <cell r="BL108" t="str">
            <v>2025/6/6退回</v>
          </cell>
          <cell r="BM108">
            <v>14.9878231292517</v>
          </cell>
          <cell r="BN108">
            <v>14.695306122449</v>
          </cell>
        </row>
        <row r="108">
          <cell r="BP108" t="str">
            <v>劳务工-劳务发放</v>
          </cell>
          <cell r="BQ108">
            <v>0</v>
          </cell>
          <cell r="BR108" t="e">
            <v>#N/A</v>
          </cell>
          <cell r="BS108" t="str">
            <v>湘潭思泉</v>
          </cell>
        </row>
        <row r="109">
          <cell r="C109" t="str">
            <v>肖星</v>
          </cell>
          <cell r="D109" t="str">
            <v>生产制造部</v>
          </cell>
          <cell r="E109">
            <v>45789</v>
          </cell>
          <cell r="F109" t="str">
            <v>发泡操作工</v>
          </cell>
          <cell r="G109">
            <v>45789</v>
          </cell>
          <cell r="H109">
            <v>26</v>
          </cell>
          <cell r="I109">
            <v>19</v>
          </cell>
        </row>
        <row r="109">
          <cell r="L109">
            <v>2062.947522</v>
          </cell>
        </row>
        <row r="109">
          <cell r="N109">
            <v>1650.3580176</v>
          </cell>
          <cell r="O109">
            <v>1088.84615384615</v>
          </cell>
          <cell r="P109">
            <v>0</v>
          </cell>
        </row>
        <row r="109">
          <cell r="R109">
            <v>0</v>
          </cell>
        </row>
        <row r="109">
          <cell r="U109">
            <v>2739.20417144615</v>
          </cell>
        </row>
        <row r="109">
          <cell r="W109">
            <v>264</v>
          </cell>
        </row>
        <row r="109">
          <cell r="AA109">
            <v>152</v>
          </cell>
        </row>
        <row r="109">
          <cell r="AD109">
            <v>146.153846153846</v>
          </cell>
        </row>
        <row r="109">
          <cell r="AF109">
            <v>380</v>
          </cell>
        </row>
        <row r="109">
          <cell r="AM109">
            <v>3681.36</v>
          </cell>
          <cell r="AN109">
            <v>0</v>
          </cell>
          <cell r="AO109">
            <v>0</v>
          </cell>
          <cell r="AP109">
            <v>0</v>
          </cell>
          <cell r="AQ109">
            <v>0</v>
          </cell>
        </row>
        <row r="109">
          <cell r="AY109">
            <v>3681.36</v>
          </cell>
          <cell r="AZ109">
            <v>0</v>
          </cell>
        </row>
        <row r="109">
          <cell r="BB109">
            <v>0</v>
          </cell>
          <cell r="BC109">
            <v>0</v>
          </cell>
        </row>
        <row r="109">
          <cell r="BJ109">
            <v>3681.36</v>
          </cell>
        </row>
        <row r="109">
          <cell r="BL109" t="str">
            <v>2025/6/11离职</v>
          </cell>
          <cell r="BM109">
            <v>18.4529323308271</v>
          </cell>
          <cell r="BN109">
            <v>18.4529323308271</v>
          </cell>
        </row>
        <row r="109">
          <cell r="BP109" t="str">
            <v>劳务工-劳务发放</v>
          </cell>
          <cell r="BQ109">
            <v>0</v>
          </cell>
          <cell r="BR109">
            <v>0</v>
          </cell>
          <cell r="BS109" t="str">
            <v>湘潭思泉</v>
          </cell>
        </row>
        <row r="110">
          <cell r="C110" t="str">
            <v>颜俊杰</v>
          </cell>
          <cell r="D110" t="str">
            <v>生产制造部</v>
          </cell>
          <cell r="E110">
            <v>45805</v>
          </cell>
          <cell r="F110" t="str">
            <v>发泡操作工</v>
          </cell>
          <cell r="G110">
            <v>45805</v>
          </cell>
          <cell r="H110">
            <v>26</v>
          </cell>
          <cell r="I110">
            <v>3</v>
          </cell>
        </row>
        <row r="110">
          <cell r="L110">
            <v>339.921</v>
          </cell>
        </row>
        <row r="110">
          <cell r="N110">
            <v>271.9368</v>
          </cell>
          <cell r="O110">
            <v>171.923076923077</v>
          </cell>
          <cell r="P110">
            <v>0</v>
          </cell>
        </row>
        <row r="110">
          <cell r="R110">
            <v>0</v>
          </cell>
        </row>
        <row r="110">
          <cell r="U110">
            <v>443.859876923077</v>
          </cell>
        </row>
        <row r="110">
          <cell r="W110">
            <v>0</v>
          </cell>
        </row>
        <row r="110">
          <cell r="AA110">
            <v>24</v>
          </cell>
        </row>
        <row r="110">
          <cell r="AD110">
            <v>23.0769230769231</v>
          </cell>
        </row>
        <row r="110">
          <cell r="AF110">
            <v>60</v>
          </cell>
        </row>
        <row r="110">
          <cell r="AM110">
            <v>550.94</v>
          </cell>
          <cell r="AN110">
            <v>0</v>
          </cell>
          <cell r="AO110">
            <v>0</v>
          </cell>
          <cell r="AP110">
            <v>0</v>
          </cell>
          <cell r="AQ110">
            <v>0</v>
          </cell>
        </row>
        <row r="110">
          <cell r="AY110">
            <v>550.94</v>
          </cell>
          <cell r="AZ110">
            <v>0</v>
          </cell>
        </row>
        <row r="110">
          <cell r="BB110">
            <v>0</v>
          </cell>
          <cell r="BC110">
            <v>0</v>
          </cell>
        </row>
        <row r="110">
          <cell r="BJ110">
            <v>550.94</v>
          </cell>
        </row>
        <row r="110">
          <cell r="BL110" t="str">
            <v>2025/6/9离职</v>
          </cell>
          <cell r="BM110">
            <v>17.4901587301587</v>
          </cell>
          <cell r="BN110">
            <v>17.4901587301587</v>
          </cell>
        </row>
        <row r="110">
          <cell r="BP110" t="str">
            <v>劳务工-劳务发放</v>
          </cell>
          <cell r="BQ110">
            <v>0</v>
          </cell>
          <cell r="BR110" t="e">
            <v>#N/A</v>
          </cell>
          <cell r="BS110" t="str">
            <v>德顺</v>
          </cell>
        </row>
        <row r="111">
          <cell r="C111" t="str">
            <v>伍星</v>
          </cell>
          <cell r="D111" t="str">
            <v>生产制造部</v>
          </cell>
          <cell r="E111">
            <v>45805</v>
          </cell>
          <cell r="F111" t="str">
            <v>发泡操作工</v>
          </cell>
          <cell r="G111">
            <v>45805</v>
          </cell>
          <cell r="H111">
            <v>26</v>
          </cell>
          <cell r="I111">
            <v>3</v>
          </cell>
        </row>
        <row r="111">
          <cell r="L111">
            <v>377.69</v>
          </cell>
        </row>
        <row r="111">
          <cell r="N111">
            <v>302.152</v>
          </cell>
          <cell r="O111">
            <v>171.923076923077</v>
          </cell>
          <cell r="P111">
            <v>0</v>
          </cell>
        </row>
        <row r="111">
          <cell r="R111">
            <v>0</v>
          </cell>
        </row>
        <row r="111">
          <cell r="U111">
            <v>474.075076923077</v>
          </cell>
        </row>
        <row r="111">
          <cell r="W111">
            <v>0</v>
          </cell>
        </row>
        <row r="111">
          <cell r="AA111">
            <v>24</v>
          </cell>
        </row>
        <row r="111">
          <cell r="AD111">
            <v>23.0769230769231</v>
          </cell>
        </row>
        <row r="111">
          <cell r="AF111">
            <v>60</v>
          </cell>
        </row>
        <row r="111">
          <cell r="AM111">
            <v>581.15</v>
          </cell>
          <cell r="AN111">
            <v>0</v>
          </cell>
          <cell r="AO111">
            <v>0</v>
          </cell>
          <cell r="AP111">
            <v>0</v>
          </cell>
          <cell r="AQ111">
            <v>0</v>
          </cell>
        </row>
        <row r="111">
          <cell r="AY111">
            <v>581.15</v>
          </cell>
          <cell r="AZ111">
            <v>0</v>
          </cell>
        </row>
        <row r="111">
          <cell r="BB111">
            <v>0</v>
          </cell>
          <cell r="BC111">
            <v>0</v>
          </cell>
        </row>
        <row r="111">
          <cell r="BJ111">
            <v>581.15</v>
          </cell>
        </row>
        <row r="111">
          <cell r="BL111" t="str">
            <v>2025/6/10离职</v>
          </cell>
          <cell r="BM111">
            <v>18.4492063492063</v>
          </cell>
          <cell r="BN111">
            <v>18.4492063492063</v>
          </cell>
        </row>
        <row r="111">
          <cell r="BP111" t="str">
            <v>劳务工-劳务发放</v>
          </cell>
          <cell r="BQ111">
            <v>0</v>
          </cell>
          <cell r="BR111" t="e">
            <v>#N/A</v>
          </cell>
          <cell r="BS111" t="str">
            <v>湖南诚展</v>
          </cell>
        </row>
        <row r="112">
          <cell r="C112" t="str">
            <v>唐镇宇</v>
          </cell>
          <cell r="D112" t="str">
            <v>生产制造部</v>
          </cell>
          <cell r="E112">
            <v>45789</v>
          </cell>
          <cell r="F112" t="str">
            <v>发泡操作工</v>
          </cell>
          <cell r="G112">
            <v>45789</v>
          </cell>
          <cell r="H112">
            <v>26</v>
          </cell>
          <cell r="I112">
            <v>4</v>
          </cell>
        </row>
        <row r="112">
          <cell r="L112">
            <v>432.812952</v>
          </cell>
        </row>
        <row r="112">
          <cell r="N112">
            <v>346.2503616</v>
          </cell>
          <cell r="O112">
            <v>229.230769230769</v>
          </cell>
          <cell r="P112">
            <v>0</v>
          </cell>
        </row>
        <row r="112">
          <cell r="R112">
            <v>0</v>
          </cell>
        </row>
        <row r="112">
          <cell r="U112">
            <v>575.481130830769</v>
          </cell>
        </row>
        <row r="112">
          <cell r="W112">
            <v>0</v>
          </cell>
        </row>
        <row r="112">
          <cell r="AA112">
            <v>32</v>
          </cell>
        </row>
        <row r="112">
          <cell r="AD112">
            <v>30.7692307692308</v>
          </cell>
        </row>
        <row r="112">
          <cell r="AF112">
            <v>80</v>
          </cell>
        </row>
        <row r="112">
          <cell r="AI112">
            <v>-20</v>
          </cell>
        </row>
        <row r="112">
          <cell r="AM112">
            <v>698.25</v>
          </cell>
          <cell r="AN112">
            <v>0</v>
          </cell>
          <cell r="AO112">
            <v>0</v>
          </cell>
          <cell r="AP112">
            <v>0</v>
          </cell>
          <cell r="AQ112">
            <v>0</v>
          </cell>
        </row>
        <row r="112">
          <cell r="AY112">
            <v>698.25</v>
          </cell>
          <cell r="AZ112">
            <v>0</v>
          </cell>
        </row>
        <row r="112">
          <cell r="BB112">
            <v>0</v>
          </cell>
          <cell r="BC112">
            <v>0</v>
          </cell>
          <cell r="BD112">
            <v>5.5</v>
          </cell>
        </row>
        <row r="112">
          <cell r="BJ112">
            <v>692.75</v>
          </cell>
        </row>
        <row r="112">
          <cell r="BL112" t="str">
            <v>2025/05/16退回</v>
          </cell>
          <cell r="BM112">
            <v>16.625</v>
          </cell>
          <cell r="BN112">
            <v>16.4940476190476</v>
          </cell>
        </row>
        <row r="112">
          <cell r="BP112" t="str">
            <v>劳务工-劳务发放</v>
          </cell>
          <cell r="BQ112">
            <v>0</v>
          </cell>
          <cell r="BR112" t="e">
            <v>#N/A</v>
          </cell>
          <cell r="BS112" t="str">
            <v>湘潭思泉</v>
          </cell>
        </row>
        <row r="113">
          <cell r="C113" t="str">
            <v>黄旭坤</v>
          </cell>
          <cell r="D113" t="str">
            <v>生产制造部</v>
          </cell>
          <cell r="E113">
            <v>45800</v>
          </cell>
          <cell r="F113" t="str">
            <v>发泡操作工</v>
          </cell>
          <cell r="G113">
            <v>45800</v>
          </cell>
          <cell r="H113">
            <v>26</v>
          </cell>
          <cell r="I113">
            <v>5</v>
          </cell>
        </row>
        <row r="113">
          <cell r="L113">
            <v>581.535</v>
          </cell>
        </row>
        <row r="113">
          <cell r="N113">
            <v>465.228</v>
          </cell>
          <cell r="O113">
            <v>286.538461538462</v>
          </cell>
          <cell r="P113">
            <v>0</v>
          </cell>
        </row>
        <row r="113">
          <cell r="R113">
            <v>0</v>
          </cell>
        </row>
        <row r="113">
          <cell r="U113">
            <v>751.766461538462</v>
          </cell>
        </row>
        <row r="113">
          <cell r="W113">
            <v>0</v>
          </cell>
        </row>
        <row r="113">
          <cell r="AA113">
            <v>40</v>
          </cell>
        </row>
        <row r="113">
          <cell r="AD113">
            <v>38.4615384615385</v>
          </cell>
        </row>
        <row r="113">
          <cell r="AF113">
            <v>100</v>
          </cell>
        </row>
        <row r="113">
          <cell r="AI113">
            <v>-20</v>
          </cell>
        </row>
        <row r="113">
          <cell r="AM113">
            <v>910.23</v>
          </cell>
          <cell r="AN113">
            <v>0</v>
          </cell>
          <cell r="AO113">
            <v>0</v>
          </cell>
          <cell r="AP113">
            <v>0</v>
          </cell>
          <cell r="AQ113">
            <v>0</v>
          </cell>
        </row>
        <row r="113">
          <cell r="AY113">
            <v>910.23</v>
          </cell>
          <cell r="AZ113">
            <v>0</v>
          </cell>
        </row>
        <row r="113">
          <cell r="BB113">
            <v>0</v>
          </cell>
          <cell r="BC113">
            <v>0</v>
          </cell>
        </row>
        <row r="113">
          <cell r="BJ113">
            <v>910.23</v>
          </cell>
        </row>
        <row r="113">
          <cell r="BL113" t="str">
            <v>2025/05/28离职</v>
          </cell>
          <cell r="BM113">
            <v>17.3377142857143</v>
          </cell>
          <cell r="BN113">
            <v>17.3377142857143</v>
          </cell>
        </row>
        <row r="113">
          <cell r="BP113" t="str">
            <v>劳务工-劳务发放</v>
          </cell>
          <cell r="BQ113">
            <v>0</v>
          </cell>
          <cell r="BR113" t="e">
            <v>#N/A</v>
          </cell>
          <cell r="BS113" t="str">
            <v>湘潭思泉</v>
          </cell>
        </row>
        <row r="114">
          <cell r="C114" t="str">
            <v>石红华</v>
          </cell>
          <cell r="D114" t="str">
            <v>生产制造部</v>
          </cell>
          <cell r="E114">
            <v>45801</v>
          </cell>
          <cell r="F114" t="str">
            <v>发泡操作工</v>
          </cell>
          <cell r="G114">
            <v>45801</v>
          </cell>
          <cell r="H114">
            <v>26</v>
          </cell>
          <cell r="I114">
            <v>4</v>
          </cell>
        </row>
        <row r="114">
          <cell r="L114">
            <v>465.228</v>
          </cell>
        </row>
        <row r="114">
          <cell r="N114">
            <v>372.1824</v>
          </cell>
          <cell r="O114">
            <v>229.230769230769</v>
          </cell>
          <cell r="P114">
            <v>0</v>
          </cell>
        </row>
        <row r="114">
          <cell r="R114">
            <v>0</v>
          </cell>
        </row>
        <row r="114">
          <cell r="U114">
            <v>601.413169230769</v>
          </cell>
        </row>
        <row r="114">
          <cell r="W114">
            <v>0</v>
          </cell>
        </row>
        <row r="114">
          <cell r="AA114">
            <v>32</v>
          </cell>
        </row>
        <row r="114">
          <cell r="AD114">
            <v>30.7692307692308</v>
          </cell>
        </row>
        <row r="114">
          <cell r="AF114">
            <v>80</v>
          </cell>
        </row>
        <row r="114">
          <cell r="AM114">
            <v>744.18</v>
          </cell>
          <cell r="AN114">
            <v>0</v>
          </cell>
          <cell r="AO114">
            <v>0</v>
          </cell>
          <cell r="AP114">
            <v>0</v>
          </cell>
          <cell r="AQ114">
            <v>0</v>
          </cell>
        </row>
        <row r="114">
          <cell r="AY114">
            <v>744.18</v>
          </cell>
          <cell r="AZ114">
            <v>0</v>
          </cell>
        </row>
        <row r="114">
          <cell r="BB114">
            <v>0</v>
          </cell>
          <cell r="BC114">
            <v>0</v>
          </cell>
        </row>
        <row r="114">
          <cell r="BJ114">
            <v>744.18</v>
          </cell>
        </row>
        <row r="114">
          <cell r="BL114" t="str">
            <v>2025/5/27离职</v>
          </cell>
          <cell r="BM114">
            <v>17.7185714285714</v>
          </cell>
          <cell r="BN114">
            <v>17.7185714285714</v>
          </cell>
        </row>
        <row r="114">
          <cell r="BP114" t="str">
            <v>劳务工-劳务发放</v>
          </cell>
          <cell r="BQ114">
            <v>0</v>
          </cell>
          <cell r="BR114" t="e">
            <v>#N/A</v>
          </cell>
          <cell r="BS114" t="str">
            <v>德顺</v>
          </cell>
        </row>
        <row r="115">
          <cell r="C115" t="str">
            <v>郭庆</v>
          </cell>
          <cell r="D115" t="str">
            <v>生产制造部</v>
          </cell>
          <cell r="E115">
            <v>45803</v>
          </cell>
          <cell r="F115" t="str">
            <v>发泡操作工</v>
          </cell>
          <cell r="G115">
            <v>45803</v>
          </cell>
          <cell r="H115">
            <v>26</v>
          </cell>
          <cell r="I115">
            <v>5</v>
          </cell>
        </row>
        <row r="115">
          <cell r="L115">
            <v>676.15</v>
          </cell>
        </row>
        <row r="115">
          <cell r="N115">
            <v>540.92</v>
          </cell>
          <cell r="O115">
            <v>286.538461538462</v>
          </cell>
          <cell r="P115">
            <v>0</v>
          </cell>
        </row>
        <row r="115">
          <cell r="R115">
            <v>0</v>
          </cell>
        </row>
        <row r="115">
          <cell r="U115">
            <v>827.458461538462</v>
          </cell>
        </row>
        <row r="115">
          <cell r="W115">
            <v>0</v>
          </cell>
        </row>
        <row r="115">
          <cell r="AA115">
            <v>40</v>
          </cell>
        </row>
        <row r="115">
          <cell r="AD115">
            <v>38.4615384615385</v>
          </cell>
        </row>
        <row r="115">
          <cell r="AF115">
            <v>100</v>
          </cell>
        </row>
        <row r="115">
          <cell r="AM115">
            <v>1005.92</v>
          </cell>
          <cell r="AN115">
            <v>0</v>
          </cell>
          <cell r="AO115">
            <v>0</v>
          </cell>
          <cell r="AP115">
            <v>0</v>
          </cell>
          <cell r="AQ115">
            <v>0</v>
          </cell>
        </row>
        <row r="115">
          <cell r="AY115">
            <v>1005.92</v>
          </cell>
          <cell r="AZ115">
            <v>0</v>
          </cell>
        </row>
        <row r="115">
          <cell r="BB115">
            <v>0</v>
          </cell>
          <cell r="BC115">
            <v>0</v>
          </cell>
        </row>
        <row r="115">
          <cell r="BJ115">
            <v>1005.92</v>
          </cell>
        </row>
        <row r="115">
          <cell r="BL115" t="str">
            <v>2025/6/2离职</v>
          </cell>
          <cell r="BM115">
            <v>19.160380952381</v>
          </cell>
          <cell r="BN115">
            <v>19.160380952381</v>
          </cell>
        </row>
        <row r="115">
          <cell r="BP115" t="str">
            <v>劳务工-劳务发放</v>
          </cell>
          <cell r="BQ115">
            <v>0</v>
          </cell>
          <cell r="BR115" t="e">
            <v>#N/A</v>
          </cell>
          <cell r="BS115" t="str">
            <v>东方人才</v>
          </cell>
        </row>
        <row r="116">
          <cell r="C116" t="str">
            <v>贺钢</v>
          </cell>
          <cell r="D116" t="str">
            <v>生产制造部</v>
          </cell>
          <cell r="E116">
            <v>45804</v>
          </cell>
          <cell r="F116" t="str">
            <v>发泡操作工</v>
          </cell>
          <cell r="G116">
            <v>45804</v>
          </cell>
          <cell r="H116">
            <v>26</v>
          </cell>
          <cell r="I116">
            <v>4</v>
          </cell>
        </row>
        <row r="116">
          <cell r="L116">
            <v>536.92</v>
          </cell>
        </row>
        <row r="116">
          <cell r="N116">
            <v>429.536</v>
          </cell>
          <cell r="O116">
            <v>229.230769230769</v>
          </cell>
          <cell r="P116">
            <v>0</v>
          </cell>
        </row>
        <row r="116">
          <cell r="R116">
            <v>0</v>
          </cell>
        </row>
        <row r="116">
          <cell r="U116">
            <v>658.766769230769</v>
          </cell>
        </row>
        <row r="116">
          <cell r="W116">
            <v>0</v>
          </cell>
        </row>
        <row r="116">
          <cell r="AA116">
            <v>32</v>
          </cell>
        </row>
        <row r="116">
          <cell r="AD116">
            <v>46.1538461538462</v>
          </cell>
        </row>
        <row r="116">
          <cell r="AF116">
            <v>80</v>
          </cell>
        </row>
        <row r="116">
          <cell r="AM116">
            <v>816.92</v>
          </cell>
          <cell r="AN116">
            <v>0</v>
          </cell>
          <cell r="AO116">
            <v>0</v>
          </cell>
          <cell r="AP116">
            <v>0</v>
          </cell>
          <cell r="AQ116">
            <v>0</v>
          </cell>
        </row>
        <row r="116">
          <cell r="AY116">
            <v>816.92</v>
          </cell>
          <cell r="AZ116">
            <v>0</v>
          </cell>
        </row>
        <row r="116">
          <cell r="BB116">
            <v>0</v>
          </cell>
          <cell r="BC116">
            <v>0</v>
          </cell>
        </row>
        <row r="116">
          <cell r="BJ116">
            <v>816.92</v>
          </cell>
        </row>
        <row r="116">
          <cell r="BL116" t="str">
            <v>2025/6/4离职</v>
          </cell>
          <cell r="BM116">
            <v>19.4504761904762</v>
          </cell>
          <cell r="BN116">
            <v>19.4504761904762</v>
          </cell>
        </row>
        <row r="116">
          <cell r="BP116" t="str">
            <v>劳务工-劳务发放</v>
          </cell>
          <cell r="BQ116">
            <v>0</v>
          </cell>
          <cell r="BR116" t="e">
            <v>#N/A</v>
          </cell>
          <cell r="BS116" t="str">
            <v>湘潭宏顺</v>
          </cell>
        </row>
        <row r="117">
          <cell r="C117" t="str">
            <v>陈纪龙</v>
          </cell>
          <cell r="D117" t="str">
            <v>生产制造部</v>
          </cell>
          <cell r="E117">
            <v>45804</v>
          </cell>
          <cell r="F117" t="str">
            <v>发泡操作工</v>
          </cell>
          <cell r="G117">
            <v>45804</v>
          </cell>
          <cell r="H117">
            <v>26</v>
          </cell>
          <cell r="I117">
            <v>8</v>
          </cell>
        </row>
        <row r="117">
          <cell r="L117">
            <v>823.84</v>
          </cell>
        </row>
        <row r="117">
          <cell r="N117">
            <v>659.072</v>
          </cell>
          <cell r="O117">
            <v>458.461538461539</v>
          </cell>
          <cell r="P117">
            <v>0</v>
          </cell>
        </row>
        <row r="117">
          <cell r="R117">
            <v>0</v>
          </cell>
        </row>
        <row r="117">
          <cell r="U117">
            <v>1117.53353846154</v>
          </cell>
        </row>
        <row r="117">
          <cell r="W117">
            <v>0</v>
          </cell>
        </row>
        <row r="117">
          <cell r="AA117">
            <v>64</v>
          </cell>
        </row>
        <row r="117">
          <cell r="AD117">
            <v>123.076923076923</v>
          </cell>
        </row>
        <row r="117">
          <cell r="AF117">
            <v>160</v>
          </cell>
        </row>
        <row r="117">
          <cell r="AM117">
            <v>1464.61</v>
          </cell>
          <cell r="AN117">
            <v>0</v>
          </cell>
          <cell r="AO117">
            <v>0</v>
          </cell>
          <cell r="AP117">
            <v>0</v>
          </cell>
          <cell r="AQ117">
            <v>0</v>
          </cell>
        </row>
        <row r="117">
          <cell r="AY117">
            <v>1464.61</v>
          </cell>
          <cell r="AZ117">
            <v>0</v>
          </cell>
        </row>
        <row r="117">
          <cell r="BB117">
            <v>0</v>
          </cell>
          <cell r="BC117">
            <v>0</v>
          </cell>
        </row>
        <row r="117">
          <cell r="BJ117">
            <v>1464.61</v>
          </cell>
        </row>
        <row r="117">
          <cell r="BL117" t="str">
            <v>2025/6/6离职</v>
          </cell>
          <cell r="BM117">
            <v>17.4358333333333</v>
          </cell>
          <cell r="BN117">
            <v>17.4358333333333</v>
          </cell>
        </row>
        <row r="117">
          <cell r="BP117" t="str">
            <v>劳务工-劳务发放</v>
          </cell>
          <cell r="BQ117">
            <v>0</v>
          </cell>
          <cell r="BR117" t="e">
            <v>#N/A</v>
          </cell>
          <cell r="BS117" t="str">
            <v>湘潭宏顺</v>
          </cell>
        </row>
        <row r="118">
          <cell r="C118" t="str">
            <v>彭龄萱</v>
          </cell>
          <cell r="D118" t="str">
            <v>生产制造部</v>
          </cell>
          <cell r="E118">
            <v>45793</v>
          </cell>
          <cell r="F118" t="str">
            <v>发泡操作工</v>
          </cell>
          <cell r="G118">
            <v>45793</v>
          </cell>
          <cell r="H118">
            <v>26</v>
          </cell>
          <cell r="I118">
            <v>6</v>
          </cell>
        </row>
        <row r="118">
          <cell r="L118">
            <v>625.38</v>
          </cell>
        </row>
        <row r="118">
          <cell r="N118">
            <v>500.304</v>
          </cell>
          <cell r="O118">
            <v>343.846153846154</v>
          </cell>
          <cell r="P118">
            <v>0</v>
          </cell>
        </row>
        <row r="118">
          <cell r="R118">
            <v>0</v>
          </cell>
        </row>
        <row r="118">
          <cell r="U118">
            <v>844.150153846154</v>
          </cell>
        </row>
        <row r="118">
          <cell r="W118">
            <v>0</v>
          </cell>
        </row>
        <row r="118">
          <cell r="AA118">
            <v>48</v>
          </cell>
        </row>
        <row r="118">
          <cell r="AD118">
            <v>69.2307692307692</v>
          </cell>
        </row>
        <row r="118">
          <cell r="AF118">
            <v>120</v>
          </cell>
        </row>
        <row r="118">
          <cell r="AM118">
            <v>1081.38</v>
          </cell>
          <cell r="AN118">
            <v>0</v>
          </cell>
          <cell r="AO118">
            <v>0</v>
          </cell>
          <cell r="AP118">
            <v>0</v>
          </cell>
          <cell r="AQ118">
            <v>0</v>
          </cell>
        </row>
        <row r="118">
          <cell r="AY118">
            <v>1081.38</v>
          </cell>
          <cell r="AZ118">
            <v>0</v>
          </cell>
        </row>
        <row r="118">
          <cell r="BB118">
            <v>0</v>
          </cell>
          <cell r="BC118">
            <v>0</v>
          </cell>
        </row>
        <row r="118">
          <cell r="BJ118">
            <v>1081.38</v>
          </cell>
        </row>
        <row r="118">
          <cell r="BL118" t="str">
            <v>2025/05/21离职</v>
          </cell>
          <cell r="BM118">
            <v>17.1647619047619</v>
          </cell>
          <cell r="BN118">
            <v>17.1647619047619</v>
          </cell>
        </row>
        <row r="118">
          <cell r="BP118" t="str">
            <v>劳务工-劳务发放</v>
          </cell>
          <cell r="BQ118">
            <v>0</v>
          </cell>
          <cell r="BR118" t="e">
            <v>#N/A</v>
          </cell>
          <cell r="BS118" t="str">
            <v>湖南诚展</v>
          </cell>
        </row>
        <row r="119">
          <cell r="C119" t="str">
            <v>刘长江</v>
          </cell>
          <cell r="D119" t="str">
            <v>生产制造部</v>
          </cell>
          <cell r="E119">
            <v>45785</v>
          </cell>
          <cell r="F119" t="str">
            <v>发泡操作工</v>
          </cell>
          <cell r="G119">
            <v>45785</v>
          </cell>
          <cell r="H119">
            <v>26</v>
          </cell>
          <cell r="I119">
            <v>5</v>
          </cell>
        </row>
        <row r="119">
          <cell r="L119">
            <v>526.15</v>
          </cell>
        </row>
        <row r="119">
          <cell r="N119">
            <v>420.92</v>
          </cell>
          <cell r="O119">
            <v>286.538461538462</v>
          </cell>
          <cell r="P119">
            <v>0</v>
          </cell>
        </row>
        <row r="119">
          <cell r="R119">
            <v>0</v>
          </cell>
        </row>
        <row r="119">
          <cell r="U119">
            <v>707.458461538462</v>
          </cell>
        </row>
        <row r="119">
          <cell r="W119">
            <v>0</v>
          </cell>
        </row>
        <row r="119">
          <cell r="AA119">
            <v>40</v>
          </cell>
        </row>
        <row r="119">
          <cell r="AD119">
            <v>38.4615384615385</v>
          </cell>
        </row>
        <row r="119">
          <cell r="AF119">
            <v>100</v>
          </cell>
        </row>
        <row r="119">
          <cell r="AM119">
            <v>885.92</v>
          </cell>
          <cell r="AN119">
            <v>0</v>
          </cell>
          <cell r="AO119">
            <v>0</v>
          </cell>
          <cell r="AP119">
            <v>0</v>
          </cell>
          <cell r="AQ119">
            <v>0</v>
          </cell>
        </row>
        <row r="119">
          <cell r="AY119">
            <v>885.92</v>
          </cell>
          <cell r="AZ119">
            <v>0</v>
          </cell>
        </row>
        <row r="119">
          <cell r="BB119">
            <v>0</v>
          </cell>
          <cell r="BC119">
            <v>0</v>
          </cell>
        </row>
        <row r="119">
          <cell r="BJ119">
            <v>885.92</v>
          </cell>
        </row>
        <row r="119">
          <cell r="BL119" t="str">
            <v>2025/5/12离职</v>
          </cell>
          <cell r="BM119">
            <v>16.8746666666667</v>
          </cell>
          <cell r="BN119">
            <v>16.8746666666667</v>
          </cell>
        </row>
        <row r="119">
          <cell r="BP119" t="str">
            <v>劳务工-劳务发放</v>
          </cell>
          <cell r="BQ119">
            <v>0</v>
          </cell>
          <cell r="BR119" t="e">
            <v>#N/A</v>
          </cell>
          <cell r="BS119" t="str">
            <v>湖南诚展</v>
          </cell>
        </row>
        <row r="120">
          <cell r="C120" t="str">
            <v>向鹏</v>
          </cell>
          <cell r="D120" t="str">
            <v>生产制造部</v>
          </cell>
          <cell r="E120">
            <v>45784</v>
          </cell>
          <cell r="F120" t="str">
            <v>发泡操作工</v>
          </cell>
          <cell r="G120">
            <v>45784</v>
          </cell>
          <cell r="H120">
            <v>26</v>
          </cell>
          <cell r="I120">
            <v>5</v>
          </cell>
        </row>
        <row r="120">
          <cell r="L120">
            <v>526.15</v>
          </cell>
        </row>
        <row r="120">
          <cell r="N120">
            <v>420.92</v>
          </cell>
          <cell r="O120">
            <v>286.538461538462</v>
          </cell>
          <cell r="P120">
            <v>0</v>
          </cell>
        </row>
        <row r="120">
          <cell r="R120">
            <v>0</v>
          </cell>
        </row>
        <row r="120">
          <cell r="U120">
            <v>707.458461538462</v>
          </cell>
        </row>
        <row r="120">
          <cell r="W120">
            <v>0</v>
          </cell>
        </row>
        <row r="120">
          <cell r="AA120">
            <v>40</v>
          </cell>
        </row>
        <row r="120">
          <cell r="AD120">
            <v>38.4615384615385</v>
          </cell>
        </row>
        <row r="120">
          <cell r="AF120">
            <v>100</v>
          </cell>
        </row>
        <row r="120">
          <cell r="AM120">
            <v>885.92</v>
          </cell>
          <cell r="AN120">
            <v>0</v>
          </cell>
          <cell r="AO120">
            <v>0</v>
          </cell>
          <cell r="AP120">
            <v>0</v>
          </cell>
          <cell r="AQ120">
            <v>0</v>
          </cell>
        </row>
        <row r="120">
          <cell r="AY120">
            <v>885.92</v>
          </cell>
          <cell r="AZ120">
            <v>0</v>
          </cell>
        </row>
        <row r="120">
          <cell r="BB120">
            <v>0</v>
          </cell>
          <cell r="BC120">
            <v>0</v>
          </cell>
        </row>
        <row r="120">
          <cell r="BJ120">
            <v>885.92</v>
          </cell>
        </row>
        <row r="120">
          <cell r="BL120" t="str">
            <v>2025/5/12离职</v>
          </cell>
          <cell r="BM120">
            <v>16.8746666666667</v>
          </cell>
          <cell r="BN120">
            <v>16.8746666666667</v>
          </cell>
        </row>
        <row r="120">
          <cell r="BP120" t="str">
            <v>劳务工-劳务发放</v>
          </cell>
          <cell r="BQ120">
            <v>0</v>
          </cell>
          <cell r="BR120" t="e">
            <v>#N/A</v>
          </cell>
          <cell r="BS120" t="str">
            <v>湖南诚展</v>
          </cell>
        </row>
        <row r="121">
          <cell r="C121" t="str">
            <v>游思法</v>
          </cell>
          <cell r="D121" t="str">
            <v>生产制造部</v>
          </cell>
          <cell r="E121">
            <v>45789</v>
          </cell>
          <cell r="F121" t="str">
            <v>发泡操作工</v>
          </cell>
          <cell r="G121">
            <v>45789</v>
          </cell>
          <cell r="H121">
            <v>26</v>
          </cell>
          <cell r="I121">
            <v>2.5</v>
          </cell>
        </row>
        <row r="121">
          <cell r="L121">
            <v>270.34425</v>
          </cell>
        </row>
        <row r="121">
          <cell r="N121">
            <v>216.2754</v>
          </cell>
          <cell r="O121">
            <v>143.269230769231</v>
          </cell>
          <cell r="P121">
            <v>0</v>
          </cell>
        </row>
        <row r="121">
          <cell r="R121">
            <v>0</v>
          </cell>
        </row>
        <row r="121">
          <cell r="U121">
            <v>359.544630769231</v>
          </cell>
        </row>
        <row r="121">
          <cell r="W121">
            <v>0</v>
          </cell>
        </row>
        <row r="121">
          <cell r="AA121">
            <v>20</v>
          </cell>
        </row>
        <row r="121">
          <cell r="AD121">
            <v>19.2307692307692</v>
          </cell>
        </row>
        <row r="121">
          <cell r="AF121">
            <v>40</v>
          </cell>
        </row>
        <row r="121">
          <cell r="AM121">
            <v>438.78</v>
          </cell>
          <cell r="AN121">
            <v>0</v>
          </cell>
          <cell r="AO121">
            <v>0</v>
          </cell>
          <cell r="AP121">
            <v>0</v>
          </cell>
          <cell r="AQ121">
            <v>0</v>
          </cell>
        </row>
        <row r="121">
          <cell r="AY121">
            <v>438.78</v>
          </cell>
          <cell r="AZ121">
            <v>0</v>
          </cell>
        </row>
        <row r="121">
          <cell r="BB121">
            <v>0</v>
          </cell>
          <cell r="BC121">
            <v>0</v>
          </cell>
        </row>
        <row r="121">
          <cell r="BJ121">
            <v>438.78</v>
          </cell>
        </row>
        <row r="121">
          <cell r="BL121" t="str">
            <v>2025/05/16号退回</v>
          </cell>
          <cell r="BM121">
            <v>16.7154285714286</v>
          </cell>
          <cell r="BN121">
            <v>16.7154285714286</v>
          </cell>
        </row>
        <row r="121">
          <cell r="BP121" t="str">
            <v>劳务工-劳务发放</v>
          </cell>
          <cell r="BQ121">
            <v>0</v>
          </cell>
          <cell r="BR121" t="e">
            <v>#N/A</v>
          </cell>
          <cell r="BS121" t="str">
            <v>湘潭思泉</v>
          </cell>
        </row>
        <row r="122">
          <cell r="C122" t="str">
            <v>程金娥</v>
          </cell>
          <cell r="D122" t="str">
            <v>生产制造部</v>
          </cell>
          <cell r="E122">
            <v>45785</v>
          </cell>
          <cell r="F122" t="str">
            <v>发泡操作工</v>
          </cell>
          <cell r="G122">
            <v>45785</v>
          </cell>
          <cell r="H122">
            <v>26</v>
          </cell>
          <cell r="I122">
            <v>6</v>
          </cell>
        </row>
        <row r="122">
          <cell r="L122">
            <v>629.407428</v>
          </cell>
        </row>
        <row r="122">
          <cell r="N122">
            <v>503.5259424</v>
          </cell>
          <cell r="O122">
            <v>343.846153846154</v>
          </cell>
          <cell r="P122">
            <v>0</v>
          </cell>
        </row>
        <row r="122">
          <cell r="R122">
            <v>0</v>
          </cell>
        </row>
        <row r="122">
          <cell r="U122">
            <v>847.372096246154</v>
          </cell>
        </row>
        <row r="122">
          <cell r="W122">
            <v>0</v>
          </cell>
        </row>
        <row r="122">
          <cell r="AA122">
            <v>48</v>
          </cell>
        </row>
        <row r="122">
          <cell r="AD122">
            <v>46.1538461538462</v>
          </cell>
        </row>
        <row r="122">
          <cell r="AF122">
            <v>120</v>
          </cell>
        </row>
        <row r="122">
          <cell r="AM122">
            <v>1061.53</v>
          </cell>
          <cell r="AN122">
            <v>0</v>
          </cell>
          <cell r="AO122">
            <v>0</v>
          </cell>
          <cell r="AP122">
            <v>0</v>
          </cell>
          <cell r="AQ122">
            <v>0</v>
          </cell>
        </row>
        <row r="122">
          <cell r="AY122">
            <v>1061.53</v>
          </cell>
          <cell r="AZ122">
            <v>0</v>
          </cell>
        </row>
        <row r="122">
          <cell r="BB122">
            <v>0</v>
          </cell>
          <cell r="BC122">
            <v>0</v>
          </cell>
        </row>
        <row r="122">
          <cell r="BJ122">
            <v>1061.53</v>
          </cell>
        </row>
        <row r="122">
          <cell r="BL122" t="str">
            <v>2025/05/12自离</v>
          </cell>
          <cell r="BM122">
            <v>16.8496825396825</v>
          </cell>
          <cell r="BN122">
            <v>16.8496825396825</v>
          </cell>
        </row>
        <row r="122">
          <cell r="BP122" t="str">
            <v>劳务工-劳务发放</v>
          </cell>
          <cell r="BQ122">
            <v>0</v>
          </cell>
          <cell r="BR122" t="e">
            <v>#N/A</v>
          </cell>
          <cell r="BS122" t="str">
            <v>湘潭思泉</v>
          </cell>
        </row>
        <row r="123">
          <cell r="C123" t="str">
            <v>廖益家</v>
          </cell>
          <cell r="D123" t="str">
            <v>生产制造部</v>
          </cell>
          <cell r="E123">
            <v>45777</v>
          </cell>
          <cell r="F123" t="str">
            <v>发泡操作工</v>
          </cell>
          <cell r="G123">
            <v>45778</v>
          </cell>
          <cell r="H123">
            <v>26</v>
          </cell>
          <cell r="I123">
            <v>6</v>
          </cell>
        </row>
        <row r="123">
          <cell r="L123">
            <v>629.407428</v>
          </cell>
        </row>
        <row r="123">
          <cell r="N123">
            <v>503.5259424</v>
          </cell>
          <cell r="O123">
            <v>343.846153846154</v>
          </cell>
          <cell r="P123">
            <v>0</v>
          </cell>
        </row>
        <row r="123">
          <cell r="R123">
            <v>0</v>
          </cell>
        </row>
        <row r="123">
          <cell r="U123">
            <v>847.372096246154</v>
          </cell>
        </row>
        <row r="123">
          <cell r="W123">
            <v>0</v>
          </cell>
        </row>
        <row r="123">
          <cell r="AA123">
            <v>48</v>
          </cell>
        </row>
        <row r="123">
          <cell r="AD123">
            <v>46.1538461538462</v>
          </cell>
        </row>
        <row r="123">
          <cell r="AF123">
            <v>120</v>
          </cell>
        </row>
        <row r="123">
          <cell r="AM123">
            <v>1061.53</v>
          </cell>
          <cell r="AN123">
            <v>0</v>
          </cell>
          <cell r="AO123">
            <v>0</v>
          </cell>
          <cell r="AP123">
            <v>0</v>
          </cell>
          <cell r="AQ123">
            <v>0</v>
          </cell>
        </row>
        <row r="123">
          <cell r="AY123">
            <v>1061.53</v>
          </cell>
          <cell r="AZ123">
            <v>0</v>
          </cell>
        </row>
        <row r="123">
          <cell r="BB123">
            <v>0</v>
          </cell>
          <cell r="BC123">
            <v>0</v>
          </cell>
        </row>
        <row r="123">
          <cell r="BJ123">
            <v>1061.53</v>
          </cell>
        </row>
        <row r="123">
          <cell r="BL123" t="str">
            <v>2025/5/9离职</v>
          </cell>
          <cell r="BM123">
            <v>16.8496825396825</v>
          </cell>
          <cell r="BN123">
            <v>16.8496825396825</v>
          </cell>
        </row>
        <row r="123">
          <cell r="BP123" t="str">
            <v>劳务工-劳务发放</v>
          </cell>
          <cell r="BQ123">
            <v>0</v>
          </cell>
          <cell r="BR123" t="e">
            <v>#N/A</v>
          </cell>
          <cell r="BS123" t="str">
            <v>湖南诚展</v>
          </cell>
        </row>
        <row r="124">
          <cell r="C124" t="str">
            <v>唐文志</v>
          </cell>
          <cell r="D124" t="str">
            <v>生产制造部</v>
          </cell>
          <cell r="E124">
            <v>45784</v>
          </cell>
          <cell r="F124" t="str">
            <v>发泡操作工</v>
          </cell>
          <cell r="G124">
            <v>45784</v>
          </cell>
          <cell r="H124">
            <v>26</v>
          </cell>
          <cell r="I124">
            <v>11</v>
          </cell>
        </row>
        <row r="124">
          <cell r="L124">
            <v>683.07</v>
          </cell>
        </row>
        <row r="124">
          <cell r="N124">
            <v>546.456</v>
          </cell>
          <cell r="O124">
            <v>630.384615384615</v>
          </cell>
          <cell r="P124">
            <v>0</v>
          </cell>
        </row>
        <row r="124">
          <cell r="R124">
            <v>0</v>
          </cell>
        </row>
        <row r="124">
          <cell r="U124">
            <v>1176.84061538462</v>
          </cell>
        </row>
        <row r="124">
          <cell r="W124">
            <v>234</v>
          </cell>
        </row>
        <row r="124">
          <cell r="AA124">
            <v>88</v>
          </cell>
        </row>
        <row r="124">
          <cell r="AD124">
            <v>84.6153846153846</v>
          </cell>
        </row>
        <row r="124">
          <cell r="AF124">
            <v>220</v>
          </cell>
        </row>
        <row r="124">
          <cell r="AM124">
            <v>1803.46</v>
          </cell>
          <cell r="AN124">
            <v>0</v>
          </cell>
          <cell r="AO124">
            <v>0</v>
          </cell>
          <cell r="AP124">
            <v>0</v>
          </cell>
          <cell r="AQ124">
            <v>0</v>
          </cell>
        </row>
        <row r="124">
          <cell r="AY124">
            <v>1803.46</v>
          </cell>
          <cell r="AZ124">
            <v>0</v>
          </cell>
        </row>
        <row r="124">
          <cell r="BB124">
            <v>0</v>
          </cell>
          <cell r="BC124">
            <v>0</v>
          </cell>
        </row>
        <row r="124">
          <cell r="BJ124">
            <v>1803.46</v>
          </cell>
        </row>
        <row r="124">
          <cell r="BL124" t="str">
            <v>2025/5/20离职</v>
          </cell>
          <cell r="BM124">
            <v>15.6143722943723</v>
          </cell>
          <cell r="BN124">
            <v>15.6143722943723</v>
          </cell>
        </row>
        <row r="124">
          <cell r="BP124" t="str">
            <v>劳务工-劳务发放</v>
          </cell>
          <cell r="BQ124">
            <v>0</v>
          </cell>
          <cell r="BR124" t="e">
            <v>#N/A</v>
          </cell>
          <cell r="BS124" t="str">
            <v>湖南诚展</v>
          </cell>
        </row>
        <row r="125">
          <cell r="C125" t="str">
            <v>刘双军</v>
          </cell>
          <cell r="D125" t="str">
            <v>生产制造部</v>
          </cell>
          <cell r="E125">
            <v>45784</v>
          </cell>
          <cell r="F125" t="str">
            <v>发泡操作工</v>
          </cell>
          <cell r="G125">
            <v>45784</v>
          </cell>
          <cell r="H125">
            <v>26</v>
          </cell>
          <cell r="I125">
            <v>9</v>
          </cell>
        </row>
        <row r="125">
          <cell r="L125">
            <v>654.017142</v>
          </cell>
        </row>
        <row r="125">
          <cell r="N125">
            <v>523.2137136</v>
          </cell>
          <cell r="O125">
            <v>515.769230769231</v>
          </cell>
          <cell r="P125">
            <v>0</v>
          </cell>
        </row>
        <row r="125">
          <cell r="R125">
            <v>0</v>
          </cell>
        </row>
        <row r="125">
          <cell r="U125">
            <v>1038.98294436923</v>
          </cell>
        </row>
        <row r="125">
          <cell r="W125">
            <v>267</v>
          </cell>
        </row>
        <row r="125">
          <cell r="AA125">
            <v>72</v>
          </cell>
        </row>
        <row r="125">
          <cell r="AD125">
            <v>69.2307692307692</v>
          </cell>
        </row>
        <row r="125">
          <cell r="AF125">
            <v>180</v>
          </cell>
        </row>
        <row r="125">
          <cell r="AM125">
            <v>1627.21</v>
          </cell>
          <cell r="AN125">
            <v>0</v>
          </cell>
          <cell r="AO125">
            <v>0</v>
          </cell>
          <cell r="AP125">
            <v>0</v>
          </cell>
          <cell r="AQ125">
            <v>0</v>
          </cell>
        </row>
        <row r="125">
          <cell r="AY125">
            <v>1627.21</v>
          </cell>
          <cell r="AZ125">
            <v>0</v>
          </cell>
        </row>
        <row r="125">
          <cell r="BB125">
            <v>0</v>
          </cell>
          <cell r="BC125">
            <v>0</v>
          </cell>
          <cell r="BD125">
            <v>43</v>
          </cell>
        </row>
        <row r="125">
          <cell r="BJ125">
            <v>1584.21</v>
          </cell>
        </row>
        <row r="125">
          <cell r="BL125" t="str">
            <v>2025/05/16号离职</v>
          </cell>
          <cell r="BM125">
            <v>17.2191534391534</v>
          </cell>
          <cell r="BN125">
            <v>16.764126984127</v>
          </cell>
        </row>
        <row r="125">
          <cell r="BP125" t="str">
            <v>劳务工-劳务发放</v>
          </cell>
          <cell r="BQ125">
            <v>0</v>
          </cell>
          <cell r="BR125" t="e">
            <v>#N/A</v>
          </cell>
          <cell r="BS125" t="str">
            <v>湘潭思泉</v>
          </cell>
        </row>
        <row r="126">
          <cell r="C126" t="str">
            <v>宋飞翔</v>
          </cell>
          <cell r="D126" t="str">
            <v>生产制造部</v>
          </cell>
          <cell r="E126">
            <v>45784</v>
          </cell>
          <cell r="F126" t="str">
            <v>发泡操作工</v>
          </cell>
          <cell r="G126">
            <v>45784</v>
          </cell>
          <cell r="H126">
            <v>26</v>
          </cell>
          <cell r="I126">
            <v>23</v>
          </cell>
        </row>
        <row r="126">
          <cell r="L126">
            <v>2475.948474</v>
          </cell>
        </row>
        <row r="126">
          <cell r="N126">
            <v>1980.7587792</v>
          </cell>
          <cell r="O126">
            <v>1318.07692307692</v>
          </cell>
          <cell r="P126">
            <v>0</v>
          </cell>
        </row>
        <row r="126">
          <cell r="R126">
            <v>0</v>
          </cell>
        </row>
        <row r="126">
          <cell r="U126">
            <v>3298.83570227692</v>
          </cell>
        </row>
        <row r="126">
          <cell r="W126">
            <v>264</v>
          </cell>
        </row>
        <row r="126">
          <cell r="AA126">
            <v>184</v>
          </cell>
        </row>
        <row r="126">
          <cell r="AD126">
            <v>176.923076923077</v>
          </cell>
        </row>
        <row r="126">
          <cell r="AF126">
            <v>460</v>
          </cell>
        </row>
        <row r="126">
          <cell r="AM126">
            <v>4383.76</v>
          </cell>
          <cell r="AN126">
            <v>0</v>
          </cell>
          <cell r="AO126">
            <v>0</v>
          </cell>
          <cell r="AP126">
            <v>0</v>
          </cell>
          <cell r="AQ126">
            <v>0</v>
          </cell>
        </row>
        <row r="126">
          <cell r="AY126">
            <v>4383.76</v>
          </cell>
          <cell r="AZ126">
            <v>0</v>
          </cell>
        </row>
        <row r="126">
          <cell r="BB126">
            <v>0</v>
          </cell>
          <cell r="BC126">
            <v>0</v>
          </cell>
          <cell r="BD126">
            <v>55.9</v>
          </cell>
        </row>
        <row r="126">
          <cell r="BJ126">
            <v>4327.86</v>
          </cell>
        </row>
        <row r="126">
          <cell r="BL126" t="str">
            <v>2025/05/31离职</v>
          </cell>
          <cell r="BM126">
            <v>18.152215320911</v>
          </cell>
          <cell r="BN126">
            <v>17.9207453416149</v>
          </cell>
        </row>
        <row r="126">
          <cell r="BP126" t="str">
            <v>劳务工-劳务发放</v>
          </cell>
          <cell r="BQ126">
            <v>0</v>
          </cell>
          <cell r="BR126" t="e">
            <v>#N/A</v>
          </cell>
          <cell r="BS126" t="str">
            <v>湘潭思泉</v>
          </cell>
        </row>
        <row r="127">
          <cell r="C127" t="str">
            <v>张俊</v>
          </cell>
          <cell r="D127" t="str">
            <v>生产制造部</v>
          </cell>
          <cell r="E127">
            <v>45789</v>
          </cell>
          <cell r="F127" t="str">
            <v>发泡操作工</v>
          </cell>
          <cell r="G127">
            <v>45789</v>
          </cell>
          <cell r="H127">
            <v>26</v>
          </cell>
          <cell r="I127">
            <v>10.5</v>
          </cell>
        </row>
        <row r="127">
          <cell r="L127">
            <v>905.475999</v>
          </cell>
        </row>
        <row r="127">
          <cell r="N127">
            <v>724.3807992</v>
          </cell>
          <cell r="O127">
            <v>601.730769230769</v>
          </cell>
          <cell r="P127">
            <v>0</v>
          </cell>
        </row>
        <row r="127">
          <cell r="R127">
            <v>0</v>
          </cell>
        </row>
        <row r="127">
          <cell r="U127">
            <v>1326.11156843077</v>
          </cell>
        </row>
        <row r="127">
          <cell r="W127">
            <v>252</v>
          </cell>
        </row>
        <row r="127">
          <cell r="AA127">
            <v>84</v>
          </cell>
        </row>
        <row r="127">
          <cell r="AD127">
            <v>80.7692307692308</v>
          </cell>
        </row>
        <row r="127">
          <cell r="AF127">
            <v>200</v>
          </cell>
        </row>
        <row r="127">
          <cell r="AM127">
            <v>1942.88</v>
          </cell>
          <cell r="AN127">
            <v>0</v>
          </cell>
          <cell r="AO127">
            <v>0</v>
          </cell>
          <cell r="AP127">
            <v>0</v>
          </cell>
          <cell r="AQ127">
            <v>0</v>
          </cell>
        </row>
        <row r="127">
          <cell r="AY127">
            <v>1942.88</v>
          </cell>
          <cell r="AZ127">
            <v>0</v>
          </cell>
        </row>
        <row r="127">
          <cell r="BB127">
            <v>0</v>
          </cell>
          <cell r="BC127">
            <v>0</v>
          </cell>
        </row>
        <row r="127">
          <cell r="BJ127">
            <v>1942.88</v>
          </cell>
        </row>
        <row r="127">
          <cell r="BL127" t="str">
            <v>2025/05/23离职</v>
          </cell>
          <cell r="BM127">
            <v>17.6224943310658</v>
          </cell>
          <cell r="BN127">
            <v>17.6224943310658</v>
          </cell>
        </row>
        <row r="127">
          <cell r="BP127" t="str">
            <v>劳务工-劳务发放</v>
          </cell>
          <cell r="BQ127">
            <v>0</v>
          </cell>
          <cell r="BR127" t="e">
            <v>#N/A</v>
          </cell>
          <cell r="BS127" t="str">
            <v>湘潭思泉</v>
          </cell>
        </row>
        <row r="128">
          <cell r="C128" t="str">
            <v>栾建强</v>
          </cell>
          <cell r="D128" t="str">
            <v>生产制造部</v>
          </cell>
          <cell r="E128">
            <v>45803</v>
          </cell>
          <cell r="F128" t="str">
            <v>发泡操作工</v>
          </cell>
          <cell r="G128">
            <v>45803</v>
          </cell>
          <cell r="H128">
            <v>26</v>
          </cell>
          <cell r="I128">
            <v>7</v>
          </cell>
        </row>
        <row r="128">
          <cell r="L128">
            <v>505.149</v>
          </cell>
        </row>
        <row r="128">
          <cell r="N128">
            <v>404.1192</v>
          </cell>
          <cell r="O128">
            <v>401.153846153846</v>
          </cell>
          <cell r="P128">
            <v>0</v>
          </cell>
        </row>
        <row r="128">
          <cell r="R128">
            <v>0</v>
          </cell>
        </row>
        <row r="128">
          <cell r="U128">
            <v>805.273046153846</v>
          </cell>
        </row>
        <row r="128">
          <cell r="W128">
            <v>258</v>
          </cell>
        </row>
        <row r="128">
          <cell r="AA128">
            <v>56</v>
          </cell>
        </row>
        <row r="128">
          <cell r="AD128">
            <v>53.8461538461538</v>
          </cell>
        </row>
        <row r="128">
          <cell r="AF128">
            <v>140</v>
          </cell>
        </row>
        <row r="128">
          <cell r="AM128">
            <v>1313.12</v>
          </cell>
          <cell r="AN128">
            <v>0</v>
          </cell>
          <cell r="AO128">
            <v>0</v>
          </cell>
          <cell r="AP128">
            <v>0</v>
          </cell>
          <cell r="AQ128">
            <v>0</v>
          </cell>
        </row>
        <row r="128">
          <cell r="AY128">
            <v>1313.12</v>
          </cell>
          <cell r="AZ128">
            <v>0</v>
          </cell>
        </row>
        <row r="128">
          <cell r="BB128">
            <v>0</v>
          </cell>
          <cell r="BC128">
            <v>0</v>
          </cell>
        </row>
        <row r="128">
          <cell r="BJ128">
            <v>1313.12</v>
          </cell>
        </row>
        <row r="128">
          <cell r="BL128" t="str">
            <v>2025/05/31离职</v>
          </cell>
          <cell r="BM128">
            <v>17.8655782312925</v>
          </cell>
          <cell r="BN128">
            <v>17.8655782312925</v>
          </cell>
        </row>
        <row r="128">
          <cell r="BP128" t="str">
            <v>劳务工-劳务发放</v>
          </cell>
          <cell r="BQ128">
            <v>0</v>
          </cell>
          <cell r="BR128" t="e">
            <v>#N/A</v>
          </cell>
          <cell r="BS128" t="str">
            <v>德顺</v>
          </cell>
        </row>
        <row r="129">
          <cell r="C129" t="str">
            <v>唐志加</v>
          </cell>
          <cell r="D129" t="str">
            <v>生产制造部</v>
          </cell>
          <cell r="E129">
            <v>45796</v>
          </cell>
          <cell r="F129" t="str">
            <v>发泡操作工</v>
          </cell>
          <cell r="G129">
            <v>45796</v>
          </cell>
          <cell r="H129">
            <v>26</v>
          </cell>
          <cell r="I129">
            <v>7</v>
          </cell>
        </row>
        <row r="129">
          <cell r="L129">
            <v>424.61</v>
          </cell>
        </row>
        <row r="129">
          <cell r="N129">
            <v>339.688</v>
          </cell>
          <cell r="O129">
            <v>401.153846153846</v>
          </cell>
          <cell r="P129">
            <v>0</v>
          </cell>
        </row>
        <row r="129">
          <cell r="R129">
            <v>0</v>
          </cell>
        </row>
        <row r="129">
          <cell r="U129">
            <v>740.841846153846</v>
          </cell>
        </row>
        <row r="129">
          <cell r="W129">
            <v>252</v>
          </cell>
        </row>
        <row r="129">
          <cell r="AA129">
            <v>56</v>
          </cell>
        </row>
        <row r="129">
          <cell r="AD129">
            <v>53.8461538461538</v>
          </cell>
        </row>
        <row r="129">
          <cell r="AF129">
            <v>140</v>
          </cell>
        </row>
        <row r="129">
          <cell r="AM129">
            <v>1242.69</v>
          </cell>
          <cell r="AN129">
            <v>0</v>
          </cell>
          <cell r="AO129">
            <v>0</v>
          </cell>
          <cell r="AP129">
            <v>0</v>
          </cell>
          <cell r="AQ129">
            <v>0</v>
          </cell>
        </row>
        <row r="129">
          <cell r="AY129">
            <v>1242.69</v>
          </cell>
          <cell r="AZ129">
            <v>0</v>
          </cell>
        </row>
        <row r="129">
          <cell r="BB129">
            <v>0</v>
          </cell>
          <cell r="BC129">
            <v>0</v>
          </cell>
        </row>
        <row r="129">
          <cell r="BJ129">
            <v>1242.69</v>
          </cell>
        </row>
        <row r="129">
          <cell r="BL129" t="str">
            <v>2025/05/25离职</v>
          </cell>
          <cell r="BM129">
            <v>16.9073469387755</v>
          </cell>
          <cell r="BN129">
            <v>16.9073469387755</v>
          </cell>
        </row>
        <row r="129">
          <cell r="BP129" t="str">
            <v>劳务工-劳务发放</v>
          </cell>
          <cell r="BQ129">
            <v>0</v>
          </cell>
          <cell r="BR129" t="e">
            <v>#N/A</v>
          </cell>
          <cell r="BS129" t="str">
            <v>湘潭思泉</v>
          </cell>
        </row>
        <row r="130">
          <cell r="C130" t="str">
            <v>李锦华</v>
          </cell>
          <cell r="D130" t="str">
            <v>生产制造部</v>
          </cell>
          <cell r="E130">
            <v>45789</v>
          </cell>
          <cell r="F130" t="str">
            <v>发泡操作工</v>
          </cell>
          <cell r="G130">
            <v>45789</v>
          </cell>
          <cell r="H130">
            <v>26</v>
          </cell>
          <cell r="I130">
            <v>11</v>
          </cell>
        </row>
        <row r="130">
          <cell r="L130">
            <v>844.377</v>
          </cell>
        </row>
        <row r="130">
          <cell r="N130">
            <v>675.5016</v>
          </cell>
          <cell r="O130">
            <v>630.384615384615</v>
          </cell>
          <cell r="P130">
            <v>0</v>
          </cell>
        </row>
        <row r="130">
          <cell r="R130">
            <v>0</v>
          </cell>
        </row>
        <row r="130">
          <cell r="U130">
            <v>1305.88621538462</v>
          </cell>
        </row>
        <row r="130">
          <cell r="W130">
            <v>252</v>
          </cell>
        </row>
        <row r="130">
          <cell r="AA130">
            <v>88</v>
          </cell>
        </row>
        <row r="130">
          <cell r="AD130">
            <v>126.923076923077</v>
          </cell>
        </row>
        <row r="130">
          <cell r="AF130">
            <v>204</v>
          </cell>
        </row>
        <row r="130">
          <cell r="AM130">
            <v>1976.81</v>
          </cell>
          <cell r="AN130">
            <v>0</v>
          </cell>
          <cell r="AO130">
            <v>0</v>
          </cell>
          <cell r="AP130">
            <v>0</v>
          </cell>
          <cell r="AQ130">
            <v>0</v>
          </cell>
        </row>
        <row r="130">
          <cell r="AY130">
            <v>1976.81</v>
          </cell>
          <cell r="AZ130">
            <v>0</v>
          </cell>
        </row>
        <row r="130">
          <cell r="BB130">
            <v>0</v>
          </cell>
          <cell r="BC130">
            <v>0</v>
          </cell>
        </row>
        <row r="130">
          <cell r="BJ130">
            <v>1976.81</v>
          </cell>
        </row>
        <row r="130">
          <cell r="BL130" t="str">
            <v>2025/05/23离职</v>
          </cell>
          <cell r="BM130">
            <v>17.1152380952381</v>
          </cell>
          <cell r="BN130">
            <v>17.1152380952381</v>
          </cell>
        </row>
        <row r="130">
          <cell r="BP130" t="str">
            <v>劳务工-劳务发放</v>
          </cell>
          <cell r="BQ130">
            <v>0</v>
          </cell>
          <cell r="BR130" t="e">
            <v>#N/A</v>
          </cell>
          <cell r="BS130" t="str">
            <v>湘潭思泉</v>
          </cell>
        </row>
        <row r="131">
          <cell r="C131" t="str">
            <v>曾维</v>
          </cell>
          <cell r="D131" t="str">
            <v>生产制造部</v>
          </cell>
          <cell r="E131">
            <v>45786</v>
          </cell>
          <cell r="F131" t="str">
            <v>发泡操作工</v>
          </cell>
          <cell r="G131">
            <v>45786</v>
          </cell>
          <cell r="H131">
            <v>26</v>
          </cell>
          <cell r="I131">
            <v>11</v>
          </cell>
        </row>
        <row r="131">
          <cell r="L131">
            <v>961.53</v>
          </cell>
        </row>
        <row r="131">
          <cell r="N131">
            <v>769.224</v>
          </cell>
          <cell r="O131">
            <v>630.384615384615</v>
          </cell>
          <cell r="P131">
            <v>0</v>
          </cell>
        </row>
        <row r="131">
          <cell r="R131">
            <v>0</v>
          </cell>
        </row>
        <row r="131">
          <cell r="U131">
            <v>1399.60861538462</v>
          </cell>
        </row>
        <row r="131">
          <cell r="W131">
            <v>234</v>
          </cell>
        </row>
        <row r="131">
          <cell r="AA131">
            <v>88</v>
          </cell>
        </row>
        <row r="131">
          <cell r="AD131">
            <v>84.6153846153846</v>
          </cell>
        </row>
        <row r="131">
          <cell r="AF131">
            <v>220</v>
          </cell>
        </row>
        <row r="131">
          <cell r="AM131">
            <v>2026.22</v>
          </cell>
          <cell r="AN131">
            <v>0</v>
          </cell>
          <cell r="AO131">
            <v>0</v>
          </cell>
          <cell r="AP131">
            <v>0</v>
          </cell>
          <cell r="AQ131">
            <v>0</v>
          </cell>
        </row>
        <row r="131">
          <cell r="AY131">
            <v>2026.22</v>
          </cell>
          <cell r="AZ131">
            <v>0</v>
          </cell>
        </row>
        <row r="131">
          <cell r="BB131">
            <v>0</v>
          </cell>
          <cell r="BC131">
            <v>0</v>
          </cell>
          <cell r="BD131">
            <v>20</v>
          </cell>
        </row>
        <row r="131">
          <cell r="BJ131">
            <v>2006.22</v>
          </cell>
        </row>
        <row r="131">
          <cell r="BL131" t="str">
            <v>2025/05/21退回</v>
          </cell>
          <cell r="BM131">
            <v>17.5430303030303</v>
          </cell>
          <cell r="BN131">
            <v>17.3698701298701</v>
          </cell>
        </row>
        <row r="131">
          <cell r="BP131" t="str">
            <v>劳务工-劳务发放</v>
          </cell>
          <cell r="BQ131">
            <v>0</v>
          </cell>
          <cell r="BR131" t="e">
            <v>#N/A</v>
          </cell>
          <cell r="BS131" t="str">
            <v>湘潭思泉</v>
          </cell>
        </row>
        <row r="132">
          <cell r="C132" t="str">
            <v>朱友谊</v>
          </cell>
          <cell r="D132" t="str">
            <v>生产制造部</v>
          </cell>
          <cell r="E132">
            <v>45789</v>
          </cell>
          <cell r="F132" t="str">
            <v>发泡操作工</v>
          </cell>
          <cell r="G132">
            <v>45789</v>
          </cell>
          <cell r="H132">
            <v>26</v>
          </cell>
          <cell r="I132">
            <v>17</v>
          </cell>
        </row>
        <row r="132">
          <cell r="L132">
            <v>1555.789004</v>
          </cell>
        </row>
        <row r="132">
          <cell r="N132">
            <v>1244.6312032</v>
          </cell>
          <cell r="O132">
            <v>974.230769230769</v>
          </cell>
          <cell r="P132">
            <v>0</v>
          </cell>
        </row>
        <row r="132">
          <cell r="R132">
            <v>0</v>
          </cell>
        </row>
        <row r="132">
          <cell r="U132">
            <v>2218.86197243077</v>
          </cell>
        </row>
        <row r="132">
          <cell r="W132">
            <v>249</v>
          </cell>
        </row>
        <row r="132">
          <cell r="AA132">
            <v>136</v>
          </cell>
        </row>
        <row r="132">
          <cell r="AD132">
            <v>130.769230769231</v>
          </cell>
        </row>
        <row r="132">
          <cell r="AF132">
            <v>340</v>
          </cell>
        </row>
        <row r="132">
          <cell r="AI132">
            <v>-20</v>
          </cell>
        </row>
        <row r="132">
          <cell r="AM132">
            <v>3054.63</v>
          </cell>
          <cell r="AN132">
            <v>0</v>
          </cell>
          <cell r="AO132">
            <v>0</v>
          </cell>
          <cell r="AP132">
            <v>0</v>
          </cell>
          <cell r="AQ132">
            <v>0</v>
          </cell>
        </row>
        <row r="132">
          <cell r="AY132">
            <v>3054.63</v>
          </cell>
          <cell r="AZ132">
            <v>0</v>
          </cell>
        </row>
        <row r="132">
          <cell r="BB132">
            <v>0</v>
          </cell>
          <cell r="BC132">
            <v>0</v>
          </cell>
        </row>
        <row r="132">
          <cell r="BJ132">
            <v>3054.63</v>
          </cell>
        </row>
        <row r="132">
          <cell r="BL132" t="str">
            <v>2025/05/29离职</v>
          </cell>
          <cell r="BM132">
            <v>17.1127731092437</v>
          </cell>
          <cell r="BN132">
            <v>17.1127731092437</v>
          </cell>
        </row>
        <row r="132">
          <cell r="BP132" t="str">
            <v>劳务工-劳务发放</v>
          </cell>
          <cell r="BQ132">
            <v>0</v>
          </cell>
          <cell r="BR132" t="e">
            <v>#N/A</v>
          </cell>
          <cell r="BS132" t="str">
            <v>湖南诚展</v>
          </cell>
        </row>
        <row r="133">
          <cell r="C133" t="str">
            <v>阳香娇</v>
          </cell>
          <cell r="D133" t="str">
            <v>生产制造部</v>
          </cell>
          <cell r="E133">
            <v>45789</v>
          </cell>
          <cell r="F133" t="str">
            <v>发泡操作工</v>
          </cell>
          <cell r="G133">
            <v>45789</v>
          </cell>
          <cell r="H133">
            <v>26</v>
          </cell>
          <cell r="I133">
            <v>7</v>
          </cell>
        </row>
        <row r="133">
          <cell r="L133">
            <v>454.61</v>
          </cell>
        </row>
        <row r="133">
          <cell r="N133">
            <v>363.688</v>
          </cell>
          <cell r="O133">
            <v>401.153846153846</v>
          </cell>
          <cell r="P133">
            <v>0</v>
          </cell>
        </row>
        <row r="133">
          <cell r="R133">
            <v>0</v>
          </cell>
        </row>
        <row r="133">
          <cell r="U133">
            <v>764.841846153846</v>
          </cell>
        </row>
        <row r="133">
          <cell r="W133">
            <v>270</v>
          </cell>
        </row>
        <row r="133">
          <cell r="AA133">
            <v>56</v>
          </cell>
        </row>
        <row r="133">
          <cell r="AD133">
            <v>53.8461538461538</v>
          </cell>
        </row>
        <row r="133">
          <cell r="AF133">
            <v>140</v>
          </cell>
        </row>
        <row r="133">
          <cell r="AM133">
            <v>1284.69</v>
          </cell>
          <cell r="AN133">
            <v>0</v>
          </cell>
          <cell r="AO133">
            <v>0</v>
          </cell>
          <cell r="AP133">
            <v>0</v>
          </cell>
          <cell r="AQ133">
            <v>0</v>
          </cell>
        </row>
        <row r="133">
          <cell r="AY133">
            <v>1284.69</v>
          </cell>
          <cell r="AZ133">
            <v>0</v>
          </cell>
        </row>
        <row r="133">
          <cell r="BB133">
            <v>0</v>
          </cell>
          <cell r="BC133">
            <v>0</v>
          </cell>
        </row>
        <row r="133">
          <cell r="BJ133">
            <v>1284.69</v>
          </cell>
        </row>
        <row r="133">
          <cell r="BL133" t="str">
            <v>2025/05/20离职</v>
          </cell>
          <cell r="BM133">
            <v>17.4787755102041</v>
          </cell>
          <cell r="BN133">
            <v>17.4787755102041</v>
          </cell>
        </row>
        <row r="133">
          <cell r="BP133" t="str">
            <v>劳务工-劳务发放</v>
          </cell>
          <cell r="BQ133">
            <v>0</v>
          </cell>
          <cell r="BR133" t="e">
            <v>#N/A</v>
          </cell>
          <cell r="BS133" t="str">
            <v>湖南诚展</v>
          </cell>
        </row>
        <row r="134">
          <cell r="C134" t="str">
            <v>熊宇涛</v>
          </cell>
          <cell r="D134" t="str">
            <v>生产制造部</v>
          </cell>
          <cell r="E134">
            <v>45789</v>
          </cell>
          <cell r="F134" t="str">
            <v>发泡操作工</v>
          </cell>
          <cell r="G134">
            <v>45789</v>
          </cell>
          <cell r="H134">
            <v>26</v>
          </cell>
          <cell r="I134">
            <v>11.3</v>
          </cell>
        </row>
        <row r="134">
          <cell r="L134">
            <v>1070.299</v>
          </cell>
        </row>
        <row r="134">
          <cell r="N134">
            <v>856.2392</v>
          </cell>
          <cell r="O134">
            <v>647.576923076923</v>
          </cell>
          <cell r="P134">
            <v>0</v>
          </cell>
        </row>
        <row r="134">
          <cell r="R134">
            <v>0</v>
          </cell>
        </row>
        <row r="134">
          <cell r="U134">
            <v>1503.81612307692</v>
          </cell>
        </row>
        <row r="134">
          <cell r="W134">
            <v>249</v>
          </cell>
        </row>
        <row r="134">
          <cell r="AA134">
            <v>90.4</v>
          </cell>
        </row>
        <row r="134">
          <cell r="AD134">
            <v>86.9230769230769</v>
          </cell>
        </row>
        <row r="134">
          <cell r="AF134">
            <v>220</v>
          </cell>
        </row>
        <row r="134">
          <cell r="AM134">
            <v>2150.14</v>
          </cell>
          <cell r="AN134">
            <v>0</v>
          </cell>
          <cell r="AO134">
            <v>0</v>
          </cell>
          <cell r="AP134">
            <v>0</v>
          </cell>
          <cell r="AQ134">
            <v>0</v>
          </cell>
        </row>
        <row r="134">
          <cell r="AY134">
            <v>2150.14</v>
          </cell>
          <cell r="AZ134">
            <v>0</v>
          </cell>
        </row>
        <row r="134">
          <cell r="BB134">
            <v>0</v>
          </cell>
          <cell r="BC134">
            <v>0</v>
          </cell>
          <cell r="BD134">
            <v>20</v>
          </cell>
        </row>
        <row r="134">
          <cell r="BJ134">
            <v>2130.14</v>
          </cell>
        </row>
        <row r="134">
          <cell r="BL134" t="str">
            <v>2025/05/27离职</v>
          </cell>
          <cell r="BM134">
            <v>18.1217024863043</v>
          </cell>
          <cell r="BN134">
            <v>17.9531394858828</v>
          </cell>
        </row>
        <row r="134">
          <cell r="BP134" t="str">
            <v>劳务工-劳务发放</v>
          </cell>
          <cell r="BQ134">
            <v>0</v>
          </cell>
          <cell r="BR134" t="e">
            <v>#N/A</v>
          </cell>
          <cell r="BS134" t="str">
            <v>湖南诚展</v>
          </cell>
        </row>
        <row r="135">
          <cell r="C135" t="str">
            <v>郭朝阳</v>
          </cell>
          <cell r="D135" t="str">
            <v>生产制造部</v>
          </cell>
          <cell r="E135">
            <v>45784</v>
          </cell>
          <cell r="F135" t="str">
            <v>发泡操作工</v>
          </cell>
          <cell r="G135">
            <v>45784</v>
          </cell>
          <cell r="H135">
            <v>26</v>
          </cell>
          <cell r="I135">
            <v>8</v>
          </cell>
        </row>
        <row r="135">
          <cell r="L135">
            <v>553.84</v>
          </cell>
        </row>
        <row r="135">
          <cell r="N135">
            <v>443.072</v>
          </cell>
          <cell r="O135">
            <v>458.461538461539</v>
          </cell>
          <cell r="P135">
            <v>0</v>
          </cell>
        </row>
        <row r="135">
          <cell r="R135">
            <v>0</v>
          </cell>
        </row>
        <row r="135">
          <cell r="U135">
            <v>901.533538461539</v>
          </cell>
        </row>
        <row r="135">
          <cell r="W135">
            <v>240</v>
          </cell>
        </row>
        <row r="135">
          <cell r="AA135">
            <v>64</v>
          </cell>
        </row>
        <row r="135">
          <cell r="AD135">
            <v>61.5384615384615</v>
          </cell>
        </row>
        <row r="135">
          <cell r="AF135">
            <v>160</v>
          </cell>
        </row>
        <row r="135">
          <cell r="AM135">
            <v>1427.07</v>
          </cell>
          <cell r="AN135">
            <v>0</v>
          </cell>
          <cell r="AO135">
            <v>0</v>
          </cell>
          <cell r="AP135">
            <v>0</v>
          </cell>
          <cell r="AQ135">
            <v>0</v>
          </cell>
        </row>
        <row r="135">
          <cell r="AY135">
            <v>1427.07</v>
          </cell>
          <cell r="AZ135">
            <v>0</v>
          </cell>
        </row>
        <row r="135">
          <cell r="BB135">
            <v>0</v>
          </cell>
          <cell r="BC135">
            <v>0</v>
          </cell>
        </row>
        <row r="135">
          <cell r="BJ135">
            <v>1427.07</v>
          </cell>
        </row>
        <row r="135">
          <cell r="BL135" t="str">
            <v>2025/5/15离职</v>
          </cell>
          <cell r="BM135">
            <v>16.9889285714286</v>
          </cell>
          <cell r="BN135">
            <v>16.9889285714286</v>
          </cell>
        </row>
        <row r="135">
          <cell r="BP135" t="str">
            <v>劳务工-劳务发放</v>
          </cell>
          <cell r="BQ135">
            <v>0</v>
          </cell>
          <cell r="BR135" t="e">
            <v>#N/A</v>
          </cell>
          <cell r="BS135" t="str">
            <v>湖南诚展</v>
          </cell>
        </row>
        <row r="136">
          <cell r="C136" t="str">
            <v>向友发</v>
          </cell>
          <cell r="D136" t="str">
            <v>生产制造部</v>
          </cell>
          <cell r="E136">
            <v>45784</v>
          </cell>
          <cell r="F136" t="str">
            <v>发泡操作工</v>
          </cell>
          <cell r="G136">
            <v>45784</v>
          </cell>
          <cell r="H136">
            <v>26</v>
          </cell>
          <cell r="I136">
            <v>23</v>
          </cell>
        </row>
        <row r="136">
          <cell r="L136">
            <v>2512.29</v>
          </cell>
        </row>
        <row r="136">
          <cell r="N136">
            <v>2009.832</v>
          </cell>
          <cell r="O136">
            <v>1318.07692307692</v>
          </cell>
          <cell r="P136">
            <v>0</v>
          </cell>
        </row>
        <row r="136">
          <cell r="R136">
            <v>0</v>
          </cell>
        </row>
        <row r="136">
          <cell r="U136">
            <v>3327.90892307692</v>
          </cell>
        </row>
        <row r="136">
          <cell r="W136">
            <v>246</v>
          </cell>
        </row>
        <row r="136">
          <cell r="AA136">
            <v>184</v>
          </cell>
        </row>
        <row r="136">
          <cell r="AD136">
            <v>265.384615384615</v>
          </cell>
        </row>
        <row r="136">
          <cell r="AF136">
            <v>460</v>
          </cell>
        </row>
        <row r="136">
          <cell r="AM136">
            <v>4483.29</v>
          </cell>
          <cell r="AN136">
            <v>0</v>
          </cell>
          <cell r="AO136">
            <v>0</v>
          </cell>
          <cell r="AP136">
            <v>0</v>
          </cell>
          <cell r="AQ136">
            <v>0</v>
          </cell>
        </row>
        <row r="136">
          <cell r="AY136">
            <v>4483.29</v>
          </cell>
          <cell r="AZ136">
            <v>0</v>
          </cell>
        </row>
        <row r="136">
          <cell r="BB136">
            <v>0</v>
          </cell>
          <cell r="BC136">
            <v>0</v>
          </cell>
        </row>
        <row r="136">
          <cell r="BJ136">
            <v>4483.29</v>
          </cell>
        </row>
        <row r="136">
          <cell r="BL136" t="str">
            <v>2025/6/5离职</v>
          </cell>
          <cell r="BM136">
            <v>18.564347826087</v>
          </cell>
          <cell r="BN136">
            <v>18.564347826087</v>
          </cell>
        </row>
        <row r="136">
          <cell r="BP136" t="str">
            <v>劳务工-劳务发放</v>
          </cell>
          <cell r="BQ136">
            <v>0</v>
          </cell>
          <cell r="BR136" t="e">
            <v>#N/A</v>
          </cell>
          <cell r="BS136" t="str">
            <v>湖南诚展</v>
          </cell>
        </row>
        <row r="137">
          <cell r="C137" t="str">
            <v>万冯</v>
          </cell>
          <cell r="D137" t="str">
            <v>生产制造部</v>
          </cell>
          <cell r="E137">
            <v>45784</v>
          </cell>
          <cell r="F137" t="str">
            <v>发泡操作工</v>
          </cell>
          <cell r="G137">
            <v>45784</v>
          </cell>
          <cell r="H137">
            <v>26</v>
          </cell>
          <cell r="I137">
            <v>12</v>
          </cell>
        </row>
        <row r="137">
          <cell r="L137">
            <v>918.551968</v>
          </cell>
        </row>
        <row r="137">
          <cell r="N137">
            <v>734.8415744</v>
          </cell>
          <cell r="O137">
            <v>687.692307692308</v>
          </cell>
          <cell r="P137">
            <v>0</v>
          </cell>
        </row>
        <row r="137">
          <cell r="R137">
            <v>0</v>
          </cell>
        </row>
        <row r="137">
          <cell r="U137">
            <v>1422.53388209231</v>
          </cell>
        </row>
        <row r="137">
          <cell r="W137">
            <v>240</v>
          </cell>
        </row>
        <row r="137">
          <cell r="AA137">
            <v>96</v>
          </cell>
        </row>
        <row r="137">
          <cell r="AD137">
            <v>92.3076923076923</v>
          </cell>
        </row>
        <row r="137">
          <cell r="AF137">
            <v>240</v>
          </cell>
        </row>
        <row r="137">
          <cell r="AM137">
            <v>2090.84</v>
          </cell>
          <cell r="AN137">
            <v>0</v>
          </cell>
          <cell r="AO137">
            <v>0</v>
          </cell>
          <cell r="AP137">
            <v>0</v>
          </cell>
          <cell r="AQ137">
            <v>0</v>
          </cell>
        </row>
        <row r="137">
          <cell r="AY137">
            <v>2090.84</v>
          </cell>
          <cell r="AZ137">
            <v>0</v>
          </cell>
        </row>
        <row r="137">
          <cell r="BB137">
            <v>0</v>
          </cell>
          <cell r="BC137">
            <v>0</v>
          </cell>
        </row>
        <row r="137">
          <cell r="BJ137">
            <v>2090.84</v>
          </cell>
        </row>
        <row r="137">
          <cell r="BL137" t="str">
            <v>2025/5/20离职</v>
          </cell>
          <cell r="BM137">
            <v>16.5939682539683</v>
          </cell>
          <cell r="BN137">
            <v>16.5939682539683</v>
          </cell>
        </row>
        <row r="137">
          <cell r="BP137" t="str">
            <v>劳务工-劳务发放</v>
          </cell>
          <cell r="BQ137">
            <v>0</v>
          </cell>
          <cell r="BR137" t="e">
            <v>#N/A</v>
          </cell>
          <cell r="BS137" t="str">
            <v>湖南诚展</v>
          </cell>
        </row>
        <row r="138">
          <cell r="C138" t="str">
            <v>易铃仙</v>
          </cell>
          <cell r="D138" t="str">
            <v>生产制造部</v>
          </cell>
          <cell r="E138">
            <v>45789</v>
          </cell>
          <cell r="F138" t="str">
            <v>发泡操作工</v>
          </cell>
          <cell r="G138">
            <v>45789</v>
          </cell>
          <cell r="H138">
            <v>26</v>
          </cell>
          <cell r="I138">
            <v>12</v>
          </cell>
        </row>
        <row r="138">
          <cell r="L138">
            <v>650.02464</v>
          </cell>
        </row>
        <row r="138">
          <cell r="N138">
            <v>520.019712</v>
          </cell>
          <cell r="O138">
            <v>687.692307692308</v>
          </cell>
          <cell r="P138">
            <v>0</v>
          </cell>
        </row>
        <row r="138">
          <cell r="R138">
            <v>0</v>
          </cell>
        </row>
        <row r="138">
          <cell r="U138">
            <v>1207.71201969231</v>
          </cell>
        </row>
        <row r="138">
          <cell r="W138">
            <v>261</v>
          </cell>
        </row>
        <row r="138">
          <cell r="AA138">
            <v>96</v>
          </cell>
        </row>
        <row r="138">
          <cell r="AD138">
            <v>92.3076923076923</v>
          </cell>
        </row>
        <row r="138">
          <cell r="AF138">
            <v>240</v>
          </cell>
        </row>
        <row r="138">
          <cell r="AM138">
            <v>1897.02</v>
          </cell>
          <cell r="AN138">
            <v>0</v>
          </cell>
          <cell r="AO138">
            <v>0</v>
          </cell>
          <cell r="AP138">
            <v>0</v>
          </cell>
          <cell r="AQ138">
            <v>0</v>
          </cell>
        </row>
        <row r="138">
          <cell r="AY138">
            <v>1897.02</v>
          </cell>
          <cell r="AZ138">
            <v>0</v>
          </cell>
        </row>
        <row r="138">
          <cell r="BB138">
            <v>0</v>
          </cell>
          <cell r="BC138">
            <v>0</v>
          </cell>
        </row>
        <row r="138">
          <cell r="BJ138">
            <v>1897.02</v>
          </cell>
        </row>
        <row r="138">
          <cell r="BL138" t="str">
            <v>2025/5/24离职</v>
          </cell>
          <cell r="BM138">
            <v>15.0557142857143</v>
          </cell>
          <cell r="BN138">
            <v>15.0557142857143</v>
          </cell>
        </row>
        <row r="138">
          <cell r="BP138" t="str">
            <v>劳务工-劳务发放</v>
          </cell>
          <cell r="BQ138">
            <v>0</v>
          </cell>
          <cell r="BR138" t="e">
            <v>#N/A</v>
          </cell>
          <cell r="BS138" t="str">
            <v>湘潭思泉</v>
          </cell>
        </row>
        <row r="139">
          <cell r="C139" t="str">
            <v>谭剑</v>
          </cell>
          <cell r="D139" t="str">
            <v>生产制造部</v>
          </cell>
          <cell r="E139">
            <v>45775</v>
          </cell>
          <cell r="F139" t="str">
            <v>发泡操作工</v>
          </cell>
          <cell r="G139">
            <v>45778</v>
          </cell>
          <cell r="H139">
            <v>26</v>
          </cell>
          <cell r="I139">
            <v>4</v>
          </cell>
        </row>
        <row r="139">
          <cell r="N139">
            <v>0</v>
          </cell>
          <cell r="O139">
            <v>229.230769230769</v>
          </cell>
        </row>
        <row r="139">
          <cell r="U139">
            <v>229.230769230769</v>
          </cell>
        </row>
        <row r="139">
          <cell r="W139">
            <v>0</v>
          </cell>
        </row>
        <row r="139">
          <cell r="AM139">
            <v>229.23</v>
          </cell>
          <cell r="AN139">
            <v>0</v>
          </cell>
          <cell r="AO139">
            <v>0</v>
          </cell>
          <cell r="AP139">
            <v>0</v>
          </cell>
          <cell r="AQ139">
            <v>0</v>
          </cell>
        </row>
        <row r="139">
          <cell r="AY139">
            <v>229.23</v>
          </cell>
          <cell r="AZ139">
            <v>0</v>
          </cell>
        </row>
        <row r="139">
          <cell r="BB139">
            <v>0</v>
          </cell>
          <cell r="BC139">
            <v>0</v>
          </cell>
        </row>
        <row r="139">
          <cell r="BJ139">
            <v>229.23</v>
          </cell>
        </row>
        <row r="139">
          <cell r="BL139" t="str">
            <v>2025/5/8离职</v>
          </cell>
          <cell r="BM139">
            <v>5.45785714285714</v>
          </cell>
          <cell r="BN139">
            <v>5.45785714285714</v>
          </cell>
        </row>
        <row r="139">
          <cell r="BP139" t="str">
            <v>劳务工-劳务发放</v>
          </cell>
          <cell r="BQ139">
            <v>0</v>
          </cell>
          <cell r="BR139" t="e">
            <v>#N/A</v>
          </cell>
          <cell r="BS139" t="str">
            <v>湖南诚展</v>
          </cell>
        </row>
        <row r="140">
          <cell r="C140" t="str">
            <v>易柳</v>
          </cell>
          <cell r="D140" t="str">
            <v>生产制造部</v>
          </cell>
          <cell r="E140">
            <v>45765</v>
          </cell>
          <cell r="F140" t="str">
            <v>发泡操作工</v>
          </cell>
        </row>
        <row r="140">
          <cell r="H140">
            <v>26</v>
          </cell>
          <cell r="I140">
            <v>5</v>
          </cell>
        </row>
        <row r="140">
          <cell r="N140">
            <v>0</v>
          </cell>
          <cell r="O140">
            <v>892.5</v>
          </cell>
        </row>
        <row r="140">
          <cell r="U140">
            <v>892.5</v>
          </cell>
        </row>
        <row r="140">
          <cell r="AM140">
            <v>892.5</v>
          </cell>
        </row>
        <row r="140">
          <cell r="AY140">
            <v>892.5</v>
          </cell>
          <cell r="AZ140">
            <v>0</v>
          </cell>
        </row>
        <row r="140">
          <cell r="BB140">
            <v>0</v>
          </cell>
          <cell r="BC140">
            <v>0</v>
          </cell>
        </row>
        <row r="140">
          <cell r="BJ140">
            <v>892.5</v>
          </cell>
        </row>
        <row r="140">
          <cell r="BL140" t="str">
            <v>2025/4/23退回</v>
          </cell>
          <cell r="BM140">
            <v>17</v>
          </cell>
          <cell r="BN140">
            <v>17</v>
          </cell>
        </row>
        <row r="140">
          <cell r="BP140" t="str">
            <v>劳务工-劳务发放</v>
          </cell>
          <cell r="BQ140">
            <v>0</v>
          </cell>
          <cell r="BR140" t="e">
            <v>#N/A</v>
          </cell>
          <cell r="BS140" t="str">
            <v>湖南诚展</v>
          </cell>
        </row>
        <row r="141">
          <cell r="C141" t="str">
            <v>陶万敏</v>
          </cell>
          <cell r="D141" t="str">
            <v>生产制造部</v>
          </cell>
          <cell r="E141">
            <v>45758</v>
          </cell>
          <cell r="F141" t="str">
            <v>发泡操作工</v>
          </cell>
        </row>
        <row r="141">
          <cell r="H141">
            <v>26</v>
          </cell>
          <cell r="I141">
            <v>3</v>
          </cell>
        </row>
        <row r="141">
          <cell r="N141">
            <v>0</v>
          </cell>
          <cell r="O141">
            <v>535.5</v>
          </cell>
        </row>
        <row r="141">
          <cell r="U141">
            <v>535.5</v>
          </cell>
        </row>
        <row r="141">
          <cell r="AM141">
            <v>535.5</v>
          </cell>
        </row>
        <row r="141">
          <cell r="AY141">
            <v>535.5</v>
          </cell>
          <cell r="AZ141">
            <v>0</v>
          </cell>
        </row>
        <row r="141">
          <cell r="BB141">
            <v>0</v>
          </cell>
          <cell r="BC141">
            <v>0</v>
          </cell>
        </row>
        <row r="141">
          <cell r="BJ141">
            <v>535.5</v>
          </cell>
        </row>
        <row r="141">
          <cell r="BL141" t="str">
            <v>2025/4/14离职</v>
          </cell>
          <cell r="BM141">
            <v>17</v>
          </cell>
          <cell r="BN141">
            <v>17</v>
          </cell>
        </row>
        <row r="141">
          <cell r="BP141" t="str">
            <v>劳务工-劳务发放</v>
          </cell>
          <cell r="BQ141">
            <v>0</v>
          </cell>
          <cell r="BR141" t="e">
            <v>#N/A</v>
          </cell>
          <cell r="BS141" t="str">
            <v>湖南诚展</v>
          </cell>
        </row>
        <row r="142">
          <cell r="C142" t="str">
            <v>林虎</v>
          </cell>
          <cell r="D142" t="str">
            <v>生产制造部</v>
          </cell>
          <cell r="E142">
            <v>41904</v>
          </cell>
          <cell r="F142" t="str">
            <v>支援发泡</v>
          </cell>
          <cell r="G142">
            <v>45778</v>
          </cell>
          <cell r="H142">
            <v>26</v>
          </cell>
          <cell r="I142">
            <v>29</v>
          </cell>
        </row>
        <row r="142">
          <cell r="N142">
            <v>3037.67</v>
          </cell>
          <cell r="O142">
            <v>1661.92307692308</v>
          </cell>
          <cell r="P142">
            <v>100</v>
          </cell>
        </row>
        <row r="142">
          <cell r="R142">
            <v>300</v>
          </cell>
        </row>
        <row r="142">
          <cell r="U142">
            <v>5099.59307692308</v>
          </cell>
        </row>
        <row r="142">
          <cell r="W142">
            <v>276</v>
          </cell>
          <cell r="X142">
            <v>200</v>
          </cell>
        </row>
        <row r="142">
          <cell r="AA142">
            <v>232</v>
          </cell>
        </row>
        <row r="142">
          <cell r="AD142">
            <v>300</v>
          </cell>
        </row>
        <row r="142">
          <cell r="AF142">
            <v>580</v>
          </cell>
          <cell r="AG142">
            <v>400</v>
          </cell>
        </row>
        <row r="142">
          <cell r="AM142">
            <v>7087.59</v>
          </cell>
          <cell r="AN142">
            <v>348.8</v>
          </cell>
          <cell r="AO142">
            <v>87.2</v>
          </cell>
          <cell r="AP142">
            <v>13.08</v>
          </cell>
          <cell r="AQ142">
            <v>15</v>
          </cell>
          <cell r="AR142">
            <v>218</v>
          </cell>
          <cell r="AS142">
            <v>0</v>
          </cell>
        </row>
        <row r="142">
          <cell r="AY142">
            <v>6405.51</v>
          </cell>
          <cell r="AZ142">
            <v>4.93</v>
          </cell>
        </row>
        <row r="142">
          <cell r="BB142">
            <v>0</v>
          </cell>
          <cell r="BC142">
            <v>0</v>
          </cell>
          <cell r="BD142">
            <v>28.8</v>
          </cell>
        </row>
        <row r="142">
          <cell r="BJ142">
            <v>6371.78</v>
          </cell>
        </row>
        <row r="142">
          <cell r="BL142">
            <v>0</v>
          </cell>
          <cell r="BM142">
            <v>23.276157635468</v>
          </cell>
          <cell r="BN142">
            <v>20.9253858784893</v>
          </cell>
          <cell r="BO142" t="str">
            <v>430321197201117871</v>
          </cell>
          <cell r="BP142" t="str">
            <v>合同工</v>
          </cell>
          <cell r="BQ142">
            <v>667.08</v>
          </cell>
          <cell r="BR142" t="str">
            <v>430321197201117871</v>
          </cell>
          <cell r="BS142" t="str">
            <v>光华荣昌</v>
          </cell>
        </row>
        <row r="143">
          <cell r="C143" t="str">
            <v>郭正军</v>
          </cell>
          <cell r="D143" t="str">
            <v>生产制造部</v>
          </cell>
          <cell r="E143">
            <v>44712</v>
          </cell>
          <cell r="F143" t="str">
            <v>支援发泡</v>
          </cell>
          <cell r="G143">
            <v>45778</v>
          </cell>
          <cell r="H143">
            <v>26</v>
          </cell>
          <cell r="I143">
            <v>26</v>
          </cell>
        </row>
        <row r="143">
          <cell r="N143">
            <v>2622.250188</v>
          </cell>
          <cell r="O143">
            <v>1490</v>
          </cell>
          <cell r="P143">
            <v>50</v>
          </cell>
        </row>
        <row r="143">
          <cell r="R143">
            <v>300</v>
          </cell>
        </row>
        <row r="143">
          <cell r="U143">
            <v>4462.250188</v>
          </cell>
        </row>
        <row r="143">
          <cell r="W143">
            <v>282</v>
          </cell>
          <cell r="X143">
            <v>40</v>
          </cell>
        </row>
        <row r="143">
          <cell r="AA143">
            <v>208</v>
          </cell>
        </row>
        <row r="143">
          <cell r="AD143">
            <v>300</v>
          </cell>
        </row>
        <row r="143">
          <cell r="AF143">
            <v>520</v>
          </cell>
          <cell r="AG143">
            <v>40</v>
          </cell>
        </row>
        <row r="143">
          <cell r="AM143">
            <v>5852.25</v>
          </cell>
          <cell r="AN143">
            <v>344.64</v>
          </cell>
          <cell r="AO143">
            <v>86.16</v>
          </cell>
          <cell r="AP143">
            <v>12.92</v>
          </cell>
          <cell r="AQ143">
            <v>15</v>
          </cell>
        </row>
        <row r="143">
          <cell r="AY143">
            <v>5393.53</v>
          </cell>
          <cell r="AZ143">
            <v>0</v>
          </cell>
        </row>
        <row r="143">
          <cell r="BB143">
            <v>0</v>
          </cell>
          <cell r="BC143">
            <v>0</v>
          </cell>
        </row>
        <row r="143">
          <cell r="BJ143">
            <v>5393.53</v>
          </cell>
        </row>
        <row r="143">
          <cell r="BL143">
            <v>0</v>
          </cell>
          <cell r="BM143">
            <v>21.4368131868132</v>
          </cell>
          <cell r="BN143">
            <v>19.7565201465201</v>
          </cell>
          <cell r="BO143" t="str">
            <v>43022119740226651X</v>
          </cell>
          <cell r="BP143" t="str">
            <v>劳务工</v>
          </cell>
          <cell r="BQ143">
            <v>443.72</v>
          </cell>
          <cell r="BR143" t="str">
            <v>43022119740226651X</v>
          </cell>
          <cell r="BS143" t="str">
            <v>鑫起</v>
          </cell>
        </row>
        <row r="144">
          <cell r="C144" t="str">
            <v>刘志平</v>
          </cell>
          <cell r="D144" t="str">
            <v>生产制造部</v>
          </cell>
          <cell r="E144">
            <v>41253</v>
          </cell>
          <cell r="F144" t="str">
            <v>支援发泡</v>
          </cell>
          <cell r="G144">
            <v>45778</v>
          </cell>
          <cell r="H144">
            <v>26</v>
          </cell>
          <cell r="I144">
            <v>29</v>
          </cell>
        </row>
        <row r="144">
          <cell r="N144">
            <v>1783.5509052</v>
          </cell>
          <cell r="O144">
            <v>1661.92307692308</v>
          </cell>
          <cell r="P144">
            <v>100</v>
          </cell>
        </row>
        <row r="144">
          <cell r="R144">
            <v>300</v>
          </cell>
        </row>
        <row r="144">
          <cell r="U144">
            <v>3845.47398212308</v>
          </cell>
        </row>
        <row r="144">
          <cell r="W144">
            <v>279</v>
          </cell>
          <cell r="X144">
            <v>240</v>
          </cell>
        </row>
        <row r="144">
          <cell r="AA144">
            <v>232</v>
          </cell>
        </row>
        <row r="144">
          <cell r="AD144">
            <v>200</v>
          </cell>
        </row>
        <row r="144">
          <cell r="AF144">
            <v>580</v>
          </cell>
        </row>
        <row r="144">
          <cell r="AI144">
            <v>-10</v>
          </cell>
        </row>
        <row r="144">
          <cell r="AM144">
            <v>5366.47</v>
          </cell>
          <cell r="AN144">
            <v>401.6</v>
          </cell>
          <cell r="AO144">
            <v>100.4</v>
          </cell>
          <cell r="AP144">
            <v>15.06</v>
          </cell>
          <cell r="AQ144">
            <v>15</v>
          </cell>
          <cell r="AR144">
            <v>251</v>
          </cell>
        </row>
        <row r="144">
          <cell r="AY144">
            <v>4583.41</v>
          </cell>
          <cell r="AZ144">
            <v>0</v>
          </cell>
        </row>
        <row r="144">
          <cell r="BB144">
            <v>0</v>
          </cell>
          <cell r="BC144">
            <v>0</v>
          </cell>
          <cell r="BD144">
            <v>28.8</v>
          </cell>
        </row>
        <row r="144">
          <cell r="BJ144">
            <v>4554.61</v>
          </cell>
        </row>
        <row r="144">
          <cell r="BL144">
            <v>0</v>
          </cell>
          <cell r="BM144">
            <v>17.6238752052545</v>
          </cell>
          <cell r="BN144">
            <v>14.9576683087028</v>
          </cell>
          <cell r="BO144" t="str">
            <v>430481199112246971</v>
          </cell>
          <cell r="BP144" t="str">
            <v>合同工</v>
          </cell>
          <cell r="BQ144">
            <v>768.06</v>
          </cell>
          <cell r="BR144" t="str">
            <v>430481199112246971</v>
          </cell>
          <cell r="BS144" t="str">
            <v>光华荣昌</v>
          </cell>
        </row>
        <row r="145">
          <cell r="C145" t="str">
            <v>冉景斌</v>
          </cell>
          <cell r="D145" t="str">
            <v>生产制造部</v>
          </cell>
          <cell r="E145">
            <v>41396</v>
          </cell>
          <cell r="F145" t="str">
            <v>支援发泡</v>
          </cell>
          <cell r="G145">
            <v>45778</v>
          </cell>
          <cell r="H145">
            <v>26</v>
          </cell>
          <cell r="I145">
            <v>28</v>
          </cell>
        </row>
        <row r="145">
          <cell r="N145">
            <v>2451.559902</v>
          </cell>
          <cell r="O145">
            <v>1604.61538461538</v>
          </cell>
          <cell r="P145">
            <v>50</v>
          </cell>
        </row>
        <row r="145">
          <cell r="R145">
            <v>300</v>
          </cell>
        </row>
        <row r="145">
          <cell r="U145">
            <v>4406.17528661538</v>
          </cell>
        </row>
        <row r="145">
          <cell r="W145">
            <v>267</v>
          </cell>
          <cell r="X145">
            <v>220</v>
          </cell>
        </row>
        <row r="145">
          <cell r="AA145">
            <v>224</v>
          </cell>
        </row>
        <row r="145">
          <cell r="AD145">
            <v>200</v>
          </cell>
        </row>
        <row r="145">
          <cell r="AF145">
            <v>560</v>
          </cell>
        </row>
        <row r="145">
          <cell r="AI145">
            <v>-10</v>
          </cell>
        </row>
        <row r="145">
          <cell r="AM145">
            <v>5867.18</v>
          </cell>
          <cell r="AN145">
            <v>350.4</v>
          </cell>
          <cell r="AO145">
            <v>87.6</v>
          </cell>
          <cell r="AP145">
            <v>13.14</v>
          </cell>
          <cell r="AQ145">
            <v>15</v>
          </cell>
          <cell r="AR145">
            <v>219</v>
          </cell>
          <cell r="AS145">
            <v>0</v>
          </cell>
          <cell r="AT145">
            <v>0</v>
          </cell>
          <cell r="AU145">
            <v>0</v>
          </cell>
          <cell r="AV145">
            <v>0</v>
          </cell>
          <cell r="AW145">
            <v>0</v>
          </cell>
        </row>
        <row r="145">
          <cell r="AY145">
            <v>5182.04</v>
          </cell>
          <cell r="AZ145">
            <v>0</v>
          </cell>
        </row>
        <row r="145">
          <cell r="BB145">
            <v>0</v>
          </cell>
          <cell r="BC145">
            <v>0</v>
          </cell>
        </row>
        <row r="145">
          <cell r="BJ145">
            <v>5182.04</v>
          </cell>
        </row>
        <row r="145">
          <cell r="BL145">
            <v>0</v>
          </cell>
          <cell r="BM145">
            <v>19.9563945578231</v>
          </cell>
          <cell r="BN145">
            <v>17.6259863945578</v>
          </cell>
          <cell r="BO145" t="str">
            <v>522128196705130837</v>
          </cell>
          <cell r="BP145" t="str">
            <v>合同工</v>
          </cell>
          <cell r="BQ145">
            <v>670.14</v>
          </cell>
          <cell r="BR145" t="str">
            <v>522128196705130837</v>
          </cell>
          <cell r="BS145" t="str">
            <v>光华荣昌</v>
          </cell>
        </row>
        <row r="146">
          <cell r="C146" t="str">
            <v>蒋正林</v>
          </cell>
          <cell r="D146" t="str">
            <v>生产制造部</v>
          </cell>
          <cell r="E146">
            <v>41520</v>
          </cell>
          <cell r="F146" t="str">
            <v>支援发泡</v>
          </cell>
          <cell r="G146">
            <v>45778</v>
          </cell>
          <cell r="H146">
            <v>26</v>
          </cell>
          <cell r="I146">
            <v>25</v>
          </cell>
        </row>
        <row r="146">
          <cell r="N146">
            <v>2620.75</v>
          </cell>
          <cell r="O146">
            <v>1432.69230769231</v>
          </cell>
          <cell r="P146">
            <v>0</v>
          </cell>
        </row>
        <row r="146">
          <cell r="R146">
            <v>200</v>
          </cell>
        </row>
        <row r="146">
          <cell r="U146">
            <v>4253.44230769231</v>
          </cell>
        </row>
        <row r="146">
          <cell r="W146">
            <v>249</v>
          </cell>
          <cell r="X146">
            <v>220</v>
          </cell>
        </row>
        <row r="146">
          <cell r="AA146">
            <v>144</v>
          </cell>
        </row>
        <row r="146">
          <cell r="AD146">
            <v>192.307692307692</v>
          </cell>
        </row>
        <row r="146">
          <cell r="AF146">
            <v>500</v>
          </cell>
        </row>
        <row r="146">
          <cell r="AM146">
            <v>5558.75</v>
          </cell>
          <cell r="AN146">
            <v>344.64</v>
          </cell>
          <cell r="AO146">
            <v>86.16</v>
          </cell>
          <cell r="AP146">
            <v>12.92</v>
          </cell>
          <cell r="AQ146">
            <v>15</v>
          </cell>
        </row>
        <row r="146">
          <cell r="AY146">
            <v>5100.03</v>
          </cell>
          <cell r="AZ146">
            <v>0</v>
          </cell>
        </row>
        <row r="146">
          <cell r="BB146">
            <v>0</v>
          </cell>
          <cell r="BC146">
            <v>0</v>
          </cell>
        </row>
        <row r="146">
          <cell r="BJ146">
            <v>5100.03</v>
          </cell>
        </row>
        <row r="146">
          <cell r="BL146">
            <v>0</v>
          </cell>
          <cell r="BM146">
            <v>21.1761904761905</v>
          </cell>
          <cell r="BN146">
            <v>19.4286857142857</v>
          </cell>
          <cell r="BO146" t="str">
            <v>430211196509183530</v>
          </cell>
          <cell r="BP146" t="str">
            <v>劳务工</v>
          </cell>
          <cell r="BQ146">
            <v>443.72</v>
          </cell>
          <cell r="BR146" t="str">
            <v>430211196509183530</v>
          </cell>
          <cell r="BS146" t="str">
            <v>鑫起</v>
          </cell>
        </row>
        <row r="147">
          <cell r="C147" t="str">
            <v>刘孝其</v>
          </cell>
          <cell r="D147" t="str">
            <v>生产制造部</v>
          </cell>
          <cell r="E147">
            <v>41325</v>
          </cell>
          <cell r="F147" t="str">
            <v>支援发泡</v>
          </cell>
          <cell r="G147">
            <v>45778</v>
          </cell>
          <cell r="H147">
            <v>26</v>
          </cell>
          <cell r="I147">
            <v>18</v>
          </cell>
        </row>
        <row r="147">
          <cell r="N147">
            <v>2144.6</v>
          </cell>
          <cell r="O147">
            <v>1031.53846153846</v>
          </cell>
          <cell r="P147">
            <v>0</v>
          </cell>
        </row>
        <row r="147">
          <cell r="R147">
            <v>0</v>
          </cell>
        </row>
        <row r="147">
          <cell r="U147">
            <v>3176.13846153846</v>
          </cell>
        </row>
        <row r="147">
          <cell r="W147">
            <v>252</v>
          </cell>
          <cell r="X147">
            <v>240</v>
          </cell>
        </row>
        <row r="147">
          <cell r="AA147">
            <v>141.6</v>
          </cell>
        </row>
        <row r="147">
          <cell r="AD147">
            <v>138.461538461538</v>
          </cell>
        </row>
        <row r="147">
          <cell r="AF147">
            <v>352</v>
          </cell>
        </row>
        <row r="147">
          <cell r="AL147">
            <v>560</v>
          </cell>
          <cell r="AM147">
            <v>4860.2</v>
          </cell>
          <cell r="AN147">
            <v>385.6</v>
          </cell>
          <cell r="AO147">
            <v>96.4</v>
          </cell>
          <cell r="AP147">
            <v>14.46</v>
          </cell>
          <cell r="AQ147">
            <v>15</v>
          </cell>
          <cell r="AR147">
            <v>241</v>
          </cell>
          <cell r="AS147">
            <v>0</v>
          </cell>
          <cell r="AT147">
            <v>0</v>
          </cell>
          <cell r="AU147">
            <v>0</v>
          </cell>
          <cell r="AV147">
            <v>0</v>
          </cell>
          <cell r="AW147">
            <v>1500</v>
          </cell>
        </row>
        <row r="147">
          <cell r="AY147">
            <v>2607.74</v>
          </cell>
          <cell r="AZ147">
            <v>0</v>
          </cell>
        </row>
        <row r="147">
          <cell r="BB147">
            <v>0</v>
          </cell>
          <cell r="BC147">
            <v>1500</v>
          </cell>
        </row>
        <row r="147">
          <cell r="BJ147">
            <v>4107.74</v>
          </cell>
        </row>
        <row r="147">
          <cell r="BL147">
            <v>0</v>
          </cell>
          <cell r="BM147">
            <v>25.7153439153439</v>
          </cell>
          <cell r="BN147">
            <v>21.7340740740741</v>
          </cell>
          <cell r="BO147" t="str">
            <v>430221196508206879</v>
          </cell>
          <cell r="BP147" t="str">
            <v>合同工</v>
          </cell>
          <cell r="BQ147">
            <v>737.46</v>
          </cell>
          <cell r="BR147" t="str">
            <v>430221196508206879</v>
          </cell>
          <cell r="BS147" t="str">
            <v>光华荣昌</v>
          </cell>
        </row>
        <row r="148">
          <cell r="C148" t="str">
            <v>彭健</v>
          </cell>
          <cell r="D148" t="str">
            <v>技术质量部</v>
          </cell>
          <cell r="E148">
            <v>41701</v>
          </cell>
          <cell r="F148" t="str">
            <v>发泡检验员</v>
          </cell>
          <cell r="G148">
            <v>45778</v>
          </cell>
          <cell r="H148">
            <v>26</v>
          </cell>
          <cell r="I148">
            <v>27</v>
          </cell>
        </row>
        <row r="148">
          <cell r="M148">
            <v>118.489259259259</v>
          </cell>
          <cell r="N148">
            <v>2899.21</v>
          </cell>
          <cell r="O148">
            <v>1547.30769230769</v>
          </cell>
          <cell r="P148">
            <v>0</v>
          </cell>
        </row>
        <row r="148">
          <cell r="R148">
            <v>200</v>
          </cell>
        </row>
        <row r="148">
          <cell r="U148">
            <v>5081.39919230769</v>
          </cell>
        </row>
        <row r="148">
          <cell r="W148">
            <v>237</v>
          </cell>
          <cell r="X148">
            <v>220</v>
          </cell>
        </row>
        <row r="148">
          <cell r="AA148">
            <v>216</v>
          </cell>
        </row>
        <row r="148">
          <cell r="AD148">
            <v>200</v>
          </cell>
        </row>
        <row r="148">
          <cell r="AF148">
            <v>540</v>
          </cell>
        </row>
        <row r="148">
          <cell r="AM148">
            <v>6494.4</v>
          </cell>
          <cell r="AN148">
            <v>344.64</v>
          </cell>
          <cell r="AO148">
            <v>86.16</v>
          </cell>
          <cell r="AP148">
            <v>12.92</v>
          </cell>
          <cell r="AQ148">
            <v>15</v>
          </cell>
          <cell r="AR148">
            <v>205</v>
          </cell>
        </row>
        <row r="148">
          <cell r="AY148">
            <v>5830.68</v>
          </cell>
          <cell r="AZ148">
            <v>25.37</v>
          </cell>
        </row>
        <row r="148">
          <cell r="BB148">
            <v>0</v>
          </cell>
          <cell r="BC148">
            <v>0</v>
          </cell>
        </row>
        <row r="148">
          <cell r="BJ148">
            <v>5805.31</v>
          </cell>
        </row>
        <row r="148">
          <cell r="BL148">
            <v>0</v>
          </cell>
          <cell r="BM148">
            <v>22.9079365079365</v>
          </cell>
          <cell r="BN148">
            <v>20.4772839506173</v>
          </cell>
          <cell r="BO148" t="str">
            <v>430281198712019195</v>
          </cell>
          <cell r="BP148" t="str">
            <v>合同工</v>
          </cell>
          <cell r="BQ148">
            <v>648.72</v>
          </cell>
          <cell r="BR148" t="str">
            <v>430281198712019195</v>
          </cell>
          <cell r="BS148" t="str">
            <v>光华荣昌</v>
          </cell>
        </row>
        <row r="149">
          <cell r="C149" t="str">
            <v>袁登宇</v>
          </cell>
          <cell r="D149" t="str">
            <v>生产制造部</v>
          </cell>
          <cell r="E149">
            <v>45722</v>
          </cell>
          <cell r="F149" t="str">
            <v>发泡操作工</v>
          </cell>
          <cell r="G149">
            <v>45778</v>
          </cell>
          <cell r="H149">
            <v>26</v>
          </cell>
          <cell r="I149">
            <v>28</v>
          </cell>
        </row>
        <row r="149">
          <cell r="M149">
            <v>118.109238</v>
          </cell>
          <cell r="N149">
            <v>3007.058664</v>
          </cell>
          <cell r="O149">
            <v>1604.61538461538</v>
          </cell>
          <cell r="P149">
            <v>0</v>
          </cell>
        </row>
        <row r="149">
          <cell r="R149">
            <v>300</v>
          </cell>
        </row>
        <row r="149">
          <cell r="U149">
            <v>5362.73284821538</v>
          </cell>
        </row>
        <row r="149">
          <cell r="W149">
            <v>261</v>
          </cell>
        </row>
        <row r="149">
          <cell r="AA149">
            <v>224</v>
          </cell>
        </row>
        <row r="149">
          <cell r="AD149">
            <v>200</v>
          </cell>
        </row>
        <row r="149">
          <cell r="AF149">
            <v>560</v>
          </cell>
        </row>
        <row r="149">
          <cell r="AI149">
            <v>-10</v>
          </cell>
        </row>
        <row r="149">
          <cell r="AM149">
            <v>6597.73</v>
          </cell>
          <cell r="AN149">
            <v>0</v>
          </cell>
          <cell r="AO149">
            <v>0</v>
          </cell>
          <cell r="AP149">
            <v>0</v>
          </cell>
          <cell r="AQ149">
            <v>0</v>
          </cell>
        </row>
        <row r="149">
          <cell r="AY149">
            <v>6597.73</v>
          </cell>
          <cell r="AZ149">
            <v>0</v>
          </cell>
        </row>
        <row r="149">
          <cell r="BB149">
            <v>0</v>
          </cell>
          <cell r="BC149">
            <v>0</v>
          </cell>
        </row>
        <row r="149">
          <cell r="BJ149">
            <v>6597.73</v>
          </cell>
        </row>
        <row r="149">
          <cell r="BL149" t="str">
            <v>2025/6/13离职</v>
          </cell>
          <cell r="BM149">
            <v>22.4412585034014</v>
          </cell>
          <cell r="BN149">
            <v>22.4412585034014</v>
          </cell>
        </row>
        <row r="149">
          <cell r="BP149" t="str">
            <v>劳务工-劳务发放</v>
          </cell>
          <cell r="BQ149">
            <v>0</v>
          </cell>
          <cell r="BR149" t="str">
            <v>430204199008033219</v>
          </cell>
          <cell r="BS149" t="str">
            <v>湘潭思泉</v>
          </cell>
        </row>
        <row r="150">
          <cell r="C150" t="str">
            <v>马凤</v>
          </cell>
          <cell r="D150" t="str">
            <v>生产制造部</v>
          </cell>
          <cell r="E150">
            <v>45705</v>
          </cell>
          <cell r="F150" t="str">
            <v>发泡操作工</v>
          </cell>
          <cell r="G150">
            <v>45778</v>
          </cell>
          <cell r="H150">
            <v>26</v>
          </cell>
          <cell r="I150">
            <v>28</v>
          </cell>
        </row>
        <row r="150">
          <cell r="M150">
            <v>119.23</v>
          </cell>
          <cell r="N150">
            <v>3038.44</v>
          </cell>
          <cell r="O150">
            <v>1604.61538461538</v>
          </cell>
          <cell r="P150">
            <v>0</v>
          </cell>
        </row>
        <row r="150">
          <cell r="R150">
            <v>300</v>
          </cell>
        </row>
        <row r="150">
          <cell r="U150">
            <v>5398.82138461538</v>
          </cell>
        </row>
        <row r="150">
          <cell r="W150">
            <v>264</v>
          </cell>
        </row>
        <row r="150">
          <cell r="AA150">
            <v>224</v>
          </cell>
        </row>
        <row r="150">
          <cell r="AD150">
            <v>200</v>
          </cell>
        </row>
        <row r="150">
          <cell r="AF150">
            <v>560</v>
          </cell>
          <cell r="AG150">
            <v>400</v>
          </cell>
        </row>
        <row r="150">
          <cell r="AM150">
            <v>7046.82</v>
          </cell>
          <cell r="AN150">
            <v>0</v>
          </cell>
          <cell r="AO150">
            <v>0</v>
          </cell>
          <cell r="AP150">
            <v>0</v>
          </cell>
          <cell r="AQ150">
            <v>0</v>
          </cell>
        </row>
        <row r="150">
          <cell r="AY150">
            <v>7046.82</v>
          </cell>
          <cell r="AZ150">
            <v>0</v>
          </cell>
        </row>
        <row r="150">
          <cell r="BB150">
            <v>0</v>
          </cell>
          <cell r="BC150">
            <v>0</v>
          </cell>
          <cell r="BD150">
            <v>5</v>
          </cell>
        </row>
        <row r="150">
          <cell r="BJ150">
            <v>7041.82</v>
          </cell>
        </row>
        <row r="150">
          <cell r="BL150">
            <v>0</v>
          </cell>
          <cell r="BM150">
            <v>23.9687755102041</v>
          </cell>
          <cell r="BN150">
            <v>23.951768707483</v>
          </cell>
        </row>
        <row r="150">
          <cell r="BP150" t="str">
            <v>劳务工-劳务发放</v>
          </cell>
          <cell r="BQ150">
            <v>0</v>
          </cell>
          <cell r="BR150" t="str">
            <v>430321199306139048</v>
          </cell>
          <cell r="BS150" t="str">
            <v>湘潭思泉</v>
          </cell>
        </row>
        <row r="151">
          <cell r="C151" t="str">
            <v>李需</v>
          </cell>
          <cell r="D151" t="str">
            <v>生产制造部</v>
          </cell>
          <cell r="E151">
            <v>45591</v>
          </cell>
          <cell r="F151" t="str">
            <v>发泡检验员</v>
          </cell>
          <cell r="G151">
            <v>45778</v>
          </cell>
          <cell r="H151">
            <v>26</v>
          </cell>
          <cell r="I151">
            <v>29</v>
          </cell>
        </row>
        <row r="151">
          <cell r="M151">
            <v>119.23</v>
          </cell>
          <cell r="N151">
            <v>3157.67</v>
          </cell>
          <cell r="O151">
            <v>1661.92307692308</v>
          </cell>
          <cell r="P151">
            <v>0</v>
          </cell>
          <cell r="Q151">
            <v>1.15</v>
          </cell>
          <cell r="R151">
            <v>300</v>
          </cell>
        </row>
        <row r="151">
          <cell r="U151">
            <v>5593.24357692308</v>
          </cell>
        </row>
        <row r="151">
          <cell r="W151">
            <v>264</v>
          </cell>
        </row>
        <row r="151">
          <cell r="AA151">
            <v>232</v>
          </cell>
        </row>
        <row r="151">
          <cell r="AD151">
            <v>200</v>
          </cell>
        </row>
        <row r="151">
          <cell r="AF151">
            <v>572</v>
          </cell>
          <cell r="AG151">
            <v>400</v>
          </cell>
        </row>
        <row r="151">
          <cell r="AI151">
            <v>-10</v>
          </cell>
        </row>
        <row r="151">
          <cell r="AM151">
            <v>7251.24</v>
          </cell>
          <cell r="AN151">
            <v>0</v>
          </cell>
          <cell r="AO151">
            <v>0</v>
          </cell>
          <cell r="AP151">
            <v>0</v>
          </cell>
          <cell r="AQ151">
            <v>0</v>
          </cell>
        </row>
        <row r="151">
          <cell r="AY151">
            <v>7251.24</v>
          </cell>
          <cell r="AZ151">
            <v>0</v>
          </cell>
        </row>
        <row r="151">
          <cell r="BB151">
            <v>0</v>
          </cell>
          <cell r="BC151">
            <v>0</v>
          </cell>
        </row>
        <row r="151">
          <cell r="BJ151">
            <v>7251.24</v>
          </cell>
        </row>
        <row r="151">
          <cell r="BL151">
            <v>0</v>
          </cell>
          <cell r="BM151">
            <v>23.8135960591133</v>
          </cell>
          <cell r="BN151">
            <v>23.8135960591133</v>
          </cell>
          <cell r="BO151" t="str">
            <v>430281198610134520</v>
          </cell>
          <cell r="BP151" t="str">
            <v>劳务工-劳务发放</v>
          </cell>
          <cell r="BQ151">
            <v>0</v>
          </cell>
          <cell r="BR151" t="str">
            <v>430281198610134520</v>
          </cell>
          <cell r="BS151" t="str">
            <v>湖南诚展</v>
          </cell>
        </row>
        <row r="152">
          <cell r="C152" t="str">
            <v>贺王瑜</v>
          </cell>
          <cell r="D152" t="str">
            <v>技术质量部</v>
          </cell>
          <cell r="E152">
            <v>41573</v>
          </cell>
          <cell r="F152" t="str">
            <v>总装检验员</v>
          </cell>
          <cell r="G152">
            <v>45778</v>
          </cell>
          <cell r="H152">
            <v>21</v>
          </cell>
          <cell r="I152">
            <v>21</v>
          </cell>
        </row>
        <row r="152">
          <cell r="L152">
            <v>6738.66</v>
          </cell>
          <cell r="M152">
            <v>118.64766292816</v>
          </cell>
          <cell r="N152">
            <v>2031.42657653834</v>
          </cell>
          <cell r="O152">
            <v>1390</v>
          </cell>
        </row>
        <row r="152">
          <cell r="Q152">
            <v>1.05</v>
          </cell>
        </row>
        <row r="152">
          <cell r="U152">
            <v>3522.99790536526</v>
          </cell>
        </row>
        <row r="152">
          <cell r="W152">
            <v>273</v>
          </cell>
          <cell r="X152">
            <v>220</v>
          </cell>
        </row>
        <row r="152">
          <cell r="AD152">
            <v>145.706884615385</v>
          </cell>
        </row>
        <row r="152">
          <cell r="AF152">
            <v>264</v>
          </cell>
        </row>
        <row r="152">
          <cell r="AM152">
            <v>4425.7</v>
          </cell>
          <cell r="AN152">
            <v>361.6</v>
          </cell>
          <cell r="AO152">
            <v>90.4</v>
          </cell>
          <cell r="AP152">
            <v>13.56</v>
          </cell>
          <cell r="AQ152">
            <v>15</v>
          </cell>
          <cell r="AR152">
            <v>226</v>
          </cell>
        </row>
        <row r="152">
          <cell r="AY152">
            <v>3719.14</v>
          </cell>
          <cell r="AZ152">
            <v>0</v>
          </cell>
        </row>
        <row r="152">
          <cell r="BB152">
            <v>0</v>
          </cell>
          <cell r="BC152">
            <v>0</v>
          </cell>
        </row>
        <row r="152">
          <cell r="BJ152">
            <v>3719.14</v>
          </cell>
        </row>
        <row r="152">
          <cell r="BL152">
            <v>0</v>
          </cell>
          <cell r="BM152">
            <v>20.071201814059</v>
          </cell>
          <cell r="BN152">
            <v>16.8668480725624</v>
          </cell>
          <cell r="BO152" t="str">
            <v>430203197207186036</v>
          </cell>
          <cell r="BP152" t="str">
            <v>合同工</v>
          </cell>
          <cell r="BQ152">
            <v>691.56</v>
          </cell>
          <cell r="BR152" t="str">
            <v>430203197207186036</v>
          </cell>
          <cell r="BS152" t="str">
            <v>光华荣昌</v>
          </cell>
        </row>
        <row r="153">
          <cell r="C153" t="str">
            <v>罗亚南</v>
          </cell>
          <cell r="D153" t="str">
            <v>生产制造部</v>
          </cell>
          <cell r="E153">
            <v>41612</v>
          </cell>
          <cell r="F153" t="str">
            <v>总装车间</v>
          </cell>
          <cell r="G153">
            <v>45778</v>
          </cell>
          <cell r="H153">
            <v>22.5</v>
          </cell>
          <cell r="I153">
            <v>22.5</v>
          </cell>
        </row>
        <row r="153">
          <cell r="L153">
            <v>6738.66</v>
          </cell>
          <cell r="M153">
            <v>118.64766292816</v>
          </cell>
          <cell r="N153">
            <v>2369.5724158836</v>
          </cell>
          <cell r="O153">
            <v>1390</v>
          </cell>
        </row>
        <row r="153">
          <cell r="Q153">
            <v>0</v>
          </cell>
        </row>
        <row r="153">
          <cell r="U153">
            <v>3759.5724158836</v>
          </cell>
        </row>
        <row r="153">
          <cell r="W153">
            <v>288</v>
          </cell>
          <cell r="X153">
            <v>220</v>
          </cell>
        </row>
        <row r="153">
          <cell r="AD153">
            <v>1580</v>
          </cell>
        </row>
        <row r="153">
          <cell r="AF153">
            <v>288</v>
          </cell>
        </row>
        <row r="153">
          <cell r="AI153">
            <v>-20</v>
          </cell>
        </row>
        <row r="153">
          <cell r="AL153">
            <v>-2612.08</v>
          </cell>
          <cell r="AM153">
            <v>3503.49</v>
          </cell>
          <cell r="AN153">
            <v>446.4</v>
          </cell>
          <cell r="AO153">
            <v>111.6</v>
          </cell>
          <cell r="AP153">
            <v>16.74</v>
          </cell>
          <cell r="AQ153">
            <v>15</v>
          </cell>
          <cell r="AR153">
            <v>279</v>
          </cell>
        </row>
        <row r="153">
          <cell r="AY153">
            <v>2634.75</v>
          </cell>
          <cell r="AZ153">
            <v>0</v>
          </cell>
        </row>
        <row r="153">
          <cell r="BB153">
            <v>0</v>
          </cell>
          <cell r="BC153">
            <v>0</v>
          </cell>
          <cell r="BD153">
            <v>55.75</v>
          </cell>
        </row>
        <row r="153">
          <cell r="BJ153">
            <v>2579</v>
          </cell>
        </row>
        <row r="153">
          <cell r="BL153">
            <v>0</v>
          </cell>
          <cell r="BM153">
            <v>14.8295873015873</v>
          </cell>
          <cell r="BN153">
            <v>10.9164021164021</v>
          </cell>
          <cell r="BO153" t="str">
            <v>430202197709246071</v>
          </cell>
          <cell r="BP153" t="str">
            <v>合同工</v>
          </cell>
          <cell r="BQ153">
            <v>853.74</v>
          </cell>
          <cell r="BR153" t="str">
            <v>430202197709246071</v>
          </cell>
          <cell r="BS153" t="str">
            <v>光华荣昌</v>
          </cell>
        </row>
        <row r="154">
          <cell r="C154" t="str">
            <v>欧响亮</v>
          </cell>
          <cell r="D154" t="str">
            <v>生产制造部</v>
          </cell>
          <cell r="E154">
            <v>43595</v>
          </cell>
          <cell r="F154" t="str">
            <v>总装前排</v>
          </cell>
          <cell r="G154">
            <v>45778</v>
          </cell>
          <cell r="H154">
            <v>23</v>
          </cell>
          <cell r="I154">
            <v>22</v>
          </cell>
        </row>
        <row r="154">
          <cell r="L154">
            <v>6738.66</v>
          </cell>
          <cell r="M154">
            <v>118.64766292816</v>
          </cell>
          <cell r="N154">
            <v>1805.99601697484</v>
          </cell>
          <cell r="O154">
            <v>1329.5652173913</v>
          </cell>
        </row>
        <row r="154">
          <cell r="Q154">
            <v>4.25</v>
          </cell>
        </row>
        <row r="154">
          <cell r="U154">
            <v>3135.56123436615</v>
          </cell>
        </row>
        <row r="154">
          <cell r="W154">
            <v>285</v>
          </cell>
          <cell r="X154">
            <v>100</v>
          </cell>
        </row>
        <row r="154">
          <cell r="Z154">
            <v>0</v>
          </cell>
        </row>
        <row r="154">
          <cell r="AD154">
            <v>1196.16596153846</v>
          </cell>
        </row>
        <row r="154">
          <cell r="AF154">
            <v>284</v>
          </cell>
        </row>
        <row r="154">
          <cell r="AI154">
            <v>-10</v>
          </cell>
        </row>
        <row r="154">
          <cell r="AM154">
            <v>4990.73</v>
          </cell>
          <cell r="AN154">
            <v>348.8</v>
          </cell>
          <cell r="AO154">
            <v>87.2</v>
          </cell>
          <cell r="AP154">
            <v>13.08</v>
          </cell>
          <cell r="AQ154">
            <v>15</v>
          </cell>
          <cell r="AR154">
            <v>218</v>
          </cell>
        </row>
        <row r="154">
          <cell r="AY154">
            <v>4308.65</v>
          </cell>
          <cell r="AZ154">
            <v>0</v>
          </cell>
        </row>
        <row r="154">
          <cell r="BB154">
            <v>0</v>
          </cell>
          <cell r="BC154">
            <v>0</v>
          </cell>
        </row>
        <row r="154">
          <cell r="BJ154">
            <v>4308.65</v>
          </cell>
        </row>
        <row r="154">
          <cell r="BL154">
            <v>0</v>
          </cell>
          <cell r="BM154">
            <v>21.6048917748918</v>
          </cell>
          <cell r="BN154">
            <v>18.6521645021645</v>
          </cell>
          <cell r="BO154" t="str">
            <v>430221199006283835</v>
          </cell>
          <cell r="BP154" t="str">
            <v>合同工</v>
          </cell>
          <cell r="BQ154">
            <v>667.08</v>
          </cell>
          <cell r="BR154" t="str">
            <v>430221199006283835</v>
          </cell>
          <cell r="BS154" t="str">
            <v>光华荣昌</v>
          </cell>
        </row>
        <row r="155">
          <cell r="C155" t="str">
            <v>杨亮亮</v>
          </cell>
          <cell r="D155" t="str">
            <v>生产制造部</v>
          </cell>
          <cell r="E155">
            <v>43685</v>
          </cell>
          <cell r="F155" t="str">
            <v>总装前排</v>
          </cell>
          <cell r="G155">
            <v>45778</v>
          </cell>
          <cell r="H155">
            <v>22.5</v>
          </cell>
          <cell r="I155">
            <v>22.5</v>
          </cell>
        </row>
        <row r="155">
          <cell r="L155">
            <v>6738.66</v>
          </cell>
          <cell r="M155">
            <v>118.64766292816</v>
          </cell>
          <cell r="N155">
            <v>1983.96751136708</v>
          </cell>
          <cell r="O155">
            <v>1390</v>
          </cell>
        </row>
        <row r="155">
          <cell r="Q155">
            <v>3.25</v>
          </cell>
        </row>
        <row r="155">
          <cell r="U155">
            <v>3373.96751136708</v>
          </cell>
        </row>
        <row r="155">
          <cell r="W155">
            <v>267</v>
          </cell>
          <cell r="X155">
            <v>100</v>
          </cell>
        </row>
        <row r="155">
          <cell r="AD155">
            <v>659.9475</v>
          </cell>
        </row>
        <row r="155">
          <cell r="AF155">
            <v>284</v>
          </cell>
        </row>
        <row r="155">
          <cell r="AM155">
            <v>4684.92</v>
          </cell>
          <cell r="AN155">
            <v>358.32</v>
          </cell>
          <cell r="AO155">
            <v>89.58</v>
          </cell>
          <cell r="AP155">
            <v>13.44</v>
          </cell>
          <cell r="AQ155">
            <v>15</v>
          </cell>
        </row>
        <row r="155">
          <cell r="AY155">
            <v>4208.58</v>
          </cell>
          <cell r="AZ155">
            <v>0</v>
          </cell>
        </row>
        <row r="155">
          <cell r="BB155">
            <v>0</v>
          </cell>
          <cell r="BC155">
            <v>0</v>
          </cell>
        </row>
        <row r="155">
          <cell r="BJ155">
            <v>4208.58</v>
          </cell>
        </row>
        <row r="155">
          <cell r="BL155">
            <v>0</v>
          </cell>
          <cell r="BM155">
            <v>19.8303492063492</v>
          </cell>
          <cell r="BN155">
            <v>17.8140952380952</v>
          </cell>
          <cell r="BO155" t="str">
            <v>430224198601162717</v>
          </cell>
          <cell r="BP155" t="str">
            <v>劳务工</v>
          </cell>
          <cell r="BQ155">
            <v>461.34</v>
          </cell>
          <cell r="BR155" t="str">
            <v>430224198601162717</v>
          </cell>
          <cell r="BS155" t="str">
            <v>鑫起</v>
          </cell>
        </row>
        <row r="156">
          <cell r="C156" t="str">
            <v>吴陈</v>
          </cell>
          <cell r="D156" t="str">
            <v>生产制造部</v>
          </cell>
          <cell r="E156">
            <v>42107</v>
          </cell>
          <cell r="F156" t="str">
            <v>总装前排</v>
          </cell>
          <cell r="G156">
            <v>45778</v>
          </cell>
          <cell r="H156">
            <v>21.5</v>
          </cell>
          <cell r="I156">
            <v>21.5</v>
          </cell>
        </row>
        <row r="156">
          <cell r="L156">
            <v>6738.66</v>
          </cell>
          <cell r="M156">
            <v>118.64766292816</v>
          </cell>
          <cell r="N156">
            <v>1906.84653046378</v>
          </cell>
          <cell r="O156">
            <v>1390</v>
          </cell>
        </row>
        <row r="156">
          <cell r="Q156">
            <v>2.9</v>
          </cell>
        </row>
        <row r="156">
          <cell r="U156">
            <v>3296.84653046378</v>
          </cell>
        </row>
        <row r="156">
          <cell r="W156">
            <v>273</v>
          </cell>
          <cell r="X156">
            <v>180</v>
          </cell>
        </row>
        <row r="156">
          <cell r="AD156">
            <v>402.428538461538</v>
          </cell>
        </row>
        <row r="156">
          <cell r="AF156">
            <v>280</v>
          </cell>
        </row>
        <row r="156">
          <cell r="AI156">
            <v>-10</v>
          </cell>
        </row>
        <row r="156">
          <cell r="AM156">
            <v>4422.28</v>
          </cell>
          <cell r="AN156">
            <v>364.8</v>
          </cell>
          <cell r="AO156">
            <v>91.2</v>
          </cell>
          <cell r="AP156">
            <v>13.68</v>
          </cell>
          <cell r="AQ156">
            <v>15</v>
          </cell>
          <cell r="AR156">
            <v>228</v>
          </cell>
        </row>
        <row r="156">
          <cell r="AY156">
            <v>3709.6</v>
          </cell>
          <cell r="AZ156">
            <v>0</v>
          </cell>
        </row>
        <row r="156">
          <cell r="BB156">
            <v>0</v>
          </cell>
          <cell r="BC156">
            <v>0</v>
          </cell>
        </row>
        <row r="156">
          <cell r="BJ156">
            <v>3709.6</v>
          </cell>
        </row>
        <row r="156">
          <cell r="BL156">
            <v>0</v>
          </cell>
          <cell r="BM156">
            <v>19.5892801771872</v>
          </cell>
          <cell r="BN156">
            <v>16.4323366555925</v>
          </cell>
          <cell r="BO156" t="str">
            <v>430203199001137035</v>
          </cell>
          <cell r="BP156" t="str">
            <v>合同工</v>
          </cell>
          <cell r="BQ156">
            <v>697.68</v>
          </cell>
          <cell r="BR156" t="str">
            <v>430203199001137035</v>
          </cell>
          <cell r="BS156" t="str">
            <v>光华荣昌</v>
          </cell>
        </row>
        <row r="157">
          <cell r="C157" t="str">
            <v>易任红</v>
          </cell>
          <cell r="D157" t="str">
            <v>生产制造部</v>
          </cell>
          <cell r="E157">
            <v>41332</v>
          </cell>
          <cell r="F157" t="str">
            <v>总装前排</v>
          </cell>
          <cell r="G157">
            <v>45778</v>
          </cell>
          <cell r="H157">
            <v>23.5</v>
          </cell>
          <cell r="I157">
            <v>21.5</v>
          </cell>
        </row>
        <row r="157">
          <cell r="L157">
            <v>6738.66</v>
          </cell>
          <cell r="M157">
            <v>118.64766292816</v>
          </cell>
          <cell r="N157">
            <v>1847.5226989997</v>
          </cell>
          <cell r="O157">
            <v>1271.70212765957</v>
          </cell>
        </row>
        <row r="157">
          <cell r="Q157">
            <v>3.4</v>
          </cell>
        </row>
        <row r="157">
          <cell r="U157">
            <v>3119.22482665927</v>
          </cell>
        </row>
        <row r="157">
          <cell r="W157">
            <v>279</v>
          </cell>
          <cell r="X157">
            <v>240</v>
          </cell>
        </row>
        <row r="157">
          <cell r="AD157">
            <v>471.812769230769</v>
          </cell>
        </row>
        <row r="157">
          <cell r="AF157">
            <v>272</v>
          </cell>
        </row>
        <row r="157">
          <cell r="AM157">
            <v>4382.04</v>
          </cell>
          <cell r="AN157">
            <v>0</v>
          </cell>
          <cell r="AO157">
            <v>96.52</v>
          </cell>
          <cell r="AP157">
            <v>0</v>
          </cell>
          <cell r="AQ157">
            <v>15</v>
          </cell>
        </row>
        <row r="157">
          <cell r="AY157">
            <v>4270.52</v>
          </cell>
          <cell r="AZ157">
            <v>0</v>
          </cell>
        </row>
        <row r="157">
          <cell r="BB157">
            <v>0</v>
          </cell>
          <cell r="BC157">
            <v>0</v>
          </cell>
        </row>
        <row r="157">
          <cell r="BJ157">
            <v>4270.52</v>
          </cell>
        </row>
        <row r="157">
          <cell r="BL157">
            <v>0</v>
          </cell>
          <cell r="BM157">
            <v>19.4110299003322</v>
          </cell>
          <cell r="BN157">
            <v>18.9170321151716</v>
          </cell>
          <cell r="BO157" t="str">
            <v>430211196612110014</v>
          </cell>
          <cell r="BP157" t="str">
            <v>劳务工</v>
          </cell>
          <cell r="BQ157">
            <v>96.52</v>
          </cell>
          <cell r="BR157" t="str">
            <v>430211196612110014</v>
          </cell>
          <cell r="BS157" t="str">
            <v>鑫起</v>
          </cell>
        </row>
        <row r="158">
          <cell r="C158" t="str">
            <v>刘明</v>
          </cell>
          <cell r="D158" t="str">
            <v>生产制造部</v>
          </cell>
          <cell r="E158">
            <v>44306</v>
          </cell>
          <cell r="F158" t="str">
            <v>总装前排</v>
          </cell>
          <cell r="G158">
            <v>45778</v>
          </cell>
          <cell r="H158">
            <v>21.5</v>
          </cell>
          <cell r="I158">
            <v>21.5</v>
          </cell>
        </row>
        <row r="158">
          <cell r="L158">
            <v>6738.66</v>
          </cell>
          <cell r="M158">
            <v>118.64766292816</v>
          </cell>
          <cell r="N158">
            <v>2250.92475295544</v>
          </cell>
          <cell r="O158">
            <v>1390</v>
          </cell>
        </row>
        <row r="158">
          <cell r="Q158">
            <v>0</v>
          </cell>
        </row>
        <row r="158">
          <cell r="U158">
            <v>3640.92475295544</v>
          </cell>
        </row>
        <row r="158">
          <cell r="W158">
            <v>282</v>
          </cell>
          <cell r="X158">
            <v>60</v>
          </cell>
        </row>
        <row r="158">
          <cell r="AD158">
            <v>1357.24</v>
          </cell>
        </row>
        <row r="158">
          <cell r="AF158">
            <v>276</v>
          </cell>
        </row>
        <row r="158">
          <cell r="AM158">
            <v>5616.16</v>
          </cell>
          <cell r="AN158">
            <v>344.88</v>
          </cell>
          <cell r="AO158">
            <v>86.22</v>
          </cell>
          <cell r="AP158">
            <v>12.93</v>
          </cell>
          <cell r="AQ158">
            <v>15</v>
          </cell>
        </row>
        <row r="158">
          <cell r="AY158">
            <v>5157.13</v>
          </cell>
          <cell r="AZ158">
            <v>1.53</v>
          </cell>
        </row>
        <row r="158">
          <cell r="BB158">
            <v>0</v>
          </cell>
          <cell r="BC158">
            <v>0</v>
          </cell>
          <cell r="BD158">
            <v>55.75</v>
          </cell>
        </row>
        <row r="158">
          <cell r="BJ158">
            <v>5099.85</v>
          </cell>
        </row>
        <row r="158">
          <cell r="BL158">
            <v>0</v>
          </cell>
          <cell r="BM158">
            <v>24.8777851605759</v>
          </cell>
          <cell r="BN158">
            <v>22.5906976744186</v>
          </cell>
          <cell r="BO158" t="str">
            <v>430221198411125318</v>
          </cell>
          <cell r="BP158" t="str">
            <v>劳务工</v>
          </cell>
          <cell r="BQ158">
            <v>444.03</v>
          </cell>
          <cell r="BR158" t="str">
            <v>430221198411125318</v>
          </cell>
          <cell r="BS158" t="str">
            <v>鑫起</v>
          </cell>
        </row>
        <row r="159">
          <cell r="C159" t="str">
            <v>刘文强</v>
          </cell>
          <cell r="D159" t="str">
            <v>生产制造部</v>
          </cell>
          <cell r="E159">
            <v>42554</v>
          </cell>
          <cell r="F159" t="str">
            <v>总装前排</v>
          </cell>
          <cell r="G159">
            <v>45778</v>
          </cell>
          <cell r="H159">
            <v>21.5</v>
          </cell>
          <cell r="I159">
            <v>21.5</v>
          </cell>
        </row>
        <row r="159">
          <cell r="L159">
            <v>6738.66</v>
          </cell>
          <cell r="M159">
            <v>118.64766292816</v>
          </cell>
          <cell r="N159">
            <v>1906.84653046378</v>
          </cell>
          <cell r="O159">
            <v>1390</v>
          </cell>
        </row>
        <row r="159">
          <cell r="Q159">
            <v>2.9</v>
          </cell>
        </row>
        <row r="159">
          <cell r="U159">
            <v>3296.84653046378</v>
          </cell>
        </row>
        <row r="159">
          <cell r="W159">
            <v>276</v>
          </cell>
          <cell r="X159">
            <v>160</v>
          </cell>
        </row>
        <row r="159">
          <cell r="AD159">
            <v>402.428538461538</v>
          </cell>
        </row>
        <row r="159">
          <cell r="AF159">
            <v>280</v>
          </cell>
        </row>
        <row r="159">
          <cell r="AM159">
            <v>4415.28</v>
          </cell>
          <cell r="AN159">
            <v>355.2</v>
          </cell>
          <cell r="AO159">
            <v>88.8</v>
          </cell>
          <cell r="AP159">
            <v>13.32</v>
          </cell>
          <cell r="AQ159">
            <v>15</v>
          </cell>
          <cell r="AR159">
            <v>222</v>
          </cell>
        </row>
        <row r="159">
          <cell r="AY159">
            <v>3720.96</v>
          </cell>
          <cell r="AZ159">
            <v>0</v>
          </cell>
        </row>
        <row r="159">
          <cell r="BB159">
            <v>0</v>
          </cell>
          <cell r="BC159">
            <v>0</v>
          </cell>
        </row>
        <row r="159">
          <cell r="BJ159">
            <v>3720.96</v>
          </cell>
        </row>
        <row r="159">
          <cell r="BL159">
            <v>0</v>
          </cell>
          <cell r="BM159">
            <v>19.5582724252492</v>
          </cell>
          <cell r="BN159">
            <v>16.482657807309</v>
          </cell>
          <cell r="BO159" t="str">
            <v>430921198101045118</v>
          </cell>
          <cell r="BP159" t="str">
            <v>合同工</v>
          </cell>
          <cell r="BQ159">
            <v>679.32</v>
          </cell>
          <cell r="BR159" t="str">
            <v>430921198101045118</v>
          </cell>
          <cell r="BS159" t="str">
            <v>光华荣昌</v>
          </cell>
        </row>
        <row r="160">
          <cell r="C160" t="str">
            <v>刘谦</v>
          </cell>
          <cell r="D160" t="str">
            <v>生产制造部</v>
          </cell>
          <cell r="E160">
            <v>42783</v>
          </cell>
          <cell r="F160" t="str">
            <v>总装前排</v>
          </cell>
          <cell r="G160">
            <v>45778</v>
          </cell>
          <cell r="H160">
            <v>22</v>
          </cell>
          <cell r="I160">
            <v>22</v>
          </cell>
        </row>
        <row r="160">
          <cell r="L160">
            <v>6738.66</v>
          </cell>
          <cell r="M160">
            <v>118.64766292816</v>
          </cell>
          <cell r="N160">
            <v>1972.10274507426</v>
          </cell>
          <cell r="O160">
            <v>1390</v>
          </cell>
        </row>
        <row r="160">
          <cell r="Q160">
            <v>2.85</v>
          </cell>
        </row>
        <row r="160">
          <cell r="U160">
            <v>3362.10274507426</v>
          </cell>
        </row>
        <row r="160">
          <cell r="W160">
            <v>270</v>
          </cell>
          <cell r="X160">
            <v>160</v>
          </cell>
        </row>
        <row r="160">
          <cell r="AD160">
            <v>395.490115384615</v>
          </cell>
        </row>
        <row r="160">
          <cell r="AF160">
            <v>272</v>
          </cell>
        </row>
        <row r="160">
          <cell r="AM160">
            <v>4459.59</v>
          </cell>
          <cell r="AN160">
            <v>355.2</v>
          </cell>
          <cell r="AO160">
            <v>88.8</v>
          </cell>
          <cell r="AP160">
            <v>13.32</v>
          </cell>
          <cell r="AQ160">
            <v>15</v>
          </cell>
          <cell r="AR160">
            <v>222</v>
          </cell>
        </row>
        <row r="160">
          <cell r="AY160">
            <v>3765.27</v>
          </cell>
          <cell r="AZ160">
            <v>0</v>
          </cell>
        </row>
        <row r="160">
          <cell r="BB160">
            <v>0</v>
          </cell>
          <cell r="BC160">
            <v>0</v>
          </cell>
        </row>
        <row r="160">
          <cell r="BJ160">
            <v>3765.27</v>
          </cell>
        </row>
        <row r="160">
          <cell r="BL160">
            <v>0</v>
          </cell>
          <cell r="BM160">
            <v>19.3055844155844</v>
          </cell>
          <cell r="BN160">
            <v>16.2998701298701</v>
          </cell>
          <cell r="BO160" t="str">
            <v>43028119810403683X</v>
          </cell>
          <cell r="BP160" t="str">
            <v>合同工</v>
          </cell>
          <cell r="BQ160">
            <v>679.32</v>
          </cell>
          <cell r="BR160" t="str">
            <v>43028119810403683X</v>
          </cell>
          <cell r="BS160" t="str">
            <v>光华荣昌</v>
          </cell>
        </row>
        <row r="161">
          <cell r="C161" t="str">
            <v>邓日顺</v>
          </cell>
          <cell r="D161" t="str">
            <v>生产制造部</v>
          </cell>
          <cell r="E161">
            <v>41881</v>
          </cell>
          <cell r="F161" t="str">
            <v>总装前排</v>
          </cell>
          <cell r="G161">
            <v>45778</v>
          </cell>
          <cell r="H161">
            <v>20.5</v>
          </cell>
          <cell r="I161">
            <v>20.5</v>
          </cell>
        </row>
        <row r="161">
          <cell r="L161">
            <v>6738.66</v>
          </cell>
          <cell r="M161">
            <v>118.64766292816</v>
          </cell>
          <cell r="N161">
            <v>1972.10274507426</v>
          </cell>
          <cell r="O161">
            <v>1390</v>
          </cell>
        </row>
        <row r="161">
          <cell r="Q161">
            <v>1.35</v>
          </cell>
        </row>
        <row r="161">
          <cell r="U161">
            <v>3362.10274507426</v>
          </cell>
        </row>
        <row r="161">
          <cell r="W161">
            <v>267</v>
          </cell>
          <cell r="X161">
            <v>200</v>
          </cell>
        </row>
        <row r="161">
          <cell r="AD161">
            <v>187.337423076923</v>
          </cell>
        </row>
        <row r="161">
          <cell r="AF161">
            <v>252</v>
          </cell>
        </row>
        <row r="161">
          <cell r="AM161">
            <v>4268.44</v>
          </cell>
          <cell r="AN161">
            <v>356.8</v>
          </cell>
          <cell r="AO161">
            <v>89.2</v>
          </cell>
          <cell r="AP161">
            <v>13.38</v>
          </cell>
          <cell r="AQ161">
            <v>15</v>
          </cell>
          <cell r="AR161">
            <v>223</v>
          </cell>
        </row>
        <row r="161">
          <cell r="AY161">
            <v>3571.06</v>
          </cell>
          <cell r="AZ161">
            <v>0</v>
          </cell>
        </row>
        <row r="161">
          <cell r="BB161">
            <v>0</v>
          </cell>
          <cell r="BC161">
            <v>0</v>
          </cell>
        </row>
        <row r="161">
          <cell r="BJ161">
            <v>3571.06</v>
          </cell>
        </row>
        <row r="161">
          <cell r="BL161">
            <v>0</v>
          </cell>
          <cell r="BM161">
            <v>19.8301509872242</v>
          </cell>
          <cell r="BN161">
            <v>16.5902903600465</v>
          </cell>
          <cell r="BO161" t="str">
            <v>430204199302173239</v>
          </cell>
          <cell r="BP161" t="str">
            <v>合同工</v>
          </cell>
          <cell r="BQ161">
            <v>682.38</v>
          </cell>
          <cell r="BR161" t="str">
            <v>430204199302173239</v>
          </cell>
          <cell r="BS161" t="str">
            <v>光华荣昌</v>
          </cell>
        </row>
        <row r="162">
          <cell r="C162" t="str">
            <v>李亦斌</v>
          </cell>
          <cell r="D162" t="str">
            <v>生产制造部</v>
          </cell>
          <cell r="E162">
            <v>41718</v>
          </cell>
          <cell r="F162" t="str">
            <v>总装前排</v>
          </cell>
          <cell r="G162">
            <v>45778</v>
          </cell>
          <cell r="H162">
            <v>21.5</v>
          </cell>
          <cell r="I162">
            <v>21.5</v>
          </cell>
        </row>
        <row r="162">
          <cell r="L162">
            <v>6738.66</v>
          </cell>
          <cell r="M162">
            <v>118.64766292816</v>
          </cell>
          <cell r="N162">
            <v>1859.38746529251</v>
          </cell>
          <cell r="O162">
            <v>1390</v>
          </cell>
        </row>
        <row r="162">
          <cell r="Q162">
            <v>3.3</v>
          </cell>
        </row>
        <row r="162">
          <cell r="U162">
            <v>3249.38746529251</v>
          </cell>
        </row>
        <row r="162">
          <cell r="W162">
            <v>264</v>
          </cell>
          <cell r="X162">
            <v>220</v>
          </cell>
        </row>
        <row r="162">
          <cell r="AD162">
            <v>457.935923076923</v>
          </cell>
        </row>
        <row r="162">
          <cell r="AF162">
            <v>280</v>
          </cell>
        </row>
        <row r="162">
          <cell r="AM162">
            <v>4471.32</v>
          </cell>
          <cell r="AN162">
            <v>363.2</v>
          </cell>
          <cell r="AO162">
            <v>90.8</v>
          </cell>
          <cell r="AP162">
            <v>13.62</v>
          </cell>
          <cell r="AQ162">
            <v>15</v>
          </cell>
          <cell r="AR162">
            <v>227</v>
          </cell>
        </row>
        <row r="162">
          <cell r="AY162">
            <v>3761.7</v>
          </cell>
          <cell r="AZ162">
            <v>0</v>
          </cell>
        </row>
        <row r="162">
          <cell r="BB162">
            <v>0</v>
          </cell>
          <cell r="BC162">
            <v>0</v>
          </cell>
        </row>
        <row r="162">
          <cell r="BJ162">
            <v>3761.7</v>
          </cell>
        </row>
        <row r="162">
          <cell r="BL162">
            <v>0</v>
          </cell>
          <cell r="BM162">
            <v>19.806511627907</v>
          </cell>
          <cell r="BN162">
            <v>16.663122923588</v>
          </cell>
          <cell r="BO162" t="str">
            <v>430223197710281810</v>
          </cell>
          <cell r="BP162" t="str">
            <v>合同工</v>
          </cell>
          <cell r="BQ162">
            <v>694.62</v>
          </cell>
          <cell r="BR162" t="str">
            <v>430223197710281810</v>
          </cell>
          <cell r="BS162" t="str">
            <v>光华荣昌</v>
          </cell>
        </row>
        <row r="163">
          <cell r="C163" t="str">
            <v>曹卫清</v>
          </cell>
          <cell r="D163" t="str">
            <v>生产制造部</v>
          </cell>
          <cell r="E163">
            <v>44753</v>
          </cell>
          <cell r="F163" t="str">
            <v>总装前排</v>
          </cell>
          <cell r="G163">
            <v>45778</v>
          </cell>
          <cell r="H163">
            <v>20.5</v>
          </cell>
          <cell r="I163">
            <v>20.5</v>
          </cell>
        </row>
        <row r="163">
          <cell r="L163">
            <v>6738.66</v>
          </cell>
          <cell r="M163">
            <v>118.64766292816</v>
          </cell>
          <cell r="N163">
            <v>1912.77891361018</v>
          </cell>
          <cell r="O163">
            <v>1390</v>
          </cell>
        </row>
        <row r="163">
          <cell r="Q163">
            <v>1.85</v>
          </cell>
        </row>
        <row r="163">
          <cell r="U163">
            <v>3302.77891361018</v>
          </cell>
        </row>
        <row r="163">
          <cell r="W163">
            <v>249</v>
          </cell>
          <cell r="X163">
            <v>40</v>
          </cell>
        </row>
        <row r="163">
          <cell r="AD163">
            <v>256.721653846154</v>
          </cell>
        </row>
        <row r="163">
          <cell r="AF163">
            <v>252</v>
          </cell>
        </row>
        <row r="163">
          <cell r="AI163">
            <v>-10</v>
          </cell>
        </row>
        <row r="163">
          <cell r="AM163">
            <v>4090.5</v>
          </cell>
          <cell r="AN163">
            <v>344.64</v>
          </cell>
          <cell r="AO163">
            <v>86.16</v>
          </cell>
          <cell r="AP163">
            <v>12.92</v>
          </cell>
          <cell r="AQ163">
            <v>15</v>
          </cell>
        </row>
        <row r="163">
          <cell r="AY163">
            <v>3631.78</v>
          </cell>
          <cell r="AZ163">
            <v>0</v>
          </cell>
        </row>
        <row r="163">
          <cell r="BB163">
            <v>0</v>
          </cell>
          <cell r="BC163">
            <v>0</v>
          </cell>
          <cell r="BD163">
            <v>55.75</v>
          </cell>
        </row>
        <row r="163">
          <cell r="BJ163">
            <v>3576.03</v>
          </cell>
        </row>
        <row r="163">
          <cell r="BL163">
            <v>0</v>
          </cell>
          <cell r="BM163">
            <v>19.0034843205575</v>
          </cell>
          <cell r="BN163">
            <v>16.6133797909408</v>
          </cell>
          <cell r="BO163" t="str">
            <v>432321196507103234</v>
          </cell>
          <cell r="BP163" t="str">
            <v>劳务工</v>
          </cell>
          <cell r="BQ163">
            <v>443.72</v>
          </cell>
          <cell r="BR163" t="str">
            <v>432321196507103234</v>
          </cell>
          <cell r="BS163" t="str">
            <v>鑫起</v>
          </cell>
        </row>
        <row r="164">
          <cell r="C164" t="str">
            <v>李知洋</v>
          </cell>
          <cell r="D164" t="str">
            <v>生产制造部</v>
          </cell>
          <cell r="E164">
            <v>44788</v>
          </cell>
          <cell r="F164" t="str">
            <v>总装前排</v>
          </cell>
          <cell r="G164">
            <v>45778</v>
          </cell>
          <cell r="H164">
            <v>23</v>
          </cell>
          <cell r="I164">
            <v>22.5</v>
          </cell>
        </row>
        <row r="164">
          <cell r="L164">
            <v>6738.66</v>
          </cell>
          <cell r="M164">
            <v>118.64766292816</v>
          </cell>
          <cell r="N164">
            <v>2055.15610912398</v>
          </cell>
          <cell r="O164">
            <v>1359.78260869565</v>
          </cell>
        </row>
        <row r="164">
          <cell r="Q164">
            <v>2.65</v>
          </cell>
        </row>
        <row r="164">
          <cell r="U164">
            <v>3414.93871781963</v>
          </cell>
        </row>
        <row r="164">
          <cell r="W164">
            <v>264</v>
          </cell>
          <cell r="X164">
            <v>40</v>
          </cell>
        </row>
        <row r="164">
          <cell r="AD164">
            <v>917.776423076923</v>
          </cell>
        </row>
        <row r="164">
          <cell r="AF164">
            <v>284</v>
          </cell>
        </row>
        <row r="164">
          <cell r="AI164">
            <v>-10</v>
          </cell>
        </row>
        <row r="164">
          <cell r="AM164">
            <v>4910.72</v>
          </cell>
          <cell r="AN164">
            <v>344.64</v>
          </cell>
          <cell r="AO164">
            <v>86.16</v>
          </cell>
          <cell r="AP164">
            <v>12.92</v>
          </cell>
          <cell r="AQ164">
            <v>15</v>
          </cell>
        </row>
        <row r="164">
          <cell r="AY164">
            <v>4452</v>
          </cell>
          <cell r="AZ164">
            <v>0</v>
          </cell>
        </row>
        <row r="164">
          <cell r="BB164">
            <v>0</v>
          </cell>
          <cell r="BC164">
            <v>0</v>
          </cell>
        </row>
        <row r="164">
          <cell r="BJ164">
            <v>4452</v>
          </cell>
        </row>
        <row r="164">
          <cell r="BL164">
            <v>0</v>
          </cell>
          <cell r="BM164">
            <v>20.7861164021164</v>
          </cell>
          <cell r="BN164">
            <v>18.8444444444444</v>
          </cell>
          <cell r="BO164" t="str">
            <v>430204200005271014</v>
          </cell>
          <cell r="BP164" t="str">
            <v>劳务工</v>
          </cell>
          <cell r="BQ164">
            <v>443.72</v>
          </cell>
          <cell r="BR164" t="str">
            <v>430204200005271014</v>
          </cell>
          <cell r="BS164" t="str">
            <v>鑫起</v>
          </cell>
        </row>
        <row r="165">
          <cell r="C165" t="str">
            <v>胡荣华</v>
          </cell>
          <cell r="D165" t="str">
            <v>生产制造部</v>
          </cell>
          <cell r="E165">
            <v>41518</v>
          </cell>
          <cell r="F165" t="str">
            <v>总装前排</v>
          </cell>
          <cell r="G165">
            <v>45778</v>
          </cell>
          <cell r="H165">
            <v>21.5</v>
          </cell>
          <cell r="I165">
            <v>21.5</v>
          </cell>
        </row>
        <row r="165">
          <cell r="L165">
            <v>6738.66</v>
          </cell>
          <cell r="M165">
            <v>118.64766292816</v>
          </cell>
          <cell r="N165">
            <v>2031.42657653834</v>
          </cell>
          <cell r="O165">
            <v>1390</v>
          </cell>
        </row>
        <row r="165">
          <cell r="Q165">
            <v>1.85</v>
          </cell>
        </row>
        <row r="165">
          <cell r="U165">
            <v>3421.42657653834</v>
          </cell>
        </row>
        <row r="165">
          <cell r="W165">
            <v>246</v>
          </cell>
          <cell r="X165">
            <v>220</v>
          </cell>
        </row>
        <row r="165">
          <cell r="AD165">
            <v>256.721653846154</v>
          </cell>
        </row>
        <row r="165">
          <cell r="AF165">
            <v>264</v>
          </cell>
        </row>
        <row r="165">
          <cell r="AM165">
            <v>4408.15</v>
          </cell>
          <cell r="AN165">
            <v>380.8</v>
          </cell>
          <cell r="AO165">
            <v>95.2</v>
          </cell>
          <cell r="AP165">
            <v>14.28</v>
          </cell>
          <cell r="AQ165">
            <v>15</v>
          </cell>
          <cell r="AR165">
            <v>238</v>
          </cell>
        </row>
        <row r="165">
          <cell r="AY165">
            <v>3664.87</v>
          </cell>
          <cell r="AZ165">
            <v>0</v>
          </cell>
        </row>
        <row r="165">
          <cell r="BB165">
            <v>0</v>
          </cell>
          <cell r="BC165">
            <v>0</v>
          </cell>
        </row>
        <row r="165">
          <cell r="BJ165">
            <v>3664.87</v>
          </cell>
        </row>
        <row r="165">
          <cell r="BL165">
            <v>0</v>
          </cell>
          <cell r="BM165">
            <v>19.5266888150609</v>
          </cell>
          <cell r="BN165">
            <v>16.2341971207087</v>
          </cell>
          <cell r="BO165" t="str">
            <v>430219197407087017</v>
          </cell>
          <cell r="BP165" t="str">
            <v>合同工</v>
          </cell>
          <cell r="BQ165">
            <v>728.28</v>
          </cell>
          <cell r="BR165" t="str">
            <v>430219197407087017</v>
          </cell>
          <cell r="BS165" t="str">
            <v>光华荣昌</v>
          </cell>
        </row>
        <row r="166">
          <cell r="C166" t="str">
            <v>曾李文</v>
          </cell>
          <cell r="D166" t="str">
            <v>生产制造部</v>
          </cell>
          <cell r="E166">
            <v>45116</v>
          </cell>
          <cell r="F166" t="str">
            <v>总装前排</v>
          </cell>
          <cell r="G166">
            <v>45778</v>
          </cell>
          <cell r="H166">
            <v>22.5</v>
          </cell>
          <cell r="I166">
            <v>22.5</v>
          </cell>
        </row>
        <row r="166">
          <cell r="L166">
            <v>6738.66</v>
          </cell>
          <cell r="M166">
            <v>118.64766292816</v>
          </cell>
          <cell r="N166">
            <v>2007.69704395271</v>
          </cell>
          <cell r="O166">
            <v>1390</v>
          </cell>
        </row>
        <row r="166">
          <cell r="Q166">
            <v>3.05</v>
          </cell>
        </row>
        <row r="166">
          <cell r="U166">
            <v>3397.69704395271</v>
          </cell>
        </row>
        <row r="166">
          <cell r="W166">
            <v>270</v>
          </cell>
          <cell r="X166">
            <v>20</v>
          </cell>
        </row>
        <row r="166">
          <cell r="AD166">
            <v>423.243807692308</v>
          </cell>
        </row>
        <row r="166">
          <cell r="AF166">
            <v>284</v>
          </cell>
        </row>
        <row r="166">
          <cell r="AM166">
            <v>4394.94</v>
          </cell>
          <cell r="AN166">
            <v>344.64</v>
          </cell>
          <cell r="AO166">
            <v>86.16</v>
          </cell>
          <cell r="AP166">
            <v>12.924</v>
          </cell>
          <cell r="AQ166">
            <v>15</v>
          </cell>
        </row>
        <row r="166">
          <cell r="AY166">
            <v>3936.216</v>
          </cell>
          <cell r="AZ166">
            <v>0</v>
          </cell>
        </row>
        <row r="166">
          <cell r="BB166">
            <v>0</v>
          </cell>
          <cell r="BC166">
            <v>0</v>
          </cell>
        </row>
        <row r="166">
          <cell r="BJ166">
            <v>3936.216</v>
          </cell>
        </row>
        <row r="166">
          <cell r="BL166">
            <v>0</v>
          </cell>
          <cell r="BM166">
            <v>18.6029206349206</v>
          </cell>
          <cell r="BN166">
            <v>16.6612317460317</v>
          </cell>
          <cell r="BO166" t="str">
            <v>430225198404252517</v>
          </cell>
          <cell r="BP166" t="str">
            <v>劳务工</v>
          </cell>
          <cell r="BQ166">
            <v>443.724</v>
          </cell>
          <cell r="BR166" t="str">
            <v>430225198404252517</v>
          </cell>
          <cell r="BS166" t="str">
            <v>深圳诚展</v>
          </cell>
        </row>
        <row r="167">
          <cell r="C167" t="str">
            <v>罗鹏</v>
          </cell>
          <cell r="D167" t="str">
            <v>生产制造部</v>
          </cell>
          <cell r="E167">
            <v>41213</v>
          </cell>
          <cell r="F167" t="str">
            <v>总装前排</v>
          </cell>
          <cell r="G167">
            <v>45778</v>
          </cell>
          <cell r="H167">
            <v>22.5</v>
          </cell>
          <cell r="I167">
            <v>22.5</v>
          </cell>
        </row>
        <row r="167">
          <cell r="L167">
            <v>6738.66</v>
          </cell>
          <cell r="M167">
            <v>118.64766292816</v>
          </cell>
          <cell r="N167">
            <v>2025.49419339194</v>
          </cell>
          <cell r="O167">
            <v>1390</v>
          </cell>
        </row>
        <row r="167">
          <cell r="Q167">
            <v>2.9</v>
          </cell>
        </row>
        <row r="167">
          <cell r="U167">
            <v>3415.49419339194</v>
          </cell>
        </row>
        <row r="167">
          <cell r="W167">
            <v>282</v>
          </cell>
          <cell r="X167">
            <v>240</v>
          </cell>
        </row>
        <row r="167">
          <cell r="AD167">
            <v>596.968538461538</v>
          </cell>
        </row>
        <row r="167">
          <cell r="AF167">
            <v>292</v>
          </cell>
        </row>
        <row r="167">
          <cell r="AM167">
            <v>4826.46</v>
          </cell>
          <cell r="AN167">
            <v>420.8</v>
          </cell>
          <cell r="AO167">
            <v>105.2</v>
          </cell>
          <cell r="AP167">
            <v>15.78</v>
          </cell>
          <cell r="AQ167">
            <v>15</v>
          </cell>
          <cell r="AR167">
            <v>263</v>
          </cell>
          <cell r="AS167">
            <v>1000</v>
          </cell>
        </row>
        <row r="167">
          <cell r="AW167">
            <v>750</v>
          </cell>
        </row>
        <row r="167">
          <cell r="AY167">
            <v>2256.68</v>
          </cell>
          <cell r="AZ167">
            <v>0</v>
          </cell>
        </row>
        <row r="167">
          <cell r="BB167">
            <v>0</v>
          </cell>
          <cell r="BC167">
            <v>1750</v>
          </cell>
        </row>
        <row r="167">
          <cell r="BJ167">
            <v>4006.68</v>
          </cell>
        </row>
        <row r="167">
          <cell r="BL167">
            <v>0</v>
          </cell>
          <cell r="BM167">
            <v>20.4294603174603</v>
          </cell>
          <cell r="BN167">
            <v>16.9594920634921</v>
          </cell>
          <cell r="BO167" t="str">
            <v>430221198105216510</v>
          </cell>
          <cell r="BP167" t="str">
            <v>合同工</v>
          </cell>
          <cell r="BQ167">
            <v>804.78</v>
          </cell>
          <cell r="BR167" t="str">
            <v>430221198105216510</v>
          </cell>
          <cell r="BS167" t="str">
            <v>光华荣昌</v>
          </cell>
        </row>
        <row r="168">
          <cell r="C168" t="str">
            <v>王锋卡</v>
          </cell>
          <cell r="D168" t="str">
            <v>生产制造部</v>
          </cell>
          <cell r="E168">
            <v>45102</v>
          </cell>
          <cell r="F168" t="str">
            <v>总装前排</v>
          </cell>
          <cell r="G168">
            <v>45778</v>
          </cell>
          <cell r="H168">
            <v>22</v>
          </cell>
          <cell r="I168">
            <v>21</v>
          </cell>
        </row>
        <row r="168">
          <cell r="L168">
            <v>6738.66</v>
          </cell>
          <cell r="M168">
            <v>118.64766292816</v>
          </cell>
          <cell r="N168">
            <v>1972.10274507426</v>
          </cell>
          <cell r="O168">
            <v>1326.81818181818</v>
          </cell>
        </row>
        <row r="168">
          <cell r="Q168">
            <v>1.85</v>
          </cell>
        </row>
        <row r="168">
          <cell r="U168">
            <v>3298.92092689245</v>
          </cell>
        </row>
        <row r="168">
          <cell r="W168">
            <v>279</v>
          </cell>
          <cell r="X168">
            <v>20</v>
          </cell>
        </row>
        <row r="168">
          <cell r="AD168">
            <v>376.721653846154</v>
          </cell>
        </row>
        <row r="168">
          <cell r="AF168">
            <v>264</v>
          </cell>
        </row>
        <row r="168">
          <cell r="AM168">
            <v>4238.64</v>
          </cell>
          <cell r="AN168">
            <v>344.64</v>
          </cell>
          <cell r="AO168">
            <v>86.16</v>
          </cell>
          <cell r="AP168">
            <v>12.924</v>
          </cell>
          <cell r="AQ168">
            <v>15</v>
          </cell>
        </row>
        <row r="168">
          <cell r="AY168">
            <v>3779.916</v>
          </cell>
          <cell r="AZ168">
            <v>0</v>
          </cell>
        </row>
        <row r="168">
          <cell r="BB168">
            <v>0</v>
          </cell>
          <cell r="BC168">
            <v>0</v>
          </cell>
        </row>
        <row r="168">
          <cell r="BJ168">
            <v>3779.916</v>
          </cell>
        </row>
        <row r="168">
          <cell r="BL168">
            <v>0</v>
          </cell>
          <cell r="BM168">
            <v>19.2228571428571</v>
          </cell>
          <cell r="BN168">
            <v>17.1424761904762</v>
          </cell>
          <cell r="BO168" t="str">
            <v>430221198910145954</v>
          </cell>
          <cell r="BP168" t="str">
            <v>劳务工</v>
          </cell>
          <cell r="BQ168">
            <v>443.724</v>
          </cell>
          <cell r="BR168" t="str">
            <v>430221198910145954</v>
          </cell>
          <cell r="BS168" t="str">
            <v>深圳诚展</v>
          </cell>
        </row>
        <row r="169">
          <cell r="C169" t="str">
            <v>苏超</v>
          </cell>
          <cell r="D169" t="str">
            <v>生产制造部</v>
          </cell>
          <cell r="E169">
            <v>41884</v>
          </cell>
          <cell r="F169" t="str">
            <v>总装前排</v>
          </cell>
          <cell r="G169">
            <v>45778</v>
          </cell>
          <cell r="H169">
            <v>23</v>
          </cell>
          <cell r="I169">
            <v>23</v>
          </cell>
        </row>
        <row r="169">
          <cell r="L169">
            <v>6738.66</v>
          </cell>
          <cell r="M169">
            <v>118.64766292816</v>
          </cell>
          <cell r="N169">
            <v>2161.93900575932</v>
          </cell>
          <cell r="O169">
            <v>1390</v>
          </cell>
        </row>
        <row r="169">
          <cell r="Q169">
            <v>2.25</v>
          </cell>
        </row>
        <row r="169">
          <cell r="U169">
            <v>3551.93900575932</v>
          </cell>
        </row>
        <row r="169">
          <cell r="W169">
            <v>273</v>
          </cell>
          <cell r="X169">
            <v>200</v>
          </cell>
        </row>
        <row r="169">
          <cell r="AD169">
            <v>312.229038461538</v>
          </cell>
        </row>
        <row r="169">
          <cell r="AF169">
            <v>288</v>
          </cell>
        </row>
        <row r="169">
          <cell r="AM169">
            <v>4625.17</v>
          </cell>
          <cell r="AN169">
            <v>400</v>
          </cell>
          <cell r="AO169">
            <v>100</v>
          </cell>
          <cell r="AP169">
            <v>15</v>
          </cell>
          <cell r="AQ169">
            <v>15</v>
          </cell>
          <cell r="AR169">
            <v>250</v>
          </cell>
        </row>
        <row r="169">
          <cell r="AY169">
            <v>3845.17</v>
          </cell>
          <cell r="AZ169">
            <v>0</v>
          </cell>
        </row>
        <row r="169">
          <cell r="BB169">
            <v>0</v>
          </cell>
          <cell r="BC169">
            <v>0</v>
          </cell>
          <cell r="BD169">
            <v>28.8</v>
          </cell>
        </row>
        <row r="169">
          <cell r="BJ169">
            <v>3816.37</v>
          </cell>
        </row>
        <row r="169">
          <cell r="BL169">
            <v>0</v>
          </cell>
          <cell r="BM169">
            <v>19.1518426501035</v>
          </cell>
          <cell r="BN169">
            <v>15.8027743271222</v>
          </cell>
          <cell r="BO169" t="str">
            <v>432502198409158371</v>
          </cell>
          <cell r="BP169" t="str">
            <v>合同工</v>
          </cell>
          <cell r="BQ169">
            <v>765</v>
          </cell>
          <cell r="BR169" t="str">
            <v>432502198409158371</v>
          </cell>
          <cell r="BS169" t="str">
            <v>光华荣昌</v>
          </cell>
        </row>
        <row r="170">
          <cell r="C170" t="str">
            <v>雍期望</v>
          </cell>
          <cell r="D170" t="str">
            <v>生产制造部</v>
          </cell>
          <cell r="E170">
            <v>42602</v>
          </cell>
          <cell r="F170" t="str">
            <v>焊接普工</v>
          </cell>
          <cell r="G170">
            <v>45778</v>
          </cell>
          <cell r="H170">
            <v>20</v>
          </cell>
          <cell r="I170">
            <v>20</v>
          </cell>
        </row>
        <row r="170">
          <cell r="M170">
            <v>127.9444</v>
          </cell>
          <cell r="N170">
            <v>2558.888</v>
          </cell>
          <cell r="O170">
            <v>1390</v>
          </cell>
          <cell r="P170">
            <v>0</v>
          </cell>
        </row>
        <row r="170">
          <cell r="U170">
            <v>3948.888</v>
          </cell>
        </row>
        <row r="170">
          <cell r="W170">
            <v>291</v>
          </cell>
          <cell r="X170">
            <v>160</v>
          </cell>
        </row>
        <row r="170">
          <cell r="AD170">
            <v>120</v>
          </cell>
        </row>
        <row r="170">
          <cell r="AF170">
            <v>272</v>
          </cell>
        </row>
        <row r="170">
          <cell r="AM170">
            <v>4791.89</v>
          </cell>
          <cell r="AN170">
            <v>411.2</v>
          </cell>
          <cell r="AO170">
            <v>102.8</v>
          </cell>
          <cell r="AP170">
            <v>15.42</v>
          </cell>
          <cell r="AQ170">
            <v>15</v>
          </cell>
          <cell r="AR170">
            <v>258</v>
          </cell>
          <cell r="AS170">
            <v>0</v>
          </cell>
          <cell r="AT170">
            <v>0</v>
          </cell>
          <cell r="AU170">
            <v>0</v>
          </cell>
          <cell r="AV170">
            <v>0</v>
          </cell>
          <cell r="AW170">
            <v>3000</v>
          </cell>
        </row>
        <row r="170">
          <cell r="AY170">
            <v>989.47</v>
          </cell>
          <cell r="AZ170">
            <v>0</v>
          </cell>
        </row>
        <row r="170">
          <cell r="BB170">
            <v>0</v>
          </cell>
          <cell r="BC170">
            <v>3000</v>
          </cell>
        </row>
        <row r="170">
          <cell r="BJ170">
            <v>3989.47</v>
          </cell>
        </row>
        <row r="170">
          <cell r="BL170">
            <v>0</v>
          </cell>
          <cell r="BM170">
            <v>22.8185238095238</v>
          </cell>
          <cell r="BN170">
            <v>18.9974761904762</v>
          </cell>
          <cell r="BO170" t="str">
            <v>43032119801119001X</v>
          </cell>
          <cell r="BP170" t="str">
            <v>合同工</v>
          </cell>
          <cell r="BQ170">
            <v>787.42</v>
          </cell>
          <cell r="BR170" t="str">
            <v>43032119801119001X</v>
          </cell>
          <cell r="BS170" t="str">
            <v>光华荣昌</v>
          </cell>
        </row>
        <row r="171">
          <cell r="C171" t="str">
            <v>邹文祥</v>
          </cell>
          <cell r="D171" t="str">
            <v>生产制造部</v>
          </cell>
          <cell r="E171">
            <v>42262</v>
          </cell>
          <cell r="F171" t="str">
            <v>焊工</v>
          </cell>
          <cell r="G171">
            <v>45778</v>
          </cell>
          <cell r="H171">
            <v>24</v>
          </cell>
          <cell r="I171">
            <v>24</v>
          </cell>
        </row>
        <row r="171">
          <cell r="M171">
            <v>189.051</v>
          </cell>
          <cell r="N171">
            <v>4537.224</v>
          </cell>
          <cell r="O171">
            <v>1390</v>
          </cell>
          <cell r="P171">
            <v>0</v>
          </cell>
        </row>
        <row r="171">
          <cell r="U171">
            <v>5927.224</v>
          </cell>
        </row>
        <row r="171">
          <cell r="W171">
            <v>291</v>
          </cell>
          <cell r="X171">
            <v>180</v>
          </cell>
        </row>
        <row r="171">
          <cell r="AF171">
            <v>312</v>
          </cell>
        </row>
        <row r="171">
          <cell r="AM171">
            <v>6710.22</v>
          </cell>
          <cell r="AN171">
            <v>494.4</v>
          </cell>
          <cell r="AO171">
            <v>123.6</v>
          </cell>
          <cell r="AP171">
            <v>18.54</v>
          </cell>
          <cell r="AQ171">
            <v>15</v>
          </cell>
          <cell r="AR171">
            <v>309</v>
          </cell>
          <cell r="AS171">
            <v>0</v>
          </cell>
          <cell r="AT171">
            <v>0</v>
          </cell>
          <cell r="AU171">
            <v>1000</v>
          </cell>
          <cell r="AV171">
            <v>0</v>
          </cell>
          <cell r="AW171">
            <v>0</v>
          </cell>
        </row>
        <row r="171">
          <cell r="AY171">
            <v>4749.68</v>
          </cell>
          <cell r="AZ171">
            <v>0</v>
          </cell>
        </row>
        <row r="171">
          <cell r="BB171">
            <v>0</v>
          </cell>
          <cell r="BC171">
            <v>1000</v>
          </cell>
        </row>
        <row r="171">
          <cell r="BJ171">
            <v>5749.68</v>
          </cell>
        </row>
        <row r="171">
          <cell r="BL171">
            <v>0</v>
          </cell>
          <cell r="BM171">
            <v>26.6278571428571</v>
          </cell>
          <cell r="BN171">
            <v>22.8161904761905</v>
          </cell>
          <cell r="BO171" t="str">
            <v>430221198907110814</v>
          </cell>
          <cell r="BP171" t="str">
            <v>合同工</v>
          </cell>
          <cell r="BQ171">
            <v>945.54</v>
          </cell>
          <cell r="BR171" t="str">
            <v>430221198907110814</v>
          </cell>
          <cell r="BS171" t="str">
            <v>光华荣昌</v>
          </cell>
        </row>
        <row r="172">
          <cell r="C172" t="str">
            <v>张周</v>
          </cell>
          <cell r="D172" t="str">
            <v>生产制造部</v>
          </cell>
          <cell r="E172">
            <v>42664</v>
          </cell>
          <cell r="F172" t="str">
            <v>焊工</v>
          </cell>
          <cell r="G172">
            <v>45778</v>
          </cell>
          <cell r="H172">
            <v>24</v>
          </cell>
          <cell r="I172">
            <v>24</v>
          </cell>
        </row>
        <row r="172">
          <cell r="M172">
            <v>201.373333333333</v>
          </cell>
          <cell r="N172">
            <v>4832.96</v>
          </cell>
          <cell r="O172">
            <v>1390</v>
          </cell>
          <cell r="P172">
            <v>0</v>
          </cell>
        </row>
        <row r="172">
          <cell r="U172">
            <v>6222.96</v>
          </cell>
        </row>
        <row r="172">
          <cell r="W172">
            <v>291</v>
          </cell>
          <cell r="X172">
            <v>160</v>
          </cell>
        </row>
        <row r="172">
          <cell r="AD172">
            <v>120</v>
          </cell>
        </row>
        <row r="172">
          <cell r="AF172">
            <v>320</v>
          </cell>
        </row>
        <row r="172">
          <cell r="AI172">
            <v>-10</v>
          </cell>
        </row>
        <row r="172">
          <cell r="AM172">
            <v>7103.96</v>
          </cell>
          <cell r="AN172">
            <v>505.6</v>
          </cell>
          <cell r="AO172">
            <v>126.4</v>
          </cell>
          <cell r="AP172">
            <v>18.96</v>
          </cell>
          <cell r="AQ172">
            <v>15</v>
          </cell>
          <cell r="AR172">
            <v>316</v>
          </cell>
        </row>
        <row r="172">
          <cell r="AY172">
            <v>6122</v>
          </cell>
          <cell r="AZ172">
            <v>34.11</v>
          </cell>
        </row>
        <row r="172">
          <cell r="BB172">
            <v>0</v>
          </cell>
          <cell r="BC172">
            <v>0</v>
          </cell>
          <cell r="BD172">
            <v>28.8</v>
          </cell>
        </row>
        <row r="172">
          <cell r="BJ172">
            <v>6059.09</v>
          </cell>
        </row>
        <row r="172">
          <cell r="BL172">
            <v>0</v>
          </cell>
          <cell r="BM172">
            <v>28.1903174603175</v>
          </cell>
          <cell r="BN172">
            <v>24.0440079365079</v>
          </cell>
          <cell r="BO172" t="str">
            <v>430321199908306237</v>
          </cell>
          <cell r="BP172" t="str">
            <v>合同工</v>
          </cell>
          <cell r="BQ172">
            <v>966.96</v>
          </cell>
          <cell r="BR172" t="str">
            <v>430321199908306237</v>
          </cell>
          <cell r="BS172" t="str">
            <v>光华荣昌</v>
          </cell>
        </row>
        <row r="173">
          <cell r="C173" t="str">
            <v>霍海涛</v>
          </cell>
          <cell r="D173" t="str">
            <v>生产制造部</v>
          </cell>
          <cell r="E173">
            <v>41463</v>
          </cell>
          <cell r="F173" t="str">
            <v>焊工</v>
          </cell>
          <cell r="G173">
            <v>45778</v>
          </cell>
          <cell r="H173">
            <v>23</v>
          </cell>
          <cell r="I173">
            <v>23</v>
          </cell>
        </row>
        <row r="173">
          <cell r="M173">
            <v>172.946956521739</v>
          </cell>
          <cell r="N173">
            <v>3977.78</v>
          </cell>
          <cell r="O173">
            <v>1390</v>
          </cell>
          <cell r="P173">
            <v>0</v>
          </cell>
        </row>
        <row r="173">
          <cell r="U173">
            <v>5367.78</v>
          </cell>
        </row>
        <row r="173">
          <cell r="W173">
            <v>282</v>
          </cell>
          <cell r="X173">
            <v>220</v>
          </cell>
        </row>
        <row r="173">
          <cell r="AF173">
            <v>308</v>
          </cell>
        </row>
        <row r="173">
          <cell r="AI173">
            <v>-20</v>
          </cell>
        </row>
        <row r="173">
          <cell r="AM173">
            <v>6157.78</v>
          </cell>
          <cell r="AN173">
            <v>459.2</v>
          </cell>
          <cell r="AO173">
            <v>114.8</v>
          </cell>
          <cell r="AP173">
            <v>17.22</v>
          </cell>
          <cell r="AQ173">
            <v>15</v>
          </cell>
          <cell r="AR173">
            <v>287</v>
          </cell>
          <cell r="AS173">
            <v>0</v>
          </cell>
          <cell r="AT173">
            <v>0</v>
          </cell>
          <cell r="AU173">
            <v>0</v>
          </cell>
          <cell r="AV173">
            <v>0</v>
          </cell>
          <cell r="AW173">
            <v>0</v>
          </cell>
        </row>
        <row r="173">
          <cell r="AY173">
            <v>5264.56</v>
          </cell>
          <cell r="AZ173">
            <v>8.38</v>
          </cell>
        </row>
        <row r="173">
          <cell r="BB173">
            <v>0</v>
          </cell>
          <cell r="BC173">
            <v>0</v>
          </cell>
        </row>
        <row r="173">
          <cell r="BJ173">
            <v>5256.18</v>
          </cell>
        </row>
        <row r="173">
          <cell r="BL173">
            <v>0</v>
          </cell>
          <cell r="BM173">
            <v>25.4980538302277</v>
          </cell>
          <cell r="BN173">
            <v>21.7647204968944</v>
          </cell>
          <cell r="BO173" t="str">
            <v>230834197309170879</v>
          </cell>
          <cell r="BP173" t="str">
            <v>合同工</v>
          </cell>
          <cell r="BQ173">
            <v>878.22</v>
          </cell>
          <cell r="BR173" t="str">
            <v>230834197309170879</v>
          </cell>
          <cell r="BS173" t="str">
            <v>光华荣昌</v>
          </cell>
        </row>
        <row r="174">
          <cell r="C174" t="str">
            <v>谭刚</v>
          </cell>
          <cell r="D174" t="str">
            <v>生产制造部</v>
          </cell>
          <cell r="E174">
            <v>43292</v>
          </cell>
          <cell r="F174" t="str">
            <v>焊工</v>
          </cell>
          <cell r="G174">
            <v>45778</v>
          </cell>
          <cell r="H174">
            <v>22</v>
          </cell>
          <cell r="I174">
            <v>22</v>
          </cell>
        </row>
        <row r="174">
          <cell r="M174">
            <v>203.299090909091</v>
          </cell>
          <cell r="N174">
            <v>4472.58</v>
          </cell>
          <cell r="O174">
            <v>1390</v>
          </cell>
          <cell r="P174">
            <v>0</v>
          </cell>
        </row>
        <row r="174">
          <cell r="U174">
            <v>5862.58</v>
          </cell>
        </row>
        <row r="174">
          <cell r="W174">
            <v>291</v>
          </cell>
          <cell r="X174">
            <v>120</v>
          </cell>
        </row>
        <row r="174">
          <cell r="AF174">
            <v>280</v>
          </cell>
        </row>
        <row r="174">
          <cell r="AI174">
            <v>-10</v>
          </cell>
        </row>
        <row r="174">
          <cell r="AM174">
            <v>6543.58</v>
          </cell>
          <cell r="AN174">
            <v>465.6</v>
          </cell>
          <cell r="AO174">
            <v>116.4</v>
          </cell>
          <cell r="AP174">
            <v>17.46</v>
          </cell>
          <cell r="AQ174">
            <v>15</v>
          </cell>
          <cell r="AR174">
            <v>291</v>
          </cell>
        </row>
        <row r="174">
          <cell r="AY174">
            <v>5638.12</v>
          </cell>
          <cell r="AZ174">
            <v>19.59</v>
          </cell>
        </row>
        <row r="174">
          <cell r="BB174">
            <v>0</v>
          </cell>
          <cell r="BC174">
            <v>0</v>
          </cell>
        </row>
        <row r="174">
          <cell r="BJ174">
            <v>5618.53</v>
          </cell>
        </row>
        <row r="174">
          <cell r="BL174">
            <v>0</v>
          </cell>
          <cell r="BM174">
            <v>28.3271861471861</v>
          </cell>
          <cell r="BN174">
            <v>24.3226406926407</v>
          </cell>
          <cell r="BO174" t="str">
            <v>430223199310026510</v>
          </cell>
          <cell r="BP174" t="str">
            <v>合同工</v>
          </cell>
          <cell r="BQ174">
            <v>890.46</v>
          </cell>
          <cell r="BR174" t="str">
            <v>430223199310026510</v>
          </cell>
          <cell r="BS174" t="str">
            <v>光华荣昌</v>
          </cell>
        </row>
        <row r="175">
          <cell r="C175" t="str">
            <v>邹明旺</v>
          </cell>
          <cell r="D175" t="str">
            <v>生产制造部</v>
          </cell>
          <cell r="E175">
            <v>43551</v>
          </cell>
          <cell r="F175" t="str">
            <v>焊工</v>
          </cell>
          <cell r="G175">
            <v>45778</v>
          </cell>
          <cell r="H175">
            <v>22</v>
          </cell>
          <cell r="I175">
            <v>22</v>
          </cell>
        </row>
        <row r="175">
          <cell r="M175">
            <v>183.735</v>
          </cell>
          <cell r="N175">
            <v>4042.17</v>
          </cell>
          <cell r="O175">
            <v>1390</v>
          </cell>
          <cell r="P175">
            <v>0</v>
          </cell>
        </row>
        <row r="175">
          <cell r="U175">
            <v>5432.17</v>
          </cell>
        </row>
        <row r="175">
          <cell r="W175">
            <v>288</v>
          </cell>
          <cell r="X175">
            <v>120</v>
          </cell>
        </row>
        <row r="175">
          <cell r="AF175">
            <v>304</v>
          </cell>
        </row>
        <row r="175">
          <cell r="AM175">
            <v>6144.17</v>
          </cell>
          <cell r="AN175">
            <v>488</v>
          </cell>
          <cell r="AO175">
            <v>122</v>
          </cell>
          <cell r="AP175">
            <v>18.3</v>
          </cell>
          <cell r="AQ175">
            <v>15</v>
          </cell>
          <cell r="AR175">
            <v>305</v>
          </cell>
          <cell r="AS175">
            <v>2000</v>
          </cell>
        </row>
        <row r="175">
          <cell r="AU175">
            <v>500</v>
          </cell>
        </row>
        <row r="175">
          <cell r="AY175">
            <v>2695.87</v>
          </cell>
          <cell r="AZ175">
            <v>0</v>
          </cell>
        </row>
        <row r="175">
          <cell r="BB175">
            <v>0</v>
          </cell>
          <cell r="BC175">
            <v>2500</v>
          </cell>
        </row>
        <row r="175">
          <cell r="BJ175">
            <v>5195.87</v>
          </cell>
        </row>
        <row r="175">
          <cell r="BL175">
            <v>0</v>
          </cell>
          <cell r="BM175">
            <v>26.5981385281385</v>
          </cell>
          <cell r="BN175">
            <v>22.4929437229437</v>
          </cell>
          <cell r="BO175" t="str">
            <v>43022119871212081X</v>
          </cell>
          <cell r="BP175" t="str">
            <v>合同工</v>
          </cell>
          <cell r="BQ175">
            <v>933.3</v>
          </cell>
          <cell r="BR175" t="str">
            <v>43022119871212081X</v>
          </cell>
          <cell r="BS175" t="str">
            <v>光华荣昌</v>
          </cell>
        </row>
        <row r="176">
          <cell r="C176" t="str">
            <v>伍志强</v>
          </cell>
          <cell r="D176" t="str">
            <v>生产制造部</v>
          </cell>
          <cell r="E176">
            <v>43242</v>
          </cell>
          <cell r="F176" t="str">
            <v>焊接普工</v>
          </cell>
          <cell r="G176">
            <v>45778</v>
          </cell>
          <cell r="H176">
            <v>18</v>
          </cell>
          <cell r="I176">
            <v>18</v>
          </cell>
        </row>
        <row r="176">
          <cell r="M176">
            <v>134.666666666667</v>
          </cell>
          <cell r="N176">
            <v>2424</v>
          </cell>
          <cell r="O176">
            <v>1390</v>
          </cell>
          <cell r="P176">
            <v>0</v>
          </cell>
        </row>
        <row r="176">
          <cell r="U176">
            <v>3814</v>
          </cell>
        </row>
        <row r="176">
          <cell r="W176">
            <v>276</v>
          </cell>
          <cell r="X176">
            <v>120</v>
          </cell>
        </row>
        <row r="176">
          <cell r="AD176">
            <v>120</v>
          </cell>
        </row>
        <row r="176">
          <cell r="AF176">
            <v>240</v>
          </cell>
        </row>
        <row r="176">
          <cell r="AL176">
            <v>-2612.08</v>
          </cell>
          <cell r="AM176">
            <v>1957.92</v>
          </cell>
          <cell r="AN176">
            <v>551.12</v>
          </cell>
          <cell r="AO176">
            <v>137.78</v>
          </cell>
          <cell r="AP176">
            <v>20.67</v>
          </cell>
          <cell r="AQ176">
            <v>15</v>
          </cell>
        </row>
        <row r="176">
          <cell r="AY176">
            <v>1233.35</v>
          </cell>
          <cell r="AZ176">
            <v>0</v>
          </cell>
        </row>
        <row r="176">
          <cell r="BB176">
            <v>0</v>
          </cell>
          <cell r="BC176">
            <v>0</v>
          </cell>
          <cell r="BD176">
            <v>32.75</v>
          </cell>
        </row>
        <row r="176">
          <cell r="BJ176">
            <v>1200.6</v>
          </cell>
        </row>
        <row r="176">
          <cell r="BL176">
            <v>0</v>
          </cell>
          <cell r="BM176">
            <v>10.3593650793651</v>
          </cell>
          <cell r="BN176">
            <v>6.35238095238095</v>
          </cell>
          <cell r="BO176" t="str">
            <v>430321197411238575</v>
          </cell>
          <cell r="BP176" t="str">
            <v>劳务工</v>
          </cell>
          <cell r="BQ176">
            <v>709.57</v>
          </cell>
          <cell r="BR176" t="str">
            <v>430321197411238575</v>
          </cell>
          <cell r="BS176" t="str">
            <v>深圳诚展</v>
          </cell>
        </row>
        <row r="177">
          <cell r="C177" t="str">
            <v>彭孜刚</v>
          </cell>
          <cell r="D177" t="str">
            <v>生产制造部</v>
          </cell>
          <cell r="E177">
            <v>43675</v>
          </cell>
          <cell r="F177" t="str">
            <v>焊接普工</v>
          </cell>
          <cell r="G177">
            <v>45778</v>
          </cell>
          <cell r="H177">
            <v>23</v>
          </cell>
          <cell r="I177">
            <v>23</v>
          </cell>
        </row>
        <row r="177">
          <cell r="M177">
            <v>158.006608695652</v>
          </cell>
          <cell r="N177">
            <v>3634.152</v>
          </cell>
          <cell r="O177">
            <v>1390</v>
          </cell>
          <cell r="P177">
            <v>0</v>
          </cell>
        </row>
        <row r="177">
          <cell r="U177">
            <v>5024.152</v>
          </cell>
        </row>
        <row r="177">
          <cell r="W177">
            <v>291</v>
          </cell>
          <cell r="X177">
            <v>100</v>
          </cell>
        </row>
        <row r="177">
          <cell r="AF177">
            <v>316</v>
          </cell>
        </row>
        <row r="177">
          <cell r="AM177">
            <v>5731.15</v>
          </cell>
          <cell r="AN177">
            <v>438.8</v>
          </cell>
          <cell r="AO177">
            <v>109.7</v>
          </cell>
          <cell r="AP177">
            <v>16.46</v>
          </cell>
          <cell r="AQ177">
            <v>15</v>
          </cell>
        </row>
        <row r="177">
          <cell r="AY177">
            <v>5151.19</v>
          </cell>
          <cell r="AZ177">
            <v>4.98</v>
          </cell>
        </row>
        <row r="177">
          <cell r="BB177">
            <v>0</v>
          </cell>
          <cell r="BC177">
            <v>0</v>
          </cell>
        </row>
        <row r="177">
          <cell r="BJ177">
            <v>5146.21</v>
          </cell>
        </row>
        <row r="177">
          <cell r="BL177">
            <v>0</v>
          </cell>
          <cell r="BM177">
            <v>23.7314699792961</v>
          </cell>
          <cell r="BN177">
            <v>21.3093581780538</v>
          </cell>
          <cell r="BO177" t="str">
            <v>430426198111044375</v>
          </cell>
          <cell r="BP177" t="str">
            <v>劳务工</v>
          </cell>
          <cell r="BQ177">
            <v>564.96</v>
          </cell>
          <cell r="BR177" t="str">
            <v>430426198111044375</v>
          </cell>
          <cell r="BS177" t="str">
            <v>鑫起</v>
          </cell>
        </row>
        <row r="178">
          <cell r="C178" t="str">
            <v>吴朗</v>
          </cell>
          <cell r="D178" t="str">
            <v>生产制造部</v>
          </cell>
          <cell r="E178">
            <v>44730</v>
          </cell>
          <cell r="F178" t="str">
            <v>焊接普工</v>
          </cell>
          <cell r="G178">
            <v>45778</v>
          </cell>
          <cell r="H178">
            <v>22</v>
          </cell>
          <cell r="I178">
            <v>21</v>
          </cell>
        </row>
        <row r="178">
          <cell r="M178">
            <v>138.327047619048</v>
          </cell>
          <cell r="N178">
            <v>2904.868</v>
          </cell>
          <cell r="O178">
            <v>1326.81818181818</v>
          </cell>
          <cell r="P178">
            <v>0</v>
          </cell>
        </row>
        <row r="178">
          <cell r="U178">
            <v>4231.68618181818</v>
          </cell>
        </row>
        <row r="178">
          <cell r="W178">
            <v>288</v>
          </cell>
          <cell r="X178">
            <v>40</v>
          </cell>
        </row>
        <row r="178">
          <cell r="AF178">
            <v>276</v>
          </cell>
        </row>
        <row r="178">
          <cell r="AI178">
            <v>-30</v>
          </cell>
        </row>
        <row r="178">
          <cell r="AM178">
            <v>4805.69</v>
          </cell>
          <cell r="AN178">
            <v>344.64</v>
          </cell>
          <cell r="AO178">
            <v>86.16</v>
          </cell>
          <cell r="AP178">
            <v>12.924</v>
          </cell>
          <cell r="AQ178">
            <v>15</v>
          </cell>
        </row>
        <row r="178">
          <cell r="AY178">
            <v>4346.966</v>
          </cell>
          <cell r="AZ178">
            <v>0</v>
          </cell>
        </row>
        <row r="178">
          <cell r="BB178">
            <v>0</v>
          </cell>
          <cell r="BC178">
            <v>0</v>
          </cell>
        </row>
        <row r="178">
          <cell r="BJ178">
            <v>4346.966</v>
          </cell>
        </row>
        <row r="178">
          <cell r="BL178">
            <v>0</v>
          </cell>
          <cell r="BM178">
            <v>21.7945124716553</v>
          </cell>
          <cell r="BN178">
            <v>19.7141315192744</v>
          </cell>
          <cell r="BO178" t="str">
            <v>430221198201177136</v>
          </cell>
          <cell r="BP178" t="str">
            <v>劳务工</v>
          </cell>
          <cell r="BQ178">
            <v>443.724</v>
          </cell>
          <cell r="BR178" t="str">
            <v>430221198201177136</v>
          </cell>
          <cell r="BS178" t="str">
            <v>深圳诚展</v>
          </cell>
        </row>
        <row r="179">
          <cell r="C179" t="str">
            <v>范文榜</v>
          </cell>
          <cell r="D179" t="str">
            <v>生产制造部</v>
          </cell>
          <cell r="E179">
            <v>42070</v>
          </cell>
          <cell r="F179" t="str">
            <v>焊接普工</v>
          </cell>
          <cell r="G179">
            <v>45778</v>
          </cell>
          <cell r="H179">
            <v>24</v>
          </cell>
          <cell r="I179">
            <v>24</v>
          </cell>
        </row>
        <row r="179">
          <cell r="M179">
            <v>140.942083333333</v>
          </cell>
          <cell r="N179">
            <v>3382.61</v>
          </cell>
          <cell r="O179">
            <v>1390</v>
          </cell>
          <cell r="P179">
            <v>0</v>
          </cell>
        </row>
        <row r="179">
          <cell r="U179">
            <v>4772.61</v>
          </cell>
        </row>
        <row r="179">
          <cell r="W179">
            <v>288</v>
          </cell>
          <cell r="X179">
            <v>200</v>
          </cell>
        </row>
        <row r="179">
          <cell r="AF179">
            <v>336</v>
          </cell>
        </row>
        <row r="179">
          <cell r="AI179">
            <v>-10</v>
          </cell>
        </row>
        <row r="179">
          <cell r="AM179">
            <v>5586.61</v>
          </cell>
          <cell r="AN179">
            <v>454.4</v>
          </cell>
          <cell r="AO179">
            <v>113.6</v>
          </cell>
          <cell r="AP179">
            <v>17.04</v>
          </cell>
          <cell r="AQ179">
            <v>15</v>
          </cell>
          <cell r="AR179">
            <v>284</v>
          </cell>
          <cell r="AS179">
            <v>2000</v>
          </cell>
          <cell r="AT179">
            <v>0</v>
          </cell>
          <cell r="AU179">
            <v>0</v>
          </cell>
          <cell r="AV179">
            <v>0</v>
          </cell>
          <cell r="AW179">
            <v>0</v>
          </cell>
        </row>
        <row r="179">
          <cell r="AY179">
            <v>2702.57</v>
          </cell>
          <cell r="AZ179">
            <v>0</v>
          </cell>
        </row>
        <row r="179">
          <cell r="BB179">
            <v>0</v>
          </cell>
          <cell r="BC179">
            <v>2000</v>
          </cell>
        </row>
        <row r="179">
          <cell r="BJ179">
            <v>4702.57</v>
          </cell>
        </row>
        <row r="179">
          <cell r="BL179">
            <v>0</v>
          </cell>
          <cell r="BM179">
            <v>22.1690873015873</v>
          </cell>
          <cell r="BN179">
            <v>18.6609920634921</v>
          </cell>
          <cell r="BO179" t="str">
            <v>429006198105306331</v>
          </cell>
          <cell r="BP179" t="str">
            <v>合同工</v>
          </cell>
          <cell r="BQ179">
            <v>869.04</v>
          </cell>
          <cell r="BR179" t="str">
            <v>429006198105306331</v>
          </cell>
          <cell r="BS179" t="str">
            <v>光华荣昌</v>
          </cell>
        </row>
        <row r="180">
          <cell r="C180" t="str">
            <v>刘辉兵</v>
          </cell>
          <cell r="D180" t="str">
            <v>生产制造部</v>
          </cell>
          <cell r="E180">
            <v>41856</v>
          </cell>
          <cell r="F180" t="str">
            <v>焊接普工</v>
          </cell>
          <cell r="G180">
            <v>45778</v>
          </cell>
          <cell r="H180">
            <v>22</v>
          </cell>
          <cell r="I180">
            <v>22</v>
          </cell>
        </row>
        <row r="180">
          <cell r="M180">
            <v>130.274545454545</v>
          </cell>
          <cell r="N180">
            <v>2866.04</v>
          </cell>
          <cell r="O180">
            <v>1390</v>
          </cell>
          <cell r="P180">
            <v>0</v>
          </cell>
        </row>
        <row r="180">
          <cell r="U180">
            <v>4256.04</v>
          </cell>
        </row>
        <row r="180">
          <cell r="W180">
            <v>288</v>
          </cell>
          <cell r="X180">
            <v>200</v>
          </cell>
        </row>
        <row r="180">
          <cell r="AF180">
            <v>312</v>
          </cell>
        </row>
        <row r="180">
          <cell r="AM180">
            <v>5056.04</v>
          </cell>
          <cell r="AN180">
            <v>364.8</v>
          </cell>
          <cell r="AO180">
            <v>91.2</v>
          </cell>
          <cell r="AP180">
            <v>13.68</v>
          </cell>
          <cell r="AQ180">
            <v>15</v>
          </cell>
          <cell r="AR180">
            <v>228</v>
          </cell>
        </row>
        <row r="180">
          <cell r="AY180">
            <v>4343.36</v>
          </cell>
          <cell r="AZ180">
            <v>0</v>
          </cell>
        </row>
        <row r="180">
          <cell r="BB180">
            <v>0</v>
          </cell>
          <cell r="BC180">
            <v>0</v>
          </cell>
        </row>
        <row r="180">
          <cell r="BJ180">
            <v>4343.36</v>
          </cell>
        </row>
        <row r="180">
          <cell r="BL180">
            <v>0</v>
          </cell>
          <cell r="BM180">
            <v>21.887619047619</v>
          </cell>
          <cell r="BN180">
            <v>18.8024242424242</v>
          </cell>
          <cell r="BO180" t="str">
            <v>43021119701215451X</v>
          </cell>
          <cell r="BP180" t="str">
            <v>合同工</v>
          </cell>
          <cell r="BQ180">
            <v>697.68</v>
          </cell>
          <cell r="BR180" t="str">
            <v>43021119701215451X</v>
          </cell>
          <cell r="BS180" t="str">
            <v>光华荣昌</v>
          </cell>
        </row>
        <row r="181">
          <cell r="C181" t="str">
            <v>彭光宏</v>
          </cell>
          <cell r="D181" t="str">
            <v>生产制造部</v>
          </cell>
          <cell r="E181">
            <v>44805</v>
          </cell>
          <cell r="F181" t="str">
            <v>焊工</v>
          </cell>
          <cell r="G181">
            <v>45778</v>
          </cell>
          <cell r="H181">
            <v>26</v>
          </cell>
          <cell r="I181">
            <v>10.5</v>
          </cell>
        </row>
        <row r="181">
          <cell r="M181">
            <v>76.5660952380952</v>
          </cell>
          <cell r="N181">
            <v>803.944</v>
          </cell>
          <cell r="O181">
            <v>561.346153846154</v>
          </cell>
          <cell r="P181">
            <v>0</v>
          </cell>
        </row>
        <row r="181">
          <cell r="U181">
            <v>1365.29015384615</v>
          </cell>
        </row>
        <row r="181">
          <cell r="W181">
            <v>0</v>
          </cell>
          <cell r="X181">
            <v>40</v>
          </cell>
        </row>
        <row r="181">
          <cell r="AF181">
            <v>108</v>
          </cell>
        </row>
        <row r="181">
          <cell r="AI181">
            <v>-10</v>
          </cell>
        </row>
        <row r="181">
          <cell r="AM181">
            <v>1503.29</v>
          </cell>
          <cell r="AN181">
            <v>344.64</v>
          </cell>
          <cell r="AO181">
            <v>86.16</v>
          </cell>
          <cell r="AP181">
            <v>12.92</v>
          </cell>
          <cell r="AQ181">
            <v>15</v>
          </cell>
        </row>
        <row r="181">
          <cell r="AY181">
            <v>1044.57</v>
          </cell>
          <cell r="AZ181">
            <v>0</v>
          </cell>
        </row>
        <row r="181">
          <cell r="BB181">
            <v>0</v>
          </cell>
          <cell r="BC181">
            <v>0</v>
          </cell>
          <cell r="BD181">
            <v>39</v>
          </cell>
        </row>
        <row r="181">
          <cell r="BJ181">
            <v>1005.57</v>
          </cell>
        </row>
        <row r="181">
          <cell r="BL181">
            <v>0</v>
          </cell>
          <cell r="BM181">
            <v>13.635283446712</v>
          </cell>
          <cell r="BN181">
            <v>9.12081632653061</v>
          </cell>
          <cell r="BO181" t="str">
            <v>432926197405151015</v>
          </cell>
          <cell r="BP181" t="str">
            <v>劳务工</v>
          </cell>
          <cell r="BQ181">
            <v>443.72</v>
          </cell>
          <cell r="BR181" t="str">
            <v>432926197405151015</v>
          </cell>
          <cell r="BS181" t="str">
            <v>鑫起</v>
          </cell>
        </row>
        <row r="182">
          <cell r="C182" t="str">
            <v>李石云</v>
          </cell>
          <cell r="D182" t="str">
            <v>生产制造部</v>
          </cell>
          <cell r="E182">
            <v>44820</v>
          </cell>
          <cell r="F182" t="str">
            <v>焊接普工</v>
          </cell>
          <cell r="G182">
            <v>45778</v>
          </cell>
          <cell r="H182">
            <v>26</v>
          </cell>
          <cell r="I182">
            <v>14</v>
          </cell>
        </row>
        <row r="182">
          <cell r="M182">
            <v>150.165714285714</v>
          </cell>
          <cell r="N182">
            <v>2102.32</v>
          </cell>
          <cell r="O182">
            <v>748.461538461538</v>
          </cell>
          <cell r="P182">
            <v>0</v>
          </cell>
        </row>
        <row r="182">
          <cell r="U182">
            <v>2850.78153846154</v>
          </cell>
        </row>
        <row r="182">
          <cell r="W182">
            <v>0</v>
          </cell>
          <cell r="X182">
            <v>40</v>
          </cell>
        </row>
        <row r="182">
          <cell r="AF182">
            <v>168</v>
          </cell>
        </row>
        <row r="182">
          <cell r="AM182">
            <v>3058.78</v>
          </cell>
          <cell r="AN182">
            <v>344.64</v>
          </cell>
          <cell r="AO182">
            <v>86.16</v>
          </cell>
          <cell r="AP182">
            <v>12.924</v>
          </cell>
          <cell r="AQ182">
            <v>15</v>
          </cell>
        </row>
        <row r="182">
          <cell r="AY182">
            <v>2600.056</v>
          </cell>
          <cell r="AZ182">
            <v>0</v>
          </cell>
        </row>
        <row r="182">
          <cell r="BB182">
            <v>0</v>
          </cell>
          <cell r="BC182">
            <v>0</v>
          </cell>
        </row>
        <row r="182">
          <cell r="BJ182">
            <v>2600.056</v>
          </cell>
        </row>
        <row r="182">
          <cell r="BL182">
            <v>0</v>
          </cell>
          <cell r="BM182">
            <v>20.8080272108844</v>
          </cell>
          <cell r="BN182">
            <v>17.6874557823129</v>
          </cell>
          <cell r="BO182" t="str">
            <v>43022119840821781X</v>
          </cell>
          <cell r="BP182" t="str">
            <v>劳务工</v>
          </cell>
          <cell r="BQ182">
            <v>443.724</v>
          </cell>
          <cell r="BR182" t="str">
            <v>43022119840821781X</v>
          </cell>
          <cell r="BS182" t="str">
            <v>深圳诚展</v>
          </cell>
        </row>
        <row r="183">
          <cell r="C183" t="str">
            <v>付雄</v>
          </cell>
          <cell r="D183" t="str">
            <v>生产制造部</v>
          </cell>
          <cell r="E183">
            <v>44826</v>
          </cell>
          <cell r="F183" t="str">
            <v>焊接普工</v>
          </cell>
          <cell r="G183">
            <v>45778</v>
          </cell>
          <cell r="H183">
            <v>26</v>
          </cell>
          <cell r="I183">
            <v>14</v>
          </cell>
        </row>
        <row r="183">
          <cell r="M183">
            <v>129.305142857143</v>
          </cell>
          <cell r="N183">
            <v>1810.272</v>
          </cell>
          <cell r="O183">
            <v>748.461538461538</v>
          </cell>
          <cell r="P183">
            <v>0</v>
          </cell>
        </row>
        <row r="183">
          <cell r="U183">
            <v>2558.73353846154</v>
          </cell>
        </row>
        <row r="183">
          <cell r="W183">
            <v>0</v>
          </cell>
          <cell r="X183">
            <v>40</v>
          </cell>
        </row>
        <row r="183">
          <cell r="AF183">
            <v>168</v>
          </cell>
        </row>
        <row r="183">
          <cell r="AI183">
            <v>-10</v>
          </cell>
        </row>
        <row r="183">
          <cell r="AM183">
            <v>2756.73</v>
          </cell>
          <cell r="AN183">
            <v>344.64</v>
          </cell>
          <cell r="AO183">
            <v>86.16</v>
          </cell>
          <cell r="AP183">
            <v>12.92</v>
          </cell>
          <cell r="AQ183">
            <v>15</v>
          </cell>
        </row>
        <row r="183">
          <cell r="AY183">
            <v>2298.01</v>
          </cell>
          <cell r="AZ183">
            <v>0</v>
          </cell>
        </row>
        <row r="183">
          <cell r="BB183">
            <v>0</v>
          </cell>
          <cell r="BC183">
            <v>0</v>
          </cell>
        </row>
        <row r="183">
          <cell r="BJ183">
            <v>2298.01</v>
          </cell>
        </row>
        <row r="183">
          <cell r="BL183">
            <v>0</v>
          </cell>
          <cell r="BM183">
            <v>18.7532653061225</v>
          </cell>
          <cell r="BN183">
            <v>15.6327210884354</v>
          </cell>
          <cell r="BO183" t="str">
            <v>430211199010290410</v>
          </cell>
          <cell r="BP183" t="str">
            <v>劳务工</v>
          </cell>
          <cell r="BQ183">
            <v>443.72</v>
          </cell>
          <cell r="BR183" t="str">
            <v>430211199010290410</v>
          </cell>
          <cell r="BS183" t="str">
            <v>鑫起</v>
          </cell>
        </row>
        <row r="184">
          <cell r="C184" t="str">
            <v>蔡归仓</v>
          </cell>
          <cell r="D184" t="str">
            <v>生产制造部</v>
          </cell>
          <cell r="E184">
            <v>45594</v>
          </cell>
          <cell r="F184" t="str">
            <v>焊工</v>
          </cell>
          <cell r="G184">
            <v>45778</v>
          </cell>
          <cell r="H184">
            <v>26</v>
          </cell>
          <cell r="I184">
            <v>4</v>
          </cell>
        </row>
        <row r="184">
          <cell r="M184">
            <v>130.52</v>
          </cell>
          <cell r="N184">
            <v>522.08</v>
          </cell>
          <cell r="O184">
            <v>213.846153846154</v>
          </cell>
          <cell r="P184">
            <v>0</v>
          </cell>
        </row>
        <row r="184">
          <cell r="U184">
            <v>735.926153846154</v>
          </cell>
        </row>
        <row r="184">
          <cell r="W184">
            <v>0</v>
          </cell>
        </row>
        <row r="184">
          <cell r="AF184">
            <v>56</v>
          </cell>
        </row>
        <row r="184">
          <cell r="AM184">
            <v>791.93</v>
          </cell>
          <cell r="AN184">
            <v>0</v>
          </cell>
          <cell r="AO184">
            <v>0</v>
          </cell>
          <cell r="AP184">
            <v>0</v>
          </cell>
          <cell r="AQ184">
            <v>0</v>
          </cell>
        </row>
        <row r="184">
          <cell r="AY184">
            <v>791.93</v>
          </cell>
          <cell r="AZ184">
            <v>0</v>
          </cell>
        </row>
        <row r="184">
          <cell r="BB184">
            <v>0</v>
          </cell>
          <cell r="BC184">
            <v>0</v>
          </cell>
          <cell r="BD184">
            <v>5.5</v>
          </cell>
        </row>
        <row r="184">
          <cell r="BJ184">
            <v>786.43</v>
          </cell>
        </row>
        <row r="184">
          <cell r="BL184" t="str">
            <v>2025/5/8离职</v>
          </cell>
          <cell r="BM184">
            <v>18.8554761904762</v>
          </cell>
          <cell r="BN184">
            <v>18.7245238095238</v>
          </cell>
          <cell r="BO184" t="str">
            <v>620503199102053932</v>
          </cell>
          <cell r="BP184" t="str">
            <v>劳务工-劳务发放</v>
          </cell>
          <cell r="BQ184">
            <v>0</v>
          </cell>
          <cell r="BR184" t="e">
            <v>#N/A</v>
          </cell>
          <cell r="BS184" t="str">
            <v>湖南诚展</v>
          </cell>
        </row>
        <row r="185">
          <cell r="C185" t="str">
            <v>黄杰</v>
          </cell>
          <cell r="D185" t="str">
            <v>生产制造部</v>
          </cell>
          <cell r="E185">
            <v>45630</v>
          </cell>
          <cell r="F185" t="str">
            <v>焊接普工</v>
          </cell>
          <cell r="G185">
            <v>45778</v>
          </cell>
          <cell r="H185">
            <v>26</v>
          </cell>
          <cell r="I185">
            <v>4</v>
          </cell>
        </row>
        <row r="185">
          <cell r="M185">
            <v>130.52</v>
          </cell>
          <cell r="N185">
            <v>522.08</v>
          </cell>
          <cell r="O185">
            <v>213.846153846154</v>
          </cell>
          <cell r="P185">
            <v>0</v>
          </cell>
        </row>
        <row r="185">
          <cell r="U185">
            <v>735.926153846154</v>
          </cell>
        </row>
        <row r="185">
          <cell r="W185">
            <v>0</v>
          </cell>
        </row>
        <row r="185">
          <cell r="AF185">
            <v>48</v>
          </cell>
        </row>
        <row r="185">
          <cell r="AM185">
            <v>783.93</v>
          </cell>
          <cell r="AN185">
            <v>0</v>
          </cell>
          <cell r="AO185">
            <v>0</v>
          </cell>
          <cell r="AP185">
            <v>0</v>
          </cell>
          <cell r="AQ185">
            <v>0</v>
          </cell>
        </row>
        <row r="185">
          <cell r="AY185">
            <v>783.93</v>
          </cell>
          <cell r="AZ185">
            <v>0</v>
          </cell>
        </row>
        <row r="185">
          <cell r="BB185">
            <v>0</v>
          </cell>
          <cell r="BC185">
            <v>0</v>
          </cell>
        </row>
        <row r="185">
          <cell r="BJ185">
            <v>783.93</v>
          </cell>
        </row>
        <row r="185">
          <cell r="BL185" t="str">
            <v>2025/5/8离职</v>
          </cell>
          <cell r="BM185">
            <v>18.665</v>
          </cell>
          <cell r="BN185">
            <v>18.665</v>
          </cell>
        </row>
        <row r="185">
          <cell r="BP185" t="str">
            <v>劳务工-劳务发放</v>
          </cell>
          <cell r="BQ185">
            <v>0</v>
          </cell>
          <cell r="BR185" t="e">
            <v>#N/A</v>
          </cell>
          <cell r="BS185" t="str">
            <v>深圳诚展</v>
          </cell>
        </row>
        <row r="186">
          <cell r="C186" t="str">
            <v>黄清梅</v>
          </cell>
          <cell r="D186" t="str">
            <v>综合管理部</v>
          </cell>
          <cell r="E186">
            <v>41197</v>
          </cell>
          <cell r="F186" t="str">
            <v>保洁员</v>
          </cell>
          <cell r="G186">
            <v>45778</v>
          </cell>
          <cell r="H186">
            <v>24</v>
          </cell>
          <cell r="I186">
            <v>26.5</v>
          </cell>
        </row>
        <row r="186">
          <cell r="O186">
            <v>2100</v>
          </cell>
        </row>
        <row r="186">
          <cell r="T186">
            <v>201.923076923077</v>
          </cell>
          <cell r="U186">
            <v>2301.92307692308</v>
          </cell>
        </row>
        <row r="186">
          <cell r="X186">
            <v>240</v>
          </cell>
        </row>
        <row r="186">
          <cell r="AF186">
            <v>312</v>
          </cell>
        </row>
        <row r="186">
          <cell r="AM186">
            <v>2853.92</v>
          </cell>
          <cell r="AN186">
            <v>0</v>
          </cell>
          <cell r="AO186">
            <v>0</v>
          </cell>
          <cell r="AP186">
            <v>0</v>
          </cell>
          <cell r="AQ186">
            <v>0</v>
          </cell>
        </row>
        <row r="186">
          <cell r="AY186">
            <v>2853.92</v>
          </cell>
          <cell r="AZ186">
            <v>0</v>
          </cell>
        </row>
        <row r="186">
          <cell r="BB186">
            <v>0</v>
          </cell>
          <cell r="BC186">
            <v>0</v>
          </cell>
        </row>
        <row r="186">
          <cell r="BJ186">
            <v>2853.92</v>
          </cell>
        </row>
        <row r="186">
          <cell r="BL186">
            <v>0</v>
          </cell>
          <cell r="BM186">
            <v>10.2566756513926</v>
          </cell>
          <cell r="BN186">
            <v>10.2566756513926</v>
          </cell>
          <cell r="BO186" t="str">
            <v>430221196712026824</v>
          </cell>
          <cell r="BP186" t="str">
            <v>劳务工</v>
          </cell>
          <cell r="BQ186">
            <v>0</v>
          </cell>
          <cell r="BR186" t="str">
            <v>430221196712026824</v>
          </cell>
          <cell r="BS186" t="str">
            <v>鑫起</v>
          </cell>
        </row>
        <row r="187">
          <cell r="C187" t="str">
            <v>高万</v>
          </cell>
        </row>
        <row r="187">
          <cell r="E187">
            <v>45309</v>
          </cell>
        </row>
        <row r="187">
          <cell r="G187">
            <v>45778</v>
          </cell>
          <cell r="H187">
            <v>23</v>
          </cell>
          <cell r="I187">
            <v>23</v>
          </cell>
        </row>
        <row r="187">
          <cell r="O187">
            <v>2100</v>
          </cell>
        </row>
        <row r="187">
          <cell r="U187">
            <v>2100</v>
          </cell>
        </row>
        <row r="187">
          <cell r="AD187">
            <v>458.72</v>
          </cell>
        </row>
        <row r="187">
          <cell r="AF187">
            <v>0</v>
          </cell>
        </row>
        <row r="187">
          <cell r="AM187">
            <v>2558.72</v>
          </cell>
          <cell r="AN187">
            <v>344.64</v>
          </cell>
          <cell r="AO187">
            <v>86.16</v>
          </cell>
          <cell r="AP187">
            <v>12.92</v>
          </cell>
          <cell r="AQ187">
            <v>15</v>
          </cell>
        </row>
        <row r="187">
          <cell r="AY187">
            <v>2100</v>
          </cell>
          <cell r="AZ187">
            <v>0</v>
          </cell>
        </row>
        <row r="187">
          <cell r="BB187">
            <v>0</v>
          </cell>
          <cell r="BC187">
            <v>0</v>
          </cell>
        </row>
        <row r="187">
          <cell r="BJ187">
            <v>2100</v>
          </cell>
        </row>
        <row r="187">
          <cell r="BL187" t="str">
            <v>残疾人安置</v>
          </cell>
          <cell r="BM187">
            <v>10.5951138716356</v>
          </cell>
          <cell r="BN187">
            <v>8.69565217391304</v>
          </cell>
          <cell r="BO187" t="str">
            <v>430124198511037116</v>
          </cell>
          <cell r="BP187" t="str">
            <v>合同工</v>
          </cell>
          <cell r="BQ187">
            <v>443.72</v>
          </cell>
          <cell r="BR187" t="str">
            <v>430124198511037116</v>
          </cell>
          <cell r="BS187" t="str">
            <v>光华荣昌</v>
          </cell>
        </row>
        <row r="188">
          <cell r="H188">
            <v>4617</v>
          </cell>
          <cell r="I188">
            <v>3483.9</v>
          </cell>
          <cell r="J188">
            <v>56</v>
          </cell>
          <cell r="K188">
            <v>135</v>
          </cell>
          <cell r="L188">
            <v>150579.282567</v>
          </cell>
          <cell r="M188">
            <v>7567.80374801813</v>
          </cell>
          <cell r="N188">
            <v>337026.479060872</v>
          </cell>
          <cell r="O188">
            <v>208192.276060973</v>
          </cell>
          <cell r="P188">
            <v>5900</v>
          </cell>
          <cell r="Q188">
            <v>42.8</v>
          </cell>
          <cell r="R188">
            <v>17600</v>
          </cell>
          <cell r="S188">
            <v>0</v>
          </cell>
          <cell r="T188">
            <v>201.923076923077</v>
          </cell>
          <cell r="U188">
            <v>570837.606327194</v>
          </cell>
          <cell r="V188">
            <v>3247</v>
          </cell>
          <cell r="W188">
            <v>43671.1666666667</v>
          </cell>
          <cell r="X188">
            <v>7700</v>
          </cell>
          <cell r="Y188">
            <v>0</v>
          </cell>
          <cell r="Z188">
            <v>1300</v>
          </cell>
          <cell r="AA188">
            <v>19660.8</v>
          </cell>
          <cell r="AB188">
            <v>0</v>
          </cell>
          <cell r="AC188">
            <v>0</v>
          </cell>
          <cell r="AD188">
            <v>55223.0964230769</v>
          </cell>
          <cell r="AE188">
            <v>0</v>
          </cell>
          <cell r="AF188">
            <v>63156</v>
          </cell>
          <cell r="AG188">
            <v>6920</v>
          </cell>
          <cell r="AH188">
            <v>0</v>
          </cell>
          <cell r="AI188">
            <v>-680</v>
          </cell>
          <cell r="AJ188">
            <v>0</v>
          </cell>
          <cell r="AK188">
            <v>0</v>
          </cell>
          <cell r="AL188">
            <v>-4272.16</v>
          </cell>
          <cell r="AM188">
            <v>766763.51</v>
          </cell>
          <cell r="AN188">
            <v>22444.8</v>
          </cell>
          <cell r="AO188">
            <v>5692.84</v>
          </cell>
          <cell r="AP188">
            <v>841.575999999999</v>
          </cell>
          <cell r="AQ188">
            <v>915</v>
          </cell>
          <cell r="AR188">
            <v>7028</v>
          </cell>
          <cell r="AS188">
            <v>5000</v>
          </cell>
          <cell r="AT188">
            <v>0</v>
          </cell>
          <cell r="AU188">
            <v>1500</v>
          </cell>
          <cell r="AV188">
            <v>0</v>
          </cell>
          <cell r="AW188">
            <v>6750</v>
          </cell>
          <cell r="AX188">
            <v>0</v>
          </cell>
          <cell r="AY188">
            <v>716591.294</v>
          </cell>
          <cell r="AZ188">
            <v>850.4</v>
          </cell>
          <cell r="BA188">
            <v>0</v>
          </cell>
          <cell r="BB188">
            <v>0</v>
          </cell>
          <cell r="BC188">
            <v>13250</v>
          </cell>
          <cell r="BD188">
            <v>1524.01</v>
          </cell>
          <cell r="BE188">
            <v>0</v>
          </cell>
          <cell r="BF188">
            <v>0</v>
          </cell>
          <cell r="BG188">
            <v>0</v>
          </cell>
          <cell r="BH188">
            <v>0</v>
          </cell>
          <cell r="BI188">
            <v>0</v>
          </cell>
          <cell r="BJ188">
            <v>727466.884</v>
          </cell>
        </row>
        <row r="188">
          <cell r="BQ188">
            <v>36007.216</v>
          </cell>
        </row>
        <row r="189">
          <cell r="C189" t="str">
            <v>李开阳</v>
          </cell>
          <cell r="D189" t="str">
            <v>李开阳</v>
          </cell>
        </row>
        <row r="189">
          <cell r="G189" t="str">
            <v>上月数据</v>
          </cell>
          <cell r="H189">
            <v>3633</v>
          </cell>
          <cell r="I189">
            <v>3351.5</v>
          </cell>
        </row>
        <row r="189">
          <cell r="AF189">
            <v>48216</v>
          </cell>
        </row>
        <row r="189">
          <cell r="AK189">
            <v>-634626.97</v>
          </cell>
        </row>
        <row r="189">
          <cell r="AM189">
            <v>634626.97</v>
          </cell>
        </row>
        <row r="189">
          <cell r="BJ189">
            <v>596429.89</v>
          </cell>
        </row>
        <row r="189">
          <cell r="BS189" t="str">
            <v>光华荣昌</v>
          </cell>
        </row>
        <row r="190">
          <cell r="C190" t="str">
            <v>刘心</v>
          </cell>
          <cell r="D190" t="str">
            <v>刘心</v>
          </cell>
        </row>
        <row r="190">
          <cell r="H190">
            <v>19</v>
          </cell>
          <cell r="I190">
            <v>19</v>
          </cell>
        </row>
        <row r="190">
          <cell r="AB190" t="e">
            <v>#REF!</v>
          </cell>
          <cell r="AC190" t="e">
            <v>#REF!</v>
          </cell>
        </row>
        <row r="190">
          <cell r="AE190" t="str">
            <v>计提数据</v>
          </cell>
        </row>
        <row r="190">
          <cell r="BS190" t="str">
            <v>光华荣昌</v>
          </cell>
        </row>
        <row r="191">
          <cell r="C191" t="str">
            <v>易兰</v>
          </cell>
          <cell r="D191" t="str">
            <v>易兰</v>
          </cell>
        </row>
        <row r="191">
          <cell r="H191">
            <v>19</v>
          </cell>
          <cell r="I191">
            <v>13</v>
          </cell>
        </row>
        <row r="191">
          <cell r="AB191" t="e">
            <v>#REF!</v>
          </cell>
        </row>
        <row r="191">
          <cell r="AF191">
            <v>63156</v>
          </cell>
          <cell r="AG191">
            <v>6920</v>
          </cell>
        </row>
        <row r="191">
          <cell r="BG191" t="e">
            <v>#REF!</v>
          </cell>
        </row>
        <row r="191">
          <cell r="BS191" t="str">
            <v>光华荣昌</v>
          </cell>
        </row>
        <row r="192">
          <cell r="C192" t="str">
            <v>曾琼</v>
          </cell>
          <cell r="D192" t="str">
            <v>曾琼</v>
          </cell>
        </row>
        <row r="192">
          <cell r="H192">
            <v>19</v>
          </cell>
          <cell r="I192">
            <v>19</v>
          </cell>
        </row>
        <row r="192">
          <cell r="AF192">
            <v>63156</v>
          </cell>
        </row>
        <row r="192">
          <cell r="BS192" t="str">
            <v>光华荣昌</v>
          </cell>
        </row>
        <row r="193">
          <cell r="C193" t="str">
            <v>陈子豪</v>
          </cell>
          <cell r="D193" t="str">
            <v>陈子豪</v>
          </cell>
        </row>
        <row r="193">
          <cell r="H193">
            <v>19</v>
          </cell>
          <cell r="I193">
            <v>19</v>
          </cell>
        </row>
        <row r="193">
          <cell r="BS193" t="str">
            <v>光华荣昌</v>
          </cell>
        </row>
        <row r="194">
          <cell r="C194" t="str">
            <v>卢中华</v>
          </cell>
          <cell r="D194" t="str">
            <v>卢中华</v>
          </cell>
        </row>
        <row r="194">
          <cell r="H194">
            <v>19</v>
          </cell>
          <cell r="I194">
            <v>24</v>
          </cell>
        </row>
        <row r="194">
          <cell r="BS194" t="str">
            <v>光华荣昌</v>
          </cell>
        </row>
        <row r="195">
          <cell r="C195" t="str">
            <v>伍赤诚</v>
          </cell>
          <cell r="D195" t="str">
            <v>伍赤诚</v>
          </cell>
        </row>
        <row r="195">
          <cell r="H195">
            <v>19</v>
          </cell>
          <cell r="I195">
            <v>23</v>
          </cell>
        </row>
        <row r="195">
          <cell r="BS195" t="str">
            <v>光华荣昌</v>
          </cell>
        </row>
        <row r="196">
          <cell r="C196" t="str">
            <v>张海波</v>
          </cell>
          <cell r="D196" t="str">
            <v>张海波</v>
          </cell>
        </row>
        <row r="196">
          <cell r="H196">
            <v>19</v>
          </cell>
          <cell r="I196">
            <v>26.85</v>
          </cell>
        </row>
        <row r="196">
          <cell r="BS196" t="str">
            <v>光华荣昌</v>
          </cell>
        </row>
        <row r="197">
          <cell r="C197" t="str">
            <v>曹蜜</v>
          </cell>
          <cell r="D197" t="str">
            <v>曹蜜</v>
          </cell>
        </row>
        <row r="197">
          <cell r="H197">
            <v>19</v>
          </cell>
          <cell r="I197">
            <v>25.5</v>
          </cell>
        </row>
        <row r="197">
          <cell r="BS197" t="str">
            <v>光华荣昌</v>
          </cell>
        </row>
        <row r="198">
          <cell r="C198" t="str">
            <v>谭丽平</v>
          </cell>
          <cell r="D198" t="str">
            <v>谭丽平</v>
          </cell>
        </row>
        <row r="198">
          <cell r="H198">
            <v>19</v>
          </cell>
          <cell r="I198">
            <v>21</v>
          </cell>
        </row>
        <row r="198">
          <cell r="BS198" t="str">
            <v>光华荣昌</v>
          </cell>
        </row>
        <row r="199">
          <cell r="C199" t="str">
            <v>刘文向</v>
          </cell>
          <cell r="D199" t="str">
            <v>刘文向</v>
          </cell>
        </row>
        <row r="199">
          <cell r="H199">
            <v>19</v>
          </cell>
          <cell r="I199">
            <v>19.5</v>
          </cell>
        </row>
        <row r="199">
          <cell r="BS199" t="str">
            <v>光华荣昌</v>
          </cell>
        </row>
        <row r="200">
          <cell r="C200" t="str">
            <v>谭海波</v>
          </cell>
          <cell r="D200" t="str">
            <v>谭海波</v>
          </cell>
        </row>
        <row r="200">
          <cell r="H200">
            <v>19</v>
          </cell>
          <cell r="I200">
            <v>19</v>
          </cell>
        </row>
        <row r="200">
          <cell r="BS200" t="str">
            <v>光华荣昌</v>
          </cell>
        </row>
        <row r="201">
          <cell r="C201" t="str">
            <v>李晶</v>
          </cell>
          <cell r="D201" t="str">
            <v>李晶</v>
          </cell>
        </row>
        <row r="201">
          <cell r="H201">
            <v>19</v>
          </cell>
          <cell r="I201">
            <v>20</v>
          </cell>
        </row>
        <row r="201">
          <cell r="BS201" t="str">
            <v>光华荣昌</v>
          </cell>
        </row>
        <row r="202">
          <cell r="C202" t="str">
            <v>齐承平</v>
          </cell>
          <cell r="D202" t="str">
            <v>齐承平</v>
          </cell>
        </row>
        <row r="202">
          <cell r="H202">
            <v>19</v>
          </cell>
          <cell r="I202">
            <v>20</v>
          </cell>
        </row>
        <row r="202">
          <cell r="BS202" t="str">
            <v>光华荣昌</v>
          </cell>
        </row>
        <row r="203">
          <cell r="C203" t="str">
            <v>何胜春</v>
          </cell>
          <cell r="D203" t="str">
            <v>何胜春</v>
          </cell>
        </row>
        <row r="203">
          <cell r="H203">
            <v>19</v>
          </cell>
          <cell r="I203">
            <v>19</v>
          </cell>
        </row>
        <row r="203">
          <cell r="BS203" t="str">
            <v>光华荣昌</v>
          </cell>
        </row>
        <row r="204">
          <cell r="C204" t="str">
            <v>马英</v>
          </cell>
          <cell r="D204" t="str">
            <v>马英</v>
          </cell>
        </row>
        <row r="204">
          <cell r="H204">
            <v>19</v>
          </cell>
          <cell r="I204">
            <v>25.8</v>
          </cell>
        </row>
        <row r="204">
          <cell r="BS204" t="str">
            <v>光华荣昌</v>
          </cell>
        </row>
        <row r="205">
          <cell r="C205" t="str">
            <v>肖玲</v>
          </cell>
          <cell r="D205" t="str">
            <v>肖玲</v>
          </cell>
        </row>
        <row r="205">
          <cell r="H205">
            <v>19</v>
          </cell>
          <cell r="I205">
            <v>19</v>
          </cell>
        </row>
        <row r="205">
          <cell r="BS205" t="str">
            <v>光华荣昌</v>
          </cell>
        </row>
        <row r="206">
          <cell r="C206" t="str">
            <v>赵五祥</v>
          </cell>
          <cell r="D206" t="str">
            <v>赵五祥</v>
          </cell>
        </row>
        <row r="206">
          <cell r="H206">
            <v>19</v>
          </cell>
          <cell r="I206">
            <v>22</v>
          </cell>
        </row>
        <row r="206">
          <cell r="BS206" t="str">
            <v>光华荣昌</v>
          </cell>
        </row>
        <row r="207">
          <cell r="C207" t="str">
            <v>文洪亮</v>
          </cell>
          <cell r="D207" t="str">
            <v>文洪亮</v>
          </cell>
        </row>
        <row r="207">
          <cell r="H207">
            <v>20</v>
          </cell>
          <cell r="I207">
            <v>20</v>
          </cell>
        </row>
        <row r="207">
          <cell r="BS207" t="str">
            <v>光华荣昌</v>
          </cell>
        </row>
        <row r="208">
          <cell r="C208" t="str">
            <v>李松辉</v>
          </cell>
          <cell r="D208" t="str">
            <v>李松辉</v>
          </cell>
        </row>
        <row r="208">
          <cell r="H208">
            <v>26</v>
          </cell>
          <cell r="I208">
            <v>28</v>
          </cell>
        </row>
        <row r="208">
          <cell r="BS208" t="str">
            <v>鑫起</v>
          </cell>
        </row>
        <row r="209">
          <cell r="C209" t="str">
            <v>黄龙</v>
          </cell>
          <cell r="D209" t="str">
            <v>黄龙</v>
          </cell>
        </row>
        <row r="209">
          <cell r="H209">
            <v>26</v>
          </cell>
          <cell r="I209">
            <v>28</v>
          </cell>
        </row>
        <row r="209">
          <cell r="BS209" t="str">
            <v>湖南诚展</v>
          </cell>
        </row>
        <row r="210">
          <cell r="C210" t="str">
            <v>谭建文</v>
          </cell>
          <cell r="D210" t="str">
            <v>谭建文</v>
          </cell>
        </row>
        <row r="210">
          <cell r="H210">
            <v>20</v>
          </cell>
          <cell r="I210">
            <v>20</v>
          </cell>
        </row>
        <row r="210">
          <cell r="BS210" t="str">
            <v>深圳诚展</v>
          </cell>
        </row>
        <row r="211">
          <cell r="C211" t="str">
            <v>赵平</v>
          </cell>
          <cell r="D211" t="str">
            <v>赵平</v>
          </cell>
        </row>
        <row r="211">
          <cell r="H211" t="e">
            <v>#N/A</v>
          </cell>
          <cell r="I211" t="e">
            <v>#N/A</v>
          </cell>
        </row>
        <row r="211">
          <cell r="BS211" t="e">
            <v>#N/A</v>
          </cell>
        </row>
        <row r="213">
          <cell r="O213" t="e">
            <v>#REF!</v>
          </cell>
        </row>
        <row r="217">
          <cell r="AM217">
            <v>81134.53</v>
          </cell>
        </row>
        <row r="218">
          <cell r="AF218">
            <v>4960</v>
          </cell>
        </row>
        <row r="218">
          <cell r="AM218">
            <v>81134.53</v>
          </cell>
        </row>
        <row r="218">
          <cell r="AY218">
            <v>68393.992</v>
          </cell>
        </row>
        <row r="218">
          <cell r="BD218">
            <v>196.05</v>
          </cell>
        </row>
        <row r="218">
          <cell r="BJ218">
            <v>69946.412</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
      <sheetName val="人工费用汇总"/>
      <sheetName val="荣昌工资表科室人员"/>
      <sheetName val="荣昌工资表研发人员"/>
      <sheetName val="荣昌工资表一线员工"/>
      <sheetName val="荣昌工资表销售人员"/>
      <sheetName val="荣昌工资表小时工"/>
      <sheetName val="劳务公司工资表小时工"/>
      <sheetName val="劳务公司工资表同工同酬"/>
      <sheetName val="五险"/>
      <sheetName val="公积金"/>
    </sheetNames>
    <sheetDataSet>
      <sheetData sheetId="0">
        <row r="1">
          <cell r="C1" t="str">
            <v>姓名</v>
          </cell>
        </row>
        <row r="3">
          <cell r="C3" t="str">
            <v>李开阳</v>
          </cell>
        </row>
        <row r="4">
          <cell r="C4" t="str">
            <v>刘心</v>
          </cell>
        </row>
        <row r="5">
          <cell r="C5" t="str">
            <v>易兰</v>
          </cell>
        </row>
        <row r="6">
          <cell r="C6" t="str">
            <v>曾琼</v>
          </cell>
        </row>
        <row r="7">
          <cell r="C7" t="str">
            <v>陈子豪</v>
          </cell>
        </row>
        <row r="8">
          <cell r="C8" t="str">
            <v>刘文向</v>
          </cell>
        </row>
        <row r="9">
          <cell r="C9" t="str">
            <v>李晶</v>
          </cell>
        </row>
        <row r="10">
          <cell r="C10" t="str">
            <v>谭丽平</v>
          </cell>
        </row>
        <row r="11">
          <cell r="C11" t="str">
            <v>何胜春</v>
          </cell>
        </row>
        <row r="12">
          <cell r="C12" t="str">
            <v>马英</v>
          </cell>
        </row>
        <row r="13">
          <cell r="C13" t="str">
            <v>卢中华</v>
          </cell>
        </row>
        <row r="14">
          <cell r="C14" t="str">
            <v>伍赤诚</v>
          </cell>
        </row>
        <row r="15">
          <cell r="C15" t="str">
            <v>向财源</v>
          </cell>
        </row>
        <row r="16">
          <cell r="C16" t="str">
            <v>张海波</v>
          </cell>
        </row>
        <row r="17">
          <cell r="C17" t="str">
            <v>曹蜜</v>
          </cell>
        </row>
        <row r="18">
          <cell r="C18" t="str">
            <v>陈嘉琦</v>
          </cell>
        </row>
        <row r="19">
          <cell r="C19" t="str">
            <v>贺王瑜</v>
          </cell>
        </row>
        <row r="20">
          <cell r="C20" t="str">
            <v>赵新辉</v>
          </cell>
        </row>
        <row r="21">
          <cell r="C21" t="str">
            <v>肖燕丹</v>
          </cell>
        </row>
        <row r="22">
          <cell r="C22" t="str">
            <v>范文榜</v>
          </cell>
        </row>
        <row r="23">
          <cell r="C23" t="str">
            <v>肖玲</v>
          </cell>
        </row>
        <row r="24">
          <cell r="C24" t="str">
            <v>赵五祥</v>
          </cell>
        </row>
        <row r="25">
          <cell r="C25" t="str">
            <v>文洪亮</v>
          </cell>
        </row>
        <row r="26">
          <cell r="C26" t="str">
            <v>赵平</v>
          </cell>
        </row>
        <row r="27">
          <cell r="C27" t="str">
            <v>李松辉</v>
          </cell>
        </row>
        <row r="28">
          <cell r="C28" t="str">
            <v>黄龙</v>
          </cell>
        </row>
        <row r="29">
          <cell r="C29" t="str">
            <v>谭建文</v>
          </cell>
        </row>
        <row r="30">
          <cell r="C30" t="str">
            <v>谭海波</v>
          </cell>
        </row>
        <row r="31">
          <cell r="C31" t="str">
            <v>邹涛涛</v>
          </cell>
        </row>
        <row r="32">
          <cell r="C32" t="str">
            <v>高贤勇</v>
          </cell>
        </row>
        <row r="33">
          <cell r="C33" t="str">
            <v>贺楚平</v>
          </cell>
        </row>
        <row r="34">
          <cell r="C34" t="str">
            <v>殷胜</v>
          </cell>
        </row>
        <row r="35">
          <cell r="C35" t="str">
            <v>贺海岸</v>
          </cell>
        </row>
        <row r="36">
          <cell r="C36" t="str">
            <v>肖华</v>
          </cell>
        </row>
        <row r="37">
          <cell r="C37" t="str">
            <v>齐承平</v>
          </cell>
        </row>
        <row r="38">
          <cell r="C38" t="str">
            <v>何柒林</v>
          </cell>
        </row>
        <row r="39">
          <cell r="C39" t="str">
            <v>彭健</v>
          </cell>
        </row>
        <row r="40">
          <cell r="C40" t="str">
            <v>王虎彪</v>
          </cell>
        </row>
        <row r="41">
          <cell r="C41" t="str">
            <v>麻志超</v>
          </cell>
        </row>
        <row r="42">
          <cell r="C42" t="str">
            <v>吴国秋</v>
          </cell>
        </row>
        <row r="43">
          <cell r="C43" t="str">
            <v>张迪辉</v>
          </cell>
        </row>
        <row r="44">
          <cell r="C44" t="str">
            <v>吴朝夕</v>
          </cell>
        </row>
        <row r="45">
          <cell r="C45" t="str">
            <v>李慧玲</v>
          </cell>
        </row>
        <row r="46">
          <cell r="C46" t="str">
            <v>毛伟</v>
          </cell>
        </row>
        <row r="47">
          <cell r="C47" t="str">
            <v>蒋正林</v>
          </cell>
        </row>
        <row r="48">
          <cell r="C48" t="str">
            <v>左昌福</v>
          </cell>
        </row>
        <row r="49">
          <cell r="C49" t="str">
            <v>冉景斌</v>
          </cell>
        </row>
        <row r="50">
          <cell r="C50" t="str">
            <v>郭正军</v>
          </cell>
        </row>
        <row r="51">
          <cell r="C51" t="str">
            <v>王西明</v>
          </cell>
        </row>
        <row r="52">
          <cell r="C52" t="str">
            <v>申喜华</v>
          </cell>
        </row>
        <row r="53">
          <cell r="C53" t="str">
            <v>戴立娟</v>
          </cell>
        </row>
        <row r="54">
          <cell r="C54" t="str">
            <v>陈爱军</v>
          </cell>
        </row>
        <row r="55">
          <cell r="C55" t="str">
            <v>肖春菊</v>
          </cell>
        </row>
        <row r="56">
          <cell r="C56" t="str">
            <v>卢舟晖</v>
          </cell>
        </row>
        <row r="57">
          <cell r="C57" t="str">
            <v>岑世红</v>
          </cell>
        </row>
        <row r="58">
          <cell r="C58" t="str">
            <v>罗亚南</v>
          </cell>
        </row>
        <row r="59">
          <cell r="C59" t="str">
            <v>杨亮亮</v>
          </cell>
        </row>
        <row r="60">
          <cell r="C60" t="str">
            <v>吴陈</v>
          </cell>
        </row>
        <row r="61">
          <cell r="C61" t="str">
            <v>苏超</v>
          </cell>
        </row>
        <row r="62">
          <cell r="C62" t="str">
            <v>易任红</v>
          </cell>
        </row>
        <row r="63">
          <cell r="C63" t="str">
            <v>欧响亮</v>
          </cell>
        </row>
        <row r="64">
          <cell r="C64" t="str">
            <v>刘明</v>
          </cell>
        </row>
        <row r="65">
          <cell r="C65" t="str">
            <v>胡荣华</v>
          </cell>
        </row>
        <row r="66">
          <cell r="C66" t="str">
            <v>刘文强</v>
          </cell>
        </row>
        <row r="67">
          <cell r="C67" t="str">
            <v>刘谦</v>
          </cell>
        </row>
        <row r="68">
          <cell r="C68" t="str">
            <v>邓日顺</v>
          </cell>
        </row>
        <row r="69">
          <cell r="C69" t="str">
            <v>李亦斌</v>
          </cell>
        </row>
        <row r="70">
          <cell r="C70" t="str">
            <v>刘孝其</v>
          </cell>
        </row>
        <row r="71">
          <cell r="C71" t="str">
            <v>罗鹏</v>
          </cell>
        </row>
        <row r="72">
          <cell r="C72" t="str">
            <v>曹卫清</v>
          </cell>
        </row>
        <row r="73">
          <cell r="C73" t="str">
            <v>李知洋</v>
          </cell>
        </row>
        <row r="74">
          <cell r="C74" t="str">
            <v>林虎</v>
          </cell>
        </row>
        <row r="75">
          <cell r="C75" t="str">
            <v>雍期望</v>
          </cell>
        </row>
        <row r="76">
          <cell r="C76" t="str">
            <v>邹文祥</v>
          </cell>
        </row>
        <row r="77">
          <cell r="C77" t="str">
            <v>张周</v>
          </cell>
        </row>
        <row r="78">
          <cell r="C78" t="str">
            <v>霍海涛</v>
          </cell>
        </row>
        <row r="79">
          <cell r="C79" t="str">
            <v>谭刚</v>
          </cell>
        </row>
        <row r="80">
          <cell r="C80" t="str">
            <v>伍志强</v>
          </cell>
        </row>
        <row r="81">
          <cell r="C81" t="str">
            <v>邹明旺</v>
          </cell>
        </row>
        <row r="82">
          <cell r="C82" t="str">
            <v>彭孜刚</v>
          </cell>
        </row>
        <row r="83">
          <cell r="C83" t="str">
            <v>吴进军</v>
          </cell>
        </row>
        <row r="84">
          <cell r="C84" t="str">
            <v>刘志平</v>
          </cell>
        </row>
        <row r="85">
          <cell r="C85" t="str">
            <v>刘辉兵</v>
          </cell>
        </row>
        <row r="86">
          <cell r="C86" t="str">
            <v>吴朗</v>
          </cell>
        </row>
        <row r="87">
          <cell r="C87" t="str">
            <v>彭光宏</v>
          </cell>
        </row>
        <row r="88">
          <cell r="C88" t="str">
            <v>李石云</v>
          </cell>
        </row>
        <row r="89">
          <cell r="C89" t="str">
            <v>付雄</v>
          </cell>
        </row>
        <row r="90">
          <cell r="C90" t="str">
            <v>黄清梅</v>
          </cell>
        </row>
        <row r="91">
          <cell r="C91" t="str">
            <v>王运凤</v>
          </cell>
        </row>
        <row r="92">
          <cell r="C92" t="str">
            <v>王锋卡</v>
          </cell>
        </row>
        <row r="93">
          <cell r="C93" t="str">
            <v>曾李文</v>
          </cell>
        </row>
        <row r="94">
          <cell r="C94" t="str">
            <v>邹彬彬</v>
          </cell>
        </row>
        <row r="95">
          <cell r="C95" t="str">
            <v>高万</v>
          </cell>
        </row>
        <row r="96">
          <cell r="C96" t="str">
            <v>郭佳</v>
          </cell>
        </row>
        <row r="97">
          <cell r="C97" t="str">
            <v>罗冰</v>
          </cell>
        </row>
        <row r="98">
          <cell r="C98" t="str">
            <v>曾强</v>
          </cell>
        </row>
        <row r="99">
          <cell r="C99" t="str">
            <v>罗熠鹏</v>
          </cell>
        </row>
        <row r="100">
          <cell r="C100" t="str">
            <v>李浩</v>
          </cell>
        </row>
        <row r="101">
          <cell r="C101" t="str">
            <v>王明</v>
          </cell>
        </row>
        <row r="102">
          <cell r="C102" t="str">
            <v>龙必香</v>
          </cell>
        </row>
        <row r="103">
          <cell r="C103" t="str">
            <v>吴建明</v>
          </cell>
        </row>
        <row r="104">
          <cell r="C104" t="str">
            <v>陈元庆</v>
          </cell>
        </row>
        <row r="105">
          <cell r="C105" t="str">
            <v>王伟</v>
          </cell>
        </row>
        <row r="106">
          <cell r="C106" t="str">
            <v>马凤</v>
          </cell>
        </row>
        <row r="107">
          <cell r="C107" t="str">
            <v>孟兰梅</v>
          </cell>
        </row>
        <row r="108">
          <cell r="C108" t="str">
            <v>袁建平</v>
          </cell>
        </row>
        <row r="109">
          <cell r="C109" t="str">
            <v>戴新亮</v>
          </cell>
        </row>
        <row r="110">
          <cell r="C110" t="str">
            <v>罗业勋</v>
          </cell>
        </row>
        <row r="111">
          <cell r="C111" t="str">
            <v>陈德文</v>
          </cell>
        </row>
        <row r="112">
          <cell r="C112" t="str">
            <v>修秀兰</v>
          </cell>
        </row>
        <row r="113">
          <cell r="C113" t="str">
            <v>袁珊珊</v>
          </cell>
        </row>
        <row r="114">
          <cell r="C114" t="str">
            <v>肖米溪</v>
          </cell>
        </row>
        <row r="115">
          <cell r="C115" t="str">
            <v>汤子玉</v>
          </cell>
        </row>
        <row r="116">
          <cell r="C116" t="str">
            <v>袁建利</v>
          </cell>
        </row>
        <row r="117">
          <cell r="C117" t="str">
            <v>吴升黄</v>
          </cell>
        </row>
        <row r="118">
          <cell r="C118" t="str">
            <v>罗铁</v>
          </cell>
        </row>
        <row r="119">
          <cell r="C119" t="str">
            <v>宋先锋</v>
          </cell>
        </row>
        <row r="120">
          <cell r="C120" t="str">
            <v>彭洪准</v>
          </cell>
        </row>
        <row r="121">
          <cell r="C121" t="str">
            <v>张立</v>
          </cell>
        </row>
        <row r="122">
          <cell r="C122" t="str">
            <v>陈章华</v>
          </cell>
        </row>
        <row r="123">
          <cell r="C123" t="str">
            <v>和佳兰</v>
          </cell>
        </row>
        <row r="124">
          <cell r="C124" t="str">
            <v>王富民</v>
          </cell>
        </row>
        <row r="125">
          <cell r="C125" t="str">
            <v>丁晓玲</v>
          </cell>
        </row>
        <row r="126">
          <cell r="C126" t="str">
            <v>贺勇</v>
          </cell>
        </row>
        <row r="127">
          <cell r="C127" t="str">
            <v>韩海</v>
          </cell>
        </row>
        <row r="128">
          <cell r="C128" t="str">
            <v>冯贵云</v>
          </cell>
        </row>
        <row r="129">
          <cell r="C129" t="str">
            <v>雷成意</v>
          </cell>
        </row>
        <row r="130">
          <cell r="C130" t="str">
            <v>陈君涛</v>
          </cell>
        </row>
        <row r="131">
          <cell r="C131" t="str">
            <v>贺翌昴</v>
          </cell>
        </row>
        <row r="132">
          <cell r="C132" t="str">
            <v>刘军玲</v>
          </cell>
        </row>
        <row r="133">
          <cell r="C133" t="str">
            <v>何杰</v>
          </cell>
        </row>
        <row r="134">
          <cell r="C134" t="str">
            <v>张超锋</v>
          </cell>
        </row>
        <row r="135">
          <cell r="C135" t="str">
            <v>朱孟希</v>
          </cell>
        </row>
        <row r="136">
          <cell r="C136" t="str">
            <v>黎湘云</v>
          </cell>
        </row>
        <row r="137">
          <cell r="C137" t="str">
            <v>刘晓鹏</v>
          </cell>
        </row>
        <row r="138">
          <cell r="C138" t="str">
            <v>刘金文</v>
          </cell>
        </row>
        <row r="139">
          <cell r="C139" t="str">
            <v>李荣</v>
          </cell>
        </row>
        <row r="140">
          <cell r="C140" t="str">
            <v>殷耀华</v>
          </cell>
        </row>
        <row r="141">
          <cell r="C141" t="str">
            <v>李春华</v>
          </cell>
        </row>
        <row r="142">
          <cell r="C142" t="str">
            <v>罗文武</v>
          </cell>
        </row>
        <row r="143">
          <cell r="C143" t="str">
            <v>史双宇</v>
          </cell>
        </row>
        <row r="144">
          <cell r="C144" t="str">
            <v>谢桂华</v>
          </cell>
        </row>
        <row r="145">
          <cell r="C145" t="str">
            <v>董婧雯</v>
          </cell>
        </row>
        <row r="146">
          <cell r="C146" t="str">
            <v>张忠宝</v>
          </cell>
        </row>
        <row r="147">
          <cell r="C147" t="str">
            <v>刘湘宇</v>
          </cell>
        </row>
        <row r="148">
          <cell r="C148" t="str">
            <v>刘伟</v>
          </cell>
        </row>
        <row r="149">
          <cell r="C149" t="str">
            <v>李力争</v>
          </cell>
        </row>
        <row r="150">
          <cell r="C150" t="str">
            <v>唐亮</v>
          </cell>
        </row>
        <row r="151">
          <cell r="C151" t="str">
            <v>罗向锋</v>
          </cell>
        </row>
        <row r="152">
          <cell r="C152" t="str">
            <v>谭金祥</v>
          </cell>
        </row>
        <row r="153">
          <cell r="C153" t="str">
            <v>王子先</v>
          </cell>
        </row>
        <row r="154">
          <cell r="C154" t="str">
            <v>赵琦</v>
          </cell>
        </row>
        <row r="155">
          <cell r="C155" t="str">
            <v>凌勤凡</v>
          </cell>
        </row>
        <row r="156">
          <cell r="C156" t="str">
            <v>袁亮</v>
          </cell>
        </row>
        <row r="157">
          <cell r="C157" t="str">
            <v>袁登宇</v>
          </cell>
        </row>
        <row r="158">
          <cell r="C158" t="str">
            <v>贺振杰</v>
          </cell>
        </row>
        <row r="159">
          <cell r="C159" t="str">
            <v>欧晨鹰</v>
          </cell>
        </row>
        <row r="160">
          <cell r="C160" t="str">
            <v>黄金容</v>
          </cell>
        </row>
        <row r="161">
          <cell r="C161" t="str">
            <v>谢波</v>
          </cell>
        </row>
        <row r="162">
          <cell r="C162" t="str">
            <v>马华亮</v>
          </cell>
        </row>
        <row r="163">
          <cell r="C163" t="str">
            <v>齐康杰</v>
          </cell>
        </row>
        <row r="164">
          <cell r="C164" t="str">
            <v>黄希</v>
          </cell>
        </row>
        <row r="165">
          <cell r="C165" t="str">
            <v>李水平</v>
          </cell>
        </row>
        <row r="166">
          <cell r="C166" t="str">
            <v>宋娟</v>
          </cell>
        </row>
        <row r="167">
          <cell r="C167" t="str">
            <v>吴明贵</v>
          </cell>
        </row>
        <row r="168">
          <cell r="C168" t="str">
            <v>刘俊杰</v>
          </cell>
        </row>
        <row r="169">
          <cell r="C169" t="str">
            <v>瞿芬</v>
          </cell>
        </row>
        <row r="170">
          <cell r="C170" t="str">
            <v>瞿欢</v>
          </cell>
        </row>
        <row r="171">
          <cell r="C171" t="str">
            <v>彭智勇</v>
          </cell>
        </row>
        <row r="172">
          <cell r="C172" t="str">
            <v>张伟</v>
          </cell>
        </row>
        <row r="173">
          <cell r="C173" t="str">
            <v>周孝勇</v>
          </cell>
        </row>
        <row r="174">
          <cell r="C174" t="str">
            <v>谭智</v>
          </cell>
        </row>
        <row r="175">
          <cell r="C175" t="str">
            <v>罗杰</v>
          </cell>
        </row>
        <row r="176">
          <cell r="C176" t="str">
            <v>王朝辉</v>
          </cell>
        </row>
        <row r="177">
          <cell r="C177" t="str">
            <v>冯新宇</v>
          </cell>
        </row>
        <row r="178">
          <cell r="C178" t="str">
            <v>曲福贵</v>
          </cell>
        </row>
        <row r="179">
          <cell r="C179" t="str">
            <v>左鑫</v>
          </cell>
        </row>
        <row r="180">
          <cell r="C180" t="str">
            <v>罗双贵</v>
          </cell>
        </row>
        <row r="181">
          <cell r="C181" t="str">
            <v>游围广</v>
          </cell>
        </row>
        <row r="182">
          <cell r="C182" t="str">
            <v>左金亿</v>
          </cell>
        </row>
        <row r="183">
          <cell r="C183" t="str">
            <v>马战</v>
          </cell>
        </row>
        <row r="184">
          <cell r="C184" t="str">
            <v>曾选泽</v>
          </cell>
        </row>
        <row r="185">
          <cell r="C185" t="str">
            <v>张建伟</v>
          </cell>
        </row>
        <row r="186">
          <cell r="C186" t="str">
            <v>林新龙</v>
          </cell>
        </row>
        <row r="187">
          <cell r="C187" t="str">
            <v>卫伟伟</v>
          </cell>
        </row>
        <row r="188">
          <cell r="C188" t="str">
            <v>唐锋</v>
          </cell>
        </row>
        <row r="189">
          <cell r="C189" t="str">
            <v>刘红勇</v>
          </cell>
        </row>
        <row r="190">
          <cell r="C190" t="str">
            <v>周忠有</v>
          </cell>
        </row>
        <row r="191">
          <cell r="C191" t="str">
            <v>谢宗伏</v>
          </cell>
        </row>
        <row r="192">
          <cell r="C192" t="str">
            <v>刘顺新</v>
          </cell>
        </row>
        <row r="193">
          <cell r="C193" t="str">
            <v>廖益家</v>
          </cell>
        </row>
        <row r="194">
          <cell r="C194" t="str">
            <v>殷杜</v>
          </cell>
        </row>
        <row r="195">
          <cell r="C195" t="str">
            <v>王洋</v>
          </cell>
        </row>
        <row r="196">
          <cell r="C196" t="str">
            <v>喻英杰</v>
          </cell>
        </row>
        <row r="197">
          <cell r="C197" t="str">
            <v>尹桑声</v>
          </cell>
        </row>
        <row r="198">
          <cell r="C198" t="str">
            <v>杨倩</v>
          </cell>
        </row>
        <row r="199">
          <cell r="C199" t="str">
            <v>田志国</v>
          </cell>
        </row>
        <row r="200">
          <cell r="C200" t="str">
            <v>尹水英</v>
          </cell>
        </row>
        <row r="201">
          <cell r="C201" t="str">
            <v>王碧祥</v>
          </cell>
        </row>
        <row r="202">
          <cell r="C202" t="str">
            <v>唐标</v>
          </cell>
        </row>
        <row r="203">
          <cell r="C203" t="str">
            <v>谭剑</v>
          </cell>
        </row>
        <row r="204">
          <cell r="C204" t="str">
            <v>李全省</v>
          </cell>
        </row>
        <row r="205">
          <cell r="C205" t="str">
            <v>彭畅畅</v>
          </cell>
        </row>
        <row r="206">
          <cell r="C206" t="str">
            <v>李需</v>
          </cell>
        </row>
        <row r="207">
          <cell r="C207" t="str">
            <v>蔡归仓</v>
          </cell>
        </row>
        <row r="208">
          <cell r="C208" t="str">
            <v>黄杰</v>
          </cell>
        </row>
        <row r="209">
          <cell r="C209" t="str">
            <v>谭杰</v>
          </cell>
        </row>
        <row r="210">
          <cell r="C210" t="str">
            <v>马博</v>
          </cell>
        </row>
        <row r="211">
          <cell r="C211" t="str">
            <v>彭烈</v>
          </cell>
        </row>
        <row r="212">
          <cell r="C212" t="str">
            <v>陶万敏</v>
          </cell>
        </row>
        <row r="213">
          <cell r="C213" t="str">
            <v>易柳</v>
          </cell>
        </row>
        <row r="214">
          <cell r="C214" t="str">
            <v>刘拥军</v>
          </cell>
        </row>
        <row r="218">
          <cell r="C218" t="str">
            <v>服务费</v>
          </cell>
        </row>
        <row r="219">
          <cell r="C219" t="str">
            <v>合计</v>
          </cell>
        </row>
        <row r="220">
          <cell r="C220" t="str">
            <v>合计</v>
          </cell>
        </row>
        <row r="221">
          <cell r="C221" t="str">
            <v>合计</v>
          </cell>
        </row>
        <row r="222">
          <cell r="C222" t="str">
            <v>合计</v>
          </cell>
        </row>
        <row r="223">
          <cell r="C223" t="str">
            <v>合计</v>
          </cell>
        </row>
        <row r="224">
          <cell r="C224" t="str">
            <v>合计</v>
          </cell>
        </row>
        <row r="225">
          <cell r="C225" t="str">
            <v>合计</v>
          </cell>
        </row>
        <row r="226">
          <cell r="C226" t="str">
            <v>合计</v>
          </cell>
        </row>
      </sheetData>
      <sheetData sheetId="1"/>
      <sheetData sheetId="2"/>
      <sheetData sheetId="3"/>
      <sheetData sheetId="4"/>
      <sheetData sheetId="5"/>
      <sheetData sheetId="6"/>
      <sheetData sheetId="7">
        <row r="5">
          <cell r="J5">
            <v>5213</v>
          </cell>
          <cell r="K5">
            <v>0</v>
          </cell>
          <cell r="L5">
            <v>5213</v>
          </cell>
        </row>
      </sheetData>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37"/>
  <sheetViews>
    <sheetView workbookViewId="0">
      <pane xSplit="7" ySplit="3" topLeftCell="H120" activePane="bottomRight" state="frozen"/>
      <selection/>
      <selection pane="topRight"/>
      <selection pane="bottomLeft"/>
      <selection pane="bottomRight" activeCell="R123" sqref="R123"/>
    </sheetView>
  </sheetViews>
  <sheetFormatPr defaultColWidth="9" defaultRowHeight="14.25"/>
  <cols>
    <col min="1" max="2" width="4.875" style="28" customWidth="1"/>
    <col min="3" max="3" width="8.25" style="28" customWidth="1"/>
    <col min="4" max="4" width="11.1333333333333" style="28" customWidth="1"/>
    <col min="5" max="5" width="9.25" style="28" customWidth="1"/>
    <col min="6" max="6" width="6.625" style="28" customWidth="1"/>
    <col min="7" max="7" width="7.375" style="28" customWidth="1"/>
    <col min="8" max="8" width="10.625" style="28" customWidth="1"/>
    <col min="9" max="9" width="10.25" style="28" customWidth="1"/>
    <col min="10" max="10" width="8.375" style="28" customWidth="1"/>
    <col min="11" max="11" width="10" style="29" customWidth="1"/>
    <col min="12" max="12" width="8.125" style="28" customWidth="1"/>
    <col min="13" max="13" width="7.625" style="28" customWidth="1"/>
    <col min="14" max="15" width="6.625" style="28" customWidth="1"/>
    <col min="16" max="16" width="12.125" style="28" customWidth="1"/>
    <col min="17" max="17" width="6.875" style="28" customWidth="1"/>
    <col min="18" max="18" width="12.625" style="28" customWidth="1"/>
    <col min="19" max="20" width="9" style="2"/>
    <col min="21" max="22" width="9" style="2" customWidth="1"/>
    <col min="23" max="23" width="12.625" style="2"/>
    <col min="24" max="24" width="13.75" style="2"/>
    <col min="25" max="25" width="14.125" style="2"/>
    <col min="26" max="26" width="9" style="2"/>
    <col min="27" max="27" width="12.5" style="2" customWidth="1"/>
    <col min="28" max="16384" width="9" style="2"/>
  </cols>
  <sheetData>
    <row r="1" s="2" customFormat="1" ht="9" customHeight="1" spans="1:18">
      <c r="A1" s="28"/>
      <c r="B1" s="28"/>
      <c r="C1" s="28"/>
      <c r="D1" s="28"/>
      <c r="E1" s="28"/>
      <c r="F1" s="28"/>
      <c r="G1" s="28"/>
      <c r="H1" s="28"/>
      <c r="I1" s="28"/>
      <c r="J1" s="28"/>
      <c r="K1" s="29"/>
      <c r="L1" s="28"/>
      <c r="M1" s="28"/>
      <c r="N1" s="28"/>
      <c r="O1" s="28"/>
      <c r="P1" s="28"/>
      <c r="Q1" s="28"/>
      <c r="R1" s="28"/>
    </row>
    <row r="2" s="2" customFormat="1" ht="27" customHeight="1" spans="1:20">
      <c r="A2" s="30" t="s">
        <v>0</v>
      </c>
      <c r="B2" s="31"/>
      <c r="C2" s="31"/>
      <c r="D2" s="30"/>
      <c r="E2" s="30"/>
      <c r="F2" s="30"/>
      <c r="G2" s="30"/>
      <c r="H2" s="30"/>
      <c r="I2" s="30"/>
      <c r="J2" s="30"/>
      <c r="K2" s="29"/>
      <c r="L2" s="30"/>
      <c r="M2" s="30"/>
      <c r="N2" s="30"/>
      <c r="O2" s="30"/>
      <c r="P2" s="30"/>
      <c r="Q2" s="30"/>
      <c r="R2" s="30"/>
      <c r="S2" s="30"/>
      <c r="T2" s="30"/>
    </row>
    <row r="3" s="26" customFormat="1" ht="35" customHeight="1" spans="1:27">
      <c r="A3" s="32" t="s">
        <v>1</v>
      </c>
      <c r="B3" s="32" t="s">
        <v>2</v>
      </c>
      <c r="C3" s="32" t="s">
        <v>3</v>
      </c>
      <c r="D3" s="32" t="s">
        <v>4</v>
      </c>
      <c r="E3" s="32" t="s">
        <v>5</v>
      </c>
      <c r="F3" s="32" t="s">
        <v>6</v>
      </c>
      <c r="G3" s="32" t="s">
        <v>7</v>
      </c>
      <c r="H3" s="32" t="s">
        <v>8</v>
      </c>
      <c r="I3" s="32" t="s">
        <v>9</v>
      </c>
      <c r="J3" s="32" t="s">
        <v>10</v>
      </c>
      <c r="K3" s="38" t="s">
        <v>11</v>
      </c>
      <c r="L3" s="32" t="s">
        <v>12</v>
      </c>
      <c r="M3" s="32" t="s">
        <v>13</v>
      </c>
      <c r="N3" s="32" t="s">
        <v>14</v>
      </c>
      <c r="O3" s="32" t="s">
        <v>15</v>
      </c>
      <c r="P3" s="32" t="s">
        <v>16</v>
      </c>
      <c r="Q3" s="32" t="s">
        <v>17</v>
      </c>
      <c r="R3" s="51" t="s">
        <v>18</v>
      </c>
      <c r="S3" s="52" t="s">
        <v>19</v>
      </c>
      <c r="T3" s="53" t="s">
        <v>20</v>
      </c>
      <c r="U3" s="26" t="s">
        <v>21</v>
      </c>
      <c r="AA3" s="25" t="s">
        <v>22</v>
      </c>
    </row>
    <row r="4" s="2" customFormat="1" ht="21.7" customHeight="1" spans="1:27">
      <c r="A4" s="33">
        <f t="shared" ref="A4:A67" si="0">ROW()-3</f>
        <v>1</v>
      </c>
      <c r="B4" s="33">
        <v>24101004</v>
      </c>
      <c r="C4" s="34" t="s">
        <v>23</v>
      </c>
      <c r="D4" s="34">
        <v>45693</v>
      </c>
      <c r="E4" s="33" t="s">
        <v>24</v>
      </c>
      <c r="F4" s="35">
        <v>24</v>
      </c>
      <c r="G4" s="35">
        <v>26</v>
      </c>
      <c r="H4" s="36">
        <v>2100</v>
      </c>
      <c r="I4" s="36"/>
      <c r="J4" s="39">
        <v>680</v>
      </c>
      <c r="K4" s="40">
        <v>1230</v>
      </c>
      <c r="L4" s="41">
        <v>512</v>
      </c>
      <c r="M4" s="42"/>
      <c r="N4" s="36">
        <v>-20</v>
      </c>
      <c r="O4" s="36"/>
      <c r="P4" s="43">
        <v>5012</v>
      </c>
      <c r="Q4" s="54">
        <v>0</v>
      </c>
      <c r="R4" s="43">
        <f t="shared" ref="R4:R67" si="1">P4-Q4</f>
        <v>5012</v>
      </c>
      <c r="S4" s="55"/>
      <c r="T4" s="56" t="str">
        <f>VLOOKUP(C4,'[2]2025.05'!$B$3:$CN$700,38,0)</f>
        <v>湖南诚展</v>
      </c>
      <c r="U4" s="2">
        <f>VLOOKUP(C4,[3]一线员工!$C$3:$BW$800,60,0)</f>
        <v>5012</v>
      </c>
      <c r="V4" s="2">
        <f t="shared" ref="V4:V67" si="2">U4-R4</f>
        <v>0</v>
      </c>
      <c r="W4" s="57">
        <f t="shared" ref="W4:W67" si="3">SUM(G4:O4)</f>
        <v>4528</v>
      </c>
      <c r="X4" s="57">
        <f t="shared" ref="X4:X67" si="4">P4-W4</f>
        <v>484</v>
      </c>
      <c r="Y4" s="2">
        <f t="shared" ref="Y4:Y67" si="5">R4/G4</f>
        <v>192.769230769231</v>
      </c>
      <c r="AA4" s="25" t="str">
        <f>_xlfn.XLOOKUP($C4,[4]汇总!$C:$C,[4]汇总!$C:$C)</f>
        <v>殷耀华</v>
      </c>
    </row>
    <row r="5" s="2" customFormat="1" ht="21.7" customHeight="1" spans="1:27">
      <c r="A5" s="33">
        <f t="shared" si="0"/>
        <v>2</v>
      </c>
      <c r="B5" s="33"/>
      <c r="C5" s="34" t="s">
        <v>25</v>
      </c>
      <c r="D5" s="34">
        <v>45722</v>
      </c>
      <c r="E5" s="33" t="s">
        <v>26</v>
      </c>
      <c r="F5" s="35">
        <v>24</v>
      </c>
      <c r="G5" s="35">
        <v>29</v>
      </c>
      <c r="H5" s="36">
        <v>2100</v>
      </c>
      <c r="I5" s="36"/>
      <c r="J5" s="39">
        <v>735</v>
      </c>
      <c r="K5" s="44">
        <v>1200</v>
      </c>
      <c r="L5" s="41">
        <v>580</v>
      </c>
      <c r="M5" s="42"/>
      <c r="N5" s="36"/>
      <c r="O5" s="36"/>
      <c r="P5" s="43">
        <v>5669</v>
      </c>
      <c r="Q5" s="54">
        <v>0</v>
      </c>
      <c r="R5" s="43">
        <f t="shared" si="1"/>
        <v>5669</v>
      </c>
      <c r="S5" s="55"/>
      <c r="T5" s="56" t="str">
        <f>VLOOKUP(C5,'[2]2025.05'!$B$3:$CN$700,38,0)</f>
        <v>湖南诚展</v>
      </c>
      <c r="U5" s="2">
        <f>VLOOKUP(C5,[3]一线员工!$C$3:$BW$800,60,0)</f>
        <v>5669</v>
      </c>
      <c r="V5" s="2">
        <f t="shared" si="2"/>
        <v>0</v>
      </c>
      <c r="W5" s="57">
        <f t="shared" si="3"/>
        <v>4644</v>
      </c>
      <c r="X5" s="57">
        <f t="shared" si="4"/>
        <v>1025</v>
      </c>
      <c r="Y5" s="2">
        <f t="shared" si="5"/>
        <v>195.48275862069</v>
      </c>
      <c r="AA5" s="25" t="str">
        <f>_xlfn.XLOOKUP($C5,[4]汇总!$C:$C,[4]汇总!$C:$C)</f>
        <v>李春华</v>
      </c>
    </row>
    <row r="6" s="2" customFormat="1" ht="21.7" customHeight="1" spans="1:27">
      <c r="A6" s="33">
        <f t="shared" si="0"/>
        <v>3</v>
      </c>
      <c r="B6" s="33"/>
      <c r="C6" s="34" t="s">
        <v>27</v>
      </c>
      <c r="D6" s="34">
        <v>45802</v>
      </c>
      <c r="E6" s="33" t="s">
        <v>28</v>
      </c>
      <c r="F6" s="35">
        <v>24</v>
      </c>
      <c r="G6" s="35">
        <v>7</v>
      </c>
      <c r="H6" s="37">
        <v>583.333333333333</v>
      </c>
      <c r="I6" s="36">
        <v>670.833333333333</v>
      </c>
      <c r="J6" s="36">
        <v>145.833333333333</v>
      </c>
      <c r="K6" s="45"/>
      <c r="L6" s="41">
        <v>132</v>
      </c>
      <c r="M6" s="42"/>
      <c r="N6" s="36"/>
      <c r="O6" s="36"/>
      <c r="P6" s="43">
        <v>1532</v>
      </c>
      <c r="Q6" s="54">
        <v>0</v>
      </c>
      <c r="R6" s="43">
        <f t="shared" si="1"/>
        <v>1532</v>
      </c>
      <c r="S6" s="55"/>
      <c r="T6" s="56" t="str">
        <f>VLOOKUP(C6,'[2]2025.05'!$B$3:$CN$700,38,0)</f>
        <v>湘潭宏顺</v>
      </c>
      <c r="U6" s="2">
        <f>VLOOKUP(C6,[3]一线员工!$C$3:$BW$800,60,0)</f>
        <v>1532</v>
      </c>
      <c r="V6" s="2">
        <f t="shared" si="2"/>
        <v>0</v>
      </c>
      <c r="W6" s="57">
        <f t="shared" si="3"/>
        <v>1539</v>
      </c>
      <c r="X6" s="57">
        <f t="shared" si="4"/>
        <v>-6.99999999999977</v>
      </c>
      <c r="Y6" s="2">
        <f t="shared" si="5"/>
        <v>218.857142857143</v>
      </c>
      <c r="AA6" s="25" t="e">
        <f>_xlfn.XLOOKUP($C6,[4]汇总!$C:$C,[4]汇总!$C:$C)</f>
        <v>#N/A</v>
      </c>
    </row>
    <row r="7" s="2" customFormat="1" ht="21.7" customHeight="1" spans="1:27">
      <c r="A7" s="33">
        <f t="shared" si="0"/>
        <v>4</v>
      </c>
      <c r="B7" s="33">
        <v>1253</v>
      </c>
      <c r="C7" s="34" t="s">
        <v>29</v>
      </c>
      <c r="D7" s="34">
        <v>45573</v>
      </c>
      <c r="E7" s="33" t="s">
        <v>30</v>
      </c>
      <c r="F7" s="35">
        <v>26</v>
      </c>
      <c r="G7" s="35">
        <v>28</v>
      </c>
      <c r="H7" s="37">
        <v>1604.61538461538</v>
      </c>
      <c r="I7" s="36">
        <v>2907.998664</v>
      </c>
      <c r="J7" s="46">
        <v>282</v>
      </c>
      <c r="K7" s="47">
        <v>800</v>
      </c>
      <c r="L7" s="41">
        <v>560</v>
      </c>
      <c r="M7" s="42"/>
      <c r="N7" s="36">
        <v>-40</v>
      </c>
      <c r="O7" s="36">
        <v>300</v>
      </c>
      <c r="P7" s="43">
        <v>6738.61</v>
      </c>
      <c r="Q7" s="54">
        <v>55.75</v>
      </c>
      <c r="R7" s="43">
        <f t="shared" si="1"/>
        <v>6682.86</v>
      </c>
      <c r="S7" s="55"/>
      <c r="T7" s="56" t="str">
        <f>VLOOKUP(C7,'[2]2025.05'!$B$3:$CN$700,38,0)</f>
        <v>湖南诚展</v>
      </c>
      <c r="U7" s="2">
        <f>VLOOKUP(C7,[3]一线员工!$C$3:$BW$800,60,0)</f>
        <v>6682.86</v>
      </c>
      <c r="V7" s="2">
        <f t="shared" si="2"/>
        <v>0</v>
      </c>
      <c r="W7" s="57">
        <f t="shared" si="3"/>
        <v>6442.61404861538</v>
      </c>
      <c r="X7" s="57">
        <f t="shared" si="4"/>
        <v>295.995951384615</v>
      </c>
      <c r="Y7" s="2">
        <f t="shared" si="5"/>
        <v>238.673571428571</v>
      </c>
      <c r="AA7" s="25" t="str">
        <f>_xlfn.XLOOKUP($C7,[4]汇总!$C:$C,[4]汇总!$C:$C)</f>
        <v>史双宇</v>
      </c>
    </row>
    <row r="8" s="2" customFormat="1" ht="21.7" customHeight="1" spans="1:27">
      <c r="A8" s="33">
        <f t="shared" si="0"/>
        <v>5</v>
      </c>
      <c r="B8" s="33">
        <v>24101207</v>
      </c>
      <c r="C8" s="34" t="s">
        <v>31</v>
      </c>
      <c r="D8" s="34">
        <v>45579</v>
      </c>
      <c r="E8" s="33" t="s">
        <v>30</v>
      </c>
      <c r="F8" s="35">
        <v>26</v>
      </c>
      <c r="G8" s="35">
        <v>26.5</v>
      </c>
      <c r="H8" s="37">
        <v>1518.65384615385</v>
      </c>
      <c r="I8" s="36">
        <v>2550.70792</v>
      </c>
      <c r="J8" s="46">
        <v>285</v>
      </c>
      <c r="K8" s="47">
        <v>200</v>
      </c>
      <c r="L8" s="41">
        <v>448</v>
      </c>
      <c r="M8" s="36">
        <v>120</v>
      </c>
      <c r="N8" s="36">
        <v>-20</v>
      </c>
      <c r="O8" s="36">
        <v>300</v>
      </c>
      <c r="P8" s="43">
        <v>5614.36</v>
      </c>
      <c r="Q8" s="54">
        <v>0</v>
      </c>
      <c r="R8" s="43">
        <f t="shared" si="1"/>
        <v>5614.36</v>
      </c>
      <c r="S8" s="55"/>
      <c r="T8" s="56" t="str">
        <f>VLOOKUP(C8,'[2]2025.05'!$B$3:$CN$700,38,0)</f>
        <v>湖南诚展</v>
      </c>
      <c r="U8" s="2">
        <f>VLOOKUP(C8,[3]一线员工!$C$3:$BW$800,60,0)</f>
        <v>5614.36</v>
      </c>
      <c r="V8" s="2">
        <f t="shared" si="2"/>
        <v>0</v>
      </c>
      <c r="W8" s="57">
        <f t="shared" si="3"/>
        <v>5428.86176615385</v>
      </c>
      <c r="X8" s="57">
        <f t="shared" si="4"/>
        <v>185.498233846153</v>
      </c>
      <c r="Y8" s="2">
        <f t="shared" si="5"/>
        <v>211.862641509434</v>
      </c>
      <c r="AA8" s="25" t="str">
        <f>_xlfn.XLOOKUP($C8,[4]汇总!$C:$C,[4]汇总!$C:$C)</f>
        <v>谢桂华</v>
      </c>
    </row>
    <row r="9" s="2" customFormat="1" ht="21.7" customHeight="1" spans="1:27">
      <c r="A9" s="33">
        <f t="shared" si="0"/>
        <v>6</v>
      </c>
      <c r="B9" s="33">
        <v>24101205</v>
      </c>
      <c r="C9" s="34" t="s">
        <v>32</v>
      </c>
      <c r="D9" s="34">
        <v>45579</v>
      </c>
      <c r="E9" s="33" t="s">
        <v>30</v>
      </c>
      <c r="F9" s="35">
        <v>26</v>
      </c>
      <c r="G9" s="35">
        <v>29</v>
      </c>
      <c r="H9" s="37">
        <v>1661.92307692308</v>
      </c>
      <c r="I9" s="36">
        <v>3006.295902</v>
      </c>
      <c r="J9" s="46">
        <v>282</v>
      </c>
      <c r="K9" s="47">
        <v>300</v>
      </c>
      <c r="L9" s="41">
        <v>580</v>
      </c>
      <c r="M9" s="42"/>
      <c r="N9" s="36"/>
      <c r="O9" s="36">
        <v>300</v>
      </c>
      <c r="P9" s="43">
        <v>6512.22</v>
      </c>
      <c r="Q9" s="54">
        <v>0</v>
      </c>
      <c r="R9" s="43">
        <f t="shared" si="1"/>
        <v>6512.22</v>
      </c>
      <c r="S9" s="55"/>
      <c r="T9" s="56" t="str">
        <f>VLOOKUP(C9,'[2]2025.05'!$B$3:$CN$700,38,0)</f>
        <v>湖南诚展</v>
      </c>
      <c r="U9" s="2">
        <f>VLOOKUP(C9,[3]一线员工!$C$3:$BW$800,60,0)</f>
        <v>6512.22</v>
      </c>
      <c r="V9" s="2">
        <f t="shared" si="2"/>
        <v>0</v>
      </c>
      <c r="W9" s="57">
        <f t="shared" si="3"/>
        <v>6159.21897892308</v>
      </c>
      <c r="X9" s="57">
        <f t="shared" si="4"/>
        <v>353.001021076923</v>
      </c>
      <c r="Y9" s="2">
        <f t="shared" si="5"/>
        <v>224.559310344828</v>
      </c>
      <c r="AA9" s="25" t="str">
        <f>_xlfn.XLOOKUP($C9,[4]汇总!$C:$C,[4]汇总!$C:$C)</f>
        <v>董婧雯</v>
      </c>
    </row>
    <row r="10" s="2" customFormat="1" ht="21.7" customHeight="1" spans="1:27">
      <c r="A10" s="33">
        <f t="shared" si="0"/>
        <v>7</v>
      </c>
      <c r="B10" s="33">
        <v>24102101</v>
      </c>
      <c r="C10" s="34" t="s">
        <v>33</v>
      </c>
      <c r="D10" s="34">
        <v>45587</v>
      </c>
      <c r="E10" s="33" t="s">
        <v>30</v>
      </c>
      <c r="F10" s="35">
        <v>26</v>
      </c>
      <c r="G10" s="35">
        <v>23</v>
      </c>
      <c r="H10" s="37">
        <v>1318.07692307692</v>
      </c>
      <c r="I10" s="36">
        <v>2322.29</v>
      </c>
      <c r="J10" s="46">
        <v>282</v>
      </c>
      <c r="K10" s="47">
        <v>200</v>
      </c>
      <c r="L10" s="41">
        <v>460</v>
      </c>
      <c r="M10" s="36">
        <v>400</v>
      </c>
      <c r="N10" s="36"/>
      <c r="O10" s="36">
        <v>0</v>
      </c>
      <c r="P10" s="43">
        <v>5666.37</v>
      </c>
      <c r="Q10" s="54">
        <v>0</v>
      </c>
      <c r="R10" s="43">
        <f t="shared" si="1"/>
        <v>5666.37</v>
      </c>
      <c r="S10" s="55"/>
      <c r="T10" s="56" t="str">
        <f>VLOOKUP(C10,'[2]2025.05'!$B$3:$CN$700,38,0)</f>
        <v>湖南诚展</v>
      </c>
      <c r="U10" s="2">
        <f>VLOOKUP(C10,[3]一线员工!$C$3:$BW$800,60,0)</f>
        <v>5666.37</v>
      </c>
      <c r="V10" s="2">
        <f t="shared" si="2"/>
        <v>0</v>
      </c>
      <c r="W10" s="57">
        <f t="shared" si="3"/>
        <v>5005.36692307692</v>
      </c>
      <c r="X10" s="57">
        <f t="shared" si="4"/>
        <v>661.003076923077</v>
      </c>
      <c r="Y10" s="2">
        <f t="shared" si="5"/>
        <v>246.363913043478</v>
      </c>
      <c r="AA10" s="25" t="str">
        <f>_xlfn.XLOOKUP($C10,[4]汇总!$C:$C,[4]汇总!$C:$C)</f>
        <v>张忠宝</v>
      </c>
    </row>
    <row r="11" s="2" customFormat="1" ht="21.7" customHeight="1" spans="1:27">
      <c r="A11" s="33">
        <f t="shared" si="0"/>
        <v>8</v>
      </c>
      <c r="B11" s="33">
        <v>2410264</v>
      </c>
      <c r="C11" s="34" t="s">
        <v>34</v>
      </c>
      <c r="D11" s="34">
        <v>45591</v>
      </c>
      <c r="E11" s="33" t="s">
        <v>30</v>
      </c>
      <c r="F11" s="35">
        <v>26</v>
      </c>
      <c r="G11" s="35">
        <v>16.4</v>
      </c>
      <c r="H11" s="37">
        <v>939.846153846154</v>
      </c>
      <c r="I11" s="36">
        <v>1785.372</v>
      </c>
      <c r="J11" s="46">
        <v>258</v>
      </c>
      <c r="K11" s="48">
        <v>189.230769230769</v>
      </c>
      <c r="L11" s="41">
        <v>320</v>
      </c>
      <c r="M11" s="42"/>
      <c r="N11" s="36"/>
      <c r="O11" s="36">
        <v>0</v>
      </c>
      <c r="P11" s="43">
        <v>3477.15</v>
      </c>
      <c r="Q11" s="54">
        <v>24.75</v>
      </c>
      <c r="R11" s="43">
        <f t="shared" si="1"/>
        <v>3452.4</v>
      </c>
      <c r="S11" s="55"/>
      <c r="T11" s="56" t="str">
        <f>VLOOKUP(C11,'[2]2025.05'!$B$3:$CN$700,38,0)</f>
        <v>湖南诚展</v>
      </c>
      <c r="U11" s="2">
        <f>VLOOKUP(C11,[3]一线员工!$C$3:$BW$800,60,0)</f>
        <v>3452.4</v>
      </c>
      <c r="V11" s="2">
        <f t="shared" si="2"/>
        <v>0</v>
      </c>
      <c r="W11" s="57">
        <f t="shared" si="3"/>
        <v>3508.84892307692</v>
      </c>
      <c r="X11" s="57">
        <f t="shared" si="4"/>
        <v>-31.6989230769227</v>
      </c>
      <c r="Y11" s="2">
        <f t="shared" si="5"/>
        <v>210.512195121951</v>
      </c>
      <c r="AA11" s="25" t="str">
        <f>_xlfn.XLOOKUP($C11,[4]汇总!$C:$C,[4]汇总!$C:$C)</f>
        <v>刘湘宇</v>
      </c>
    </row>
    <row r="12" s="2" customFormat="1" ht="21.7" customHeight="1" spans="1:27">
      <c r="A12" s="33">
        <f t="shared" si="0"/>
        <v>9</v>
      </c>
      <c r="B12" s="33"/>
      <c r="C12" s="34" t="s">
        <v>35</v>
      </c>
      <c r="D12" s="34">
        <v>45643</v>
      </c>
      <c r="E12" s="33" t="s">
        <v>30</v>
      </c>
      <c r="F12" s="35">
        <v>26</v>
      </c>
      <c r="G12" s="35">
        <v>28</v>
      </c>
      <c r="H12" s="37">
        <v>1604.61538461538</v>
      </c>
      <c r="I12" s="36">
        <v>2898.092664</v>
      </c>
      <c r="J12" s="46">
        <v>285</v>
      </c>
      <c r="K12" s="47">
        <v>800</v>
      </c>
      <c r="L12" s="41">
        <v>560</v>
      </c>
      <c r="M12" s="42"/>
      <c r="N12" s="36">
        <v>-10</v>
      </c>
      <c r="O12" s="36">
        <v>300</v>
      </c>
      <c r="P12" s="43">
        <v>6811.71</v>
      </c>
      <c r="Q12" s="54">
        <v>28.67</v>
      </c>
      <c r="R12" s="43">
        <f t="shared" si="1"/>
        <v>6783.04</v>
      </c>
      <c r="S12" s="55"/>
      <c r="T12" s="56" t="str">
        <f>VLOOKUP(C12,'[2]2025.05'!$B$3:$CN$700,38,0)</f>
        <v>湖南诚展</v>
      </c>
      <c r="U12" s="2">
        <f>VLOOKUP(C12,[3]一线员工!$C$3:$BW$800,60,0)</f>
        <v>6783.04</v>
      </c>
      <c r="V12" s="2">
        <f t="shared" si="2"/>
        <v>0</v>
      </c>
      <c r="W12" s="57">
        <f t="shared" si="3"/>
        <v>6465.70804861538</v>
      </c>
      <c r="X12" s="57">
        <f t="shared" si="4"/>
        <v>346.001951384615</v>
      </c>
      <c r="Y12" s="2">
        <f t="shared" si="5"/>
        <v>242.251428571429</v>
      </c>
      <c r="AA12" s="25" t="str">
        <f>_xlfn.XLOOKUP($C12,[4]汇总!$C:$C,[4]汇总!$C:$C)</f>
        <v>李力争</v>
      </c>
    </row>
    <row r="13" s="2" customFormat="1" ht="21.7" customHeight="1" spans="1:27">
      <c r="A13" s="33">
        <f t="shared" si="0"/>
        <v>10</v>
      </c>
      <c r="B13" s="33"/>
      <c r="C13" s="34" t="s">
        <v>36</v>
      </c>
      <c r="D13" s="34">
        <v>45587</v>
      </c>
      <c r="E13" s="33" t="s">
        <v>30</v>
      </c>
      <c r="F13" s="35">
        <v>26</v>
      </c>
      <c r="G13" s="35">
        <v>29</v>
      </c>
      <c r="H13" s="37">
        <v>1661.92307692308</v>
      </c>
      <c r="I13" s="36">
        <v>3006.295902</v>
      </c>
      <c r="J13" s="46">
        <v>288</v>
      </c>
      <c r="K13" s="47">
        <v>300</v>
      </c>
      <c r="L13" s="41">
        <v>580</v>
      </c>
      <c r="M13" s="36">
        <v>600</v>
      </c>
      <c r="N13" s="36"/>
      <c r="O13" s="36">
        <v>300</v>
      </c>
      <c r="P13" s="43">
        <v>7168.22</v>
      </c>
      <c r="Q13" s="54">
        <v>0</v>
      </c>
      <c r="R13" s="43">
        <f t="shared" si="1"/>
        <v>7168.22</v>
      </c>
      <c r="S13" s="55"/>
      <c r="T13" s="56" t="str">
        <f>VLOOKUP(C13,'[2]2025.05'!$B$3:$CN$700,38,0)</f>
        <v>湖南诚展</v>
      </c>
      <c r="U13" s="2">
        <f>VLOOKUP(C13,[3]一线员工!$C$3:$BW$800,60,0)</f>
        <v>7168.22</v>
      </c>
      <c r="V13" s="2">
        <f t="shared" si="2"/>
        <v>0</v>
      </c>
      <c r="W13" s="57">
        <f t="shared" si="3"/>
        <v>6765.21897892308</v>
      </c>
      <c r="X13" s="57">
        <f t="shared" si="4"/>
        <v>403.001021076923</v>
      </c>
      <c r="Y13" s="2">
        <f t="shared" si="5"/>
        <v>247.18</v>
      </c>
      <c r="AA13" s="25" t="str">
        <f>_xlfn.XLOOKUP($C13,[4]汇总!$C:$C,[4]汇总!$C:$C)</f>
        <v>唐亮</v>
      </c>
    </row>
    <row r="14" s="2" customFormat="1" ht="21.7" customHeight="1" spans="1:27">
      <c r="A14" s="33">
        <f t="shared" si="0"/>
        <v>11</v>
      </c>
      <c r="B14" s="33"/>
      <c r="C14" s="34" t="s">
        <v>37</v>
      </c>
      <c r="D14" s="34">
        <v>45637</v>
      </c>
      <c r="E14" s="33" t="s">
        <v>30</v>
      </c>
      <c r="F14" s="35">
        <v>26</v>
      </c>
      <c r="G14" s="35">
        <v>27</v>
      </c>
      <c r="H14" s="37">
        <v>1547.30769230769</v>
      </c>
      <c r="I14" s="36">
        <v>2799.21</v>
      </c>
      <c r="J14" s="46">
        <v>288</v>
      </c>
      <c r="K14" s="49">
        <v>300</v>
      </c>
      <c r="L14" s="41">
        <v>540</v>
      </c>
      <c r="M14" s="42"/>
      <c r="N14" s="36">
        <v>-10</v>
      </c>
      <c r="O14" s="36">
        <v>300</v>
      </c>
      <c r="P14" s="43">
        <v>6580.52</v>
      </c>
      <c r="Q14" s="54">
        <v>0</v>
      </c>
      <c r="R14" s="43">
        <f t="shared" si="1"/>
        <v>6580.52</v>
      </c>
      <c r="S14" s="55"/>
      <c r="T14" s="56" t="str">
        <f>VLOOKUP(C14,'[2]2025.05'!$B$3:$CN$700,38,0)</f>
        <v>湖南诚展</v>
      </c>
      <c r="U14" s="2">
        <f>VLOOKUP(C14,[3]一线员工!$C$3:$BW$800,60,0)</f>
        <v>6580.52</v>
      </c>
      <c r="V14" s="2">
        <f t="shared" si="2"/>
        <v>0</v>
      </c>
      <c r="W14" s="57">
        <f t="shared" si="3"/>
        <v>5791.51769230769</v>
      </c>
      <c r="X14" s="57">
        <f t="shared" si="4"/>
        <v>789.002307692308</v>
      </c>
      <c r="Y14" s="2">
        <f t="shared" si="5"/>
        <v>243.722962962963</v>
      </c>
      <c r="AA14" s="25" t="str">
        <f>_xlfn.XLOOKUP($C14,[4]汇总!$C:$C,[4]汇总!$C:$C)</f>
        <v>罗向锋</v>
      </c>
    </row>
    <row r="15" s="2" customFormat="1" ht="21.7" customHeight="1" spans="1:27">
      <c r="A15" s="33">
        <f t="shared" si="0"/>
        <v>12</v>
      </c>
      <c r="B15" s="33"/>
      <c r="C15" s="34" t="s">
        <v>38</v>
      </c>
      <c r="D15" s="34">
        <v>45703</v>
      </c>
      <c r="E15" s="33" t="s">
        <v>30</v>
      </c>
      <c r="F15" s="35">
        <v>26</v>
      </c>
      <c r="G15" s="35">
        <v>26</v>
      </c>
      <c r="H15" s="37">
        <v>1490</v>
      </c>
      <c r="I15" s="36">
        <v>2709.98</v>
      </c>
      <c r="J15" s="46">
        <v>279</v>
      </c>
      <c r="K15" s="47">
        <v>200</v>
      </c>
      <c r="L15" s="41">
        <v>520</v>
      </c>
      <c r="M15" s="42"/>
      <c r="N15" s="36"/>
      <c r="O15" s="36">
        <v>200</v>
      </c>
      <c r="P15" s="43">
        <v>5706.98</v>
      </c>
      <c r="Q15" s="54">
        <v>0</v>
      </c>
      <c r="R15" s="43">
        <f t="shared" si="1"/>
        <v>5706.98</v>
      </c>
      <c r="S15" s="55"/>
      <c r="T15" s="56" t="str">
        <f>VLOOKUP(C15,'[2]2025.05'!$B$3:$CN$700,38,0)</f>
        <v>湖南诚展</v>
      </c>
      <c r="U15" s="2">
        <f>VLOOKUP(C15,[3]一线员工!$C$3:$BW$800,60,0)</f>
        <v>5706.98</v>
      </c>
      <c r="V15" s="2">
        <f t="shared" si="2"/>
        <v>0</v>
      </c>
      <c r="W15" s="57">
        <f t="shared" si="3"/>
        <v>5424.98</v>
      </c>
      <c r="X15" s="57">
        <f t="shared" si="4"/>
        <v>282</v>
      </c>
      <c r="Y15" s="2">
        <f t="shared" si="5"/>
        <v>219.499230769231</v>
      </c>
      <c r="AA15" s="25" t="str">
        <f>_xlfn.XLOOKUP($C15,[4]汇总!$C:$C,[4]汇总!$C:$C)</f>
        <v>谭金祥</v>
      </c>
    </row>
    <row r="16" s="2" customFormat="1" ht="21.7" customHeight="1" spans="1:27">
      <c r="A16" s="33">
        <f t="shared" si="0"/>
        <v>13</v>
      </c>
      <c r="B16" s="33"/>
      <c r="C16" s="34" t="s">
        <v>39</v>
      </c>
      <c r="D16" s="34">
        <v>45713</v>
      </c>
      <c r="E16" s="33" t="s">
        <v>30</v>
      </c>
      <c r="F16" s="35">
        <v>26</v>
      </c>
      <c r="G16" s="35">
        <v>26</v>
      </c>
      <c r="H16" s="37">
        <v>1490</v>
      </c>
      <c r="I16" s="36">
        <v>2709.98</v>
      </c>
      <c r="J16" s="46">
        <v>276</v>
      </c>
      <c r="K16" s="47">
        <v>200</v>
      </c>
      <c r="L16" s="41">
        <v>520</v>
      </c>
      <c r="M16" s="42"/>
      <c r="N16" s="36"/>
      <c r="O16" s="36">
        <v>200</v>
      </c>
      <c r="P16" s="43">
        <v>5653.98</v>
      </c>
      <c r="Q16" s="54">
        <v>24.75</v>
      </c>
      <c r="R16" s="43">
        <f t="shared" si="1"/>
        <v>5629.23</v>
      </c>
      <c r="S16" s="55"/>
      <c r="T16" s="56" t="str">
        <f>VLOOKUP(C16,'[2]2025.05'!$B$3:$CN$700,38,0)</f>
        <v>湖南诚展</v>
      </c>
      <c r="U16" s="2">
        <f>VLOOKUP(C16,[3]一线员工!$C$3:$BW$800,60,0)</f>
        <v>5629.23</v>
      </c>
      <c r="V16" s="2">
        <f t="shared" si="2"/>
        <v>0</v>
      </c>
      <c r="W16" s="57">
        <f t="shared" si="3"/>
        <v>5421.98</v>
      </c>
      <c r="X16" s="57">
        <f t="shared" si="4"/>
        <v>232</v>
      </c>
      <c r="Y16" s="2">
        <f t="shared" si="5"/>
        <v>216.508846153846</v>
      </c>
      <c r="AA16" s="25" t="str">
        <f>_xlfn.XLOOKUP($C16,[4]汇总!$C:$C,[4]汇总!$C:$C)</f>
        <v>王子先</v>
      </c>
    </row>
    <row r="17" s="2" customFormat="1" ht="21.7" customHeight="1" spans="1:27">
      <c r="A17" s="33">
        <f t="shared" si="0"/>
        <v>14</v>
      </c>
      <c r="B17" s="33"/>
      <c r="C17" s="34" t="s">
        <v>40</v>
      </c>
      <c r="D17" s="34">
        <v>45713</v>
      </c>
      <c r="E17" s="33" t="s">
        <v>30</v>
      </c>
      <c r="F17" s="35">
        <v>26</v>
      </c>
      <c r="G17" s="35">
        <v>29</v>
      </c>
      <c r="H17" s="37">
        <v>1661.92307692308</v>
      </c>
      <c r="I17" s="36">
        <v>3006.295902</v>
      </c>
      <c r="J17" s="46">
        <v>273</v>
      </c>
      <c r="K17" s="47">
        <v>300</v>
      </c>
      <c r="L17" s="41">
        <v>580</v>
      </c>
      <c r="M17" s="36">
        <v>40</v>
      </c>
      <c r="N17" s="36">
        <v>-10</v>
      </c>
      <c r="O17" s="36">
        <v>300</v>
      </c>
      <c r="P17" s="43">
        <v>6483.22</v>
      </c>
      <c r="Q17" s="54">
        <v>24.75</v>
      </c>
      <c r="R17" s="43">
        <f t="shared" si="1"/>
        <v>6458.47</v>
      </c>
      <c r="S17" s="55"/>
      <c r="T17" s="56" t="str">
        <f>VLOOKUP(C17,'[2]2025.05'!$B$3:$CN$700,38,0)</f>
        <v>湖南诚展</v>
      </c>
      <c r="U17" s="2">
        <f>VLOOKUP(C17,[3]一线员工!$C$3:$BW$800,60,0)</f>
        <v>6458.47</v>
      </c>
      <c r="V17" s="2">
        <f t="shared" si="2"/>
        <v>0</v>
      </c>
      <c r="W17" s="57">
        <f t="shared" si="3"/>
        <v>6180.21897892308</v>
      </c>
      <c r="X17" s="57">
        <f t="shared" si="4"/>
        <v>303.001021076923</v>
      </c>
      <c r="Y17" s="2">
        <f t="shared" si="5"/>
        <v>222.705862068966</v>
      </c>
      <c r="AA17" s="25" t="str">
        <f>_xlfn.XLOOKUP($C17,[4]汇总!$C:$C,[4]汇总!$C:$C)</f>
        <v>赵琦</v>
      </c>
    </row>
    <row r="18" s="2" customFormat="1" ht="21.7" customHeight="1" spans="1:27">
      <c r="A18" s="33">
        <f t="shared" si="0"/>
        <v>15</v>
      </c>
      <c r="B18" s="33"/>
      <c r="C18" s="34" t="s">
        <v>41</v>
      </c>
      <c r="D18" s="34">
        <v>45733</v>
      </c>
      <c r="E18" s="33" t="s">
        <v>30</v>
      </c>
      <c r="F18" s="35">
        <v>26</v>
      </c>
      <c r="G18" s="35">
        <v>28</v>
      </c>
      <c r="H18" s="37">
        <v>1604.61538461538</v>
      </c>
      <c r="I18" s="36">
        <v>2907.998664</v>
      </c>
      <c r="J18" s="46">
        <v>279</v>
      </c>
      <c r="K18" s="47">
        <v>800</v>
      </c>
      <c r="L18" s="41">
        <v>560</v>
      </c>
      <c r="M18" s="42"/>
      <c r="N18" s="36"/>
      <c r="O18" s="36">
        <v>300</v>
      </c>
      <c r="P18" s="43">
        <v>6775.61</v>
      </c>
      <c r="Q18" s="54">
        <v>0</v>
      </c>
      <c r="R18" s="43">
        <f t="shared" si="1"/>
        <v>6775.61</v>
      </c>
      <c r="S18" s="55"/>
      <c r="T18" s="56" t="str">
        <f>VLOOKUP(C18,'[2]2025.05'!$B$3:$CN$700,38,0)</f>
        <v>湖南诚展</v>
      </c>
      <c r="U18" s="2">
        <f>VLOOKUP(C18,[3]一线员工!$C$3:$BW$800,60,0)</f>
        <v>6775.61</v>
      </c>
      <c r="V18" s="2">
        <f t="shared" si="2"/>
        <v>0</v>
      </c>
      <c r="W18" s="57">
        <f t="shared" si="3"/>
        <v>6479.61404861538</v>
      </c>
      <c r="X18" s="57">
        <f t="shared" si="4"/>
        <v>295.995951384615</v>
      </c>
      <c r="Y18" s="2">
        <f t="shared" si="5"/>
        <v>241.986071428571</v>
      </c>
      <c r="AA18" s="25" t="str">
        <f>_xlfn.XLOOKUP($C18,[4]汇总!$C:$C,[4]汇总!$C:$C)</f>
        <v>齐康杰</v>
      </c>
    </row>
    <row r="19" s="2" customFormat="1" ht="21.7" customHeight="1" spans="1:27">
      <c r="A19" s="33">
        <f t="shared" si="0"/>
        <v>16</v>
      </c>
      <c r="B19" s="33"/>
      <c r="C19" s="34" t="s">
        <v>42</v>
      </c>
      <c r="D19" s="34">
        <v>45734</v>
      </c>
      <c r="E19" s="33" t="s">
        <v>30</v>
      </c>
      <c r="F19" s="35">
        <v>26</v>
      </c>
      <c r="G19" s="35">
        <v>28</v>
      </c>
      <c r="H19" s="37">
        <v>1604.61538461538</v>
      </c>
      <c r="I19" s="36">
        <v>2907.998664</v>
      </c>
      <c r="J19" s="46">
        <v>270</v>
      </c>
      <c r="K19" s="47">
        <v>800</v>
      </c>
      <c r="L19" s="41">
        <v>560</v>
      </c>
      <c r="M19" s="42"/>
      <c r="N19" s="36"/>
      <c r="O19" s="36">
        <v>300</v>
      </c>
      <c r="P19" s="43">
        <v>6716.61</v>
      </c>
      <c r="Q19" s="54">
        <v>28.67</v>
      </c>
      <c r="R19" s="43">
        <f t="shared" si="1"/>
        <v>6687.94</v>
      </c>
      <c r="S19" s="55" t="s">
        <v>43</v>
      </c>
      <c r="T19" s="56" t="str">
        <f>VLOOKUP(C19,'[2]2025.05'!$B$3:$CN$700,38,0)</f>
        <v>湖南诚展</v>
      </c>
      <c r="U19" s="2">
        <f>VLOOKUP(C19,[3]一线员工!$C$3:$BW$800,60,0)</f>
        <v>6687.94</v>
      </c>
      <c r="V19" s="2">
        <f t="shared" si="2"/>
        <v>0</v>
      </c>
      <c r="W19" s="57">
        <f t="shared" si="3"/>
        <v>6470.61404861538</v>
      </c>
      <c r="X19" s="57">
        <f t="shared" si="4"/>
        <v>245.995951384615</v>
      </c>
      <c r="Y19" s="2">
        <f t="shared" si="5"/>
        <v>238.855</v>
      </c>
      <c r="AA19" s="25" t="str">
        <f>_xlfn.XLOOKUP($C19,[4]汇总!$C:$C,[4]汇总!$C:$C)</f>
        <v>黄希</v>
      </c>
    </row>
    <row r="20" s="2" customFormat="1" ht="21.7" customHeight="1" spans="1:27">
      <c r="A20" s="33">
        <f t="shared" si="0"/>
        <v>17</v>
      </c>
      <c r="B20" s="33"/>
      <c r="C20" s="34" t="s">
        <v>44</v>
      </c>
      <c r="D20" s="34">
        <v>45734</v>
      </c>
      <c r="E20" s="33" t="s">
        <v>30</v>
      </c>
      <c r="F20" s="35">
        <v>26</v>
      </c>
      <c r="G20" s="35">
        <v>26.5</v>
      </c>
      <c r="H20" s="37">
        <v>1518.65384615385</v>
      </c>
      <c r="I20" s="36">
        <v>2715.975807</v>
      </c>
      <c r="J20" s="46">
        <v>273</v>
      </c>
      <c r="K20" s="47">
        <v>500</v>
      </c>
      <c r="L20" s="41">
        <v>504</v>
      </c>
      <c r="M20" s="42"/>
      <c r="N20" s="36">
        <v>-20</v>
      </c>
      <c r="O20" s="36">
        <v>100</v>
      </c>
      <c r="P20" s="43">
        <v>5903.63</v>
      </c>
      <c r="Q20" s="54">
        <v>0</v>
      </c>
      <c r="R20" s="43">
        <f t="shared" si="1"/>
        <v>5903.63</v>
      </c>
      <c r="S20" s="55"/>
      <c r="T20" s="56" t="str">
        <f>VLOOKUP(C20,'[2]2025.05'!$B$3:$CN$700,38,0)</f>
        <v>湖南诚展</v>
      </c>
      <c r="U20" s="2">
        <f>VLOOKUP(C20,[3]一线员工!$C$3:$BW$800,60,0)</f>
        <v>5903.63</v>
      </c>
      <c r="V20" s="2">
        <f t="shared" si="2"/>
        <v>0</v>
      </c>
      <c r="W20" s="57">
        <f t="shared" si="3"/>
        <v>5618.12965315385</v>
      </c>
      <c r="X20" s="57">
        <f t="shared" si="4"/>
        <v>285.500346846154</v>
      </c>
      <c r="Y20" s="2">
        <f t="shared" si="5"/>
        <v>222.778490566038</v>
      </c>
      <c r="AA20" s="25" t="str">
        <f>_xlfn.XLOOKUP($C20,[4]汇总!$C:$C,[4]汇总!$C:$C)</f>
        <v>李水平</v>
      </c>
    </row>
    <row r="21" s="2" customFormat="1" ht="21.7" customHeight="1" spans="1:27">
      <c r="A21" s="33">
        <f t="shared" si="0"/>
        <v>18</v>
      </c>
      <c r="B21" s="33"/>
      <c r="C21" s="34" t="s">
        <v>45</v>
      </c>
      <c r="D21" s="34">
        <v>45736</v>
      </c>
      <c r="E21" s="33" t="s">
        <v>30</v>
      </c>
      <c r="F21" s="35">
        <v>26</v>
      </c>
      <c r="G21" s="35">
        <v>26</v>
      </c>
      <c r="H21" s="37">
        <v>1490</v>
      </c>
      <c r="I21" s="36">
        <v>2691.592188</v>
      </c>
      <c r="J21" s="46">
        <v>270</v>
      </c>
      <c r="K21" s="47">
        <v>500</v>
      </c>
      <c r="L21" s="41">
        <v>520</v>
      </c>
      <c r="M21" s="42"/>
      <c r="N21" s="36"/>
      <c r="O21" s="36">
        <v>200</v>
      </c>
      <c r="P21" s="43">
        <v>5979.59</v>
      </c>
      <c r="Q21" s="54">
        <v>0</v>
      </c>
      <c r="R21" s="43">
        <f t="shared" si="1"/>
        <v>5979.59</v>
      </c>
      <c r="S21" s="55"/>
      <c r="T21" s="56" t="str">
        <f>VLOOKUP(C21,'[2]2025.05'!$B$3:$CN$700,38,0)</f>
        <v>湖南诚展</v>
      </c>
      <c r="U21" s="2">
        <f>VLOOKUP(C21,[3]一线员工!$C$3:$BW$800,60,0)</f>
        <v>5979.59</v>
      </c>
      <c r="V21" s="2">
        <f t="shared" si="2"/>
        <v>0</v>
      </c>
      <c r="W21" s="57">
        <f t="shared" si="3"/>
        <v>5697.592188</v>
      </c>
      <c r="X21" s="57">
        <f t="shared" si="4"/>
        <v>281.997812</v>
      </c>
      <c r="Y21" s="2">
        <f t="shared" si="5"/>
        <v>229.984230769231</v>
      </c>
      <c r="AA21" s="25" t="str">
        <f>_xlfn.XLOOKUP($C21,[4]汇总!$C:$C,[4]汇总!$C:$C)</f>
        <v>吴明贵</v>
      </c>
    </row>
    <row r="22" s="2" customFormat="1" ht="21.7" customHeight="1" spans="1:27">
      <c r="A22" s="33">
        <f t="shared" si="0"/>
        <v>19</v>
      </c>
      <c r="B22" s="33"/>
      <c r="C22" s="34" t="s">
        <v>46</v>
      </c>
      <c r="D22" s="34">
        <v>45727</v>
      </c>
      <c r="E22" s="33" t="s">
        <v>30</v>
      </c>
      <c r="F22" s="35">
        <v>26</v>
      </c>
      <c r="G22" s="35">
        <v>27</v>
      </c>
      <c r="H22" s="37">
        <v>1547.30769230769</v>
      </c>
      <c r="I22" s="36">
        <v>2829.21</v>
      </c>
      <c r="J22" s="46">
        <v>282</v>
      </c>
      <c r="K22" s="47">
        <v>800</v>
      </c>
      <c r="L22" s="41">
        <v>540</v>
      </c>
      <c r="M22" s="42"/>
      <c r="N22" s="36"/>
      <c r="O22" s="36">
        <v>300</v>
      </c>
      <c r="P22" s="43">
        <v>6614.52</v>
      </c>
      <c r="Q22" s="54">
        <v>55.9</v>
      </c>
      <c r="R22" s="43">
        <f t="shared" si="1"/>
        <v>6558.62</v>
      </c>
      <c r="S22" s="55"/>
      <c r="T22" s="56" t="str">
        <f>VLOOKUP(C22,'[2]2025.05'!$B$3:$CN$700,38,0)</f>
        <v>湘潭思泉</v>
      </c>
      <c r="U22" s="2">
        <f>VLOOKUP(C22,[3]一线员工!$C$3:$BW$800,60,0)</f>
        <v>6558.62</v>
      </c>
      <c r="V22" s="2">
        <f t="shared" si="2"/>
        <v>0</v>
      </c>
      <c r="W22" s="57">
        <f t="shared" si="3"/>
        <v>6325.51769230769</v>
      </c>
      <c r="X22" s="57">
        <f t="shared" si="4"/>
        <v>289.002307692308</v>
      </c>
      <c r="Y22" s="2">
        <f t="shared" si="5"/>
        <v>242.911851851852</v>
      </c>
      <c r="AA22" s="25" t="str">
        <f>_xlfn.XLOOKUP($C22,[4]汇总!$C:$C,[4]汇总!$C:$C)</f>
        <v>刘俊杰</v>
      </c>
    </row>
    <row r="23" s="2" customFormat="1" ht="21.7" customHeight="1" spans="1:27">
      <c r="A23" s="33">
        <f t="shared" si="0"/>
        <v>20</v>
      </c>
      <c r="B23" s="33"/>
      <c r="C23" s="34" t="s">
        <v>47</v>
      </c>
      <c r="D23" s="34">
        <v>45727</v>
      </c>
      <c r="E23" s="33" t="s">
        <v>30</v>
      </c>
      <c r="F23" s="35">
        <v>26</v>
      </c>
      <c r="G23" s="35">
        <v>27</v>
      </c>
      <c r="H23" s="37">
        <v>1547.30769230769</v>
      </c>
      <c r="I23" s="36">
        <v>3134.46876</v>
      </c>
      <c r="J23" s="46">
        <v>279</v>
      </c>
      <c r="K23" s="47">
        <v>200</v>
      </c>
      <c r="L23" s="41">
        <v>540</v>
      </c>
      <c r="M23" s="42"/>
      <c r="N23" s="36"/>
      <c r="O23" s="36">
        <v>300</v>
      </c>
      <c r="P23" s="43">
        <v>6316.78</v>
      </c>
      <c r="Q23" s="54">
        <v>0</v>
      </c>
      <c r="R23" s="43">
        <f t="shared" si="1"/>
        <v>6316.78</v>
      </c>
      <c r="S23" s="55"/>
      <c r="T23" s="56" t="str">
        <f>VLOOKUP(C23,'[2]2025.05'!$B$3:$CN$700,38,0)</f>
        <v>湘潭思泉</v>
      </c>
      <c r="U23" s="2">
        <f>VLOOKUP(C23,[3]一线员工!$C$3:$BW$800,60,0)</f>
        <v>6316.78</v>
      </c>
      <c r="V23" s="2">
        <f t="shared" si="2"/>
        <v>0</v>
      </c>
      <c r="W23" s="57">
        <f t="shared" si="3"/>
        <v>6027.77645230769</v>
      </c>
      <c r="X23" s="57">
        <f t="shared" si="4"/>
        <v>289.003547692307</v>
      </c>
      <c r="Y23" s="2">
        <f t="shared" si="5"/>
        <v>233.954814814815</v>
      </c>
      <c r="AA23" s="25" t="str">
        <f>_xlfn.XLOOKUP($C23,[4]汇总!$C:$C,[4]汇总!$C:$C)</f>
        <v>瞿芬</v>
      </c>
    </row>
    <row r="24" s="2" customFormat="1" ht="21.7" customHeight="1" spans="1:27">
      <c r="A24" s="33">
        <f t="shared" si="0"/>
        <v>21</v>
      </c>
      <c r="B24" s="33"/>
      <c r="C24" s="34" t="s">
        <v>48</v>
      </c>
      <c r="D24" s="34">
        <v>45727</v>
      </c>
      <c r="E24" s="33" t="s">
        <v>30</v>
      </c>
      <c r="F24" s="35">
        <v>26</v>
      </c>
      <c r="G24" s="35">
        <v>27</v>
      </c>
      <c r="H24" s="37">
        <v>1547.30769230769</v>
      </c>
      <c r="I24" s="36">
        <v>2490.2982</v>
      </c>
      <c r="J24" s="46">
        <v>270</v>
      </c>
      <c r="K24" s="47">
        <v>200</v>
      </c>
      <c r="L24" s="41">
        <v>540</v>
      </c>
      <c r="M24" s="42"/>
      <c r="N24" s="36"/>
      <c r="O24" s="36">
        <v>300</v>
      </c>
      <c r="P24" s="43">
        <v>5663.61</v>
      </c>
      <c r="Q24" s="54">
        <v>0</v>
      </c>
      <c r="R24" s="43">
        <f t="shared" si="1"/>
        <v>5663.61</v>
      </c>
      <c r="S24" s="55"/>
      <c r="T24" s="56" t="str">
        <f>VLOOKUP(C24,'[2]2025.05'!$B$3:$CN$700,38,0)</f>
        <v>湘潭思泉</v>
      </c>
      <c r="U24" s="2">
        <f>VLOOKUP(C24,[3]一线员工!$C$3:$BW$800,60,0)</f>
        <v>5663.61</v>
      </c>
      <c r="V24" s="2">
        <f t="shared" si="2"/>
        <v>0</v>
      </c>
      <c r="W24" s="57">
        <f t="shared" si="3"/>
        <v>5374.60589230769</v>
      </c>
      <c r="X24" s="57">
        <f t="shared" si="4"/>
        <v>289.004107692307</v>
      </c>
      <c r="Y24" s="2">
        <f t="shared" si="5"/>
        <v>209.763333333333</v>
      </c>
      <c r="AA24" s="25" t="str">
        <f>_xlfn.XLOOKUP($C24,[4]汇总!$C:$C,[4]汇总!$C:$C)</f>
        <v>瞿欢</v>
      </c>
    </row>
    <row r="25" s="2" customFormat="1" ht="21.7" customHeight="1" spans="1:27">
      <c r="A25" s="33">
        <f t="shared" si="0"/>
        <v>22</v>
      </c>
      <c r="B25" s="33"/>
      <c r="C25" s="34" t="s">
        <v>49</v>
      </c>
      <c r="D25" s="34">
        <v>45727</v>
      </c>
      <c r="E25" s="33" t="s">
        <v>30</v>
      </c>
      <c r="F25" s="35">
        <v>26</v>
      </c>
      <c r="G25" s="35">
        <v>28</v>
      </c>
      <c r="H25" s="37">
        <v>1604.61538461538</v>
      </c>
      <c r="I25" s="36">
        <v>2938.44</v>
      </c>
      <c r="J25" s="46">
        <v>282</v>
      </c>
      <c r="K25" s="47">
        <v>800</v>
      </c>
      <c r="L25" s="41">
        <v>560</v>
      </c>
      <c r="M25" s="42"/>
      <c r="N25" s="36"/>
      <c r="O25" s="36">
        <v>300</v>
      </c>
      <c r="P25" s="43">
        <v>6809.06</v>
      </c>
      <c r="Q25" s="54">
        <v>0</v>
      </c>
      <c r="R25" s="43">
        <f t="shared" si="1"/>
        <v>6809.06</v>
      </c>
      <c r="S25" s="55"/>
      <c r="T25" s="56" t="str">
        <f>VLOOKUP(C25,'[2]2025.05'!$B$3:$CN$700,38,0)</f>
        <v>湘潭思泉</v>
      </c>
      <c r="U25" s="2">
        <f>VLOOKUP(C25,[3]一线员工!$C$3:$BW$800,60,0)</f>
        <v>6809.06</v>
      </c>
      <c r="V25" s="2">
        <f t="shared" si="2"/>
        <v>0</v>
      </c>
      <c r="W25" s="57">
        <f t="shared" si="3"/>
        <v>6513.05538461538</v>
      </c>
      <c r="X25" s="57">
        <f t="shared" si="4"/>
        <v>296.004615384616</v>
      </c>
      <c r="Y25" s="2">
        <f t="shared" si="5"/>
        <v>243.180714285714</v>
      </c>
      <c r="AA25" s="25" t="str">
        <f>_xlfn.XLOOKUP($C25,[4]汇总!$C:$C,[4]汇总!$C:$C)</f>
        <v>彭智勇</v>
      </c>
    </row>
    <row r="26" s="2" customFormat="1" ht="21.7" customHeight="1" spans="1:27">
      <c r="A26" s="33">
        <f t="shared" si="0"/>
        <v>23</v>
      </c>
      <c r="B26" s="33"/>
      <c r="C26" s="34" t="s">
        <v>50</v>
      </c>
      <c r="D26" s="34">
        <v>45729</v>
      </c>
      <c r="E26" s="33" t="s">
        <v>30</v>
      </c>
      <c r="F26" s="35">
        <v>26</v>
      </c>
      <c r="G26" s="35">
        <v>29</v>
      </c>
      <c r="H26" s="37">
        <v>1661.92307692308</v>
      </c>
      <c r="I26" s="36">
        <v>3006.295902</v>
      </c>
      <c r="J26" s="46">
        <v>282</v>
      </c>
      <c r="K26" s="47">
        <v>200</v>
      </c>
      <c r="L26" s="41">
        <v>580</v>
      </c>
      <c r="M26" s="42"/>
      <c r="N26" s="36"/>
      <c r="O26" s="36">
        <v>300</v>
      </c>
      <c r="P26" s="43">
        <v>6362.22</v>
      </c>
      <c r="Q26" s="54">
        <v>0</v>
      </c>
      <c r="R26" s="43">
        <f t="shared" si="1"/>
        <v>6362.22</v>
      </c>
      <c r="S26" s="55"/>
      <c r="T26" s="56" t="str">
        <f>VLOOKUP(C26,'[2]2025.05'!$B$3:$CN$700,38,0)</f>
        <v>东方人才</v>
      </c>
      <c r="U26" s="2">
        <f>VLOOKUP(C26,[3]一线员工!$C$3:$BW$800,60,0)</f>
        <v>6362.22</v>
      </c>
      <c r="V26" s="2">
        <f t="shared" si="2"/>
        <v>0</v>
      </c>
      <c r="W26" s="57">
        <f t="shared" si="3"/>
        <v>6059.21897892308</v>
      </c>
      <c r="X26" s="57">
        <f t="shared" si="4"/>
        <v>303.001021076923</v>
      </c>
      <c r="Y26" s="2">
        <f t="shared" si="5"/>
        <v>219.386896551724</v>
      </c>
      <c r="AA26" s="25" t="str">
        <f>_xlfn.XLOOKUP($C26,[4]汇总!$C:$C,[4]汇总!$C:$C)</f>
        <v>周孝勇</v>
      </c>
    </row>
    <row r="27" s="2" customFormat="1" ht="21.7" customHeight="1" spans="1:27">
      <c r="A27" s="33">
        <f t="shared" si="0"/>
        <v>24</v>
      </c>
      <c r="B27" s="33"/>
      <c r="C27" s="34" t="s">
        <v>51</v>
      </c>
      <c r="D27" s="34">
        <v>45742</v>
      </c>
      <c r="E27" s="33" t="s">
        <v>30</v>
      </c>
      <c r="F27" s="35">
        <v>26</v>
      </c>
      <c r="G27" s="35">
        <v>27</v>
      </c>
      <c r="H27" s="37">
        <v>1547.30769230769</v>
      </c>
      <c r="I27" s="36">
        <v>2809.701426</v>
      </c>
      <c r="J27" s="46">
        <v>267</v>
      </c>
      <c r="K27" s="47">
        <v>300</v>
      </c>
      <c r="L27" s="41">
        <v>540</v>
      </c>
      <c r="M27" s="42"/>
      <c r="N27" s="36">
        <v>-10</v>
      </c>
      <c r="O27" s="36">
        <v>300</v>
      </c>
      <c r="P27" s="43">
        <v>6070.01</v>
      </c>
      <c r="Q27" s="54">
        <v>0</v>
      </c>
      <c r="R27" s="43">
        <f t="shared" si="1"/>
        <v>6070.01</v>
      </c>
      <c r="S27" s="55"/>
      <c r="T27" s="56" t="str">
        <f>VLOOKUP(C27,'[2]2025.05'!$B$3:$CN$700,38,0)</f>
        <v>湘潭思泉</v>
      </c>
      <c r="U27" s="2">
        <f>VLOOKUP(C27,[3]一线员工!$C$3:$BW$800,60,0)</f>
        <v>6070.01</v>
      </c>
      <c r="V27" s="2">
        <f t="shared" si="2"/>
        <v>0</v>
      </c>
      <c r="W27" s="57">
        <f t="shared" si="3"/>
        <v>5781.00911830769</v>
      </c>
      <c r="X27" s="57">
        <f t="shared" si="4"/>
        <v>289.000881692307</v>
      </c>
      <c r="Y27" s="2">
        <f t="shared" si="5"/>
        <v>224.815185185185</v>
      </c>
      <c r="AA27" s="25" t="str">
        <f>_xlfn.XLOOKUP($C27,[4]汇总!$C:$C,[4]汇总!$C:$C)</f>
        <v>冯新宇</v>
      </c>
    </row>
    <row r="28" s="2" customFormat="1" ht="21.7" customHeight="1" spans="1:27">
      <c r="A28" s="33">
        <f t="shared" si="0"/>
        <v>25</v>
      </c>
      <c r="B28" s="33"/>
      <c r="C28" s="34" t="s">
        <v>52</v>
      </c>
      <c r="D28" s="34">
        <v>45747</v>
      </c>
      <c r="E28" s="33" t="s">
        <v>30</v>
      </c>
      <c r="F28" s="35">
        <v>26</v>
      </c>
      <c r="G28" s="35">
        <v>28</v>
      </c>
      <c r="H28" s="37">
        <v>1604.61538461538</v>
      </c>
      <c r="I28" s="36">
        <v>2907.998664</v>
      </c>
      <c r="J28" s="46">
        <v>270</v>
      </c>
      <c r="K28" s="47">
        <v>200</v>
      </c>
      <c r="L28" s="41">
        <v>560</v>
      </c>
      <c r="M28" s="42"/>
      <c r="N28" s="36"/>
      <c r="O28" s="36">
        <v>300</v>
      </c>
      <c r="P28" s="43">
        <v>6216.61</v>
      </c>
      <c r="Q28" s="54">
        <v>55.9</v>
      </c>
      <c r="R28" s="43">
        <f t="shared" si="1"/>
        <v>6160.71</v>
      </c>
      <c r="S28" s="55"/>
      <c r="T28" s="56" t="str">
        <f>VLOOKUP(C28,'[2]2025.05'!$B$3:$CN$700,38,0)</f>
        <v>湘潭思泉</v>
      </c>
      <c r="U28" s="2">
        <f>VLOOKUP(C28,[3]一线员工!$C$3:$BW$800,60,0)</f>
        <v>6160.71</v>
      </c>
      <c r="V28" s="2">
        <f t="shared" si="2"/>
        <v>0</v>
      </c>
      <c r="W28" s="57">
        <f t="shared" si="3"/>
        <v>5870.61404861538</v>
      </c>
      <c r="X28" s="57">
        <f t="shared" si="4"/>
        <v>345.995951384615</v>
      </c>
      <c r="Y28" s="2">
        <f t="shared" si="5"/>
        <v>220.025357142857</v>
      </c>
      <c r="AA28" s="25" t="str">
        <f>_xlfn.XLOOKUP($C28,[4]汇总!$C:$C,[4]汇总!$C:$C)</f>
        <v>游围广</v>
      </c>
    </row>
    <row r="29" s="2" customFormat="1" ht="21.7" customHeight="1" spans="1:27">
      <c r="A29" s="33">
        <f t="shared" si="0"/>
        <v>26</v>
      </c>
      <c r="B29" s="33"/>
      <c r="C29" s="34" t="s">
        <v>53</v>
      </c>
      <c r="D29" s="34">
        <v>45587</v>
      </c>
      <c r="E29" s="33" t="s">
        <v>30</v>
      </c>
      <c r="F29" s="35">
        <v>26</v>
      </c>
      <c r="G29" s="35">
        <v>28</v>
      </c>
      <c r="H29" s="37">
        <v>1604.61538461538</v>
      </c>
      <c r="I29" s="36">
        <v>2907.998664</v>
      </c>
      <c r="J29" s="46">
        <v>273</v>
      </c>
      <c r="K29" s="49">
        <v>800</v>
      </c>
      <c r="L29" s="41">
        <v>560</v>
      </c>
      <c r="M29" s="42"/>
      <c r="N29" s="36"/>
      <c r="O29" s="36">
        <v>300</v>
      </c>
      <c r="P29" s="43">
        <v>6819.61</v>
      </c>
      <c r="Q29" s="54">
        <v>0</v>
      </c>
      <c r="R29" s="43">
        <f t="shared" si="1"/>
        <v>6819.61</v>
      </c>
      <c r="S29" s="55"/>
      <c r="T29" s="56" t="str">
        <f>VLOOKUP(C29,'[2]2025.05'!$B$3:$CN$700,38,0)</f>
        <v>湖南诚展</v>
      </c>
      <c r="U29" s="2">
        <f>VLOOKUP(C29,[3]一线员工!$C$3:$BW$800,60,0)</f>
        <v>6819.61</v>
      </c>
      <c r="V29" s="2">
        <f t="shared" si="2"/>
        <v>0</v>
      </c>
      <c r="W29" s="57">
        <f t="shared" si="3"/>
        <v>6473.61404861538</v>
      </c>
      <c r="X29" s="57">
        <f t="shared" si="4"/>
        <v>345.995951384615</v>
      </c>
      <c r="Y29" s="2">
        <f t="shared" si="5"/>
        <v>243.5575</v>
      </c>
      <c r="AA29" s="25" t="str">
        <f>_xlfn.XLOOKUP($C29,[4]汇总!$C:$C,[4]汇总!$C:$C)</f>
        <v>罗熠鹏</v>
      </c>
    </row>
    <row r="30" s="2" customFormat="1" ht="21.7" customHeight="1" spans="1:27">
      <c r="A30" s="33">
        <f t="shared" si="0"/>
        <v>27</v>
      </c>
      <c r="B30" s="33"/>
      <c r="C30" s="34" t="s">
        <v>54</v>
      </c>
      <c r="D30" s="34">
        <v>45677</v>
      </c>
      <c r="E30" s="33" t="s">
        <v>30</v>
      </c>
      <c r="F30" s="35">
        <v>26</v>
      </c>
      <c r="G30" s="35">
        <v>26</v>
      </c>
      <c r="H30" s="37">
        <v>1490</v>
      </c>
      <c r="I30" s="36">
        <v>2739.98</v>
      </c>
      <c r="J30" s="46">
        <v>255</v>
      </c>
      <c r="K30" s="47">
        <v>800</v>
      </c>
      <c r="L30" s="41">
        <v>520</v>
      </c>
      <c r="M30" s="42"/>
      <c r="N30" s="36"/>
      <c r="O30" s="36">
        <v>300</v>
      </c>
      <c r="P30" s="43">
        <v>6362.98</v>
      </c>
      <c r="Q30" s="54">
        <v>0</v>
      </c>
      <c r="R30" s="43">
        <f t="shared" si="1"/>
        <v>6362.98</v>
      </c>
      <c r="S30" s="55"/>
      <c r="T30" s="56" t="str">
        <f>VLOOKUP(C30,'[2]2025.05'!$B$3:$CN$700,38,0)</f>
        <v>湖南诚展</v>
      </c>
      <c r="U30" s="2">
        <f>VLOOKUP(C30,[3]一线员工!$C$3:$BW$800,60,0)</f>
        <v>6362.98</v>
      </c>
      <c r="V30" s="2">
        <f t="shared" si="2"/>
        <v>0</v>
      </c>
      <c r="W30" s="57">
        <f t="shared" si="3"/>
        <v>6130.98</v>
      </c>
      <c r="X30" s="57">
        <f t="shared" si="4"/>
        <v>232</v>
      </c>
      <c r="Y30" s="2">
        <f t="shared" si="5"/>
        <v>244.73</v>
      </c>
      <c r="AA30" s="25" t="str">
        <f>_xlfn.XLOOKUP($C30,[4]汇总!$C:$C,[4]汇总!$C:$C)</f>
        <v>王明</v>
      </c>
    </row>
    <row r="31" s="2" customFormat="1" ht="21.7" customHeight="1" spans="1:27">
      <c r="A31" s="33">
        <f t="shared" si="0"/>
        <v>28</v>
      </c>
      <c r="B31" s="33"/>
      <c r="C31" s="34" t="s">
        <v>55</v>
      </c>
      <c r="D31" s="34">
        <v>45758</v>
      </c>
      <c r="E31" s="33" t="s">
        <v>30</v>
      </c>
      <c r="F31" s="35">
        <v>26</v>
      </c>
      <c r="G31" s="35">
        <v>27</v>
      </c>
      <c r="H31" s="37">
        <v>1547.30769230769</v>
      </c>
      <c r="I31" s="36">
        <v>2829.21</v>
      </c>
      <c r="J31" s="46">
        <v>282</v>
      </c>
      <c r="K31" s="47">
        <v>300</v>
      </c>
      <c r="L31" s="41">
        <v>540</v>
      </c>
      <c r="M31" s="42"/>
      <c r="N31" s="36"/>
      <c r="O31" s="36">
        <v>300</v>
      </c>
      <c r="P31" s="43">
        <v>6114.52</v>
      </c>
      <c r="Q31" s="54">
        <v>0</v>
      </c>
      <c r="R31" s="43">
        <f t="shared" si="1"/>
        <v>6114.52</v>
      </c>
      <c r="S31" s="55"/>
      <c r="T31" s="56" t="str">
        <f>VLOOKUP(C31,'[2]2025.05'!$B$3:$CN$700,38,0)</f>
        <v>湖南诚展</v>
      </c>
      <c r="U31" s="2">
        <f>VLOOKUP(C31,[3]一线员工!$C$3:$BW$800,60,0)</f>
        <v>6114.52</v>
      </c>
      <c r="V31" s="2">
        <f t="shared" si="2"/>
        <v>0</v>
      </c>
      <c r="W31" s="57">
        <f t="shared" si="3"/>
        <v>5825.51769230769</v>
      </c>
      <c r="X31" s="57">
        <f t="shared" si="4"/>
        <v>289.002307692308</v>
      </c>
      <c r="Y31" s="2">
        <f t="shared" si="5"/>
        <v>226.463703703704</v>
      </c>
      <c r="AA31" s="25" t="str">
        <f>_xlfn.XLOOKUP($C31,[4]汇总!$C:$C,[4]汇总!$C:$C)</f>
        <v>马战</v>
      </c>
    </row>
    <row r="32" s="2" customFormat="1" ht="21.7" customHeight="1" spans="1:27">
      <c r="A32" s="33">
        <f t="shared" si="0"/>
        <v>29</v>
      </c>
      <c r="B32" s="33"/>
      <c r="C32" s="34" t="s">
        <v>56</v>
      </c>
      <c r="D32" s="34">
        <v>45759</v>
      </c>
      <c r="E32" s="33" t="s">
        <v>30</v>
      </c>
      <c r="F32" s="35">
        <v>26</v>
      </c>
      <c r="G32" s="35">
        <v>26</v>
      </c>
      <c r="H32" s="37">
        <v>1490</v>
      </c>
      <c r="I32" s="36">
        <v>2719.98</v>
      </c>
      <c r="J32" s="46">
        <v>264</v>
      </c>
      <c r="K32" s="47">
        <v>800</v>
      </c>
      <c r="L32" s="41">
        <v>520</v>
      </c>
      <c r="M32" s="42"/>
      <c r="N32" s="36"/>
      <c r="O32" s="36">
        <v>300</v>
      </c>
      <c r="P32" s="43">
        <v>6401.98</v>
      </c>
      <c r="Q32" s="54">
        <v>0</v>
      </c>
      <c r="R32" s="43">
        <f t="shared" si="1"/>
        <v>6401.98</v>
      </c>
      <c r="S32" s="55"/>
      <c r="T32" s="56" t="str">
        <f>VLOOKUP(C32,'[2]2025.05'!$B$3:$CN$700,38,0)</f>
        <v>湘潭思泉</v>
      </c>
      <c r="U32" s="2">
        <f>VLOOKUP(C32,[3]一线员工!$C$3:$BW$800,60,0)</f>
        <v>6401.98</v>
      </c>
      <c r="V32" s="2">
        <f t="shared" si="2"/>
        <v>0</v>
      </c>
      <c r="W32" s="57">
        <f t="shared" si="3"/>
        <v>6119.98</v>
      </c>
      <c r="X32" s="57">
        <f t="shared" si="4"/>
        <v>282</v>
      </c>
      <c r="Y32" s="2">
        <f t="shared" si="5"/>
        <v>246.23</v>
      </c>
      <c r="AA32" s="25" t="str">
        <f>_xlfn.XLOOKUP($C32,[4]汇总!$C:$C,[4]汇总!$C:$C)</f>
        <v>曾选泽</v>
      </c>
    </row>
    <row r="33" s="2" customFormat="1" ht="21.7" customHeight="1" spans="1:27">
      <c r="A33" s="33">
        <f t="shared" si="0"/>
        <v>30</v>
      </c>
      <c r="B33" s="33"/>
      <c r="C33" s="34" t="s">
        <v>57</v>
      </c>
      <c r="D33" s="34">
        <v>45771</v>
      </c>
      <c r="E33" s="33" t="s">
        <v>30</v>
      </c>
      <c r="F33" s="35">
        <v>26</v>
      </c>
      <c r="G33" s="35">
        <v>27</v>
      </c>
      <c r="H33" s="37">
        <v>1547.30769230769</v>
      </c>
      <c r="I33" s="36">
        <v>2799.795426</v>
      </c>
      <c r="J33" s="46">
        <v>249</v>
      </c>
      <c r="K33" s="47">
        <v>800</v>
      </c>
      <c r="L33" s="41">
        <v>540</v>
      </c>
      <c r="M33" s="42"/>
      <c r="N33" s="36">
        <v>-10</v>
      </c>
      <c r="O33" s="36">
        <v>200</v>
      </c>
      <c r="P33" s="43">
        <v>6392.1</v>
      </c>
      <c r="Q33" s="54">
        <v>0</v>
      </c>
      <c r="R33" s="43">
        <f t="shared" si="1"/>
        <v>6392.1</v>
      </c>
      <c r="S33" s="55"/>
      <c r="T33" s="56" t="str">
        <f>VLOOKUP(C33,'[2]2025.05'!$B$3:$CN$700,38,0)</f>
        <v>湘潭思泉</v>
      </c>
      <c r="U33" s="2">
        <f>VLOOKUP(C33,[3]一线员工!$C$3:$BW$800,60,0)</f>
        <v>6392.1</v>
      </c>
      <c r="V33" s="2">
        <f t="shared" si="2"/>
        <v>0</v>
      </c>
      <c r="W33" s="57">
        <f t="shared" si="3"/>
        <v>6153.10311830769</v>
      </c>
      <c r="X33" s="57">
        <f t="shared" si="4"/>
        <v>238.996881692308</v>
      </c>
      <c r="Y33" s="2">
        <f t="shared" si="5"/>
        <v>236.744444444444</v>
      </c>
      <c r="AA33" s="25" t="str">
        <f>_xlfn.XLOOKUP($C33,[4]汇总!$C:$C,[4]汇总!$C:$C)</f>
        <v>卫伟伟</v>
      </c>
    </row>
    <row r="34" s="2" customFormat="1" ht="21.7" customHeight="1" spans="1:27">
      <c r="A34" s="33">
        <f t="shared" si="0"/>
        <v>31</v>
      </c>
      <c r="B34" s="33"/>
      <c r="C34" s="34" t="s">
        <v>58</v>
      </c>
      <c r="D34" s="34">
        <v>45772</v>
      </c>
      <c r="E34" s="33" t="s">
        <v>30</v>
      </c>
      <c r="F34" s="35">
        <v>26</v>
      </c>
      <c r="G34" s="35">
        <v>27.5</v>
      </c>
      <c r="H34" s="37">
        <v>1575.96153846154</v>
      </c>
      <c r="I34" s="36">
        <v>1740.47586</v>
      </c>
      <c r="J34" s="46">
        <v>264</v>
      </c>
      <c r="K34" s="47">
        <v>200</v>
      </c>
      <c r="L34" s="41">
        <v>540</v>
      </c>
      <c r="M34" s="36">
        <v>40</v>
      </c>
      <c r="N34" s="36"/>
      <c r="O34" s="36">
        <v>200</v>
      </c>
      <c r="P34" s="43">
        <v>4880.44</v>
      </c>
      <c r="Q34" s="54">
        <v>0</v>
      </c>
      <c r="R34" s="43">
        <f t="shared" si="1"/>
        <v>4880.44</v>
      </c>
      <c r="S34" s="55"/>
      <c r="T34" s="56" t="str">
        <f>VLOOKUP(C34,'[2]2025.05'!$B$3:$CN$700,38,0)</f>
        <v>湖南诚展</v>
      </c>
      <c r="U34" s="2">
        <f>VLOOKUP(C34,[3]一线员工!$C$3:$BW$800,60,0)</f>
        <v>4880.44</v>
      </c>
      <c r="V34" s="2">
        <f t="shared" si="2"/>
        <v>0</v>
      </c>
      <c r="W34" s="57">
        <f t="shared" si="3"/>
        <v>4587.93739846154</v>
      </c>
      <c r="X34" s="57">
        <f t="shared" si="4"/>
        <v>292.502601538461</v>
      </c>
      <c r="Y34" s="2">
        <f t="shared" si="5"/>
        <v>177.470545454545</v>
      </c>
      <c r="AA34" s="25" t="str">
        <f>_xlfn.XLOOKUP($C34,[4]汇总!$C:$C,[4]汇总!$C:$C)</f>
        <v>唐锋</v>
      </c>
    </row>
    <row r="35" s="2" customFormat="1" ht="21.7" customHeight="1" spans="1:27">
      <c r="A35" s="33">
        <f t="shared" si="0"/>
        <v>32</v>
      </c>
      <c r="B35" s="33"/>
      <c r="C35" s="34" t="s">
        <v>59</v>
      </c>
      <c r="D35" s="34">
        <v>45774</v>
      </c>
      <c r="E35" s="33" t="s">
        <v>30</v>
      </c>
      <c r="F35" s="35">
        <v>26</v>
      </c>
      <c r="G35" s="35">
        <v>24.5</v>
      </c>
      <c r="H35" s="37">
        <v>1404.03846153846</v>
      </c>
      <c r="I35" s="36">
        <v>2459.945331</v>
      </c>
      <c r="J35" s="46">
        <v>249</v>
      </c>
      <c r="K35" s="47">
        <v>200</v>
      </c>
      <c r="L35" s="41">
        <v>480</v>
      </c>
      <c r="M35" s="42"/>
      <c r="N35" s="36">
        <v>-10</v>
      </c>
      <c r="O35" s="36">
        <v>0</v>
      </c>
      <c r="P35" s="43">
        <v>5028.98</v>
      </c>
      <c r="Q35" s="54">
        <v>0</v>
      </c>
      <c r="R35" s="43">
        <f t="shared" si="1"/>
        <v>5028.98</v>
      </c>
      <c r="S35" s="55"/>
      <c r="T35" s="56" t="str">
        <f>VLOOKUP(C35,'[2]2025.05'!$B$3:$CN$700,38,0)</f>
        <v>湖南诚展</v>
      </c>
      <c r="U35" s="2">
        <f>VLOOKUP(C35,[3]一线员工!$C$3:$BW$800,60,0)</f>
        <v>5028.98</v>
      </c>
      <c r="V35" s="2">
        <f t="shared" si="2"/>
        <v>0</v>
      </c>
      <c r="W35" s="57">
        <f t="shared" si="3"/>
        <v>4807.48379253846</v>
      </c>
      <c r="X35" s="57">
        <f t="shared" si="4"/>
        <v>221.496207461538</v>
      </c>
      <c r="Y35" s="2">
        <f t="shared" si="5"/>
        <v>205.264489795918</v>
      </c>
      <c r="AA35" s="25" t="str">
        <f>_xlfn.XLOOKUP($C35,[4]汇总!$C:$C,[4]汇总!$C:$C)</f>
        <v>刘红勇</v>
      </c>
    </row>
    <row r="36" s="2" customFormat="1" ht="21.7" customHeight="1" spans="1:27">
      <c r="A36" s="33">
        <f t="shared" si="0"/>
        <v>33</v>
      </c>
      <c r="B36" s="33"/>
      <c r="C36" s="34" t="s">
        <v>60</v>
      </c>
      <c r="D36" s="34">
        <v>45775</v>
      </c>
      <c r="E36" s="33" t="s">
        <v>30</v>
      </c>
      <c r="F36" s="35">
        <v>26</v>
      </c>
      <c r="G36" s="35">
        <v>26.2</v>
      </c>
      <c r="H36" s="37">
        <v>1501.46153846154</v>
      </c>
      <c r="I36" s="36">
        <v>2714.826</v>
      </c>
      <c r="J36" s="46">
        <v>267</v>
      </c>
      <c r="K36" s="47">
        <v>200</v>
      </c>
      <c r="L36" s="41">
        <v>520</v>
      </c>
      <c r="M36" s="42"/>
      <c r="N36" s="36"/>
      <c r="O36" s="36">
        <v>200</v>
      </c>
      <c r="P36" s="43">
        <v>5662.89</v>
      </c>
      <c r="Q36" s="54">
        <v>0</v>
      </c>
      <c r="R36" s="43">
        <f t="shared" si="1"/>
        <v>5662.89</v>
      </c>
      <c r="S36" s="55"/>
      <c r="T36" s="56" t="str">
        <f>VLOOKUP(C36,'[2]2025.05'!$B$3:$CN$700,38,0)</f>
        <v>湘潭思泉</v>
      </c>
      <c r="U36" s="2">
        <f>VLOOKUP(C36,[3]一线员工!$C$3:$BW$800,60,0)</f>
        <v>5662.89</v>
      </c>
      <c r="V36" s="2">
        <f t="shared" si="2"/>
        <v>0</v>
      </c>
      <c r="W36" s="57">
        <f t="shared" si="3"/>
        <v>5429.48753846154</v>
      </c>
      <c r="X36" s="57">
        <f t="shared" si="4"/>
        <v>233.402461538461</v>
      </c>
      <c r="Y36" s="2">
        <f t="shared" si="5"/>
        <v>216.140839694657</v>
      </c>
      <c r="AA36" s="25" t="str">
        <f>_xlfn.XLOOKUP($C36,[4]汇总!$C:$C,[4]汇总!$C:$C)</f>
        <v>谢宗伏</v>
      </c>
    </row>
    <row r="37" s="2" customFormat="1" ht="21.7" customHeight="1" spans="1:27">
      <c r="A37" s="33">
        <f t="shared" si="0"/>
        <v>34</v>
      </c>
      <c r="B37" s="33"/>
      <c r="C37" s="34" t="s">
        <v>61</v>
      </c>
      <c r="D37" s="34">
        <v>45777</v>
      </c>
      <c r="E37" s="33" t="s">
        <v>30</v>
      </c>
      <c r="F37" s="35">
        <v>26</v>
      </c>
      <c r="G37" s="35">
        <v>27</v>
      </c>
      <c r="H37" s="37">
        <v>1547.30769230769</v>
      </c>
      <c r="I37" s="36">
        <v>2819.21</v>
      </c>
      <c r="J37" s="46">
        <v>264</v>
      </c>
      <c r="K37" s="47">
        <v>500</v>
      </c>
      <c r="L37" s="41">
        <v>540</v>
      </c>
      <c r="M37" s="42"/>
      <c r="N37" s="36">
        <v>-10</v>
      </c>
      <c r="O37" s="36">
        <v>300</v>
      </c>
      <c r="P37" s="43">
        <v>6326.52</v>
      </c>
      <c r="Q37" s="54">
        <v>39</v>
      </c>
      <c r="R37" s="43">
        <f t="shared" si="1"/>
        <v>6287.52</v>
      </c>
      <c r="S37" s="55"/>
      <c r="T37" s="56" t="str">
        <f>VLOOKUP(C37,'[2]2025.05'!$B$3:$CN$700,38,0)</f>
        <v>湖南诚展</v>
      </c>
      <c r="U37" s="2">
        <f>VLOOKUP(C37,[3]一线员工!$C$3:$BW$800,60,0)</f>
        <v>6287.52</v>
      </c>
      <c r="V37" s="2">
        <f t="shared" si="2"/>
        <v>0</v>
      </c>
      <c r="W37" s="57">
        <f t="shared" si="3"/>
        <v>5987.51769230769</v>
      </c>
      <c r="X37" s="57">
        <f t="shared" si="4"/>
        <v>339.002307692308</v>
      </c>
      <c r="Y37" s="2">
        <f t="shared" si="5"/>
        <v>232.871111111111</v>
      </c>
      <c r="AA37" s="25" t="str">
        <f>_xlfn.XLOOKUP($C37,[4]汇总!$C:$C,[4]汇总!$C:$C)</f>
        <v>刘顺新</v>
      </c>
    </row>
    <row r="38" s="2" customFormat="1" ht="21.7" customHeight="1" spans="1:27">
      <c r="A38" s="33">
        <f t="shared" si="0"/>
        <v>35</v>
      </c>
      <c r="B38" s="33"/>
      <c r="C38" s="34" t="s">
        <v>62</v>
      </c>
      <c r="D38" s="34">
        <v>45758</v>
      </c>
      <c r="E38" s="33" t="s">
        <v>30</v>
      </c>
      <c r="F38" s="35">
        <v>26</v>
      </c>
      <c r="G38" s="35">
        <v>27</v>
      </c>
      <c r="H38" s="37">
        <v>1547.30769230769</v>
      </c>
      <c r="I38" s="36">
        <v>2809.701426</v>
      </c>
      <c r="J38" s="46">
        <v>255</v>
      </c>
      <c r="K38" s="47">
        <v>200</v>
      </c>
      <c r="L38" s="41">
        <v>540</v>
      </c>
      <c r="M38" s="42"/>
      <c r="N38" s="36"/>
      <c r="O38" s="36">
        <v>300</v>
      </c>
      <c r="P38" s="43">
        <v>5968.01</v>
      </c>
      <c r="Q38" s="54">
        <v>39</v>
      </c>
      <c r="R38" s="43">
        <f t="shared" si="1"/>
        <v>5929.01</v>
      </c>
      <c r="S38" s="55"/>
      <c r="T38" s="56" t="str">
        <f>VLOOKUP(C38,'[2]2025.05'!$B$3:$CN$700,38,0)</f>
        <v>德顺</v>
      </c>
      <c r="U38" s="2">
        <f>VLOOKUP(C38,[3]一线员工!$C$3:$BW$800,60,0)</f>
        <v>5929.01</v>
      </c>
      <c r="V38" s="2">
        <f t="shared" si="2"/>
        <v>0</v>
      </c>
      <c r="W38" s="57">
        <f t="shared" si="3"/>
        <v>5679.00911830769</v>
      </c>
      <c r="X38" s="57">
        <f t="shared" si="4"/>
        <v>289.000881692307</v>
      </c>
      <c r="Y38" s="2">
        <f t="shared" si="5"/>
        <v>219.592962962963</v>
      </c>
      <c r="AA38" s="25" t="str">
        <f>_xlfn.XLOOKUP($C38,[4]汇总!$C:$C,[4]汇总!$C:$C)</f>
        <v>何杰</v>
      </c>
    </row>
    <row r="39" s="2" customFormat="1" ht="21.7" customHeight="1" spans="1:27">
      <c r="A39" s="33">
        <f t="shared" si="0"/>
        <v>36</v>
      </c>
      <c r="B39" s="33"/>
      <c r="C39" s="34" t="s">
        <v>63</v>
      </c>
      <c r="D39" s="34">
        <v>45743</v>
      </c>
      <c r="E39" s="33" t="s">
        <v>30</v>
      </c>
      <c r="F39" s="35">
        <v>26</v>
      </c>
      <c r="G39" s="35">
        <v>29</v>
      </c>
      <c r="H39" s="37">
        <v>1661.92307692308</v>
      </c>
      <c r="I39" s="36">
        <v>3006.295902</v>
      </c>
      <c r="J39" s="46">
        <v>267</v>
      </c>
      <c r="K39" s="47">
        <v>300</v>
      </c>
      <c r="L39" s="41">
        <v>580</v>
      </c>
      <c r="M39" s="42"/>
      <c r="N39" s="36"/>
      <c r="O39" s="36">
        <v>300</v>
      </c>
      <c r="P39" s="43">
        <v>6497.22</v>
      </c>
      <c r="Q39" s="54">
        <v>32.75</v>
      </c>
      <c r="R39" s="43">
        <f t="shared" si="1"/>
        <v>6464.47</v>
      </c>
      <c r="S39" s="55"/>
      <c r="T39" s="56" t="str">
        <f>VLOOKUP(C39,'[2]2025.05'!$B$3:$CN$700,38,0)</f>
        <v>德顺</v>
      </c>
      <c r="U39" s="2">
        <f>VLOOKUP(C39,[3]一线员工!$C$3:$BW$800,60,0)</f>
        <v>6464.47</v>
      </c>
      <c r="V39" s="2">
        <f t="shared" si="2"/>
        <v>0</v>
      </c>
      <c r="W39" s="57">
        <f t="shared" si="3"/>
        <v>6144.21897892308</v>
      </c>
      <c r="X39" s="57">
        <f t="shared" si="4"/>
        <v>353.001021076923</v>
      </c>
      <c r="Y39" s="2">
        <f t="shared" si="5"/>
        <v>222.91275862069</v>
      </c>
      <c r="AA39" s="25" t="str">
        <f>_xlfn.XLOOKUP($C39,[4]汇总!$C:$C,[4]汇总!$C:$C)</f>
        <v>彭洪准</v>
      </c>
    </row>
    <row r="40" s="2" customFormat="1" ht="21.7" customHeight="1" spans="1:27">
      <c r="A40" s="33">
        <f t="shared" si="0"/>
        <v>37</v>
      </c>
      <c r="B40" s="33"/>
      <c r="C40" s="34" t="s">
        <v>64</v>
      </c>
      <c r="D40" s="34">
        <v>45759</v>
      </c>
      <c r="E40" s="33" t="s">
        <v>30</v>
      </c>
      <c r="F40" s="35">
        <v>26</v>
      </c>
      <c r="G40" s="35">
        <v>24</v>
      </c>
      <c r="H40" s="37">
        <v>1375.38461538462</v>
      </c>
      <c r="I40" s="36">
        <v>2501.52</v>
      </c>
      <c r="J40" s="46">
        <v>258</v>
      </c>
      <c r="K40" s="50">
        <v>738.461538461538</v>
      </c>
      <c r="L40" s="41">
        <v>480</v>
      </c>
      <c r="M40" s="42"/>
      <c r="N40" s="36"/>
      <c r="O40" s="36">
        <v>200</v>
      </c>
      <c r="P40" s="43">
        <v>5795.37</v>
      </c>
      <c r="Q40" s="54">
        <v>0</v>
      </c>
      <c r="R40" s="43">
        <f t="shared" si="1"/>
        <v>5795.37</v>
      </c>
      <c r="S40" s="55"/>
      <c r="T40" s="56" t="str">
        <f>VLOOKUP(C40,'[2]2025.05'!$B$3:$CN$700,38,0)</f>
        <v>德顺</v>
      </c>
      <c r="U40" s="2">
        <f>VLOOKUP(C40,[3]一线员工!$C$3:$BW$800,60,0)</f>
        <v>5795.37</v>
      </c>
      <c r="V40" s="2">
        <f t="shared" si="2"/>
        <v>0</v>
      </c>
      <c r="W40" s="57">
        <f t="shared" si="3"/>
        <v>5577.36615384615</v>
      </c>
      <c r="X40" s="57">
        <f t="shared" si="4"/>
        <v>218.003846153847</v>
      </c>
      <c r="Y40" s="2">
        <f t="shared" si="5"/>
        <v>241.47375</v>
      </c>
      <c r="AA40" s="25" t="str">
        <f>_xlfn.XLOOKUP($C40,[4]汇总!$C:$C,[4]汇总!$C:$C)</f>
        <v>张超锋</v>
      </c>
    </row>
    <row r="41" s="2" customFormat="1" ht="21.7" customHeight="1" spans="1:27">
      <c r="A41" s="33">
        <f t="shared" si="0"/>
        <v>38</v>
      </c>
      <c r="B41" s="33"/>
      <c r="C41" s="34" t="s">
        <v>65</v>
      </c>
      <c r="D41" s="34">
        <v>45734</v>
      </c>
      <c r="E41" s="33" t="s">
        <v>30</v>
      </c>
      <c r="F41" s="35">
        <v>26</v>
      </c>
      <c r="G41" s="35">
        <v>24</v>
      </c>
      <c r="H41" s="37">
        <v>1375.38461538462</v>
      </c>
      <c r="I41" s="36">
        <v>2481.52</v>
      </c>
      <c r="J41" s="46">
        <v>276</v>
      </c>
      <c r="K41" s="47">
        <v>200</v>
      </c>
      <c r="L41" s="41">
        <v>480</v>
      </c>
      <c r="M41" s="42"/>
      <c r="N41" s="36"/>
      <c r="O41" s="36">
        <v>0</v>
      </c>
      <c r="P41" s="43">
        <v>5154.9</v>
      </c>
      <c r="Q41" s="54">
        <v>24.75</v>
      </c>
      <c r="R41" s="43">
        <f t="shared" si="1"/>
        <v>5130.15</v>
      </c>
      <c r="S41" s="55"/>
      <c r="T41" s="56" t="str">
        <f>VLOOKUP(C41,'[2]2025.05'!$B$3:$CN$700,38,0)</f>
        <v>德顺</v>
      </c>
      <c r="U41" s="2">
        <f>VLOOKUP(C41,[3]一线员工!$C$3:$BW$800,60,0)</f>
        <v>5130.15</v>
      </c>
      <c r="V41" s="2">
        <f t="shared" si="2"/>
        <v>0</v>
      </c>
      <c r="W41" s="57">
        <f t="shared" si="3"/>
        <v>4836.90461538462</v>
      </c>
      <c r="X41" s="57">
        <f t="shared" si="4"/>
        <v>317.995384615384</v>
      </c>
      <c r="Y41" s="2">
        <f t="shared" si="5"/>
        <v>213.75625</v>
      </c>
      <c r="AA41" s="25" t="str">
        <f>_xlfn.XLOOKUP($C41,[4]汇总!$C:$C,[4]汇总!$C:$C)</f>
        <v>袁建平</v>
      </c>
    </row>
    <row r="42" s="2" customFormat="1" ht="21.7" customHeight="1" spans="1:27">
      <c r="A42" s="33">
        <f t="shared" si="0"/>
        <v>39</v>
      </c>
      <c r="B42" s="33"/>
      <c r="C42" s="34" t="s">
        <v>66</v>
      </c>
      <c r="D42" s="34">
        <v>45758</v>
      </c>
      <c r="E42" s="33" t="s">
        <v>30</v>
      </c>
      <c r="F42" s="35">
        <v>26</v>
      </c>
      <c r="G42" s="35">
        <v>26</v>
      </c>
      <c r="H42" s="37">
        <v>1490</v>
      </c>
      <c r="I42" s="36">
        <v>2699.98</v>
      </c>
      <c r="J42" s="46">
        <v>276</v>
      </c>
      <c r="K42" s="47">
        <v>200</v>
      </c>
      <c r="L42" s="41">
        <v>520</v>
      </c>
      <c r="M42" s="42"/>
      <c r="N42" s="36"/>
      <c r="O42" s="36">
        <v>300</v>
      </c>
      <c r="P42" s="43">
        <v>5793.98</v>
      </c>
      <c r="Q42" s="54">
        <v>0</v>
      </c>
      <c r="R42" s="43">
        <f t="shared" si="1"/>
        <v>5793.98</v>
      </c>
      <c r="S42" s="55"/>
      <c r="T42" s="56" t="str">
        <f>VLOOKUP(C42,'[2]2025.05'!$B$3:$CN$700,38,0)</f>
        <v>德顺</v>
      </c>
      <c r="U42" s="2">
        <f>VLOOKUP(C42,[3]一线员工!$C$3:$BW$800,60,0)</f>
        <v>5793.98</v>
      </c>
      <c r="V42" s="2">
        <f t="shared" si="2"/>
        <v>0</v>
      </c>
      <c r="W42" s="57">
        <f t="shared" si="3"/>
        <v>5511.98</v>
      </c>
      <c r="X42" s="57">
        <f t="shared" si="4"/>
        <v>282</v>
      </c>
      <c r="Y42" s="2">
        <f t="shared" si="5"/>
        <v>222.845384615385</v>
      </c>
      <c r="AA42" s="25" t="str">
        <f>_xlfn.XLOOKUP($C42,[4]汇总!$C:$C,[4]汇总!$C:$C)</f>
        <v>刘军玲</v>
      </c>
    </row>
    <row r="43" s="2" customFormat="1" ht="21.7" customHeight="1" spans="1:27">
      <c r="A43" s="33">
        <f t="shared" si="0"/>
        <v>40</v>
      </c>
      <c r="B43" s="33"/>
      <c r="C43" s="34" t="s">
        <v>67</v>
      </c>
      <c r="D43" s="34">
        <v>45739</v>
      </c>
      <c r="E43" s="33" t="s">
        <v>30</v>
      </c>
      <c r="F43" s="35">
        <v>26</v>
      </c>
      <c r="G43" s="35">
        <v>26</v>
      </c>
      <c r="H43" s="37">
        <v>1490</v>
      </c>
      <c r="I43" s="36">
        <v>2729.98</v>
      </c>
      <c r="J43" s="46">
        <v>270</v>
      </c>
      <c r="K43" s="47">
        <v>300</v>
      </c>
      <c r="L43" s="41">
        <v>520</v>
      </c>
      <c r="M43" s="42"/>
      <c r="N43" s="36"/>
      <c r="O43" s="36">
        <v>300</v>
      </c>
      <c r="P43" s="43">
        <v>5967.98</v>
      </c>
      <c r="Q43" s="54">
        <v>0</v>
      </c>
      <c r="R43" s="43">
        <f t="shared" si="1"/>
        <v>5967.98</v>
      </c>
      <c r="S43" s="55"/>
      <c r="T43" s="56" t="str">
        <f>VLOOKUP(C43,'[2]2025.05'!$B$3:$CN$700,38,0)</f>
        <v>德顺</v>
      </c>
      <c r="U43" s="2">
        <f>VLOOKUP(C43,[3]一线员工!$C$3:$BW$800,60,0)</f>
        <v>5967.98</v>
      </c>
      <c r="V43" s="2">
        <f t="shared" si="2"/>
        <v>0</v>
      </c>
      <c r="W43" s="57">
        <f t="shared" si="3"/>
        <v>5635.98</v>
      </c>
      <c r="X43" s="57">
        <f t="shared" si="4"/>
        <v>332</v>
      </c>
      <c r="Y43" s="2">
        <f t="shared" si="5"/>
        <v>229.537692307692</v>
      </c>
      <c r="AA43" s="25" t="e">
        <f>_xlfn.XLOOKUP($C43,[4]汇总!$C:$C,[4]汇总!$C:$C)</f>
        <v>#N/A</v>
      </c>
    </row>
    <row r="44" s="2" customFormat="1" ht="21.7" customHeight="1" spans="1:27">
      <c r="A44" s="33">
        <f t="shared" si="0"/>
        <v>41</v>
      </c>
      <c r="B44" s="33"/>
      <c r="C44" s="34" t="s">
        <v>68</v>
      </c>
      <c r="D44" s="34">
        <v>45739</v>
      </c>
      <c r="E44" s="33" t="s">
        <v>30</v>
      </c>
      <c r="F44" s="35">
        <v>26</v>
      </c>
      <c r="G44" s="35">
        <v>26.4</v>
      </c>
      <c r="H44" s="37">
        <v>1512.92307692308</v>
      </c>
      <c r="I44" s="36">
        <v>2532.927777</v>
      </c>
      <c r="J44" s="46">
        <v>279</v>
      </c>
      <c r="K44" s="47">
        <v>200</v>
      </c>
      <c r="L44" s="41">
        <v>528</v>
      </c>
      <c r="M44" s="42"/>
      <c r="N44" s="36">
        <v>-10</v>
      </c>
      <c r="O44" s="36">
        <v>300</v>
      </c>
      <c r="P44" s="43">
        <v>5654.05</v>
      </c>
      <c r="Q44" s="54">
        <v>11</v>
      </c>
      <c r="R44" s="43">
        <f t="shared" si="1"/>
        <v>5643.05</v>
      </c>
      <c r="S44" s="55"/>
      <c r="T44" s="56" t="str">
        <f>VLOOKUP(C44,'[2]2025.05'!$B$3:$CN$700,38,0)</f>
        <v>德顺</v>
      </c>
      <c r="U44" s="2">
        <f>VLOOKUP(C44,[3]一线员工!$C$3:$BW$800,60,0)</f>
        <v>5643.05</v>
      </c>
      <c r="V44" s="2">
        <f t="shared" si="2"/>
        <v>0</v>
      </c>
      <c r="W44" s="57">
        <f t="shared" si="3"/>
        <v>5369.25085392308</v>
      </c>
      <c r="X44" s="57">
        <f t="shared" si="4"/>
        <v>284.799146076924</v>
      </c>
      <c r="Y44" s="2">
        <f t="shared" si="5"/>
        <v>213.751893939394</v>
      </c>
      <c r="AA44" s="25" t="str">
        <f>_xlfn.XLOOKUP($C44,[4]汇总!$C:$C,[4]汇总!$C:$C)</f>
        <v>袁珊珊</v>
      </c>
    </row>
    <row r="45" s="2" customFormat="1" ht="21.7" customHeight="1" spans="1:27">
      <c r="A45" s="33">
        <f t="shared" si="0"/>
        <v>42</v>
      </c>
      <c r="B45" s="33"/>
      <c r="C45" s="34" t="s">
        <v>69</v>
      </c>
      <c r="D45" s="34">
        <v>45785</v>
      </c>
      <c r="E45" s="33" t="s">
        <v>30</v>
      </c>
      <c r="F45" s="35">
        <v>26</v>
      </c>
      <c r="G45" s="35">
        <v>23</v>
      </c>
      <c r="H45" s="37">
        <v>1318.07692307692</v>
      </c>
      <c r="I45" s="36">
        <v>1783.917583</v>
      </c>
      <c r="J45" s="46">
        <v>264</v>
      </c>
      <c r="K45" s="47">
        <v>176.923076923077</v>
      </c>
      <c r="L45" s="41">
        <v>460</v>
      </c>
      <c r="M45" s="42"/>
      <c r="N45" s="36"/>
      <c r="O45" s="36">
        <v>0</v>
      </c>
      <c r="P45" s="43">
        <v>4186.92</v>
      </c>
      <c r="Q45" s="54">
        <v>30</v>
      </c>
      <c r="R45" s="43">
        <f t="shared" si="1"/>
        <v>4156.92</v>
      </c>
      <c r="S45" s="55"/>
      <c r="T45" s="56" t="str">
        <f>VLOOKUP(C45,'[2]2025.05'!$B$3:$CN$700,38,0)</f>
        <v>湘潭思泉</v>
      </c>
      <c r="U45" s="2">
        <f>VLOOKUP(C45,[3]一线员工!$C$3:$BW$800,60,0)</f>
        <v>4156.92</v>
      </c>
      <c r="V45" s="2">
        <f t="shared" si="2"/>
        <v>0</v>
      </c>
      <c r="W45" s="57">
        <f t="shared" si="3"/>
        <v>4025.917583</v>
      </c>
      <c r="X45" s="57">
        <f t="shared" si="4"/>
        <v>161.002417</v>
      </c>
      <c r="Y45" s="2">
        <f t="shared" si="5"/>
        <v>180.735652173913</v>
      </c>
      <c r="AA45" s="25" t="e">
        <f>_xlfn.XLOOKUP($C45,[4]汇总!$C:$C,[4]汇总!$C:$C)</f>
        <v>#N/A</v>
      </c>
    </row>
    <row r="46" s="2" customFormat="1" ht="21.7" customHeight="1" spans="1:27">
      <c r="A46" s="33">
        <f t="shared" si="0"/>
        <v>43</v>
      </c>
      <c r="B46" s="33"/>
      <c r="C46" s="34" t="s">
        <v>70</v>
      </c>
      <c r="D46" s="34">
        <v>45790</v>
      </c>
      <c r="E46" s="33" t="s">
        <v>30</v>
      </c>
      <c r="F46" s="35">
        <v>26</v>
      </c>
      <c r="G46" s="35">
        <v>18</v>
      </c>
      <c r="H46" s="37">
        <v>1031.53846153846</v>
      </c>
      <c r="I46" s="36">
        <v>1954.744284</v>
      </c>
      <c r="J46" s="46">
        <v>273</v>
      </c>
      <c r="K46" s="50">
        <v>484.615384615385</v>
      </c>
      <c r="L46" s="41">
        <v>360</v>
      </c>
      <c r="M46" s="42"/>
      <c r="N46" s="36">
        <v>-10</v>
      </c>
      <c r="O46" s="36">
        <v>0</v>
      </c>
      <c r="P46" s="43">
        <v>4237.9</v>
      </c>
      <c r="Q46" s="54">
        <v>0</v>
      </c>
      <c r="R46" s="43">
        <f t="shared" si="1"/>
        <v>4237.9</v>
      </c>
      <c r="S46" s="55"/>
      <c r="T46" s="56" t="str">
        <f>VLOOKUP(C46,'[2]2025.05'!$B$3:$CN$700,38,0)</f>
        <v>湖南诚展</v>
      </c>
      <c r="U46" s="2">
        <f>VLOOKUP(C46,[3]一线员工!$C$3:$BW$800,60,0)</f>
        <v>4237.9</v>
      </c>
      <c r="V46" s="2">
        <f t="shared" si="2"/>
        <v>0</v>
      </c>
      <c r="W46" s="57">
        <f t="shared" si="3"/>
        <v>4111.89813015385</v>
      </c>
      <c r="X46" s="57">
        <f t="shared" si="4"/>
        <v>126.001869846154</v>
      </c>
      <c r="Y46" s="2">
        <f t="shared" si="5"/>
        <v>235.438888888889</v>
      </c>
      <c r="AA46" s="25" t="e">
        <f>_xlfn.XLOOKUP($C46,[4]汇总!$C:$C,[4]汇总!$C:$C)</f>
        <v>#N/A</v>
      </c>
    </row>
    <row r="47" s="2" customFormat="1" ht="21.7" customHeight="1" spans="1:27">
      <c r="A47" s="33">
        <f t="shared" si="0"/>
        <v>44</v>
      </c>
      <c r="B47" s="33"/>
      <c r="C47" s="34" t="s">
        <v>71</v>
      </c>
      <c r="D47" s="34">
        <v>45800</v>
      </c>
      <c r="E47" s="33" t="s">
        <v>30</v>
      </c>
      <c r="F47" s="35">
        <v>26</v>
      </c>
      <c r="G47" s="35">
        <v>8</v>
      </c>
      <c r="H47" s="37">
        <v>458.461538461539</v>
      </c>
      <c r="I47" s="36">
        <v>593.84</v>
      </c>
      <c r="J47" s="46">
        <v>261</v>
      </c>
      <c r="K47" s="50">
        <v>215.384615384615</v>
      </c>
      <c r="L47" s="41">
        <v>160</v>
      </c>
      <c r="M47" s="42"/>
      <c r="N47" s="36"/>
      <c r="O47" s="36">
        <v>0</v>
      </c>
      <c r="P47" s="43">
        <v>1752.69</v>
      </c>
      <c r="Q47" s="54">
        <v>0</v>
      </c>
      <c r="R47" s="43">
        <f t="shared" si="1"/>
        <v>1752.69</v>
      </c>
      <c r="S47" s="55"/>
      <c r="T47" s="56" t="str">
        <f>VLOOKUP(C47,'[2]2025.05'!$B$3:$CN$700,38,0)</f>
        <v>德顺</v>
      </c>
      <c r="U47" s="2">
        <f>VLOOKUP(C47,[3]一线员工!$C$3:$BW$800,60,0)</f>
        <v>1752.69</v>
      </c>
      <c r="V47" s="2">
        <f t="shared" si="2"/>
        <v>0</v>
      </c>
      <c r="W47" s="57">
        <f t="shared" si="3"/>
        <v>1696.68615384615</v>
      </c>
      <c r="X47" s="57">
        <f t="shared" si="4"/>
        <v>56.0038461538461</v>
      </c>
      <c r="Y47" s="2">
        <f t="shared" si="5"/>
        <v>219.08625</v>
      </c>
      <c r="AA47" s="25" t="e">
        <f>_xlfn.XLOOKUP($C47,[4]汇总!$C:$C,[4]汇总!$C:$C)</f>
        <v>#N/A</v>
      </c>
    </row>
    <row r="48" s="2" customFormat="1" ht="21.7" customHeight="1" spans="1:27">
      <c r="A48" s="33">
        <f t="shared" si="0"/>
        <v>45</v>
      </c>
      <c r="B48" s="33"/>
      <c r="C48" s="34" t="s">
        <v>72</v>
      </c>
      <c r="D48" s="34">
        <v>45801</v>
      </c>
      <c r="E48" s="33" t="s">
        <v>30</v>
      </c>
      <c r="F48" s="35">
        <v>26</v>
      </c>
      <c r="G48" s="35">
        <v>7</v>
      </c>
      <c r="H48" s="37">
        <v>401.153846153846</v>
      </c>
      <c r="I48" s="36">
        <v>654.61</v>
      </c>
      <c r="J48" s="46">
        <v>273</v>
      </c>
      <c r="K48" s="47">
        <v>53.8461538461538</v>
      </c>
      <c r="L48" s="41">
        <v>140</v>
      </c>
      <c r="M48" s="42"/>
      <c r="N48" s="36"/>
      <c r="O48" s="36">
        <v>0</v>
      </c>
      <c r="P48" s="43">
        <v>1578.61</v>
      </c>
      <c r="Q48" s="54">
        <v>0</v>
      </c>
      <c r="R48" s="43">
        <f t="shared" si="1"/>
        <v>1578.61</v>
      </c>
      <c r="S48" s="55"/>
      <c r="T48" s="56" t="str">
        <f>VLOOKUP(C48,'[2]2025.05'!$B$3:$CN$700,38,0)</f>
        <v>湘潭思泉</v>
      </c>
      <c r="U48" s="2">
        <f>VLOOKUP(C48,[3]一线员工!$C$3:$BW$800,60,0)</f>
        <v>1578.61</v>
      </c>
      <c r="V48" s="2">
        <f t="shared" si="2"/>
        <v>0</v>
      </c>
      <c r="W48" s="57">
        <f t="shared" si="3"/>
        <v>1529.61</v>
      </c>
      <c r="X48" s="57">
        <f t="shared" si="4"/>
        <v>49</v>
      </c>
      <c r="Y48" s="2">
        <f t="shared" si="5"/>
        <v>225.515714285714</v>
      </c>
      <c r="AA48" s="25" t="e">
        <f>_xlfn.XLOOKUP($C48,[4]汇总!$C:$C,[4]汇总!$C:$C)</f>
        <v>#N/A</v>
      </c>
    </row>
    <row r="49" s="2" customFormat="1" ht="21.7" customHeight="1" spans="1:27">
      <c r="A49" s="33">
        <f t="shared" si="0"/>
        <v>46</v>
      </c>
      <c r="B49" s="33"/>
      <c r="C49" s="34" t="s">
        <v>73</v>
      </c>
      <c r="D49" s="34">
        <v>45801</v>
      </c>
      <c r="E49" s="33" t="s">
        <v>30</v>
      </c>
      <c r="F49" s="35">
        <v>26</v>
      </c>
      <c r="G49" s="35">
        <v>7</v>
      </c>
      <c r="H49" s="37">
        <v>401.153846153846</v>
      </c>
      <c r="I49" s="36">
        <v>594.61</v>
      </c>
      <c r="J49" s="46">
        <v>252</v>
      </c>
      <c r="K49" s="47">
        <v>53.8461538461538</v>
      </c>
      <c r="L49" s="41">
        <v>140</v>
      </c>
      <c r="M49" s="42"/>
      <c r="N49" s="36"/>
      <c r="O49" s="36">
        <v>0</v>
      </c>
      <c r="P49" s="43">
        <v>1497.61</v>
      </c>
      <c r="Q49" s="54">
        <v>0</v>
      </c>
      <c r="R49" s="43">
        <f t="shared" si="1"/>
        <v>1497.61</v>
      </c>
      <c r="S49" s="55"/>
      <c r="T49" s="56" t="str">
        <f>VLOOKUP(C49,'[2]2025.05'!$B$3:$CN$700,38,0)</f>
        <v>湘潭思泉</v>
      </c>
      <c r="U49" s="2">
        <f>VLOOKUP(C49,[3]一线员工!$C$3:$BW$800,60,0)</f>
        <v>1497.61</v>
      </c>
      <c r="V49" s="2">
        <f t="shared" si="2"/>
        <v>0</v>
      </c>
      <c r="W49" s="57">
        <f t="shared" si="3"/>
        <v>1448.61</v>
      </c>
      <c r="X49" s="57">
        <f t="shared" si="4"/>
        <v>49</v>
      </c>
      <c r="Y49" s="2">
        <f t="shared" si="5"/>
        <v>213.944285714286</v>
      </c>
      <c r="AA49" s="25" t="e">
        <f>_xlfn.XLOOKUP($C49,[4]汇总!$C:$C,[4]汇总!$C:$C)</f>
        <v>#N/A</v>
      </c>
    </row>
    <row r="50" s="2" customFormat="1" ht="21.7" customHeight="1" spans="1:27">
      <c r="A50" s="33">
        <f t="shared" si="0"/>
        <v>47</v>
      </c>
      <c r="B50" s="33"/>
      <c r="C50" s="34" t="s">
        <v>74</v>
      </c>
      <c r="D50" s="34">
        <v>45789</v>
      </c>
      <c r="E50" s="33" t="s">
        <v>30</v>
      </c>
      <c r="F50" s="35">
        <v>26</v>
      </c>
      <c r="G50" s="35">
        <v>18</v>
      </c>
      <c r="H50" s="37">
        <v>1031.53846153846</v>
      </c>
      <c r="I50" s="36">
        <v>1966.14</v>
      </c>
      <c r="J50" s="46">
        <v>258</v>
      </c>
      <c r="K50" s="50">
        <v>138.461538461538</v>
      </c>
      <c r="L50" s="41">
        <v>360</v>
      </c>
      <c r="M50" s="42"/>
      <c r="N50" s="36"/>
      <c r="O50" s="36">
        <v>0</v>
      </c>
      <c r="P50" s="43">
        <v>3898.14</v>
      </c>
      <c r="Q50" s="54">
        <v>43</v>
      </c>
      <c r="R50" s="43">
        <f t="shared" si="1"/>
        <v>3855.14</v>
      </c>
      <c r="S50" s="55"/>
      <c r="T50" s="56" t="str">
        <f>VLOOKUP(C50,'[2]2025.05'!$B$3:$CN$700,38,0)</f>
        <v>湖南诚展</v>
      </c>
      <c r="U50" s="2">
        <f>VLOOKUP(C50,[3]一线员工!$C$3:$BW$800,60,0)</f>
        <v>3855.14</v>
      </c>
      <c r="V50" s="2">
        <f t="shared" si="2"/>
        <v>0</v>
      </c>
      <c r="W50" s="57">
        <f t="shared" si="3"/>
        <v>3772.14</v>
      </c>
      <c r="X50" s="57">
        <f t="shared" si="4"/>
        <v>126</v>
      </c>
      <c r="Y50" s="2">
        <f t="shared" si="5"/>
        <v>214.174444444444</v>
      </c>
      <c r="AA50" s="25" t="e">
        <f>_xlfn.XLOOKUP($C50,[4]汇总!$C:$C,[4]汇总!$C:$C)</f>
        <v>#N/A</v>
      </c>
    </row>
    <row r="51" s="2" customFormat="1" ht="21.7" customHeight="1" spans="1:27">
      <c r="A51" s="33">
        <f t="shared" si="0"/>
        <v>48</v>
      </c>
      <c r="B51" s="33"/>
      <c r="C51" s="34" t="s">
        <v>75</v>
      </c>
      <c r="D51" s="34">
        <v>45791</v>
      </c>
      <c r="E51" s="33" t="s">
        <v>30</v>
      </c>
      <c r="F51" s="35">
        <v>26</v>
      </c>
      <c r="G51" s="35">
        <v>17</v>
      </c>
      <c r="H51" s="37">
        <v>974.230769230769</v>
      </c>
      <c r="I51" s="36">
        <v>1515.3230394</v>
      </c>
      <c r="J51" s="46">
        <v>270</v>
      </c>
      <c r="K51" s="47">
        <v>123.076923076923</v>
      </c>
      <c r="L51" s="41">
        <v>340</v>
      </c>
      <c r="M51" s="42"/>
      <c r="N51" s="36"/>
      <c r="O51" s="36">
        <v>0</v>
      </c>
      <c r="P51" s="43">
        <v>3358.63</v>
      </c>
      <c r="Q51" s="54">
        <v>0</v>
      </c>
      <c r="R51" s="43">
        <f t="shared" si="1"/>
        <v>3358.63</v>
      </c>
      <c r="S51" s="55"/>
      <c r="T51" s="56" t="str">
        <f>VLOOKUP(C51,'[2]2025.05'!$B$3:$CN$700,38,0)</f>
        <v>湘潭思泉</v>
      </c>
      <c r="U51" s="2">
        <f>VLOOKUP(C51,[3]一线员工!$C$3:$BW$800,60,0)</f>
        <v>3358.63</v>
      </c>
      <c r="V51" s="2">
        <f t="shared" si="2"/>
        <v>0</v>
      </c>
      <c r="W51" s="57">
        <f t="shared" si="3"/>
        <v>3239.63073170769</v>
      </c>
      <c r="X51" s="57">
        <f t="shared" si="4"/>
        <v>118.999268292308</v>
      </c>
      <c r="Y51" s="2">
        <f t="shared" si="5"/>
        <v>197.566470588235</v>
      </c>
      <c r="AA51" s="25" t="e">
        <f>_xlfn.XLOOKUP($C51,[4]汇总!$C:$C,[4]汇总!$C:$C)</f>
        <v>#N/A</v>
      </c>
    </row>
    <row r="52" s="2" customFormat="1" ht="21.7" customHeight="1" spans="1:27">
      <c r="A52" s="33">
        <f t="shared" si="0"/>
        <v>49</v>
      </c>
      <c r="B52" s="33"/>
      <c r="C52" s="34" t="s">
        <v>76</v>
      </c>
      <c r="D52" s="34">
        <v>45805</v>
      </c>
      <c r="E52" s="33" t="s">
        <v>30</v>
      </c>
      <c r="F52" s="35">
        <v>26</v>
      </c>
      <c r="G52" s="35">
        <v>3</v>
      </c>
      <c r="H52" s="37">
        <v>171.923076923077</v>
      </c>
      <c r="I52" s="36">
        <v>339.921</v>
      </c>
      <c r="J52" s="46">
        <v>0</v>
      </c>
      <c r="K52" s="47">
        <v>23.0769230769231</v>
      </c>
      <c r="L52" s="41">
        <v>60</v>
      </c>
      <c r="M52" s="42"/>
      <c r="N52" s="36"/>
      <c r="O52" s="36">
        <v>0</v>
      </c>
      <c r="P52" s="43">
        <v>618.92</v>
      </c>
      <c r="Q52" s="54">
        <v>0</v>
      </c>
      <c r="R52" s="43">
        <f t="shared" si="1"/>
        <v>618.92</v>
      </c>
      <c r="S52" s="55"/>
      <c r="T52" s="56" t="str">
        <f>VLOOKUP(C52,'[2]2025.05'!$B$3:$CN$700,38,0)</f>
        <v>湘潭思泉</v>
      </c>
      <c r="U52" s="2">
        <f>VLOOKUP(C52,[3]一线员工!$C$3:$BW$800,60,0)</f>
        <v>618.92</v>
      </c>
      <c r="V52" s="2">
        <f t="shared" si="2"/>
        <v>0</v>
      </c>
      <c r="W52" s="57">
        <f t="shared" si="3"/>
        <v>597.921</v>
      </c>
      <c r="X52" s="57">
        <f t="shared" si="4"/>
        <v>20.9989999999999</v>
      </c>
      <c r="Y52" s="2">
        <f t="shared" si="5"/>
        <v>206.306666666667</v>
      </c>
      <c r="AA52" s="25" t="e">
        <f>_xlfn.XLOOKUP($C52,[4]汇总!$C:$C,[4]汇总!$C:$C)</f>
        <v>#N/A</v>
      </c>
    </row>
    <row r="53" s="2" customFormat="1" ht="21.7" customHeight="1" spans="1:27">
      <c r="A53" s="33">
        <f t="shared" si="0"/>
        <v>50</v>
      </c>
      <c r="B53" s="33"/>
      <c r="C53" s="34" t="s">
        <v>77</v>
      </c>
      <c r="D53" s="34">
        <v>45806</v>
      </c>
      <c r="E53" s="33" t="s">
        <v>30</v>
      </c>
      <c r="F53" s="35">
        <v>26</v>
      </c>
      <c r="G53" s="35">
        <v>2</v>
      </c>
      <c r="H53" s="37">
        <v>114.615384615385</v>
      </c>
      <c r="I53" s="36">
        <v>223.614</v>
      </c>
      <c r="J53" s="46">
        <v>0</v>
      </c>
      <c r="K53" s="47">
        <v>15.3846153846154</v>
      </c>
      <c r="L53" s="41">
        <v>40</v>
      </c>
      <c r="M53" s="42"/>
      <c r="N53" s="36"/>
      <c r="O53" s="36">
        <v>0</v>
      </c>
      <c r="P53" s="43">
        <v>409.61</v>
      </c>
      <c r="Q53" s="54">
        <v>0</v>
      </c>
      <c r="R53" s="43">
        <f t="shared" si="1"/>
        <v>409.61</v>
      </c>
      <c r="S53" s="55"/>
      <c r="T53" s="58" t="s">
        <v>78</v>
      </c>
      <c r="U53" s="2">
        <f>VLOOKUP(C53,[3]一线员工!$C$3:$BW$800,60,0)</f>
        <v>409.61</v>
      </c>
      <c r="V53" s="2">
        <f t="shared" si="2"/>
        <v>0</v>
      </c>
      <c r="W53" s="57">
        <f t="shared" si="3"/>
        <v>395.614</v>
      </c>
      <c r="X53" s="57">
        <f t="shared" si="4"/>
        <v>13.9959999999999</v>
      </c>
      <c r="Y53" s="2">
        <f t="shared" si="5"/>
        <v>204.805</v>
      </c>
      <c r="AA53" s="25" t="e">
        <f>_xlfn.XLOOKUP($C53,[4]汇总!$C:$C,[4]汇总!$C:$C)</f>
        <v>#N/A</v>
      </c>
    </row>
    <row r="54" s="2" customFormat="1" ht="21.7" customHeight="1" spans="1:27">
      <c r="A54" s="33">
        <f t="shared" si="0"/>
        <v>51</v>
      </c>
      <c r="B54" s="33"/>
      <c r="C54" s="34" t="s">
        <v>79</v>
      </c>
      <c r="D54" s="34">
        <v>45806</v>
      </c>
      <c r="E54" s="33" t="s">
        <v>30</v>
      </c>
      <c r="F54" s="35">
        <v>26</v>
      </c>
      <c r="G54" s="35">
        <v>2</v>
      </c>
      <c r="H54" s="37">
        <v>114.615384615385</v>
      </c>
      <c r="I54" s="36">
        <v>223.614</v>
      </c>
      <c r="J54" s="46">
        <v>0</v>
      </c>
      <c r="K54" s="47">
        <v>23.0769230769231</v>
      </c>
      <c r="L54" s="41">
        <v>40</v>
      </c>
      <c r="M54" s="42"/>
      <c r="N54" s="36"/>
      <c r="O54" s="36">
        <v>0</v>
      </c>
      <c r="P54" s="43">
        <v>417.31</v>
      </c>
      <c r="Q54" s="54">
        <v>0</v>
      </c>
      <c r="R54" s="43">
        <f t="shared" si="1"/>
        <v>417.31</v>
      </c>
      <c r="S54" s="55"/>
      <c r="T54" s="56" t="str">
        <f>VLOOKUP(C54,'[2]2025.05'!$B$3:$CN$700,38,0)</f>
        <v>湘潭宏顺</v>
      </c>
      <c r="U54" s="2">
        <f>VLOOKUP(C54,[3]一线员工!$C$3:$BW$800,60,0)</f>
        <v>417.31</v>
      </c>
      <c r="V54" s="2">
        <f t="shared" si="2"/>
        <v>0</v>
      </c>
      <c r="W54" s="57">
        <f t="shared" si="3"/>
        <v>403.306307692308</v>
      </c>
      <c r="X54" s="57">
        <f t="shared" si="4"/>
        <v>14.0036923076922</v>
      </c>
      <c r="Y54" s="2">
        <f t="shared" si="5"/>
        <v>208.655</v>
      </c>
      <c r="AA54" s="25" t="e">
        <f>_xlfn.XLOOKUP($C54,[4]汇总!$C:$C,[4]汇总!$C:$C)</f>
        <v>#N/A</v>
      </c>
    </row>
    <row r="55" s="2" customFormat="1" ht="21.7" customHeight="1" spans="1:27">
      <c r="A55" s="33">
        <f t="shared" si="0"/>
        <v>52</v>
      </c>
      <c r="B55" s="33"/>
      <c r="C55" s="34" t="s">
        <v>80</v>
      </c>
      <c r="D55" s="34">
        <v>45805</v>
      </c>
      <c r="E55" s="33" t="s">
        <v>30</v>
      </c>
      <c r="F55" s="35">
        <v>26</v>
      </c>
      <c r="G55" s="35">
        <v>3</v>
      </c>
      <c r="H55" s="37">
        <v>171.923076923077</v>
      </c>
      <c r="I55" s="36">
        <v>397.69</v>
      </c>
      <c r="J55" s="46">
        <v>0</v>
      </c>
      <c r="K55" s="47">
        <v>92.3076923076923</v>
      </c>
      <c r="L55" s="41">
        <v>60</v>
      </c>
      <c r="M55" s="42"/>
      <c r="N55" s="36"/>
      <c r="O55" s="36">
        <v>0</v>
      </c>
      <c r="P55" s="43">
        <v>745.92</v>
      </c>
      <c r="Q55" s="54">
        <v>0</v>
      </c>
      <c r="R55" s="43">
        <f t="shared" si="1"/>
        <v>745.92</v>
      </c>
      <c r="S55" s="55"/>
      <c r="T55" s="56" t="str">
        <f>VLOOKUP(C55,'[2]2025.05'!$B$3:$CN$700,38,0)</f>
        <v>湘潭思泉</v>
      </c>
      <c r="U55" s="2">
        <f>VLOOKUP(C55,[3]一线员工!$C$3:$BW$800,60,0)</f>
        <v>745.92</v>
      </c>
      <c r="V55" s="2">
        <f t="shared" si="2"/>
        <v>0</v>
      </c>
      <c r="W55" s="57">
        <f t="shared" si="3"/>
        <v>724.920769230769</v>
      </c>
      <c r="X55" s="57">
        <f t="shared" si="4"/>
        <v>20.9992307692307</v>
      </c>
      <c r="Y55" s="2">
        <f t="shared" si="5"/>
        <v>248.64</v>
      </c>
      <c r="AA55" s="25" t="e">
        <f>_xlfn.XLOOKUP($C55,[4]汇总!$C:$C,[4]汇总!$C:$C)</f>
        <v>#N/A</v>
      </c>
    </row>
    <row r="56" s="2" customFormat="1" ht="21.7" customHeight="1" spans="1:27">
      <c r="A56" s="33">
        <f t="shared" si="0"/>
        <v>53</v>
      </c>
      <c r="B56" s="33"/>
      <c r="C56" s="34" t="s">
        <v>81</v>
      </c>
      <c r="D56" s="34">
        <v>45804</v>
      </c>
      <c r="E56" s="33" t="s">
        <v>30</v>
      </c>
      <c r="F56" s="35">
        <v>26</v>
      </c>
      <c r="G56" s="35">
        <v>4</v>
      </c>
      <c r="H56" s="37">
        <v>229.230769230769</v>
      </c>
      <c r="I56" s="36">
        <v>536.92</v>
      </c>
      <c r="J56" s="46">
        <v>0</v>
      </c>
      <c r="K56" s="47">
        <v>30.7692307692308</v>
      </c>
      <c r="L56" s="41">
        <v>80</v>
      </c>
      <c r="M56" s="42"/>
      <c r="N56" s="36"/>
      <c r="O56" s="36">
        <v>0</v>
      </c>
      <c r="P56" s="43">
        <v>908.92</v>
      </c>
      <c r="Q56" s="54">
        <v>0</v>
      </c>
      <c r="R56" s="43">
        <f t="shared" si="1"/>
        <v>908.92</v>
      </c>
      <c r="S56" s="55"/>
      <c r="T56" s="56" t="str">
        <f>VLOOKUP(C56,'[2]2025.05'!$B$3:$CN$700,38,0)</f>
        <v>湘潭思泉</v>
      </c>
      <c r="U56" s="2">
        <f>VLOOKUP(C56,[3]一线员工!$C$3:$BW$800,60,0)</f>
        <v>908.92</v>
      </c>
      <c r="V56" s="2">
        <f t="shared" si="2"/>
        <v>0</v>
      </c>
      <c r="W56" s="57">
        <f t="shared" si="3"/>
        <v>880.92</v>
      </c>
      <c r="X56" s="57">
        <f t="shared" si="4"/>
        <v>28</v>
      </c>
      <c r="Y56" s="2">
        <f t="shared" si="5"/>
        <v>227.23</v>
      </c>
      <c r="AA56" s="25" t="e">
        <f>_xlfn.XLOOKUP($C56,[4]汇总!$C:$C,[4]汇总!$C:$C)</f>
        <v>#N/A</v>
      </c>
    </row>
    <row r="57" s="2" customFormat="1" ht="21.7" customHeight="1" spans="1:27">
      <c r="A57" s="33">
        <f t="shared" si="0"/>
        <v>54</v>
      </c>
      <c r="B57" s="33"/>
      <c r="C57" s="34" t="s">
        <v>82</v>
      </c>
      <c r="D57" s="34">
        <v>45804</v>
      </c>
      <c r="E57" s="33" t="s">
        <v>30</v>
      </c>
      <c r="F57" s="35">
        <v>26</v>
      </c>
      <c r="G57" s="35">
        <v>4</v>
      </c>
      <c r="H57" s="37">
        <v>229.230769230769</v>
      </c>
      <c r="I57" s="36">
        <v>536.92</v>
      </c>
      <c r="J57" s="46">
        <v>0</v>
      </c>
      <c r="K57" s="47">
        <v>46.1538461538462</v>
      </c>
      <c r="L57" s="41">
        <v>80</v>
      </c>
      <c r="M57" s="42"/>
      <c r="N57" s="36"/>
      <c r="O57" s="36">
        <v>0</v>
      </c>
      <c r="P57" s="43">
        <v>924.3</v>
      </c>
      <c r="Q57" s="54">
        <v>0</v>
      </c>
      <c r="R57" s="43">
        <f t="shared" si="1"/>
        <v>924.3</v>
      </c>
      <c r="S57" s="55"/>
      <c r="T57" s="56" t="str">
        <f>VLOOKUP(C57,'[2]2025.05'!$B$3:$CN$700,38,0)</f>
        <v>湘潭思泉</v>
      </c>
      <c r="U57" s="2">
        <f>VLOOKUP(C57,[3]一线员工!$C$3:$BW$800,60,0)</f>
        <v>924.3</v>
      </c>
      <c r="V57" s="2">
        <f t="shared" si="2"/>
        <v>0</v>
      </c>
      <c r="W57" s="57">
        <f t="shared" si="3"/>
        <v>896.304615384615</v>
      </c>
      <c r="X57" s="57">
        <f t="shared" si="4"/>
        <v>27.9953846153845</v>
      </c>
      <c r="Y57" s="2">
        <f t="shared" si="5"/>
        <v>231.075</v>
      </c>
      <c r="AA57" s="25" t="e">
        <f>_xlfn.XLOOKUP($C57,[4]汇总!$C:$C,[4]汇总!$C:$C)</f>
        <v>#N/A</v>
      </c>
    </row>
    <row r="58" s="2" customFormat="1" ht="21.7" customHeight="1" spans="1:27">
      <c r="A58" s="33">
        <f t="shared" si="0"/>
        <v>55</v>
      </c>
      <c r="B58" s="33"/>
      <c r="C58" s="34" t="s">
        <v>83</v>
      </c>
      <c r="D58" s="34">
        <v>45802</v>
      </c>
      <c r="E58" s="33" t="s">
        <v>30</v>
      </c>
      <c r="F58" s="35">
        <v>26</v>
      </c>
      <c r="G58" s="35">
        <v>6</v>
      </c>
      <c r="H58" s="37">
        <v>343.846153846154</v>
      </c>
      <c r="I58" s="36">
        <v>815.38</v>
      </c>
      <c r="J58" s="46">
        <v>0</v>
      </c>
      <c r="K58" s="47">
        <v>184.615384615385</v>
      </c>
      <c r="L58" s="41">
        <v>120</v>
      </c>
      <c r="M58" s="42"/>
      <c r="N58" s="36"/>
      <c r="O58" s="36">
        <v>0</v>
      </c>
      <c r="P58" s="43">
        <v>1511.84</v>
      </c>
      <c r="Q58" s="54">
        <v>0</v>
      </c>
      <c r="R58" s="43">
        <f t="shared" si="1"/>
        <v>1511.84</v>
      </c>
      <c r="S58" s="55"/>
      <c r="T58" s="56" t="str">
        <f>VLOOKUP(C58,'[2]2025.05'!$B$3:$CN$700,38,0)</f>
        <v>湘潭宏顺</v>
      </c>
      <c r="U58" s="2">
        <f>VLOOKUP(C58,[3]一线员工!$C$3:$BW$800,60,0)</f>
        <v>1511.84</v>
      </c>
      <c r="V58" s="2">
        <f t="shared" si="2"/>
        <v>0</v>
      </c>
      <c r="W58" s="57">
        <f t="shared" si="3"/>
        <v>1469.84153846154</v>
      </c>
      <c r="X58" s="57">
        <f t="shared" si="4"/>
        <v>41.9984615384615</v>
      </c>
      <c r="Y58" s="2">
        <f t="shared" si="5"/>
        <v>251.973333333333</v>
      </c>
      <c r="AA58" s="25" t="e">
        <f>_xlfn.XLOOKUP($C58,[4]汇总!$C:$C,[4]汇总!$C:$C)</f>
        <v>#N/A</v>
      </c>
    </row>
    <row r="59" s="2" customFormat="1" ht="21.7" customHeight="1" spans="1:27">
      <c r="A59" s="33">
        <f t="shared" si="0"/>
        <v>56</v>
      </c>
      <c r="B59" s="33"/>
      <c r="C59" s="34" t="s">
        <v>84</v>
      </c>
      <c r="D59" s="34">
        <v>45803</v>
      </c>
      <c r="E59" s="33" t="s">
        <v>30</v>
      </c>
      <c r="F59" s="35">
        <v>26</v>
      </c>
      <c r="G59" s="35">
        <v>5</v>
      </c>
      <c r="H59" s="37">
        <v>286.538461538462</v>
      </c>
      <c r="I59" s="36">
        <v>676.15</v>
      </c>
      <c r="J59" s="46">
        <v>0</v>
      </c>
      <c r="K59" s="47">
        <v>38.4615384615385</v>
      </c>
      <c r="L59" s="41">
        <v>100</v>
      </c>
      <c r="M59" s="42"/>
      <c r="N59" s="36">
        <v>-10</v>
      </c>
      <c r="O59" s="36">
        <v>0</v>
      </c>
      <c r="P59" s="43">
        <v>1131.15</v>
      </c>
      <c r="Q59" s="54">
        <v>0</v>
      </c>
      <c r="R59" s="43">
        <f t="shared" si="1"/>
        <v>1131.15</v>
      </c>
      <c r="S59" s="55"/>
      <c r="T59" s="56" t="str">
        <f>VLOOKUP(C59,'[2]2025.05'!$B$3:$CN$700,38,0)</f>
        <v>湘潭宏顺</v>
      </c>
      <c r="U59" s="2">
        <f>VLOOKUP(C59,[3]一线员工!$C$3:$BW$800,60,0)</f>
        <v>1131.15</v>
      </c>
      <c r="V59" s="2">
        <f t="shared" si="2"/>
        <v>0</v>
      </c>
      <c r="W59" s="57">
        <f t="shared" si="3"/>
        <v>1096.15</v>
      </c>
      <c r="X59" s="57">
        <f t="shared" si="4"/>
        <v>35</v>
      </c>
      <c r="Y59" s="2">
        <f t="shared" si="5"/>
        <v>226.23</v>
      </c>
      <c r="AA59" s="25" t="e">
        <f>_xlfn.XLOOKUP($C59,[4]汇总!$C:$C,[4]汇总!$C:$C)</f>
        <v>#N/A</v>
      </c>
    </row>
    <row r="60" s="2" customFormat="1" ht="21.7" customHeight="1" spans="1:27">
      <c r="A60" s="33">
        <f t="shared" si="0"/>
        <v>57</v>
      </c>
      <c r="B60" s="33"/>
      <c r="C60" s="34" t="s">
        <v>85</v>
      </c>
      <c r="D60" s="34">
        <v>45802</v>
      </c>
      <c r="E60" s="33" t="s">
        <v>30</v>
      </c>
      <c r="F60" s="35">
        <v>26</v>
      </c>
      <c r="G60" s="35">
        <v>6</v>
      </c>
      <c r="H60" s="37">
        <v>343.846153846154</v>
      </c>
      <c r="I60" s="36">
        <v>815.38</v>
      </c>
      <c r="J60" s="46">
        <v>0</v>
      </c>
      <c r="K60" s="47">
        <v>46.1538461538462</v>
      </c>
      <c r="L60" s="41">
        <v>120</v>
      </c>
      <c r="M60" s="42"/>
      <c r="N60" s="36"/>
      <c r="O60" s="36">
        <v>0</v>
      </c>
      <c r="P60" s="43">
        <v>1373.38</v>
      </c>
      <c r="Q60" s="54">
        <v>0</v>
      </c>
      <c r="R60" s="43">
        <f t="shared" si="1"/>
        <v>1373.38</v>
      </c>
      <c r="S60" s="55"/>
      <c r="T60" s="56" t="str">
        <f>VLOOKUP(C60,'[2]2025.05'!$B$3:$CN$700,38,0)</f>
        <v>湘潭宏顺</v>
      </c>
      <c r="U60" s="2">
        <f>VLOOKUP(C60,[3]一线员工!$C$3:$BW$800,60,0)</f>
        <v>1373.38</v>
      </c>
      <c r="V60" s="2">
        <f t="shared" si="2"/>
        <v>0</v>
      </c>
      <c r="W60" s="57">
        <f t="shared" si="3"/>
        <v>1331.38</v>
      </c>
      <c r="X60" s="57">
        <f t="shared" si="4"/>
        <v>42</v>
      </c>
      <c r="Y60" s="2">
        <f t="shared" si="5"/>
        <v>228.896666666667</v>
      </c>
      <c r="AA60" s="25" t="e">
        <f>_xlfn.XLOOKUP($C60,[4]汇总!$C:$C,[4]汇总!$C:$C)</f>
        <v>#N/A</v>
      </c>
    </row>
    <row r="61" s="2" customFormat="1" ht="21.7" customHeight="1" spans="1:27">
      <c r="A61" s="33">
        <f t="shared" si="0"/>
        <v>58</v>
      </c>
      <c r="B61" s="33"/>
      <c r="C61" s="34" t="s">
        <v>86</v>
      </c>
      <c r="D61" s="34">
        <v>45804</v>
      </c>
      <c r="E61" s="33" t="s">
        <v>30</v>
      </c>
      <c r="F61" s="35">
        <v>26</v>
      </c>
      <c r="G61" s="35">
        <v>4</v>
      </c>
      <c r="H61" s="37">
        <v>229.230769230769</v>
      </c>
      <c r="I61" s="36">
        <v>464.113648</v>
      </c>
      <c r="J61" s="46">
        <v>0</v>
      </c>
      <c r="K61" s="48">
        <v>46.1538461538462</v>
      </c>
      <c r="L61" s="41">
        <v>80</v>
      </c>
      <c r="M61" s="42"/>
      <c r="N61" s="36"/>
      <c r="O61" s="36">
        <v>0</v>
      </c>
      <c r="P61" s="43">
        <v>851.5</v>
      </c>
      <c r="Q61" s="54">
        <v>0</v>
      </c>
      <c r="R61" s="43">
        <f t="shared" si="1"/>
        <v>851.5</v>
      </c>
      <c r="S61" s="55"/>
      <c r="T61" s="56" t="str">
        <f>VLOOKUP(C61,'[2]2025.05'!$B$3:$CN$700,38,0)</f>
        <v>湖南诚展</v>
      </c>
      <c r="U61" s="2">
        <f>VLOOKUP(C61,[3]一线员工!$C$3:$BW$800,60,0)</f>
        <v>851.5</v>
      </c>
      <c r="V61" s="2">
        <f t="shared" si="2"/>
        <v>0</v>
      </c>
      <c r="W61" s="57">
        <f t="shared" si="3"/>
        <v>823.498263384615</v>
      </c>
      <c r="X61" s="57">
        <f t="shared" si="4"/>
        <v>28.0017366153845</v>
      </c>
      <c r="Y61" s="2">
        <f t="shared" si="5"/>
        <v>212.875</v>
      </c>
      <c r="AA61" s="25" t="e">
        <f>_xlfn.XLOOKUP($C61,[4]汇总!$C:$C,[4]汇总!$C:$C)</f>
        <v>#N/A</v>
      </c>
    </row>
    <row r="62" s="2" customFormat="1" ht="21.7" customHeight="1" spans="1:27">
      <c r="A62" s="33">
        <f t="shared" si="0"/>
        <v>59</v>
      </c>
      <c r="B62" s="33"/>
      <c r="C62" s="34" t="s">
        <v>87</v>
      </c>
      <c r="D62" s="34">
        <v>45805</v>
      </c>
      <c r="E62" s="33" t="s">
        <v>30</v>
      </c>
      <c r="F62" s="35">
        <v>26</v>
      </c>
      <c r="G62" s="35">
        <v>3</v>
      </c>
      <c r="H62" s="37">
        <v>171.923076923077</v>
      </c>
      <c r="I62" s="36">
        <v>397.69</v>
      </c>
      <c r="J62" s="46">
        <v>0</v>
      </c>
      <c r="K62" s="50">
        <v>92.3076923076923</v>
      </c>
      <c r="L62" s="41">
        <v>60</v>
      </c>
      <c r="M62" s="42"/>
      <c r="N62" s="36"/>
      <c r="O62" s="36">
        <v>0</v>
      </c>
      <c r="P62" s="43">
        <v>745.92</v>
      </c>
      <c r="Q62" s="54">
        <v>0</v>
      </c>
      <c r="R62" s="43">
        <f t="shared" si="1"/>
        <v>745.92</v>
      </c>
      <c r="S62" s="55"/>
      <c r="T62" s="56" t="str">
        <f>VLOOKUP(C62,'[2]2025.05'!$B$3:$CN$700,38,0)</f>
        <v>湘潭思泉</v>
      </c>
      <c r="U62" s="2">
        <f>VLOOKUP(C62,[3]一线员工!$C$3:$BW$800,60,0)</f>
        <v>745.92</v>
      </c>
      <c r="V62" s="2">
        <f t="shared" si="2"/>
        <v>0</v>
      </c>
      <c r="W62" s="57">
        <f t="shared" si="3"/>
        <v>724.920769230769</v>
      </c>
      <c r="X62" s="57">
        <f t="shared" si="4"/>
        <v>20.9992307692307</v>
      </c>
      <c r="Y62" s="2">
        <f t="shared" si="5"/>
        <v>248.64</v>
      </c>
      <c r="AA62" s="25" t="e">
        <f>_xlfn.XLOOKUP($C62,[4]汇总!$C:$C,[4]汇总!$C:$C)</f>
        <v>#N/A</v>
      </c>
    </row>
    <row r="63" s="2" customFormat="1" ht="21.7" customHeight="1" spans="1:27">
      <c r="A63" s="33">
        <f t="shared" si="0"/>
        <v>60</v>
      </c>
      <c r="B63" s="33">
        <v>24121012</v>
      </c>
      <c r="C63" s="34" t="s">
        <v>88</v>
      </c>
      <c r="D63" s="34">
        <v>45637</v>
      </c>
      <c r="E63" s="33" t="s">
        <v>30</v>
      </c>
      <c r="F63" s="35">
        <v>26</v>
      </c>
      <c r="G63" s="35">
        <v>16</v>
      </c>
      <c r="H63" s="37">
        <v>916.923076923077</v>
      </c>
      <c r="I63" s="36">
        <v>146.7048714</v>
      </c>
      <c r="J63" s="46">
        <v>261</v>
      </c>
      <c r="K63" s="50">
        <v>123.076923076923</v>
      </c>
      <c r="L63" s="41">
        <v>320</v>
      </c>
      <c r="M63" s="42"/>
      <c r="N63" s="36">
        <v>-20</v>
      </c>
      <c r="O63" s="36">
        <v>0</v>
      </c>
      <c r="P63" s="43">
        <v>1875.7</v>
      </c>
      <c r="Q63" s="54">
        <v>0</v>
      </c>
      <c r="R63" s="43">
        <f t="shared" si="1"/>
        <v>1875.7</v>
      </c>
      <c r="S63" s="55" t="s">
        <v>89</v>
      </c>
      <c r="T63" s="56" t="str">
        <f>VLOOKUP(C63,'[2]2025.05'!$B$3:$CN$700,38,0)</f>
        <v>湖南诚展</v>
      </c>
      <c r="U63" s="2">
        <f>VLOOKUP(C63,[3]一线员工!$C$3:$BW$800,60,0)</f>
        <v>1875.7</v>
      </c>
      <c r="V63" s="2">
        <f t="shared" si="2"/>
        <v>0</v>
      </c>
      <c r="W63" s="57">
        <f t="shared" si="3"/>
        <v>1763.7048714</v>
      </c>
      <c r="X63" s="57">
        <f t="shared" si="4"/>
        <v>111.9951286</v>
      </c>
      <c r="Y63" s="2">
        <f t="shared" si="5"/>
        <v>117.23125</v>
      </c>
      <c r="AA63" s="25" t="str">
        <f>_xlfn.XLOOKUP($C63,[4]汇总!$C:$C,[4]汇总!$C:$C)</f>
        <v>刘伟</v>
      </c>
    </row>
    <row r="64" s="2" customFormat="1" ht="21.7" customHeight="1" spans="1:27">
      <c r="A64" s="33">
        <f t="shared" si="0"/>
        <v>61</v>
      </c>
      <c r="B64" s="33"/>
      <c r="C64" s="34" t="s">
        <v>90</v>
      </c>
      <c r="D64" s="34">
        <v>45717</v>
      </c>
      <c r="E64" s="33" t="s">
        <v>30</v>
      </c>
      <c r="F64" s="35">
        <v>26</v>
      </c>
      <c r="G64" s="35">
        <v>25</v>
      </c>
      <c r="H64" s="37">
        <v>1432.69230769231</v>
      </c>
      <c r="I64" s="36">
        <v>2580.75</v>
      </c>
      <c r="J64" s="46">
        <v>279</v>
      </c>
      <c r="K64" s="50">
        <v>192.307692307692</v>
      </c>
      <c r="L64" s="41">
        <v>500</v>
      </c>
      <c r="M64" s="36">
        <v>120</v>
      </c>
      <c r="N64" s="36">
        <v>-10</v>
      </c>
      <c r="O64" s="36">
        <v>0</v>
      </c>
      <c r="P64" s="43">
        <v>5344.75</v>
      </c>
      <c r="Q64" s="54">
        <v>28.67</v>
      </c>
      <c r="R64" s="43">
        <f t="shared" si="1"/>
        <v>5316.08</v>
      </c>
      <c r="S64" s="55" t="s">
        <v>91</v>
      </c>
      <c r="T64" s="56" t="str">
        <f>VLOOKUP(C64,'[2]2025.05'!$B$3:$CN$700,38,0)</f>
        <v>湖南诚展</v>
      </c>
      <c r="U64" s="2">
        <f>VLOOKUP(C64,[3]一线员工!$C$3:$BW$800,60,0)</f>
        <v>5316.08</v>
      </c>
      <c r="V64" s="2">
        <f t="shared" si="2"/>
        <v>0</v>
      </c>
      <c r="W64" s="57">
        <f t="shared" si="3"/>
        <v>5119.75</v>
      </c>
      <c r="X64" s="57">
        <f t="shared" si="4"/>
        <v>225</v>
      </c>
      <c r="Y64" s="2">
        <f t="shared" si="5"/>
        <v>212.6432</v>
      </c>
      <c r="AA64" s="25" t="str">
        <f>_xlfn.XLOOKUP($C64,[4]汇总!$C:$C,[4]汇总!$C:$C)</f>
        <v>凌勤凡</v>
      </c>
    </row>
    <row r="65" s="2" customFormat="1" ht="21.7" customHeight="1" spans="1:27">
      <c r="A65" s="33">
        <f t="shared" si="0"/>
        <v>62</v>
      </c>
      <c r="B65" s="33"/>
      <c r="C65" s="34" t="s">
        <v>92</v>
      </c>
      <c r="D65" s="34">
        <v>45721</v>
      </c>
      <c r="E65" s="33" t="s">
        <v>30</v>
      </c>
      <c r="F65" s="35">
        <v>26</v>
      </c>
      <c r="G65" s="35">
        <v>15.4</v>
      </c>
      <c r="H65" s="37">
        <v>882.538461538462</v>
      </c>
      <c r="I65" s="36">
        <v>1380.142</v>
      </c>
      <c r="J65" s="46">
        <v>243</v>
      </c>
      <c r="K65" s="50">
        <v>177.692307692308</v>
      </c>
      <c r="L65" s="41">
        <v>300</v>
      </c>
      <c r="M65" s="42"/>
      <c r="N65" s="36">
        <v>-10</v>
      </c>
      <c r="O65" s="36">
        <v>0</v>
      </c>
      <c r="P65" s="43">
        <v>3096.57</v>
      </c>
      <c r="Q65" s="54">
        <v>0</v>
      </c>
      <c r="R65" s="43">
        <f t="shared" si="1"/>
        <v>3096.57</v>
      </c>
      <c r="S65" s="55" t="s">
        <v>93</v>
      </c>
      <c r="T65" s="56" t="str">
        <f>VLOOKUP(C65,'[2]2025.05'!$B$3:$CN$700,38,0)</f>
        <v>湘潭思泉</v>
      </c>
      <c r="U65" s="2">
        <f>VLOOKUP(C65,[3]一线员工!$C$3:$BW$800,60,0)</f>
        <v>3096.57</v>
      </c>
      <c r="V65" s="2">
        <f t="shared" si="2"/>
        <v>0</v>
      </c>
      <c r="W65" s="57">
        <f t="shared" si="3"/>
        <v>2988.77276923077</v>
      </c>
      <c r="X65" s="57">
        <f t="shared" si="4"/>
        <v>107.797230769231</v>
      </c>
      <c r="Y65" s="2">
        <f t="shared" si="5"/>
        <v>201.075974025974</v>
      </c>
      <c r="AA65" s="25" t="str">
        <f>_xlfn.XLOOKUP($C65,[4]汇总!$C:$C,[4]汇总!$C:$C)</f>
        <v>贺振杰</v>
      </c>
    </row>
    <row r="66" s="2" customFormat="1" ht="21.7" customHeight="1" spans="1:27">
      <c r="A66" s="33">
        <f t="shared" si="0"/>
        <v>63</v>
      </c>
      <c r="B66" s="33"/>
      <c r="C66" s="34" t="s">
        <v>94</v>
      </c>
      <c r="D66" s="34">
        <v>45729</v>
      </c>
      <c r="E66" s="33" t="s">
        <v>30</v>
      </c>
      <c r="F66" s="35">
        <v>26</v>
      </c>
      <c r="G66" s="35">
        <v>15</v>
      </c>
      <c r="H66" s="37">
        <v>859.615384615385</v>
      </c>
      <c r="I66" s="36">
        <v>683.591791</v>
      </c>
      <c r="J66" s="46">
        <v>273</v>
      </c>
      <c r="K66" s="50">
        <v>115.384615384615</v>
      </c>
      <c r="L66" s="41">
        <v>300</v>
      </c>
      <c r="M66" s="42"/>
      <c r="N66" s="36"/>
      <c r="O66" s="36">
        <v>0</v>
      </c>
      <c r="P66" s="43">
        <v>2351.59</v>
      </c>
      <c r="Q66" s="54">
        <v>5</v>
      </c>
      <c r="R66" s="43">
        <f t="shared" si="1"/>
        <v>2346.59</v>
      </c>
      <c r="S66" s="55" t="s">
        <v>95</v>
      </c>
      <c r="T66" s="56" t="str">
        <f>VLOOKUP(C66,'[2]2025.05'!$B$3:$CN$700,38,0)</f>
        <v>湖南诚展</v>
      </c>
      <c r="U66" s="2">
        <f>VLOOKUP(C66,[3]一线员工!$C$3:$BW$800,60,0)</f>
        <v>2346.59</v>
      </c>
      <c r="V66" s="2">
        <f t="shared" si="2"/>
        <v>0</v>
      </c>
      <c r="W66" s="57">
        <f t="shared" si="3"/>
        <v>2246.591791</v>
      </c>
      <c r="X66" s="57">
        <f t="shared" si="4"/>
        <v>104.998209</v>
      </c>
      <c r="Y66" s="2">
        <f t="shared" si="5"/>
        <v>156.439333333333</v>
      </c>
      <c r="AA66" s="25" t="str">
        <f>_xlfn.XLOOKUP($C66,[4]汇总!$C:$C,[4]汇总!$C:$C)</f>
        <v>黄金容</v>
      </c>
    </row>
    <row r="67" s="2" customFormat="1" ht="21.7" customHeight="1" spans="1:27">
      <c r="A67" s="33">
        <f t="shared" si="0"/>
        <v>64</v>
      </c>
      <c r="B67" s="33"/>
      <c r="C67" s="34" t="s">
        <v>96</v>
      </c>
      <c r="D67" s="34">
        <v>45729</v>
      </c>
      <c r="E67" s="33" t="s">
        <v>30</v>
      </c>
      <c r="F67" s="35">
        <v>26</v>
      </c>
      <c r="G67" s="35">
        <v>13</v>
      </c>
      <c r="H67" s="37">
        <v>745</v>
      </c>
      <c r="I67" s="36">
        <v>1079.99</v>
      </c>
      <c r="J67" s="46">
        <v>234</v>
      </c>
      <c r="K67" s="47">
        <v>250</v>
      </c>
      <c r="L67" s="41">
        <v>260</v>
      </c>
      <c r="M67" s="42"/>
      <c r="N67" s="36"/>
      <c r="O67" s="36">
        <v>0</v>
      </c>
      <c r="P67" s="43">
        <v>2672.99</v>
      </c>
      <c r="Q67" s="54">
        <v>0</v>
      </c>
      <c r="R67" s="43">
        <f t="shared" si="1"/>
        <v>2672.99</v>
      </c>
      <c r="S67" s="55" t="s">
        <v>97</v>
      </c>
      <c r="T67" s="56" t="str">
        <f>VLOOKUP(C67,'[2]2025.05'!$B$3:$CN$700,38,0)</f>
        <v>湖南诚展</v>
      </c>
      <c r="U67" s="2">
        <f>VLOOKUP(C67,[3]一线员工!$C$3:$BW$800,60,0)</f>
        <v>2672.99</v>
      </c>
      <c r="V67" s="2">
        <f t="shared" si="2"/>
        <v>0</v>
      </c>
      <c r="W67" s="57">
        <f t="shared" si="3"/>
        <v>2581.99</v>
      </c>
      <c r="X67" s="57">
        <f t="shared" si="4"/>
        <v>91</v>
      </c>
      <c r="Y67" s="2">
        <f t="shared" si="5"/>
        <v>205.614615384615</v>
      </c>
      <c r="AA67" s="25" t="str">
        <f>_xlfn.XLOOKUP($C67,[4]汇总!$C:$C,[4]汇总!$C:$C)</f>
        <v>谢波</v>
      </c>
    </row>
    <row r="68" s="2" customFormat="1" ht="21.7" customHeight="1" spans="1:27">
      <c r="A68" s="33">
        <f t="shared" ref="A68:A122" si="6">ROW()-3</f>
        <v>65</v>
      </c>
      <c r="B68" s="33"/>
      <c r="C68" s="34" t="s">
        <v>98</v>
      </c>
      <c r="D68" s="34">
        <v>45733</v>
      </c>
      <c r="E68" s="33" t="s">
        <v>30</v>
      </c>
      <c r="F68" s="35">
        <v>26</v>
      </c>
      <c r="G68" s="35">
        <v>27</v>
      </c>
      <c r="H68" s="37">
        <v>1547.30769230769</v>
      </c>
      <c r="I68" s="36">
        <v>2809.701426</v>
      </c>
      <c r="J68" s="46">
        <v>246</v>
      </c>
      <c r="K68" s="47">
        <v>800</v>
      </c>
      <c r="L68" s="41">
        <v>540</v>
      </c>
      <c r="M68" s="42"/>
      <c r="N68" s="36">
        <v>-10</v>
      </c>
      <c r="O68" s="36">
        <v>300</v>
      </c>
      <c r="P68" s="43">
        <v>6549.01</v>
      </c>
      <c r="Q68" s="54">
        <v>0</v>
      </c>
      <c r="R68" s="43">
        <f t="shared" ref="R68:R122" si="7">P68-Q68</f>
        <v>6549.01</v>
      </c>
      <c r="S68" s="55" t="s">
        <v>99</v>
      </c>
      <c r="T68" s="56" t="str">
        <f>VLOOKUP(C68,'[2]2025.05'!$B$3:$CN$700,38,0)</f>
        <v>湘潭思泉</v>
      </c>
      <c r="U68" s="2">
        <f>VLOOKUP(C68,[3]一线员工!$C$3:$BW$800,60,0)</f>
        <v>6549.01</v>
      </c>
      <c r="V68" s="2">
        <f t="shared" ref="V68:V122" si="8">U68-R68</f>
        <v>0</v>
      </c>
      <c r="W68" s="57">
        <f t="shared" ref="W68:W77" si="9">SUM(G68:O68)</f>
        <v>6260.00911830769</v>
      </c>
      <c r="X68" s="57">
        <f t="shared" ref="X68:X77" si="10">P68-W68</f>
        <v>289.000881692307</v>
      </c>
      <c r="Y68" s="2">
        <f t="shared" ref="Y68:Y77" si="11">R68/G68</f>
        <v>242.555925925926</v>
      </c>
      <c r="AA68" s="25" t="str">
        <f>_xlfn.XLOOKUP($C68,[4]汇总!$C:$C,[4]汇总!$C:$C)</f>
        <v>张伟</v>
      </c>
    </row>
    <row r="69" s="2" customFormat="1" ht="21.7" customHeight="1" spans="1:27">
      <c r="A69" s="33">
        <f t="shared" si="6"/>
        <v>66</v>
      </c>
      <c r="B69" s="33"/>
      <c r="C69" s="34" t="s">
        <v>100</v>
      </c>
      <c r="D69" s="34">
        <v>45741</v>
      </c>
      <c r="E69" s="33" t="s">
        <v>30</v>
      </c>
      <c r="F69" s="35">
        <v>26</v>
      </c>
      <c r="G69" s="35">
        <v>27</v>
      </c>
      <c r="H69" s="37">
        <v>1547.30769230769</v>
      </c>
      <c r="I69" s="36">
        <v>2809.701426</v>
      </c>
      <c r="J69" s="46">
        <v>267</v>
      </c>
      <c r="K69" s="47">
        <v>300</v>
      </c>
      <c r="L69" s="41">
        <v>540</v>
      </c>
      <c r="M69" s="42"/>
      <c r="N69" s="36">
        <v>-10</v>
      </c>
      <c r="O69" s="36">
        <v>300</v>
      </c>
      <c r="P69" s="43">
        <v>6070.01</v>
      </c>
      <c r="Q69" s="54">
        <v>52.5</v>
      </c>
      <c r="R69" s="43">
        <f t="shared" si="7"/>
        <v>6017.51</v>
      </c>
      <c r="S69" s="55" t="s">
        <v>91</v>
      </c>
      <c r="T69" s="56" t="str">
        <f>VLOOKUP(C69,'[2]2025.05'!$B$3:$CN$700,38,0)</f>
        <v>湖南诚展</v>
      </c>
      <c r="U69" s="2">
        <f>VLOOKUP(C69,[3]一线员工!$C$3:$BW$800,60,0)</f>
        <v>6017.51</v>
      </c>
      <c r="V69" s="2">
        <f t="shared" si="8"/>
        <v>0</v>
      </c>
      <c r="W69" s="57">
        <f t="shared" si="9"/>
        <v>5781.00911830769</v>
      </c>
      <c r="X69" s="57">
        <f t="shared" si="10"/>
        <v>289.000881692307</v>
      </c>
      <c r="Y69" s="2">
        <f t="shared" si="11"/>
        <v>222.870740740741</v>
      </c>
      <c r="AA69" s="25" t="str">
        <f>_xlfn.XLOOKUP($C69,[4]汇总!$C:$C,[4]汇总!$C:$C)</f>
        <v>罗杰</v>
      </c>
    </row>
    <row r="70" s="2" customFormat="1" ht="21.7" customHeight="1" spans="1:27">
      <c r="A70" s="33">
        <f t="shared" si="6"/>
        <v>67</v>
      </c>
      <c r="B70" s="33"/>
      <c r="C70" s="34" t="s">
        <v>101</v>
      </c>
      <c r="D70" s="34">
        <v>45693</v>
      </c>
      <c r="E70" s="33" t="s">
        <v>30</v>
      </c>
      <c r="F70" s="35">
        <v>26</v>
      </c>
      <c r="G70" s="35">
        <v>7</v>
      </c>
      <c r="H70" s="37">
        <v>401.153846153846</v>
      </c>
      <c r="I70" s="36">
        <v>363.960309</v>
      </c>
      <c r="J70" s="46">
        <v>273</v>
      </c>
      <c r="K70" s="50">
        <v>53.8461538461538</v>
      </c>
      <c r="L70" s="41">
        <v>140</v>
      </c>
      <c r="M70" s="42"/>
      <c r="N70" s="36"/>
      <c r="O70" s="36">
        <v>0</v>
      </c>
      <c r="P70" s="43">
        <v>1287.96</v>
      </c>
      <c r="Q70" s="54">
        <v>0</v>
      </c>
      <c r="R70" s="43">
        <f t="shared" si="7"/>
        <v>1287.96</v>
      </c>
      <c r="S70" s="55" t="s">
        <v>102</v>
      </c>
      <c r="T70" s="56" t="str">
        <f>VLOOKUP(C70,'[2]2025.05'!$B$3:$CN$700,38,0)</f>
        <v>湖南诚展</v>
      </c>
      <c r="U70" s="2">
        <f>VLOOKUP(C70,[3]一线员工!$C$3:$BW$800,60,0)</f>
        <v>1287.96</v>
      </c>
      <c r="V70" s="2">
        <f t="shared" si="8"/>
        <v>0</v>
      </c>
      <c r="W70" s="57">
        <f t="shared" si="9"/>
        <v>1238.960309</v>
      </c>
      <c r="X70" s="57">
        <f t="shared" si="10"/>
        <v>48.999691</v>
      </c>
      <c r="Y70" s="2">
        <f t="shared" si="11"/>
        <v>183.994285714286</v>
      </c>
      <c r="AA70" s="25" t="str">
        <f>_xlfn.XLOOKUP($C70,[4]汇总!$C:$C,[4]汇总!$C:$C)</f>
        <v>龙必香</v>
      </c>
    </row>
    <row r="71" s="2" customFormat="1" ht="21.7" customHeight="1" spans="1:27">
      <c r="A71" s="33">
        <f t="shared" si="6"/>
        <v>68</v>
      </c>
      <c r="B71" s="33"/>
      <c r="C71" s="34" t="s">
        <v>103</v>
      </c>
      <c r="D71" s="34">
        <v>45694</v>
      </c>
      <c r="E71" s="33" t="s">
        <v>30</v>
      </c>
      <c r="F71" s="35">
        <v>26</v>
      </c>
      <c r="G71" s="35">
        <v>20</v>
      </c>
      <c r="H71" s="37">
        <v>1146.15384615385</v>
      </c>
      <c r="I71" s="36">
        <v>1924.6</v>
      </c>
      <c r="J71" s="46">
        <v>252</v>
      </c>
      <c r="K71" s="50">
        <v>230.769230769231</v>
      </c>
      <c r="L71" s="41">
        <v>400</v>
      </c>
      <c r="M71" s="42"/>
      <c r="N71" s="36"/>
      <c r="O71" s="36">
        <v>0</v>
      </c>
      <c r="P71" s="43">
        <v>4113.52</v>
      </c>
      <c r="Q71" s="54">
        <v>12</v>
      </c>
      <c r="R71" s="43">
        <f t="shared" si="7"/>
        <v>4101.52</v>
      </c>
      <c r="S71" s="55" t="s">
        <v>104</v>
      </c>
      <c r="T71" s="56" t="str">
        <f>VLOOKUP(C71,'[2]2025.05'!$B$3:$CN$700,38,0)</f>
        <v>湖南诚展</v>
      </c>
      <c r="U71" s="2">
        <f>VLOOKUP(C71,[3]一线员工!$C$3:$BW$800,60,0)</f>
        <v>4101.52</v>
      </c>
      <c r="V71" s="2">
        <f t="shared" si="8"/>
        <v>0</v>
      </c>
      <c r="W71" s="57">
        <f t="shared" si="9"/>
        <v>3973.52307692308</v>
      </c>
      <c r="X71" s="57">
        <f t="shared" si="10"/>
        <v>139.996923076923</v>
      </c>
      <c r="Y71" s="2">
        <f t="shared" si="11"/>
        <v>205.076</v>
      </c>
      <c r="AA71" s="25" t="str">
        <f>_xlfn.XLOOKUP($C71,[4]汇总!$C:$C,[4]汇总!$C:$C)</f>
        <v>吴建明</v>
      </c>
    </row>
    <row r="72" s="2" customFormat="1" ht="21.7" customHeight="1" spans="1:27">
      <c r="A72" s="33">
        <f t="shared" si="6"/>
        <v>69</v>
      </c>
      <c r="B72" s="33"/>
      <c r="C72" s="34" t="s">
        <v>105</v>
      </c>
      <c r="D72" s="34">
        <v>45764</v>
      </c>
      <c r="E72" s="33" t="s">
        <v>30</v>
      </c>
      <c r="F72" s="35">
        <v>26</v>
      </c>
      <c r="G72" s="35">
        <v>26</v>
      </c>
      <c r="H72" s="37">
        <v>1490</v>
      </c>
      <c r="I72" s="36">
        <v>2671.780188</v>
      </c>
      <c r="J72" s="46">
        <v>270</v>
      </c>
      <c r="K72" s="47">
        <v>300</v>
      </c>
      <c r="L72" s="41">
        <v>520</v>
      </c>
      <c r="M72" s="42"/>
      <c r="N72" s="36">
        <v>-10</v>
      </c>
      <c r="O72" s="36">
        <v>200</v>
      </c>
      <c r="P72" s="43">
        <v>5749.78</v>
      </c>
      <c r="Q72" s="54">
        <v>0</v>
      </c>
      <c r="R72" s="43">
        <f t="shared" si="7"/>
        <v>5749.78</v>
      </c>
      <c r="S72" s="55" t="s">
        <v>106</v>
      </c>
      <c r="T72" s="56" t="str">
        <f>VLOOKUP(C72,'[2]2025.05'!$B$3:$CN$700,38,0)</f>
        <v>湘潭思泉</v>
      </c>
      <c r="U72" s="2">
        <f>VLOOKUP(C72,[3]一线员工!$C$3:$BW$800,60,0)</f>
        <v>5749.78</v>
      </c>
      <c r="V72" s="2">
        <f t="shared" si="8"/>
        <v>0</v>
      </c>
      <c r="W72" s="57">
        <f t="shared" si="9"/>
        <v>5467.780188</v>
      </c>
      <c r="X72" s="57">
        <f t="shared" si="10"/>
        <v>281.999811999999</v>
      </c>
      <c r="Y72" s="2">
        <f t="shared" si="11"/>
        <v>221.145384615385</v>
      </c>
      <c r="AA72" s="25" t="str">
        <f>_xlfn.XLOOKUP($C72,[4]汇总!$C:$C,[4]汇总!$C:$C)</f>
        <v>张建伟</v>
      </c>
    </row>
    <row r="73" s="2" customFormat="1" ht="21.7" customHeight="1" spans="1:27">
      <c r="A73" s="33">
        <f t="shared" si="6"/>
        <v>70</v>
      </c>
      <c r="B73" s="33"/>
      <c r="C73" s="34" t="s">
        <v>107</v>
      </c>
      <c r="D73" s="34">
        <v>45759</v>
      </c>
      <c r="E73" s="33" t="s">
        <v>30</v>
      </c>
      <c r="F73" s="35">
        <v>26</v>
      </c>
      <c r="G73" s="35">
        <v>28</v>
      </c>
      <c r="H73" s="37">
        <v>1604.61538461538</v>
      </c>
      <c r="I73" s="36">
        <v>2907.998664</v>
      </c>
      <c r="J73" s="46">
        <v>273</v>
      </c>
      <c r="K73" s="47">
        <v>200</v>
      </c>
      <c r="L73" s="41">
        <v>560</v>
      </c>
      <c r="M73" s="42"/>
      <c r="N73" s="36"/>
      <c r="O73" s="36">
        <v>300</v>
      </c>
      <c r="P73" s="43">
        <v>6208.11</v>
      </c>
      <c r="Q73" s="54">
        <v>55.9</v>
      </c>
      <c r="R73" s="43">
        <f t="shared" si="7"/>
        <v>6152.21</v>
      </c>
      <c r="S73" s="55" t="s">
        <v>108</v>
      </c>
      <c r="T73" s="56" t="str">
        <f>VLOOKUP(C73,'[2]2025.05'!$B$3:$CN$700,38,0)</f>
        <v>湖南诚展</v>
      </c>
      <c r="U73" s="2">
        <f>VLOOKUP(C73,[3]一线员工!$C$3:$BW$800,60,0)</f>
        <v>6152.21</v>
      </c>
      <c r="V73" s="2">
        <f t="shared" si="8"/>
        <v>0</v>
      </c>
      <c r="W73" s="57">
        <f t="shared" si="9"/>
        <v>5873.61404861538</v>
      </c>
      <c r="X73" s="57">
        <f t="shared" si="10"/>
        <v>334.495951384615</v>
      </c>
      <c r="Y73" s="2">
        <f t="shared" si="11"/>
        <v>219.721785714286</v>
      </c>
      <c r="AA73" s="25" t="str">
        <f>_xlfn.XLOOKUP($C73,[4]汇总!$C:$C,[4]汇总!$C:$C)</f>
        <v>林新龙</v>
      </c>
    </row>
    <row r="74" s="2" customFormat="1" ht="21.7" customHeight="1" spans="1:27">
      <c r="A74" s="33">
        <f t="shared" si="6"/>
        <v>71</v>
      </c>
      <c r="B74" s="33"/>
      <c r="C74" s="34" t="s">
        <v>109</v>
      </c>
      <c r="D74" s="34">
        <v>45734</v>
      </c>
      <c r="E74" s="33" t="s">
        <v>30</v>
      </c>
      <c r="F74" s="35">
        <v>26</v>
      </c>
      <c r="G74" s="35">
        <v>6</v>
      </c>
      <c r="H74" s="37">
        <v>343.846153846154</v>
      </c>
      <c r="I74" s="36">
        <v>655.38</v>
      </c>
      <c r="J74" s="46">
        <v>0</v>
      </c>
      <c r="K74" s="47">
        <v>46.1538461538462</v>
      </c>
      <c r="L74" s="41">
        <v>120</v>
      </c>
      <c r="M74" s="42"/>
      <c r="N74" s="36"/>
      <c r="O74" s="36">
        <v>0</v>
      </c>
      <c r="P74" s="43">
        <v>1213.38</v>
      </c>
      <c r="Q74" s="54">
        <v>0</v>
      </c>
      <c r="R74" s="43">
        <f t="shared" si="7"/>
        <v>1213.38</v>
      </c>
      <c r="S74" s="55" t="s">
        <v>110</v>
      </c>
      <c r="T74" s="56" t="str">
        <f>VLOOKUP(C74,'[2]2025.05'!$B$3:$CN$700,38,0)</f>
        <v>德顺</v>
      </c>
      <c r="U74" s="2">
        <f>VLOOKUP(C74,[3]一线员工!$C$3:$BW$800,60,0)</f>
        <v>1213.38</v>
      </c>
      <c r="V74" s="2">
        <f t="shared" si="8"/>
        <v>0</v>
      </c>
      <c r="W74" s="57">
        <f t="shared" si="9"/>
        <v>1171.38</v>
      </c>
      <c r="X74" s="57">
        <f t="shared" si="10"/>
        <v>42.0000000000002</v>
      </c>
      <c r="Y74" s="2">
        <f t="shared" si="11"/>
        <v>202.23</v>
      </c>
      <c r="AA74" s="25" t="str">
        <f>_xlfn.XLOOKUP($C74,[4]汇总!$C:$C,[4]汇总!$C:$C)</f>
        <v>戴新亮</v>
      </c>
    </row>
    <row r="75" s="2" customFormat="1" ht="21.7" customHeight="1" spans="1:27">
      <c r="A75" s="33">
        <f t="shared" si="6"/>
        <v>72</v>
      </c>
      <c r="B75" s="33"/>
      <c r="C75" s="34" t="s">
        <v>111</v>
      </c>
      <c r="D75" s="34">
        <v>45744</v>
      </c>
      <c r="E75" s="33" t="s">
        <v>30</v>
      </c>
      <c r="F75" s="35">
        <v>26</v>
      </c>
      <c r="G75" s="35">
        <v>11</v>
      </c>
      <c r="H75" s="37">
        <v>630.384615384615</v>
      </c>
      <c r="I75" s="36">
        <v>891.53</v>
      </c>
      <c r="J75" s="46">
        <v>231</v>
      </c>
      <c r="K75" s="50">
        <v>84.6153846153846</v>
      </c>
      <c r="L75" s="41">
        <v>220</v>
      </c>
      <c r="M75" s="42"/>
      <c r="N75" s="36"/>
      <c r="O75" s="36">
        <v>0</v>
      </c>
      <c r="P75" s="43">
        <v>2145.53</v>
      </c>
      <c r="Q75" s="54">
        <v>0</v>
      </c>
      <c r="R75" s="43">
        <f t="shared" si="7"/>
        <v>2145.53</v>
      </c>
      <c r="S75" s="55" t="s">
        <v>112</v>
      </c>
      <c r="T75" s="56" t="str">
        <f>VLOOKUP(C75,'[2]2025.05'!$B$3:$CN$700,38,0)</f>
        <v>德顺</v>
      </c>
      <c r="U75" s="2">
        <f>VLOOKUP(C75,[3]一线员工!$C$3:$BW$800,60,0)</f>
        <v>2145.53</v>
      </c>
      <c r="V75" s="2">
        <f t="shared" si="8"/>
        <v>0</v>
      </c>
      <c r="W75" s="57">
        <f t="shared" si="9"/>
        <v>2068.53</v>
      </c>
      <c r="X75" s="57">
        <f t="shared" si="10"/>
        <v>77.0000000000005</v>
      </c>
      <c r="Y75" s="2">
        <f t="shared" si="11"/>
        <v>195.048181818182</v>
      </c>
      <c r="AA75" s="25" t="str">
        <f>_xlfn.XLOOKUP($C75,[4]汇总!$C:$C,[4]汇总!$C:$C)</f>
        <v>韩海</v>
      </c>
    </row>
    <row r="76" s="2" customFormat="1" ht="21.7" customHeight="1" spans="1:27">
      <c r="A76" s="33">
        <f t="shared" si="6"/>
        <v>73</v>
      </c>
      <c r="B76" s="33"/>
      <c r="C76" s="34" t="s">
        <v>113</v>
      </c>
      <c r="D76" s="34">
        <v>45759</v>
      </c>
      <c r="E76" s="33" t="s">
        <v>30</v>
      </c>
      <c r="F76" s="35">
        <v>26</v>
      </c>
      <c r="G76" s="35">
        <v>7</v>
      </c>
      <c r="H76" s="37">
        <v>401.153846153846</v>
      </c>
      <c r="I76" s="36">
        <v>444.61</v>
      </c>
      <c r="J76" s="46">
        <v>270</v>
      </c>
      <c r="K76" s="50">
        <v>53.8461538461538</v>
      </c>
      <c r="L76" s="41">
        <v>140</v>
      </c>
      <c r="M76" s="42"/>
      <c r="N76" s="36"/>
      <c r="O76" s="36">
        <v>0</v>
      </c>
      <c r="P76" s="43">
        <v>1365.61</v>
      </c>
      <c r="Q76" s="54">
        <v>20</v>
      </c>
      <c r="R76" s="43">
        <f t="shared" si="7"/>
        <v>1345.61</v>
      </c>
      <c r="S76" s="55" t="s">
        <v>110</v>
      </c>
      <c r="T76" s="56" t="str">
        <f>VLOOKUP(C76,'[2]2025.05'!$B$3:$CN$700,38,0)</f>
        <v>德顺</v>
      </c>
      <c r="U76" s="2">
        <f>VLOOKUP(C76,[3]一线员工!$C$3:$BW$800,60,0)</f>
        <v>1345.61</v>
      </c>
      <c r="V76" s="2">
        <f t="shared" si="8"/>
        <v>0</v>
      </c>
      <c r="W76" s="57">
        <f t="shared" si="9"/>
        <v>1316.61</v>
      </c>
      <c r="X76" s="57">
        <f t="shared" si="10"/>
        <v>48.9999999999998</v>
      </c>
      <c r="Y76" s="2">
        <f t="shared" si="11"/>
        <v>192.23</v>
      </c>
      <c r="AA76" s="25" t="str">
        <f>_xlfn.XLOOKUP($C76,[4]汇总!$C:$C,[4]汇总!$C:$C)</f>
        <v>朱孟希</v>
      </c>
    </row>
    <row r="77" s="2" customFormat="1" ht="21.7" customHeight="1" spans="1:27">
      <c r="A77" s="33">
        <f t="shared" si="6"/>
        <v>74</v>
      </c>
      <c r="B77" s="33"/>
      <c r="C77" s="34" t="s">
        <v>114</v>
      </c>
      <c r="D77" s="34">
        <v>45744</v>
      </c>
      <c r="E77" s="33" t="s">
        <v>30</v>
      </c>
      <c r="F77" s="35">
        <v>26</v>
      </c>
      <c r="G77" s="35">
        <v>11</v>
      </c>
      <c r="H77" s="37">
        <v>630.384615384615</v>
      </c>
      <c r="I77" s="36">
        <v>307.279848</v>
      </c>
      <c r="J77" s="46">
        <v>264</v>
      </c>
      <c r="K77" s="47">
        <v>84.6153846153846</v>
      </c>
      <c r="L77" s="41">
        <v>220</v>
      </c>
      <c r="M77" s="42"/>
      <c r="N77" s="36"/>
      <c r="O77" s="36">
        <v>0</v>
      </c>
      <c r="P77" s="43">
        <v>1594.28</v>
      </c>
      <c r="Q77" s="54">
        <v>5</v>
      </c>
      <c r="R77" s="43">
        <f t="shared" si="7"/>
        <v>1589.28</v>
      </c>
      <c r="S77" s="55" t="s">
        <v>110</v>
      </c>
      <c r="T77" s="56" t="str">
        <f>VLOOKUP(C77,'[2]2025.05'!$B$3:$CN$700,38,0)</f>
        <v>德顺</v>
      </c>
      <c r="U77" s="2">
        <f>VLOOKUP(C77,[3]一线员工!$C$3:$BW$800,60,0)</f>
        <v>1589.28</v>
      </c>
      <c r="V77" s="2">
        <f t="shared" si="8"/>
        <v>0</v>
      </c>
      <c r="W77" s="57">
        <f t="shared" si="9"/>
        <v>1517.279848</v>
      </c>
      <c r="X77" s="57">
        <f t="shared" si="10"/>
        <v>77.0001520000001</v>
      </c>
      <c r="Y77" s="2">
        <f t="shared" si="11"/>
        <v>144.48</v>
      </c>
      <c r="AA77" s="25" t="str">
        <f>_xlfn.XLOOKUP($C77,[4]汇总!$C:$C,[4]汇总!$C:$C)</f>
        <v>丁晓玲</v>
      </c>
    </row>
    <row r="78" s="2" customFormat="1" ht="21.7" customHeight="1" spans="1:27">
      <c r="A78" s="33">
        <f t="shared" si="6"/>
        <v>75</v>
      </c>
      <c r="B78" s="33"/>
      <c r="C78" s="34" t="s">
        <v>115</v>
      </c>
      <c r="D78" s="34">
        <v>45759</v>
      </c>
      <c r="E78" s="33" t="s">
        <v>30</v>
      </c>
      <c r="F78" s="35">
        <v>26</v>
      </c>
      <c r="G78" s="35">
        <v>19.5</v>
      </c>
      <c r="H78" s="37">
        <v>1117.5</v>
      </c>
      <c r="I78" s="36">
        <v>1859.985</v>
      </c>
      <c r="J78" s="46">
        <v>246</v>
      </c>
      <c r="K78" s="47">
        <v>165.384615384615</v>
      </c>
      <c r="L78" s="41">
        <v>440</v>
      </c>
      <c r="M78" s="42"/>
      <c r="N78" s="36"/>
      <c r="O78" s="36">
        <v>0</v>
      </c>
      <c r="P78" s="43">
        <v>3984.87</v>
      </c>
      <c r="Q78" s="54">
        <v>0</v>
      </c>
      <c r="R78" s="43">
        <f t="shared" si="7"/>
        <v>3984.87</v>
      </c>
      <c r="S78" s="55" t="s">
        <v>116</v>
      </c>
      <c r="T78" s="56" t="str">
        <f>VLOOKUP(C78,'[2]2025.05'!$B$3:$CN$700,38,0)</f>
        <v>德顺</v>
      </c>
      <c r="U78" s="2">
        <f>VLOOKUP(C78,[3]一线员工!$C$3:$BW$800,60,0)</f>
        <v>3984.87</v>
      </c>
      <c r="V78" s="2">
        <f t="shared" si="8"/>
        <v>0</v>
      </c>
      <c r="W78" s="57"/>
      <c r="X78" s="57"/>
      <c r="AA78" s="25"/>
    </row>
    <row r="79" s="2" customFormat="1" ht="21.7" customHeight="1" spans="1:27">
      <c r="A79" s="33">
        <f t="shared" si="6"/>
        <v>76</v>
      </c>
      <c r="B79" s="33"/>
      <c r="C79" s="34" t="s">
        <v>117</v>
      </c>
      <c r="D79" s="34">
        <v>45741</v>
      </c>
      <c r="E79" s="33" t="s">
        <v>30</v>
      </c>
      <c r="F79" s="35">
        <v>26</v>
      </c>
      <c r="G79" s="35">
        <v>28</v>
      </c>
      <c r="H79" s="37">
        <v>1604.61538461538</v>
      </c>
      <c r="I79" s="36">
        <v>2938.44</v>
      </c>
      <c r="J79" s="46">
        <v>276</v>
      </c>
      <c r="K79" s="47">
        <v>200</v>
      </c>
      <c r="L79" s="41">
        <v>560</v>
      </c>
      <c r="M79" s="36">
        <v>40</v>
      </c>
      <c r="N79" s="36"/>
      <c r="O79" s="36">
        <v>300</v>
      </c>
      <c r="P79" s="43">
        <v>6243.06</v>
      </c>
      <c r="Q79" s="54">
        <v>0</v>
      </c>
      <c r="R79" s="43">
        <f t="shared" si="7"/>
        <v>6243.06</v>
      </c>
      <c r="S79" s="55" t="s">
        <v>118</v>
      </c>
      <c r="T79" s="56" t="str">
        <f>VLOOKUP(C79,'[2]2025.05'!$B$3:$CN$700,38,0)</f>
        <v>德顺</v>
      </c>
      <c r="U79" s="2">
        <f>VLOOKUP(C79,[3]一线员工!$C$3:$BW$800,60,0)</f>
        <v>6243.06</v>
      </c>
      <c r="V79" s="2">
        <f t="shared" si="8"/>
        <v>0</v>
      </c>
      <c r="W79" s="57"/>
      <c r="X79" s="57"/>
      <c r="AA79" s="25"/>
    </row>
    <row r="80" s="2" customFormat="1" ht="21.7" customHeight="1" spans="1:27">
      <c r="A80" s="33">
        <f t="shared" si="6"/>
        <v>77</v>
      </c>
      <c r="B80" s="33"/>
      <c r="C80" s="34" t="s">
        <v>119</v>
      </c>
      <c r="D80" s="34">
        <v>45737</v>
      </c>
      <c r="E80" s="33" t="s">
        <v>30</v>
      </c>
      <c r="F80" s="35">
        <v>26</v>
      </c>
      <c r="G80" s="35">
        <v>5.4</v>
      </c>
      <c r="H80" s="37">
        <v>309.461538461538</v>
      </c>
      <c r="I80" s="36">
        <v>569.842</v>
      </c>
      <c r="J80" s="46">
        <v>0</v>
      </c>
      <c r="K80" s="50">
        <v>41.5384615384615</v>
      </c>
      <c r="L80" s="41">
        <v>100</v>
      </c>
      <c r="M80" s="42"/>
      <c r="N80" s="36"/>
      <c r="O80" s="36">
        <v>0</v>
      </c>
      <c r="P80" s="43">
        <v>1064.04</v>
      </c>
      <c r="Q80" s="54">
        <v>0</v>
      </c>
      <c r="R80" s="43">
        <f t="shared" si="7"/>
        <v>1064.04</v>
      </c>
      <c r="S80" s="55" t="s">
        <v>102</v>
      </c>
      <c r="T80" s="56" t="str">
        <f>VLOOKUP(C80,'[2]2025.05'!$B$3:$CN$700,38,0)</f>
        <v>德顺</v>
      </c>
      <c r="U80" s="2">
        <f>VLOOKUP(C80,[3]一线员工!$C$3:$BW$800,60,0)</f>
        <v>1064.04</v>
      </c>
      <c r="V80" s="2">
        <f t="shared" si="8"/>
        <v>0</v>
      </c>
      <c r="W80" s="57"/>
      <c r="X80" s="57"/>
      <c r="AA80" s="25"/>
    </row>
    <row r="81" s="2" customFormat="1" ht="21.7" customHeight="1" spans="1:27">
      <c r="A81" s="33">
        <f t="shared" si="6"/>
        <v>78</v>
      </c>
      <c r="B81" s="33"/>
      <c r="C81" s="34" t="s">
        <v>120</v>
      </c>
      <c r="D81" s="34">
        <v>45775</v>
      </c>
      <c r="E81" s="33" t="s">
        <v>30</v>
      </c>
      <c r="F81" s="35">
        <v>26</v>
      </c>
      <c r="G81" s="35">
        <v>25</v>
      </c>
      <c r="H81" s="37">
        <v>1432.69230769231</v>
      </c>
      <c r="I81" s="36">
        <v>2104.6</v>
      </c>
      <c r="J81" s="46">
        <v>270</v>
      </c>
      <c r="K81" s="49">
        <v>800</v>
      </c>
      <c r="L81" s="41">
        <v>500</v>
      </c>
      <c r="M81" s="42"/>
      <c r="N81" s="36"/>
      <c r="O81" s="36">
        <v>300</v>
      </c>
      <c r="P81" s="43">
        <v>5707.29</v>
      </c>
      <c r="Q81" s="54">
        <v>0</v>
      </c>
      <c r="R81" s="43">
        <f t="shared" si="7"/>
        <v>5707.29</v>
      </c>
      <c r="S81" s="55" t="s">
        <v>121</v>
      </c>
      <c r="T81" s="56" t="str">
        <f>VLOOKUP(C81,'[2]2025.05'!$B$3:$CN$700,38,0)</f>
        <v>湖南诚展</v>
      </c>
      <c r="U81" s="2">
        <f>VLOOKUP(C81,[3]一线员工!$C$3:$BW$800,60,0)</f>
        <v>5707.29</v>
      </c>
      <c r="V81" s="2">
        <f t="shared" si="8"/>
        <v>0</v>
      </c>
      <c r="W81" s="57"/>
      <c r="X81" s="57"/>
      <c r="AA81" s="25"/>
    </row>
    <row r="82" s="2" customFormat="1" ht="21.7" customHeight="1" spans="1:27">
      <c r="A82" s="33">
        <f t="shared" si="6"/>
        <v>79</v>
      </c>
      <c r="B82" s="33"/>
      <c r="C82" s="34" t="s">
        <v>122</v>
      </c>
      <c r="D82" s="34">
        <v>45799</v>
      </c>
      <c r="E82" s="33" t="s">
        <v>30</v>
      </c>
      <c r="F82" s="35">
        <v>26</v>
      </c>
      <c r="G82" s="35">
        <v>9</v>
      </c>
      <c r="H82" s="37">
        <v>515.769230769231</v>
      </c>
      <c r="I82" s="36">
        <v>570.456</v>
      </c>
      <c r="J82" s="46">
        <v>267</v>
      </c>
      <c r="K82" s="50">
        <v>69.2307692307692</v>
      </c>
      <c r="L82" s="41">
        <v>180</v>
      </c>
      <c r="M82" s="42"/>
      <c r="N82" s="36"/>
      <c r="O82" s="36">
        <v>0</v>
      </c>
      <c r="P82" s="43">
        <v>1674.46</v>
      </c>
      <c r="Q82" s="54">
        <v>21.5</v>
      </c>
      <c r="R82" s="43">
        <f t="shared" si="7"/>
        <v>1652.96</v>
      </c>
      <c r="S82" s="55" t="s">
        <v>123</v>
      </c>
      <c r="T82" s="56" t="str">
        <f>VLOOKUP(C82,'[2]2025.05'!$B$3:$CN$700,38,0)</f>
        <v>湘潭思泉</v>
      </c>
      <c r="U82" s="2">
        <f>VLOOKUP(C82,[3]一线员工!$C$3:$BW$800,60,0)</f>
        <v>1652.96</v>
      </c>
      <c r="V82" s="2">
        <f t="shared" si="8"/>
        <v>0</v>
      </c>
      <c r="W82" s="57"/>
      <c r="X82" s="57"/>
      <c r="AA82" s="25"/>
    </row>
    <row r="83" s="2" customFormat="1" ht="21.7" customHeight="1" spans="1:27">
      <c r="A83" s="33">
        <f t="shared" si="6"/>
        <v>80</v>
      </c>
      <c r="B83" s="33"/>
      <c r="C83" s="34" t="s">
        <v>124</v>
      </c>
      <c r="D83" s="34">
        <v>45801</v>
      </c>
      <c r="E83" s="33" t="s">
        <v>30</v>
      </c>
      <c r="F83" s="35">
        <v>26</v>
      </c>
      <c r="G83" s="35">
        <v>7</v>
      </c>
      <c r="H83" s="37">
        <v>401.153846153846</v>
      </c>
      <c r="I83" s="36">
        <v>363.688</v>
      </c>
      <c r="J83" s="46">
        <v>267</v>
      </c>
      <c r="K83" s="47">
        <v>80.7692307692308</v>
      </c>
      <c r="L83" s="41">
        <v>140</v>
      </c>
      <c r="M83" s="42"/>
      <c r="N83" s="36"/>
      <c r="O83" s="36">
        <v>0</v>
      </c>
      <c r="P83" s="43">
        <v>1308.61</v>
      </c>
      <c r="Q83" s="54">
        <v>0</v>
      </c>
      <c r="R83" s="43">
        <f t="shared" si="7"/>
        <v>1308.61</v>
      </c>
      <c r="S83" s="55" t="s">
        <v>125</v>
      </c>
      <c r="T83" s="56" t="str">
        <f>VLOOKUP(C83,'[2]2025.05'!$B$3:$CN$700,38,0)</f>
        <v>湘潭思泉</v>
      </c>
      <c r="U83" s="2">
        <f>VLOOKUP(C83,[3]一线员工!$C$3:$BW$800,60,0)</f>
        <v>1308.61</v>
      </c>
      <c r="V83" s="2">
        <f t="shared" si="8"/>
        <v>0</v>
      </c>
      <c r="W83" s="57"/>
      <c r="X83" s="57"/>
      <c r="AA83" s="25"/>
    </row>
    <row r="84" s="2" customFormat="1" ht="21.7" customHeight="1" spans="1:27">
      <c r="A84" s="33">
        <f t="shared" si="6"/>
        <v>81</v>
      </c>
      <c r="B84" s="33"/>
      <c r="C84" s="34" t="s">
        <v>126</v>
      </c>
      <c r="D84" s="34">
        <v>45793</v>
      </c>
      <c r="E84" s="33" t="s">
        <v>30</v>
      </c>
      <c r="F84" s="35">
        <v>26</v>
      </c>
      <c r="G84" s="35">
        <v>14</v>
      </c>
      <c r="H84" s="37">
        <v>802.307692307692</v>
      </c>
      <c r="I84" s="36">
        <v>649.205408</v>
      </c>
      <c r="J84" s="46">
        <v>252</v>
      </c>
      <c r="K84" s="47">
        <v>107.692307692308</v>
      </c>
      <c r="L84" s="41">
        <v>280</v>
      </c>
      <c r="M84" s="42"/>
      <c r="N84" s="36"/>
      <c r="O84" s="36">
        <v>0</v>
      </c>
      <c r="P84" s="43">
        <v>2203.21</v>
      </c>
      <c r="Q84" s="54">
        <v>43</v>
      </c>
      <c r="R84" s="43">
        <f t="shared" si="7"/>
        <v>2160.21</v>
      </c>
      <c r="S84" s="55" t="s">
        <v>127</v>
      </c>
      <c r="T84" s="56" t="str">
        <f>VLOOKUP(C84,'[2]2025.05'!$B$3:$CN$700,38,0)</f>
        <v>湘潭思泉</v>
      </c>
      <c r="U84" s="2">
        <f>VLOOKUP(C84,[3]一线员工!$C$3:$BW$800,60,0)</f>
        <v>2160.21</v>
      </c>
      <c r="V84" s="2">
        <f t="shared" si="8"/>
        <v>0</v>
      </c>
      <c r="W84" s="57"/>
      <c r="X84" s="57"/>
      <c r="AA84" s="25"/>
    </row>
    <row r="85" s="2" customFormat="1" ht="21.7" customHeight="1" spans="1:27">
      <c r="A85" s="33">
        <f t="shared" si="6"/>
        <v>82</v>
      </c>
      <c r="B85" s="33"/>
      <c r="C85" s="34" t="s">
        <v>128</v>
      </c>
      <c r="D85" s="34">
        <v>45789</v>
      </c>
      <c r="E85" s="33" t="s">
        <v>30</v>
      </c>
      <c r="F85" s="35">
        <v>26</v>
      </c>
      <c r="G85" s="35">
        <v>19</v>
      </c>
      <c r="H85" s="37">
        <v>1088.84615384615</v>
      </c>
      <c r="I85" s="36">
        <v>1650.3580176</v>
      </c>
      <c r="J85" s="46">
        <v>264</v>
      </c>
      <c r="K85" s="47">
        <v>146.153846153846</v>
      </c>
      <c r="L85" s="41">
        <v>380</v>
      </c>
      <c r="M85" s="42"/>
      <c r="N85" s="36"/>
      <c r="O85" s="36">
        <v>0</v>
      </c>
      <c r="P85" s="43">
        <v>3681.36</v>
      </c>
      <c r="Q85" s="54">
        <v>0</v>
      </c>
      <c r="R85" s="43">
        <f t="shared" si="7"/>
        <v>3681.36</v>
      </c>
      <c r="S85" s="55" t="s">
        <v>123</v>
      </c>
      <c r="T85" s="56" t="str">
        <f>VLOOKUP(C85,'[2]2025.05'!$B$3:$CN$700,38,0)</f>
        <v>湘潭思泉</v>
      </c>
      <c r="U85" s="2">
        <f>VLOOKUP(C85,[3]一线员工!$C$3:$BW$800,60,0)</f>
        <v>3681.36</v>
      </c>
      <c r="V85" s="2">
        <f t="shared" si="8"/>
        <v>0</v>
      </c>
      <c r="W85" s="57"/>
      <c r="X85" s="57"/>
      <c r="AA85" s="25"/>
    </row>
    <row r="86" s="2" customFormat="1" ht="21.7" customHeight="1" spans="1:27">
      <c r="A86" s="33">
        <f t="shared" si="6"/>
        <v>83</v>
      </c>
      <c r="B86" s="33"/>
      <c r="C86" s="34" t="s">
        <v>129</v>
      </c>
      <c r="D86" s="34">
        <v>45805</v>
      </c>
      <c r="E86" s="33" t="s">
        <v>30</v>
      </c>
      <c r="F86" s="35">
        <v>26</v>
      </c>
      <c r="G86" s="35">
        <v>3</v>
      </c>
      <c r="H86" s="37">
        <v>171.923076923077</v>
      </c>
      <c r="I86" s="36">
        <v>271.9368</v>
      </c>
      <c r="J86" s="46">
        <v>0</v>
      </c>
      <c r="K86" s="47">
        <v>23.0769230769231</v>
      </c>
      <c r="L86" s="41">
        <v>60</v>
      </c>
      <c r="M86" s="42"/>
      <c r="N86" s="36"/>
      <c r="O86" s="36">
        <v>0</v>
      </c>
      <c r="P86" s="43">
        <v>550.94</v>
      </c>
      <c r="Q86" s="54">
        <v>0</v>
      </c>
      <c r="R86" s="43">
        <f t="shared" si="7"/>
        <v>550.94</v>
      </c>
      <c r="S86" s="55" t="s">
        <v>130</v>
      </c>
      <c r="T86" s="56" t="str">
        <f>VLOOKUP(C86,'[2]2025.05'!$B$3:$CN$700,38,0)</f>
        <v>德顺</v>
      </c>
      <c r="U86" s="2">
        <f>VLOOKUP(C86,[3]一线员工!$C$3:$BW$800,60,0)</f>
        <v>550.94</v>
      </c>
      <c r="V86" s="2">
        <f t="shared" si="8"/>
        <v>0</v>
      </c>
      <c r="W86" s="57"/>
      <c r="X86" s="57"/>
      <c r="AA86" s="25"/>
    </row>
    <row r="87" s="2" customFormat="1" ht="21.7" customHeight="1" spans="1:27">
      <c r="A87" s="33">
        <f t="shared" si="6"/>
        <v>84</v>
      </c>
      <c r="B87" s="33"/>
      <c r="C87" s="34" t="s">
        <v>131</v>
      </c>
      <c r="D87" s="34">
        <v>45805</v>
      </c>
      <c r="E87" s="33" t="s">
        <v>30</v>
      </c>
      <c r="F87" s="35">
        <v>26</v>
      </c>
      <c r="G87" s="35">
        <v>3</v>
      </c>
      <c r="H87" s="37">
        <v>171.923076923077</v>
      </c>
      <c r="I87" s="36">
        <v>302.152</v>
      </c>
      <c r="J87" s="46">
        <v>0</v>
      </c>
      <c r="K87" s="47">
        <v>23.0769230769231</v>
      </c>
      <c r="L87" s="41">
        <v>60</v>
      </c>
      <c r="M87" s="42"/>
      <c r="N87" s="36"/>
      <c r="O87" s="36">
        <v>0</v>
      </c>
      <c r="P87" s="43">
        <v>581.15</v>
      </c>
      <c r="Q87" s="54">
        <v>0</v>
      </c>
      <c r="R87" s="43">
        <f t="shared" si="7"/>
        <v>581.15</v>
      </c>
      <c r="S87" s="55" t="s">
        <v>132</v>
      </c>
      <c r="T87" s="56" t="str">
        <f>VLOOKUP(C87,'[2]2025.05'!$B$3:$CN$700,38,0)</f>
        <v>湖南诚展</v>
      </c>
      <c r="U87" s="2">
        <f>VLOOKUP(C87,[3]一线员工!$C$3:$BW$800,60,0)</f>
        <v>581.15</v>
      </c>
      <c r="V87" s="2">
        <f t="shared" si="8"/>
        <v>0</v>
      </c>
      <c r="W87" s="57"/>
      <c r="X87" s="57"/>
      <c r="AA87" s="25"/>
    </row>
    <row r="88" s="2" customFormat="1" ht="21.7" customHeight="1" spans="1:27">
      <c r="A88" s="33">
        <f t="shared" si="6"/>
        <v>85</v>
      </c>
      <c r="B88" s="33"/>
      <c r="C88" s="34" t="s">
        <v>133</v>
      </c>
      <c r="D88" s="34">
        <v>45789</v>
      </c>
      <c r="E88" s="33" t="s">
        <v>30</v>
      </c>
      <c r="F88" s="35">
        <v>26</v>
      </c>
      <c r="G88" s="35">
        <v>4</v>
      </c>
      <c r="H88" s="37">
        <v>229.230769230769</v>
      </c>
      <c r="I88" s="36">
        <v>346.2503616</v>
      </c>
      <c r="J88" s="46">
        <v>0</v>
      </c>
      <c r="K88" s="50">
        <v>30.7692307692308</v>
      </c>
      <c r="L88" s="41">
        <v>80</v>
      </c>
      <c r="M88" s="42"/>
      <c r="N88" s="36">
        <v>-20</v>
      </c>
      <c r="O88" s="36">
        <v>0</v>
      </c>
      <c r="P88" s="43">
        <v>698.25</v>
      </c>
      <c r="Q88" s="54">
        <v>5.5</v>
      </c>
      <c r="R88" s="43">
        <f t="shared" si="7"/>
        <v>692.75</v>
      </c>
      <c r="S88" s="55" t="s">
        <v>134</v>
      </c>
      <c r="T88" s="56" t="str">
        <f>VLOOKUP(C88,'[2]2025.05'!$B$3:$CN$700,38,0)</f>
        <v>湘潭思泉</v>
      </c>
      <c r="U88" s="2">
        <f>VLOOKUP(C88,[3]一线员工!$C$3:$BW$800,60,0)</f>
        <v>692.75</v>
      </c>
      <c r="V88" s="2">
        <f t="shared" si="8"/>
        <v>0</v>
      </c>
      <c r="W88" s="57"/>
      <c r="X88" s="57"/>
      <c r="AA88" s="25"/>
    </row>
    <row r="89" s="2" customFormat="1" ht="21.7" customHeight="1" spans="1:27">
      <c r="A89" s="33">
        <f t="shared" si="6"/>
        <v>86</v>
      </c>
      <c r="B89" s="33"/>
      <c r="C89" s="34" t="s">
        <v>135</v>
      </c>
      <c r="D89" s="34">
        <v>45800</v>
      </c>
      <c r="E89" s="33" t="s">
        <v>30</v>
      </c>
      <c r="F89" s="35">
        <v>26</v>
      </c>
      <c r="G89" s="35">
        <v>5</v>
      </c>
      <c r="H89" s="37">
        <v>286.538461538462</v>
      </c>
      <c r="I89" s="36">
        <v>465.228</v>
      </c>
      <c r="J89" s="46">
        <v>0</v>
      </c>
      <c r="K89" s="50">
        <v>38.4615384615385</v>
      </c>
      <c r="L89" s="41">
        <v>100</v>
      </c>
      <c r="M89" s="42"/>
      <c r="N89" s="36">
        <v>-20</v>
      </c>
      <c r="O89" s="36">
        <v>0</v>
      </c>
      <c r="P89" s="43">
        <v>910.23</v>
      </c>
      <c r="Q89" s="54">
        <v>0</v>
      </c>
      <c r="R89" s="43">
        <f t="shared" si="7"/>
        <v>910.23</v>
      </c>
      <c r="S89" s="55" t="s">
        <v>136</v>
      </c>
      <c r="T89" s="56" t="str">
        <f>VLOOKUP(C89,'[2]2025.05'!$B$3:$CN$700,38,0)</f>
        <v>湘潭思泉</v>
      </c>
      <c r="U89" s="2">
        <f>VLOOKUP(C89,[3]一线员工!$C$3:$BW$800,60,0)</f>
        <v>910.23</v>
      </c>
      <c r="V89" s="2">
        <f t="shared" si="8"/>
        <v>0</v>
      </c>
      <c r="W89" s="57"/>
      <c r="X89" s="57"/>
      <c r="AA89" s="25"/>
    </row>
    <row r="90" s="2" customFormat="1" ht="21.7" customHeight="1" spans="1:27">
      <c r="A90" s="33">
        <f t="shared" si="6"/>
        <v>87</v>
      </c>
      <c r="B90" s="33"/>
      <c r="C90" s="34" t="s">
        <v>137</v>
      </c>
      <c r="D90" s="34">
        <v>45801</v>
      </c>
      <c r="E90" s="33" t="s">
        <v>30</v>
      </c>
      <c r="F90" s="35">
        <v>26</v>
      </c>
      <c r="G90" s="35">
        <v>4</v>
      </c>
      <c r="H90" s="37">
        <v>229.230769230769</v>
      </c>
      <c r="I90" s="36">
        <v>372.1824</v>
      </c>
      <c r="J90" s="46">
        <v>0</v>
      </c>
      <c r="K90" s="47">
        <v>30.7692307692308</v>
      </c>
      <c r="L90" s="41">
        <v>80</v>
      </c>
      <c r="M90" s="42"/>
      <c r="N90" s="36"/>
      <c r="O90" s="36">
        <v>0</v>
      </c>
      <c r="P90" s="43">
        <v>744.18</v>
      </c>
      <c r="Q90" s="54">
        <v>0</v>
      </c>
      <c r="R90" s="43">
        <f t="shared" si="7"/>
        <v>744.18</v>
      </c>
      <c r="S90" s="55" t="s">
        <v>138</v>
      </c>
      <c r="T90" s="56" t="str">
        <f>VLOOKUP(C90,'[2]2025.05'!$B$3:$CN$700,38,0)</f>
        <v>德顺</v>
      </c>
      <c r="U90" s="2">
        <f>VLOOKUP(C90,[3]一线员工!$C$3:$BW$800,60,0)</f>
        <v>744.18</v>
      </c>
      <c r="V90" s="2">
        <f t="shared" si="8"/>
        <v>0</v>
      </c>
      <c r="W90" s="57"/>
      <c r="X90" s="57"/>
      <c r="AA90" s="25"/>
    </row>
    <row r="91" s="2" customFormat="1" ht="21.7" customHeight="1" spans="1:27">
      <c r="A91" s="33">
        <f t="shared" si="6"/>
        <v>88</v>
      </c>
      <c r="B91" s="33"/>
      <c r="C91" s="34" t="s">
        <v>139</v>
      </c>
      <c r="D91" s="34">
        <v>45803</v>
      </c>
      <c r="E91" s="33" t="s">
        <v>30</v>
      </c>
      <c r="F91" s="35">
        <v>26</v>
      </c>
      <c r="G91" s="35">
        <v>5</v>
      </c>
      <c r="H91" s="37">
        <v>286.538461538462</v>
      </c>
      <c r="I91" s="36">
        <v>540.92</v>
      </c>
      <c r="J91" s="46">
        <v>0</v>
      </c>
      <c r="K91" s="50">
        <v>38.4615384615385</v>
      </c>
      <c r="L91" s="41">
        <v>100</v>
      </c>
      <c r="M91" s="42"/>
      <c r="N91" s="36"/>
      <c r="O91" s="36">
        <v>0</v>
      </c>
      <c r="P91" s="43">
        <v>1005.92</v>
      </c>
      <c r="Q91" s="54">
        <v>0</v>
      </c>
      <c r="R91" s="43">
        <f t="shared" si="7"/>
        <v>1005.92</v>
      </c>
      <c r="S91" s="55" t="s">
        <v>99</v>
      </c>
      <c r="T91" s="56" t="str">
        <f>VLOOKUP(C91,'[2]2025.05'!$B$3:$CN$700,38,0)</f>
        <v>东方人才</v>
      </c>
      <c r="U91" s="2">
        <f>VLOOKUP(C91,[3]一线员工!$C$3:$BW$800,60,0)</f>
        <v>1005.92</v>
      </c>
      <c r="V91" s="2">
        <f t="shared" si="8"/>
        <v>0</v>
      </c>
      <c r="W91" s="57"/>
      <c r="X91" s="57"/>
      <c r="AA91" s="25"/>
    </row>
    <row r="92" s="2" customFormat="1" ht="21.7" customHeight="1" spans="1:27">
      <c r="A92" s="33">
        <f t="shared" si="6"/>
        <v>89</v>
      </c>
      <c r="B92" s="33"/>
      <c r="C92" s="34" t="s">
        <v>140</v>
      </c>
      <c r="D92" s="34">
        <v>45804</v>
      </c>
      <c r="E92" s="33" t="s">
        <v>30</v>
      </c>
      <c r="F92" s="35">
        <v>26</v>
      </c>
      <c r="G92" s="35">
        <v>4</v>
      </c>
      <c r="H92" s="37">
        <v>229.230769230769</v>
      </c>
      <c r="I92" s="36">
        <v>429.536</v>
      </c>
      <c r="J92" s="46">
        <v>0</v>
      </c>
      <c r="K92" s="47">
        <v>46.1538461538462</v>
      </c>
      <c r="L92" s="41">
        <v>80</v>
      </c>
      <c r="M92" s="42"/>
      <c r="N92" s="36"/>
      <c r="O92" s="36">
        <v>0</v>
      </c>
      <c r="P92" s="43">
        <v>816.92</v>
      </c>
      <c r="Q92" s="54">
        <v>0</v>
      </c>
      <c r="R92" s="43">
        <f t="shared" si="7"/>
        <v>816.92</v>
      </c>
      <c r="S92" s="55" t="s">
        <v>141</v>
      </c>
      <c r="T92" s="56" t="str">
        <f>VLOOKUP(C92,'[2]2025.05'!$B$3:$CN$700,38,0)</f>
        <v>湘潭宏顺</v>
      </c>
      <c r="U92" s="2">
        <f>VLOOKUP(C92,[3]一线员工!$C$3:$BW$800,60,0)</f>
        <v>816.92</v>
      </c>
      <c r="V92" s="2">
        <f t="shared" si="8"/>
        <v>0</v>
      </c>
      <c r="W92" s="57"/>
      <c r="X92" s="57"/>
      <c r="AA92" s="25"/>
    </row>
    <row r="93" s="2" customFormat="1" ht="21.7" customHeight="1" spans="1:27">
      <c r="A93" s="33">
        <f t="shared" si="6"/>
        <v>90</v>
      </c>
      <c r="B93" s="33"/>
      <c r="C93" s="34" t="s">
        <v>142</v>
      </c>
      <c r="D93" s="34">
        <v>45804</v>
      </c>
      <c r="E93" s="33" t="s">
        <v>30</v>
      </c>
      <c r="F93" s="59">
        <v>26</v>
      </c>
      <c r="G93" s="60">
        <v>8</v>
      </c>
      <c r="H93" s="37">
        <v>458.461538461539</v>
      </c>
      <c r="I93" s="36">
        <v>659.072</v>
      </c>
      <c r="J93" s="46">
        <v>0</v>
      </c>
      <c r="K93" s="47">
        <v>123.076923076923</v>
      </c>
      <c r="L93" s="41">
        <v>160</v>
      </c>
      <c r="M93" s="42"/>
      <c r="N93" s="36"/>
      <c r="O93" s="36">
        <v>0</v>
      </c>
      <c r="P93" s="43">
        <v>1464.61</v>
      </c>
      <c r="Q93" s="54">
        <v>0</v>
      </c>
      <c r="R93" s="43">
        <f t="shared" si="7"/>
        <v>1464.61</v>
      </c>
      <c r="S93" s="55" t="s">
        <v>143</v>
      </c>
      <c r="T93" s="56" t="str">
        <f>VLOOKUP(C93,'[2]2025.05'!$B$3:$CN$700,38,0)</f>
        <v>湘潭宏顺</v>
      </c>
      <c r="U93" s="2">
        <f>VLOOKUP(C93,[3]一线员工!$C$3:$BW$800,60,0)</f>
        <v>1464.61</v>
      </c>
      <c r="V93" s="2">
        <f t="shared" si="8"/>
        <v>0</v>
      </c>
      <c r="W93" s="57"/>
      <c r="X93" s="57"/>
      <c r="AA93" s="25"/>
    </row>
    <row r="94" s="2" customFormat="1" ht="21.7" customHeight="1" spans="1:27">
      <c r="A94" s="33">
        <f t="shared" si="6"/>
        <v>91</v>
      </c>
      <c r="B94" s="33"/>
      <c r="C94" s="34" t="s">
        <v>144</v>
      </c>
      <c r="D94" s="34">
        <v>45793</v>
      </c>
      <c r="E94" s="33" t="s">
        <v>30</v>
      </c>
      <c r="F94" s="35">
        <v>26</v>
      </c>
      <c r="G94" s="35">
        <v>6</v>
      </c>
      <c r="H94" s="37">
        <v>343.846153846154</v>
      </c>
      <c r="I94" s="36">
        <v>500.304</v>
      </c>
      <c r="J94" s="46">
        <v>0</v>
      </c>
      <c r="K94" s="47">
        <v>69.2307692307692</v>
      </c>
      <c r="L94" s="41">
        <v>120</v>
      </c>
      <c r="M94" s="42"/>
      <c r="N94" s="36"/>
      <c r="O94" s="36">
        <v>0</v>
      </c>
      <c r="P94" s="43">
        <v>1081.38</v>
      </c>
      <c r="Q94" s="54">
        <v>0</v>
      </c>
      <c r="R94" s="43">
        <f t="shared" si="7"/>
        <v>1081.38</v>
      </c>
      <c r="S94" s="55" t="s">
        <v>145</v>
      </c>
      <c r="T94" s="56" t="str">
        <f>VLOOKUP(C94,'[2]2025.05'!$B$3:$CN$700,38,0)</f>
        <v>湖南诚展</v>
      </c>
      <c r="U94" s="2">
        <f>VLOOKUP(C94,[3]一线员工!$C$3:$BW$800,60,0)</f>
        <v>1081.38</v>
      </c>
      <c r="V94" s="2">
        <f t="shared" si="8"/>
        <v>0</v>
      </c>
      <c r="W94" s="57"/>
      <c r="X94" s="57"/>
      <c r="AA94" s="25"/>
    </row>
    <row r="95" s="2" customFormat="1" ht="21.7" customHeight="1" spans="1:27">
      <c r="A95" s="33">
        <f t="shared" si="6"/>
        <v>92</v>
      </c>
      <c r="B95" s="33"/>
      <c r="C95" s="34" t="s">
        <v>146</v>
      </c>
      <c r="D95" s="34">
        <v>45785</v>
      </c>
      <c r="E95" s="33" t="s">
        <v>30</v>
      </c>
      <c r="F95" s="35">
        <v>26</v>
      </c>
      <c r="G95" s="35">
        <v>5</v>
      </c>
      <c r="H95" s="37">
        <v>286.538461538462</v>
      </c>
      <c r="I95" s="36">
        <v>420.92</v>
      </c>
      <c r="J95" s="46">
        <v>0</v>
      </c>
      <c r="K95" s="50">
        <v>38.4615384615385</v>
      </c>
      <c r="L95" s="41">
        <v>100</v>
      </c>
      <c r="M95" s="42"/>
      <c r="N95" s="36"/>
      <c r="O95" s="36">
        <v>0</v>
      </c>
      <c r="P95" s="43">
        <v>885.92</v>
      </c>
      <c r="Q95" s="54">
        <v>0</v>
      </c>
      <c r="R95" s="43">
        <f t="shared" si="7"/>
        <v>885.92</v>
      </c>
      <c r="S95" s="55" t="s">
        <v>110</v>
      </c>
      <c r="T95" s="56" t="str">
        <f>VLOOKUP(C95,'[2]2025.05'!$B$3:$CN$700,38,0)</f>
        <v>湖南诚展</v>
      </c>
      <c r="U95" s="2">
        <f>VLOOKUP(C95,[3]一线员工!$C$3:$BW$800,60,0)</f>
        <v>885.92</v>
      </c>
      <c r="V95" s="2">
        <f t="shared" si="8"/>
        <v>0</v>
      </c>
      <c r="W95" s="57"/>
      <c r="X95" s="57"/>
      <c r="AA95" s="25"/>
    </row>
    <row r="96" s="2" customFormat="1" ht="21.7" customHeight="1" spans="1:27">
      <c r="A96" s="33">
        <f t="shared" si="6"/>
        <v>93</v>
      </c>
      <c r="B96" s="33"/>
      <c r="C96" s="34" t="s">
        <v>147</v>
      </c>
      <c r="D96" s="34">
        <v>45784</v>
      </c>
      <c r="E96" s="33" t="s">
        <v>30</v>
      </c>
      <c r="F96" s="35">
        <v>26</v>
      </c>
      <c r="G96" s="35">
        <v>5</v>
      </c>
      <c r="H96" s="37">
        <v>286.538461538462</v>
      </c>
      <c r="I96" s="36">
        <v>420.92</v>
      </c>
      <c r="J96" s="46">
        <v>0</v>
      </c>
      <c r="K96" s="47">
        <v>38.4615384615385</v>
      </c>
      <c r="L96" s="41">
        <v>100</v>
      </c>
      <c r="M96" s="42"/>
      <c r="N96" s="36"/>
      <c r="O96" s="36">
        <v>0</v>
      </c>
      <c r="P96" s="43">
        <v>885.92</v>
      </c>
      <c r="Q96" s="54">
        <v>0</v>
      </c>
      <c r="R96" s="43">
        <f t="shared" si="7"/>
        <v>885.92</v>
      </c>
      <c r="S96" s="55" t="s">
        <v>110</v>
      </c>
      <c r="T96" s="56" t="str">
        <f>VLOOKUP(C96,'[2]2025.05'!$B$3:$CN$700,38,0)</f>
        <v>湖南诚展</v>
      </c>
      <c r="U96" s="2">
        <f>VLOOKUP(C96,[3]一线员工!$C$3:$BW$800,60,0)</f>
        <v>885.92</v>
      </c>
      <c r="V96" s="2">
        <f t="shared" si="8"/>
        <v>0</v>
      </c>
      <c r="W96" s="57"/>
      <c r="X96" s="57"/>
      <c r="AA96" s="25"/>
    </row>
    <row r="97" s="2" customFormat="1" ht="21.7" customHeight="1" spans="1:27">
      <c r="A97" s="33">
        <f t="shared" si="6"/>
        <v>94</v>
      </c>
      <c r="B97" s="33"/>
      <c r="C97" s="34" t="s">
        <v>148</v>
      </c>
      <c r="D97" s="34">
        <v>45789</v>
      </c>
      <c r="E97" s="33" t="s">
        <v>30</v>
      </c>
      <c r="F97" s="35">
        <v>26</v>
      </c>
      <c r="G97" s="35">
        <v>2.5</v>
      </c>
      <c r="H97" s="37">
        <v>143.269230769231</v>
      </c>
      <c r="I97" s="36">
        <v>216.2754</v>
      </c>
      <c r="J97" s="46">
        <v>0</v>
      </c>
      <c r="K97" s="47">
        <v>19.2307692307692</v>
      </c>
      <c r="L97" s="41">
        <v>40</v>
      </c>
      <c r="M97" s="42"/>
      <c r="N97" s="36"/>
      <c r="O97" s="36">
        <v>0</v>
      </c>
      <c r="P97" s="43">
        <v>438.78</v>
      </c>
      <c r="Q97" s="54">
        <v>0</v>
      </c>
      <c r="R97" s="43">
        <f t="shared" si="7"/>
        <v>438.78</v>
      </c>
      <c r="S97" s="55" t="s">
        <v>149</v>
      </c>
      <c r="T97" s="56" t="str">
        <f>VLOOKUP(C97,'[2]2025.05'!$B$3:$CN$700,38,0)</f>
        <v>湘潭思泉</v>
      </c>
      <c r="U97" s="2">
        <f>VLOOKUP(C97,[3]一线员工!$C$3:$BW$800,60,0)</f>
        <v>438.78</v>
      </c>
      <c r="V97" s="2">
        <f t="shared" si="8"/>
        <v>0</v>
      </c>
      <c r="W97" s="57"/>
      <c r="X97" s="57"/>
      <c r="AA97" s="25"/>
    </row>
    <row r="98" s="2" customFormat="1" ht="21.7" customHeight="1" spans="1:27">
      <c r="A98" s="33">
        <f t="shared" si="6"/>
        <v>95</v>
      </c>
      <c r="B98" s="33"/>
      <c r="C98" s="34" t="s">
        <v>150</v>
      </c>
      <c r="D98" s="34">
        <v>45785</v>
      </c>
      <c r="E98" s="33" t="s">
        <v>30</v>
      </c>
      <c r="F98" s="35">
        <v>26</v>
      </c>
      <c r="G98" s="35">
        <v>6</v>
      </c>
      <c r="H98" s="37">
        <v>343.846153846154</v>
      </c>
      <c r="I98" s="36">
        <v>503.5259424</v>
      </c>
      <c r="J98" s="46">
        <v>0</v>
      </c>
      <c r="K98" s="47">
        <v>46.1538461538462</v>
      </c>
      <c r="L98" s="41">
        <v>120</v>
      </c>
      <c r="M98" s="42"/>
      <c r="N98" s="36"/>
      <c r="O98" s="36">
        <v>0</v>
      </c>
      <c r="P98" s="43">
        <v>1061.53</v>
      </c>
      <c r="Q98" s="54">
        <v>0</v>
      </c>
      <c r="R98" s="43">
        <f t="shared" si="7"/>
        <v>1061.53</v>
      </c>
      <c r="S98" s="55" t="s">
        <v>151</v>
      </c>
      <c r="T98" s="56" t="str">
        <f>VLOOKUP(C98,'[2]2025.05'!$B$3:$CN$700,38,0)</f>
        <v>湘潭思泉</v>
      </c>
      <c r="U98" s="2">
        <f>VLOOKUP(C98,[3]一线员工!$C$3:$BW$800,60,0)</f>
        <v>1061.53</v>
      </c>
      <c r="V98" s="2">
        <f t="shared" si="8"/>
        <v>0</v>
      </c>
      <c r="W98" s="57"/>
      <c r="X98" s="57"/>
      <c r="AA98" s="25"/>
    </row>
    <row r="99" s="2" customFormat="1" ht="21.7" customHeight="1" spans="1:27">
      <c r="A99" s="33">
        <f t="shared" si="6"/>
        <v>96</v>
      </c>
      <c r="B99" s="33"/>
      <c r="C99" s="34" t="s">
        <v>152</v>
      </c>
      <c r="D99" s="34">
        <v>45777</v>
      </c>
      <c r="E99" s="33" t="s">
        <v>30</v>
      </c>
      <c r="F99" s="35">
        <v>26</v>
      </c>
      <c r="G99" s="35">
        <v>6</v>
      </c>
      <c r="H99" s="37">
        <v>343.846153846154</v>
      </c>
      <c r="I99" s="36">
        <v>503.5259424</v>
      </c>
      <c r="J99" s="46">
        <v>0</v>
      </c>
      <c r="K99" s="50">
        <v>46.1538461538462</v>
      </c>
      <c r="L99" s="41">
        <v>120</v>
      </c>
      <c r="M99" s="42"/>
      <c r="N99" s="36"/>
      <c r="O99" s="36">
        <v>0</v>
      </c>
      <c r="P99" s="43">
        <v>1061.53</v>
      </c>
      <c r="Q99" s="54">
        <v>0</v>
      </c>
      <c r="R99" s="43">
        <f t="shared" si="7"/>
        <v>1061.53</v>
      </c>
      <c r="S99" s="55" t="s">
        <v>153</v>
      </c>
      <c r="T99" s="56" t="str">
        <f>VLOOKUP(C99,'[2]2025.05'!$B$3:$CN$700,38,0)</f>
        <v>湖南诚展</v>
      </c>
      <c r="U99" s="2">
        <f>VLOOKUP(C99,[3]一线员工!$C$3:$BW$800,60,0)</f>
        <v>1061.53</v>
      </c>
      <c r="V99" s="2">
        <f t="shared" si="8"/>
        <v>0</v>
      </c>
      <c r="W99" s="57"/>
      <c r="X99" s="57"/>
      <c r="AA99" s="25"/>
    </row>
    <row r="100" s="2" customFormat="1" ht="21.7" customHeight="1" spans="1:27">
      <c r="A100" s="33">
        <f t="shared" si="6"/>
        <v>97</v>
      </c>
      <c r="B100" s="33"/>
      <c r="C100" s="34" t="s">
        <v>154</v>
      </c>
      <c r="D100" s="34">
        <v>45784</v>
      </c>
      <c r="E100" s="33" t="s">
        <v>30</v>
      </c>
      <c r="F100" s="35">
        <v>26</v>
      </c>
      <c r="G100" s="35">
        <v>11</v>
      </c>
      <c r="H100" s="37">
        <v>630.384615384615</v>
      </c>
      <c r="I100" s="36">
        <v>546.456</v>
      </c>
      <c r="J100" s="46">
        <v>234</v>
      </c>
      <c r="K100" s="47">
        <v>84.6153846153846</v>
      </c>
      <c r="L100" s="41">
        <v>220</v>
      </c>
      <c r="M100" s="42"/>
      <c r="N100" s="36"/>
      <c r="O100" s="36">
        <v>0</v>
      </c>
      <c r="P100" s="43">
        <v>1803.46</v>
      </c>
      <c r="Q100" s="54">
        <v>0</v>
      </c>
      <c r="R100" s="43">
        <f t="shared" si="7"/>
        <v>1803.46</v>
      </c>
      <c r="S100" s="55" t="s">
        <v>155</v>
      </c>
      <c r="T100" s="56" t="str">
        <f>VLOOKUP(C100,'[2]2025.05'!$B$3:$CN$700,38,0)</f>
        <v>湖南诚展</v>
      </c>
      <c r="U100" s="2">
        <f>VLOOKUP(C100,[3]一线员工!$C$3:$BW$800,60,0)</f>
        <v>1803.46</v>
      </c>
      <c r="V100" s="2">
        <f t="shared" si="8"/>
        <v>0</v>
      </c>
      <c r="W100" s="57"/>
      <c r="X100" s="57"/>
      <c r="AA100" s="25"/>
    </row>
    <row r="101" s="2" customFormat="1" ht="21.7" customHeight="1" spans="1:27">
      <c r="A101" s="33">
        <f t="shared" si="6"/>
        <v>98</v>
      </c>
      <c r="B101" s="33"/>
      <c r="C101" s="34" t="s">
        <v>156</v>
      </c>
      <c r="D101" s="34">
        <v>45784</v>
      </c>
      <c r="E101" s="33" t="s">
        <v>30</v>
      </c>
      <c r="F101" s="35">
        <v>26</v>
      </c>
      <c r="G101" s="35">
        <v>9</v>
      </c>
      <c r="H101" s="37">
        <v>515.769230769231</v>
      </c>
      <c r="I101" s="36">
        <v>523.2137136</v>
      </c>
      <c r="J101" s="46">
        <v>267</v>
      </c>
      <c r="K101" s="50">
        <v>69.2307692307692</v>
      </c>
      <c r="L101" s="41">
        <v>180</v>
      </c>
      <c r="M101" s="42"/>
      <c r="N101" s="36"/>
      <c r="O101" s="36">
        <v>0</v>
      </c>
      <c r="P101" s="43">
        <v>1627.21</v>
      </c>
      <c r="Q101" s="54">
        <v>43</v>
      </c>
      <c r="R101" s="43">
        <f t="shared" si="7"/>
        <v>1584.21</v>
      </c>
      <c r="S101" s="55" t="s">
        <v>157</v>
      </c>
      <c r="T101" s="56" t="str">
        <f>VLOOKUP(C101,'[2]2025.05'!$B$3:$CN$700,38,0)</f>
        <v>湘潭思泉</v>
      </c>
      <c r="U101" s="2">
        <f>VLOOKUP(C101,[3]一线员工!$C$3:$BW$800,60,0)</f>
        <v>1584.21</v>
      </c>
      <c r="V101" s="2">
        <f t="shared" si="8"/>
        <v>0</v>
      </c>
      <c r="W101" s="57"/>
      <c r="X101" s="57"/>
      <c r="AA101" s="25"/>
    </row>
    <row r="102" s="2" customFormat="1" ht="21.7" customHeight="1" spans="1:27">
      <c r="A102" s="33">
        <f t="shared" si="6"/>
        <v>99</v>
      </c>
      <c r="B102" s="33"/>
      <c r="C102" s="34" t="s">
        <v>158</v>
      </c>
      <c r="D102" s="34">
        <v>45784</v>
      </c>
      <c r="E102" s="33" t="s">
        <v>30</v>
      </c>
      <c r="F102" s="35">
        <v>26</v>
      </c>
      <c r="G102" s="35">
        <v>23</v>
      </c>
      <c r="H102" s="37">
        <v>1318.07692307692</v>
      </c>
      <c r="I102" s="36">
        <v>1980.7587792</v>
      </c>
      <c r="J102" s="46">
        <v>264</v>
      </c>
      <c r="K102" s="50">
        <v>176.923076923077</v>
      </c>
      <c r="L102" s="41">
        <v>460</v>
      </c>
      <c r="M102" s="42"/>
      <c r="N102" s="36"/>
      <c r="O102" s="36">
        <v>0</v>
      </c>
      <c r="P102" s="43">
        <v>4383.76</v>
      </c>
      <c r="Q102" s="54">
        <v>55.9</v>
      </c>
      <c r="R102" s="43">
        <f t="shared" si="7"/>
        <v>4327.86</v>
      </c>
      <c r="S102" s="55" t="s">
        <v>91</v>
      </c>
      <c r="T102" s="56" t="str">
        <f>VLOOKUP(C102,'[2]2025.05'!$B$3:$CN$700,38,0)</f>
        <v>湘潭思泉</v>
      </c>
      <c r="U102" s="2">
        <f>VLOOKUP(C102,[3]一线员工!$C$3:$BW$800,60,0)</f>
        <v>4327.86</v>
      </c>
      <c r="V102" s="2">
        <f t="shared" si="8"/>
        <v>0</v>
      </c>
      <c r="W102" s="57"/>
      <c r="X102" s="57"/>
      <c r="AA102" s="25"/>
    </row>
    <row r="103" s="2" customFormat="1" ht="21.7" customHeight="1" spans="1:27">
      <c r="A103" s="33">
        <f t="shared" si="6"/>
        <v>100</v>
      </c>
      <c r="B103" s="33"/>
      <c r="C103" s="34" t="s">
        <v>159</v>
      </c>
      <c r="D103" s="34">
        <v>45789</v>
      </c>
      <c r="E103" s="33" t="s">
        <v>30</v>
      </c>
      <c r="F103" s="35">
        <v>26</v>
      </c>
      <c r="G103" s="35">
        <v>10.5</v>
      </c>
      <c r="H103" s="37">
        <v>601.730769230769</v>
      </c>
      <c r="I103" s="36">
        <v>724.3807992</v>
      </c>
      <c r="J103" s="46">
        <v>252</v>
      </c>
      <c r="K103" s="50">
        <v>80.7692307692308</v>
      </c>
      <c r="L103" s="41">
        <v>200</v>
      </c>
      <c r="M103" s="42"/>
      <c r="N103" s="36"/>
      <c r="O103" s="36">
        <v>0</v>
      </c>
      <c r="P103" s="43">
        <v>1942.88</v>
      </c>
      <c r="Q103" s="54">
        <v>0</v>
      </c>
      <c r="R103" s="43">
        <f t="shared" si="7"/>
        <v>1942.88</v>
      </c>
      <c r="S103" s="55" t="s">
        <v>160</v>
      </c>
      <c r="T103" s="56" t="str">
        <f>VLOOKUP(C103,'[2]2025.05'!$B$3:$CN$700,38,0)</f>
        <v>湘潭思泉</v>
      </c>
      <c r="U103" s="2">
        <f>VLOOKUP(C103,[3]一线员工!$C$3:$BW$800,60,0)</f>
        <v>1942.88</v>
      </c>
      <c r="V103" s="2">
        <f t="shared" si="8"/>
        <v>0</v>
      </c>
      <c r="W103" s="57"/>
      <c r="X103" s="57"/>
      <c r="AA103" s="25"/>
    </row>
    <row r="104" s="2" customFormat="1" ht="21.7" customHeight="1" spans="1:27">
      <c r="A104" s="33">
        <f t="shared" si="6"/>
        <v>101</v>
      </c>
      <c r="B104" s="33"/>
      <c r="C104" s="34" t="s">
        <v>161</v>
      </c>
      <c r="D104" s="34">
        <v>45803</v>
      </c>
      <c r="E104" s="33" t="s">
        <v>30</v>
      </c>
      <c r="F104" s="35">
        <v>26</v>
      </c>
      <c r="G104" s="35">
        <v>7</v>
      </c>
      <c r="H104" s="37">
        <v>401.153846153846</v>
      </c>
      <c r="I104" s="36">
        <v>404.1192</v>
      </c>
      <c r="J104" s="46">
        <v>258</v>
      </c>
      <c r="K104" s="50">
        <v>53.8461538461538</v>
      </c>
      <c r="L104" s="41">
        <v>140</v>
      </c>
      <c r="M104" s="42"/>
      <c r="N104" s="36"/>
      <c r="O104" s="36">
        <v>0</v>
      </c>
      <c r="P104" s="43">
        <v>1313.12</v>
      </c>
      <c r="Q104" s="54">
        <v>0</v>
      </c>
      <c r="R104" s="43">
        <f t="shared" si="7"/>
        <v>1313.12</v>
      </c>
      <c r="S104" s="55" t="s">
        <v>91</v>
      </c>
      <c r="T104" s="56" t="str">
        <f>VLOOKUP(C104,'[2]2025.05'!$B$3:$CN$700,38,0)</f>
        <v>德顺</v>
      </c>
      <c r="U104" s="2">
        <f>VLOOKUP(C104,[3]一线员工!$C$3:$BW$800,60,0)</f>
        <v>1313.12</v>
      </c>
      <c r="V104" s="2">
        <f t="shared" si="8"/>
        <v>0</v>
      </c>
      <c r="W104" s="57"/>
      <c r="X104" s="57"/>
      <c r="AA104" s="25"/>
    </row>
    <row r="105" s="2" customFormat="1" ht="21.7" customHeight="1" spans="1:27">
      <c r="A105" s="33">
        <f t="shared" si="6"/>
        <v>102</v>
      </c>
      <c r="B105" s="33"/>
      <c r="C105" s="34" t="s">
        <v>162</v>
      </c>
      <c r="D105" s="34">
        <v>45796</v>
      </c>
      <c r="E105" s="33" t="s">
        <v>30</v>
      </c>
      <c r="F105" s="35">
        <v>26</v>
      </c>
      <c r="G105" s="35">
        <v>7</v>
      </c>
      <c r="H105" s="37">
        <v>401.153846153846</v>
      </c>
      <c r="I105" s="36">
        <v>339.688</v>
      </c>
      <c r="J105" s="46">
        <v>252</v>
      </c>
      <c r="K105" s="50">
        <v>53.8461538461538</v>
      </c>
      <c r="L105" s="41">
        <v>140</v>
      </c>
      <c r="M105" s="42"/>
      <c r="N105" s="36"/>
      <c r="O105" s="36">
        <v>0</v>
      </c>
      <c r="P105" s="43">
        <v>1242.69</v>
      </c>
      <c r="Q105" s="54">
        <v>0</v>
      </c>
      <c r="R105" s="43">
        <f t="shared" si="7"/>
        <v>1242.69</v>
      </c>
      <c r="S105" s="55" t="s">
        <v>163</v>
      </c>
      <c r="T105" s="56" t="str">
        <f>VLOOKUP(C105,'[2]2025.05'!$B$3:$CN$700,38,0)</f>
        <v>湘潭思泉</v>
      </c>
      <c r="U105" s="2">
        <f>VLOOKUP(C105,[3]一线员工!$C$3:$BW$800,60,0)</f>
        <v>1242.69</v>
      </c>
      <c r="V105" s="2">
        <f t="shared" si="8"/>
        <v>0</v>
      </c>
      <c r="W105" s="57"/>
      <c r="X105" s="57"/>
      <c r="AA105" s="25"/>
    </row>
    <row r="106" s="2" customFormat="1" ht="21.7" customHeight="1" spans="1:27">
      <c r="A106" s="33">
        <f t="shared" si="6"/>
        <v>103</v>
      </c>
      <c r="B106" s="33"/>
      <c r="C106" s="34" t="s">
        <v>164</v>
      </c>
      <c r="D106" s="34">
        <v>45789</v>
      </c>
      <c r="E106" s="33" t="s">
        <v>30</v>
      </c>
      <c r="F106" s="35">
        <v>26</v>
      </c>
      <c r="G106" s="35">
        <v>11</v>
      </c>
      <c r="H106" s="37">
        <v>630.384615384615</v>
      </c>
      <c r="I106" s="36">
        <v>675.5016</v>
      </c>
      <c r="J106" s="46">
        <v>252</v>
      </c>
      <c r="K106" s="47">
        <v>126.923076923077</v>
      </c>
      <c r="L106" s="41">
        <v>204</v>
      </c>
      <c r="M106" s="42"/>
      <c r="N106" s="36"/>
      <c r="O106" s="36">
        <v>0</v>
      </c>
      <c r="P106" s="43">
        <v>1976.81</v>
      </c>
      <c r="Q106" s="54">
        <v>0</v>
      </c>
      <c r="R106" s="43">
        <f t="shared" si="7"/>
        <v>1976.81</v>
      </c>
      <c r="S106" s="55" t="s">
        <v>160</v>
      </c>
      <c r="T106" s="56" t="str">
        <f>VLOOKUP(C106,'[2]2025.05'!$B$3:$CN$700,38,0)</f>
        <v>湘潭思泉</v>
      </c>
      <c r="U106" s="2">
        <f>VLOOKUP(C106,[3]一线员工!$C$3:$BW$800,60,0)</f>
        <v>1976.81</v>
      </c>
      <c r="V106" s="2">
        <f t="shared" si="8"/>
        <v>0</v>
      </c>
      <c r="W106" s="57"/>
      <c r="X106" s="57"/>
      <c r="AA106" s="25"/>
    </row>
    <row r="107" s="2" customFormat="1" ht="21.7" customHeight="1" spans="1:27">
      <c r="A107" s="33">
        <f t="shared" si="6"/>
        <v>104</v>
      </c>
      <c r="B107" s="33"/>
      <c r="C107" s="34" t="s">
        <v>165</v>
      </c>
      <c r="D107" s="34">
        <v>45786</v>
      </c>
      <c r="E107" s="33" t="s">
        <v>30</v>
      </c>
      <c r="F107" s="35">
        <v>26</v>
      </c>
      <c r="G107" s="35">
        <v>11</v>
      </c>
      <c r="H107" s="37">
        <v>630.384615384615</v>
      </c>
      <c r="I107" s="36">
        <v>769.224</v>
      </c>
      <c r="J107" s="46">
        <v>234</v>
      </c>
      <c r="K107" s="50">
        <v>84.6153846153846</v>
      </c>
      <c r="L107" s="41">
        <v>220</v>
      </c>
      <c r="M107" s="42"/>
      <c r="N107" s="36"/>
      <c r="O107" s="36">
        <v>0</v>
      </c>
      <c r="P107" s="43">
        <v>2026.22</v>
      </c>
      <c r="Q107" s="54">
        <v>20</v>
      </c>
      <c r="R107" s="43">
        <f t="shared" si="7"/>
        <v>2006.22</v>
      </c>
      <c r="S107" s="55" t="s">
        <v>166</v>
      </c>
      <c r="T107" s="56" t="str">
        <f>VLOOKUP(C107,'[2]2025.05'!$B$3:$CN$700,38,0)</f>
        <v>湘潭思泉</v>
      </c>
      <c r="U107" s="2">
        <f>VLOOKUP(C107,[3]一线员工!$C$3:$BW$800,60,0)</f>
        <v>2006.22</v>
      </c>
      <c r="V107" s="2">
        <f t="shared" si="8"/>
        <v>0</v>
      </c>
      <c r="W107" s="57"/>
      <c r="X107" s="57"/>
      <c r="AA107" s="25"/>
    </row>
    <row r="108" s="2" customFormat="1" ht="21.7" customHeight="1" spans="1:27">
      <c r="A108" s="33">
        <f t="shared" si="6"/>
        <v>105</v>
      </c>
      <c r="B108" s="33"/>
      <c r="C108" s="34" t="s">
        <v>167</v>
      </c>
      <c r="D108" s="34">
        <v>45789</v>
      </c>
      <c r="E108" s="33" t="s">
        <v>30</v>
      </c>
      <c r="F108" s="35">
        <v>26</v>
      </c>
      <c r="G108" s="35">
        <v>17</v>
      </c>
      <c r="H108" s="37">
        <v>974.230769230769</v>
      </c>
      <c r="I108" s="36">
        <v>1244.6312032</v>
      </c>
      <c r="J108" s="46">
        <v>249</v>
      </c>
      <c r="K108" s="47">
        <v>130.769230769231</v>
      </c>
      <c r="L108" s="41">
        <v>340</v>
      </c>
      <c r="M108" s="42"/>
      <c r="N108" s="36">
        <v>-20</v>
      </c>
      <c r="O108" s="36">
        <v>0</v>
      </c>
      <c r="P108" s="43">
        <v>3054.63</v>
      </c>
      <c r="Q108" s="54">
        <v>0</v>
      </c>
      <c r="R108" s="43">
        <f t="shared" si="7"/>
        <v>3054.63</v>
      </c>
      <c r="S108" s="55" t="s">
        <v>168</v>
      </c>
      <c r="T108" s="56" t="str">
        <f>VLOOKUP(C108,'[2]2025.05'!$B$3:$CN$700,38,0)</f>
        <v>湖南诚展</v>
      </c>
      <c r="U108" s="2">
        <f>VLOOKUP(C108,[3]一线员工!$C$3:$BW$800,60,0)</f>
        <v>3054.63</v>
      </c>
      <c r="V108" s="2">
        <f t="shared" si="8"/>
        <v>0</v>
      </c>
      <c r="W108" s="57"/>
      <c r="X108" s="57"/>
      <c r="AA108" s="25"/>
    </row>
    <row r="109" s="2" customFormat="1" ht="21.7" customHeight="1" spans="1:27">
      <c r="A109" s="33">
        <f t="shared" si="6"/>
        <v>106</v>
      </c>
      <c r="B109" s="33"/>
      <c r="C109" s="34" t="s">
        <v>169</v>
      </c>
      <c r="D109" s="34">
        <v>45789</v>
      </c>
      <c r="E109" s="33" t="s">
        <v>30</v>
      </c>
      <c r="F109" s="35">
        <v>26</v>
      </c>
      <c r="G109" s="35">
        <v>7</v>
      </c>
      <c r="H109" s="37">
        <v>401.153846153846</v>
      </c>
      <c r="I109" s="36">
        <v>363.688</v>
      </c>
      <c r="J109" s="46">
        <v>270</v>
      </c>
      <c r="K109" s="47">
        <v>53.8461538461538</v>
      </c>
      <c r="L109" s="41">
        <v>140</v>
      </c>
      <c r="M109" s="42"/>
      <c r="N109" s="36"/>
      <c r="O109" s="36">
        <v>0</v>
      </c>
      <c r="P109" s="43">
        <v>1284.69</v>
      </c>
      <c r="Q109" s="54">
        <v>0</v>
      </c>
      <c r="R109" s="43">
        <f t="shared" si="7"/>
        <v>1284.69</v>
      </c>
      <c r="S109" s="55" t="s">
        <v>89</v>
      </c>
      <c r="T109" s="56" t="str">
        <f>VLOOKUP(C109,'[2]2025.05'!$B$3:$CN$700,38,0)</f>
        <v>湖南诚展</v>
      </c>
      <c r="U109" s="2">
        <f>VLOOKUP(C109,[3]一线员工!$C$3:$BW$800,60,0)</f>
        <v>1284.69</v>
      </c>
      <c r="V109" s="2">
        <f t="shared" si="8"/>
        <v>0</v>
      </c>
      <c r="W109" s="57"/>
      <c r="X109" s="57"/>
      <c r="AA109" s="25"/>
    </row>
    <row r="110" s="2" customFormat="1" ht="21.7" customHeight="1" spans="1:27">
      <c r="A110" s="33">
        <f t="shared" si="6"/>
        <v>107</v>
      </c>
      <c r="B110" s="33"/>
      <c r="C110" s="34" t="s">
        <v>170</v>
      </c>
      <c r="D110" s="34">
        <v>45789</v>
      </c>
      <c r="E110" s="33" t="s">
        <v>30</v>
      </c>
      <c r="F110" s="35">
        <v>26</v>
      </c>
      <c r="G110" s="35">
        <v>11.3</v>
      </c>
      <c r="H110" s="37">
        <v>647.576923076923</v>
      </c>
      <c r="I110" s="36">
        <v>856.2392</v>
      </c>
      <c r="J110" s="46">
        <v>249</v>
      </c>
      <c r="K110" s="47">
        <v>86.9230769230769</v>
      </c>
      <c r="L110" s="41">
        <v>220</v>
      </c>
      <c r="M110" s="42"/>
      <c r="N110" s="36"/>
      <c r="O110" s="36">
        <v>0</v>
      </c>
      <c r="P110" s="43">
        <v>2150.14</v>
      </c>
      <c r="Q110" s="54">
        <v>20</v>
      </c>
      <c r="R110" s="43">
        <f t="shared" si="7"/>
        <v>2130.14</v>
      </c>
      <c r="S110" s="55" t="s">
        <v>171</v>
      </c>
      <c r="T110" s="56" t="str">
        <f>VLOOKUP(C110,'[2]2025.05'!$B$3:$CN$700,38,0)</f>
        <v>湖南诚展</v>
      </c>
      <c r="U110" s="2">
        <f>VLOOKUP(C110,[3]一线员工!$C$3:$BW$800,60,0)</f>
        <v>2130.14</v>
      </c>
      <c r="V110" s="2">
        <f t="shared" si="8"/>
        <v>0</v>
      </c>
      <c r="W110" s="57"/>
      <c r="X110" s="57"/>
      <c r="AA110" s="25"/>
    </row>
    <row r="111" s="2" customFormat="1" ht="21.7" customHeight="1" spans="1:27">
      <c r="A111" s="33">
        <f t="shared" si="6"/>
        <v>108</v>
      </c>
      <c r="B111" s="33"/>
      <c r="C111" s="34" t="s">
        <v>172</v>
      </c>
      <c r="D111" s="34">
        <v>45784</v>
      </c>
      <c r="E111" s="33" t="s">
        <v>30</v>
      </c>
      <c r="F111" s="35">
        <v>26</v>
      </c>
      <c r="G111" s="35">
        <v>8</v>
      </c>
      <c r="H111" s="37">
        <v>458.461538461539</v>
      </c>
      <c r="I111" s="36">
        <v>443.072</v>
      </c>
      <c r="J111" s="46">
        <v>240</v>
      </c>
      <c r="K111" s="50">
        <v>61.5384615384615</v>
      </c>
      <c r="L111" s="41">
        <v>160</v>
      </c>
      <c r="M111" s="42"/>
      <c r="N111" s="36"/>
      <c r="O111" s="36">
        <v>0</v>
      </c>
      <c r="P111" s="43">
        <v>1427.07</v>
      </c>
      <c r="Q111" s="54">
        <v>0</v>
      </c>
      <c r="R111" s="43">
        <f t="shared" si="7"/>
        <v>1427.07</v>
      </c>
      <c r="S111" s="55" t="s">
        <v>173</v>
      </c>
      <c r="T111" s="56" t="str">
        <f>VLOOKUP(C111,'[2]2025.05'!$B$3:$CN$700,38,0)</f>
        <v>湖南诚展</v>
      </c>
      <c r="U111" s="2">
        <f>VLOOKUP(C111,[3]一线员工!$C$3:$BW$800,60,0)</f>
        <v>1427.07</v>
      </c>
      <c r="V111" s="2">
        <f t="shared" si="8"/>
        <v>0</v>
      </c>
      <c r="W111" s="57"/>
      <c r="X111" s="57"/>
      <c r="AA111" s="25"/>
    </row>
    <row r="112" s="2" customFormat="1" ht="21.7" customHeight="1" spans="1:27">
      <c r="A112" s="33">
        <f t="shared" si="6"/>
        <v>109</v>
      </c>
      <c r="B112" s="33"/>
      <c r="C112" s="34" t="s">
        <v>174</v>
      </c>
      <c r="D112" s="34">
        <v>45784</v>
      </c>
      <c r="E112" s="33" t="s">
        <v>30</v>
      </c>
      <c r="F112" s="35">
        <v>26</v>
      </c>
      <c r="G112" s="35">
        <v>23</v>
      </c>
      <c r="H112" s="37">
        <v>1318.07692307692</v>
      </c>
      <c r="I112" s="36">
        <v>2009.832</v>
      </c>
      <c r="J112" s="46">
        <v>246</v>
      </c>
      <c r="K112" s="47">
        <v>265.384615384615</v>
      </c>
      <c r="L112" s="41">
        <v>460</v>
      </c>
      <c r="M112" s="42"/>
      <c r="N112" s="36"/>
      <c r="O112" s="36">
        <v>0</v>
      </c>
      <c r="P112" s="43">
        <v>4483.29</v>
      </c>
      <c r="Q112" s="54">
        <v>0</v>
      </c>
      <c r="R112" s="43">
        <f t="shared" si="7"/>
        <v>4483.29</v>
      </c>
      <c r="S112" s="55" t="s">
        <v>175</v>
      </c>
      <c r="T112" s="56" t="str">
        <f>VLOOKUP(C112,'[2]2025.05'!$B$3:$CN$700,38,0)</f>
        <v>湖南诚展</v>
      </c>
      <c r="U112" s="2">
        <f>VLOOKUP(C112,[3]一线员工!$C$3:$BW$800,60,0)</f>
        <v>4483.29</v>
      </c>
      <c r="V112" s="2">
        <f t="shared" si="8"/>
        <v>0</v>
      </c>
      <c r="W112" s="57"/>
      <c r="X112" s="57"/>
      <c r="AA112" s="25"/>
    </row>
    <row r="113" s="2" customFormat="1" ht="21.7" customHeight="1" spans="1:27">
      <c r="A113" s="33">
        <f t="shared" si="6"/>
        <v>110</v>
      </c>
      <c r="B113" s="33"/>
      <c r="C113" s="34" t="s">
        <v>176</v>
      </c>
      <c r="D113" s="34">
        <v>45784</v>
      </c>
      <c r="E113" s="33" t="s">
        <v>30</v>
      </c>
      <c r="F113" s="35">
        <v>26</v>
      </c>
      <c r="G113" s="35">
        <v>12</v>
      </c>
      <c r="H113" s="37">
        <v>687.692307692308</v>
      </c>
      <c r="I113" s="36">
        <v>734.8415744</v>
      </c>
      <c r="J113" s="46">
        <v>240</v>
      </c>
      <c r="K113" s="47">
        <v>92.3076923076923</v>
      </c>
      <c r="L113" s="41">
        <v>240</v>
      </c>
      <c r="M113" s="42"/>
      <c r="N113" s="36"/>
      <c r="O113" s="36">
        <v>0</v>
      </c>
      <c r="P113" s="43">
        <v>2090.84</v>
      </c>
      <c r="Q113" s="54">
        <v>0</v>
      </c>
      <c r="R113" s="43">
        <f t="shared" si="7"/>
        <v>2090.84</v>
      </c>
      <c r="S113" s="55" t="s">
        <v>155</v>
      </c>
      <c r="T113" s="56" t="str">
        <f>VLOOKUP(C113,'[2]2025.05'!$B$3:$CN$700,38,0)</f>
        <v>湖南诚展</v>
      </c>
      <c r="U113" s="2">
        <f>VLOOKUP(C113,[3]一线员工!$C$3:$BW$800,60,0)</f>
        <v>2090.84</v>
      </c>
      <c r="V113" s="2">
        <f t="shared" si="8"/>
        <v>0</v>
      </c>
      <c r="W113" s="57"/>
      <c r="X113" s="57"/>
      <c r="AA113" s="25"/>
    </row>
    <row r="114" s="2" customFormat="1" ht="21.7" customHeight="1" spans="1:27">
      <c r="A114" s="33">
        <f t="shared" si="6"/>
        <v>111</v>
      </c>
      <c r="B114" s="33"/>
      <c r="C114" s="34" t="s">
        <v>177</v>
      </c>
      <c r="D114" s="34">
        <v>45789</v>
      </c>
      <c r="E114" s="33" t="s">
        <v>30</v>
      </c>
      <c r="F114" s="35">
        <v>26</v>
      </c>
      <c r="G114" s="35">
        <v>12</v>
      </c>
      <c r="H114" s="37">
        <v>687.692307692308</v>
      </c>
      <c r="I114" s="36">
        <v>520.019712</v>
      </c>
      <c r="J114" s="46">
        <v>261</v>
      </c>
      <c r="K114" s="47">
        <v>92.3076923076923</v>
      </c>
      <c r="L114" s="41">
        <v>240</v>
      </c>
      <c r="M114" s="42"/>
      <c r="N114" s="36"/>
      <c r="O114" s="36">
        <v>0</v>
      </c>
      <c r="P114" s="43">
        <v>1897.02</v>
      </c>
      <c r="Q114" s="54">
        <v>0</v>
      </c>
      <c r="R114" s="43">
        <f t="shared" si="7"/>
        <v>1897.02</v>
      </c>
      <c r="S114" s="55" t="s">
        <v>178</v>
      </c>
      <c r="T114" s="56" t="str">
        <f>VLOOKUP(C114,'[2]2025.05'!$B$3:$CN$700,38,0)</f>
        <v>湘潭思泉</v>
      </c>
      <c r="U114" s="2">
        <f>VLOOKUP(C114,[3]一线员工!$C$3:$BW$800,60,0)</f>
        <v>1897.02</v>
      </c>
      <c r="V114" s="2">
        <f t="shared" si="8"/>
        <v>0</v>
      </c>
      <c r="W114" s="57"/>
      <c r="X114" s="57"/>
      <c r="AA114" s="25"/>
    </row>
    <row r="115" s="2" customFormat="1" ht="21.7" customHeight="1" spans="1:27">
      <c r="A115" s="33">
        <f t="shared" si="6"/>
        <v>112</v>
      </c>
      <c r="B115" s="33"/>
      <c r="C115" s="34" t="s">
        <v>179</v>
      </c>
      <c r="D115" s="34">
        <v>45775</v>
      </c>
      <c r="E115" s="33" t="s">
        <v>30</v>
      </c>
      <c r="F115" s="35">
        <v>26</v>
      </c>
      <c r="G115" s="61">
        <v>4</v>
      </c>
      <c r="H115" s="37">
        <v>229.230769230769</v>
      </c>
      <c r="I115" s="36">
        <v>0</v>
      </c>
      <c r="J115" s="46">
        <v>0</v>
      </c>
      <c r="K115" s="68"/>
      <c r="L115" s="41"/>
      <c r="M115" s="42"/>
      <c r="N115" s="36"/>
      <c r="O115" s="36"/>
      <c r="P115" s="43">
        <v>229.23</v>
      </c>
      <c r="Q115" s="54">
        <v>0</v>
      </c>
      <c r="R115" s="43">
        <f t="shared" si="7"/>
        <v>229.23</v>
      </c>
      <c r="S115" s="55" t="s">
        <v>180</v>
      </c>
      <c r="T115" s="56" t="str">
        <f>VLOOKUP(C115,'[2]2025.05'!$B$3:$CN$700,38,0)</f>
        <v>湖南诚展</v>
      </c>
      <c r="U115" s="2">
        <f>VLOOKUP(C115,[3]一线员工!$C$3:$BW$800,60,0)</f>
        <v>229.23</v>
      </c>
      <c r="V115" s="2">
        <f t="shared" si="8"/>
        <v>0</v>
      </c>
      <c r="W115" s="57"/>
      <c r="X115" s="57"/>
      <c r="AA115" s="25"/>
    </row>
    <row r="116" s="2" customFormat="1" ht="21.7" customHeight="1" spans="1:27">
      <c r="A116" s="33">
        <f t="shared" si="6"/>
        <v>113</v>
      </c>
      <c r="B116" s="33"/>
      <c r="C116" s="34" t="s">
        <v>181</v>
      </c>
      <c r="D116" s="34">
        <v>45765</v>
      </c>
      <c r="E116" s="33" t="s">
        <v>30</v>
      </c>
      <c r="F116" s="35">
        <v>26</v>
      </c>
      <c r="G116" s="61">
        <v>5</v>
      </c>
      <c r="H116" s="62">
        <v>892.5</v>
      </c>
      <c r="I116" s="36">
        <v>0</v>
      </c>
      <c r="J116" s="46"/>
      <c r="K116" s="68"/>
      <c r="L116" s="41"/>
      <c r="M116" s="42"/>
      <c r="N116" s="36"/>
      <c r="O116" s="36"/>
      <c r="P116" s="43">
        <v>892.5</v>
      </c>
      <c r="Q116" s="54">
        <v>0</v>
      </c>
      <c r="R116" s="43">
        <f t="shared" si="7"/>
        <v>892.5</v>
      </c>
      <c r="S116" s="55" t="s">
        <v>182</v>
      </c>
      <c r="T116" s="58" t="s">
        <v>183</v>
      </c>
      <c r="U116" s="2">
        <f>VLOOKUP(C116,[3]一线员工!$C$3:$BW$800,60,0)</f>
        <v>892.5</v>
      </c>
      <c r="V116" s="2">
        <f t="shared" si="8"/>
        <v>0</v>
      </c>
      <c r="W116" s="57"/>
      <c r="X116" s="57"/>
      <c r="AA116" s="25"/>
    </row>
    <row r="117" s="2" customFormat="1" ht="21.7" customHeight="1" spans="1:27">
      <c r="A117" s="33">
        <f t="shared" si="6"/>
        <v>114</v>
      </c>
      <c r="B117" s="33"/>
      <c r="C117" s="34" t="s">
        <v>184</v>
      </c>
      <c r="D117" s="34">
        <v>45758</v>
      </c>
      <c r="E117" s="33" t="s">
        <v>30</v>
      </c>
      <c r="F117" s="35">
        <v>26</v>
      </c>
      <c r="G117" s="61">
        <v>3</v>
      </c>
      <c r="H117" s="62">
        <v>535.5</v>
      </c>
      <c r="I117" s="36">
        <v>0</v>
      </c>
      <c r="J117" s="46"/>
      <c r="K117" s="68"/>
      <c r="L117" s="41"/>
      <c r="M117" s="42"/>
      <c r="N117" s="36"/>
      <c r="O117" s="36"/>
      <c r="P117" s="43">
        <v>535.5</v>
      </c>
      <c r="Q117" s="54">
        <v>0</v>
      </c>
      <c r="R117" s="43">
        <f t="shared" si="7"/>
        <v>535.5</v>
      </c>
      <c r="S117" s="55" t="s">
        <v>185</v>
      </c>
      <c r="T117" s="58" t="s">
        <v>183</v>
      </c>
      <c r="U117" s="2">
        <f>VLOOKUP(C117,[3]一线员工!$C$3:$BW$800,60,0)</f>
        <v>535.5</v>
      </c>
      <c r="V117" s="2">
        <f t="shared" si="8"/>
        <v>0</v>
      </c>
      <c r="W117" s="57"/>
      <c r="X117" s="57"/>
      <c r="AA117" s="25"/>
    </row>
    <row r="118" s="2" customFormat="1" ht="21.7" customHeight="1" spans="1:27">
      <c r="A118" s="33">
        <f t="shared" si="6"/>
        <v>115</v>
      </c>
      <c r="B118" s="33"/>
      <c r="C118" s="34" t="s">
        <v>186</v>
      </c>
      <c r="D118" s="34">
        <v>45722</v>
      </c>
      <c r="E118" s="33" t="s">
        <v>30</v>
      </c>
      <c r="F118" s="35">
        <v>26</v>
      </c>
      <c r="G118" s="35">
        <v>28</v>
      </c>
      <c r="H118" s="37">
        <v>1604.61538461538</v>
      </c>
      <c r="I118" s="36">
        <v>3007.058664</v>
      </c>
      <c r="J118" s="46">
        <v>261</v>
      </c>
      <c r="K118" s="50">
        <v>200</v>
      </c>
      <c r="L118" s="41">
        <v>560</v>
      </c>
      <c r="M118" s="42"/>
      <c r="N118" s="36">
        <v>-10</v>
      </c>
      <c r="O118" s="36">
        <v>300</v>
      </c>
      <c r="P118" s="43">
        <v>6597.73</v>
      </c>
      <c r="Q118" s="54">
        <v>0</v>
      </c>
      <c r="R118" s="43">
        <f t="shared" si="7"/>
        <v>6597.73</v>
      </c>
      <c r="S118" s="55" t="s">
        <v>187</v>
      </c>
      <c r="T118" s="56" t="str">
        <f>VLOOKUP(C118,'[2]2025.05'!$B$3:$CN$700,38,0)</f>
        <v>湘潭思泉</v>
      </c>
      <c r="U118" s="2">
        <f>VLOOKUP(C118,[3]一线员工!$C$3:$BW$800,60,0)</f>
        <v>6597.73</v>
      </c>
      <c r="V118" s="2">
        <f t="shared" si="8"/>
        <v>0</v>
      </c>
      <c r="W118" s="57"/>
      <c r="X118" s="57"/>
      <c r="AA118" s="25"/>
    </row>
    <row r="119" s="2" customFormat="1" ht="21.7" customHeight="1" spans="1:27">
      <c r="A119" s="33">
        <f t="shared" si="6"/>
        <v>116</v>
      </c>
      <c r="B119" s="33"/>
      <c r="C119" s="34" t="s">
        <v>188</v>
      </c>
      <c r="D119" s="34">
        <v>45705</v>
      </c>
      <c r="E119" s="33" t="s">
        <v>30</v>
      </c>
      <c r="F119" s="35">
        <v>26</v>
      </c>
      <c r="G119" s="35">
        <v>28</v>
      </c>
      <c r="H119" s="37">
        <v>1604.61538461538</v>
      </c>
      <c r="I119" s="36">
        <v>3038.44</v>
      </c>
      <c r="J119" s="46">
        <v>264</v>
      </c>
      <c r="K119" s="69">
        <v>200</v>
      </c>
      <c r="L119" s="41">
        <v>560</v>
      </c>
      <c r="M119" s="42">
        <v>400</v>
      </c>
      <c r="N119" s="36"/>
      <c r="O119" s="36">
        <v>300</v>
      </c>
      <c r="P119" s="43">
        <v>7046.82</v>
      </c>
      <c r="Q119" s="54">
        <v>5</v>
      </c>
      <c r="R119" s="43">
        <f t="shared" si="7"/>
        <v>7041.82</v>
      </c>
      <c r="S119" s="55"/>
      <c r="T119" s="56" t="str">
        <f>VLOOKUP(C119,'[2]2025.05'!$B$3:$CN$700,38,0)</f>
        <v>湘潭思泉</v>
      </c>
      <c r="U119" s="2">
        <f>VLOOKUP(C119,[3]一线员工!$C$3:$BW$800,60,0)</f>
        <v>7041.82</v>
      </c>
      <c r="V119" s="2">
        <f t="shared" si="8"/>
        <v>0</v>
      </c>
      <c r="W119" s="57"/>
      <c r="X119" s="57"/>
      <c r="AA119" s="25"/>
    </row>
    <row r="120" s="2" customFormat="1" ht="21.7" customHeight="1" spans="1:27">
      <c r="A120" s="33">
        <f t="shared" si="6"/>
        <v>117</v>
      </c>
      <c r="B120" s="33">
        <v>24102501</v>
      </c>
      <c r="C120" s="34" t="s">
        <v>189</v>
      </c>
      <c r="D120" s="34">
        <v>45591</v>
      </c>
      <c r="E120" s="33" t="s">
        <v>190</v>
      </c>
      <c r="F120" s="35">
        <v>26</v>
      </c>
      <c r="G120" s="35">
        <v>29</v>
      </c>
      <c r="H120" s="36">
        <v>1661.92307692308</v>
      </c>
      <c r="I120" s="36">
        <v>3157.67</v>
      </c>
      <c r="J120" s="46">
        <v>264</v>
      </c>
      <c r="K120" s="69">
        <v>200</v>
      </c>
      <c r="L120" s="41">
        <v>572</v>
      </c>
      <c r="M120" s="42">
        <v>400</v>
      </c>
      <c r="N120" s="36">
        <v>-10</v>
      </c>
      <c r="O120" s="36">
        <v>300</v>
      </c>
      <c r="P120" s="43">
        <v>7251.24</v>
      </c>
      <c r="Q120" s="54">
        <v>0</v>
      </c>
      <c r="R120" s="43">
        <f t="shared" si="7"/>
        <v>7251.24</v>
      </c>
      <c r="S120" s="55"/>
      <c r="T120" s="56" t="str">
        <f>VLOOKUP(C120,'[2]2025.05'!$B$3:$CN$700,38,0)</f>
        <v>湖南诚展</v>
      </c>
      <c r="U120" s="2">
        <f>VLOOKUP(C120,[3]一线员工!$C$3:$BW$800,60,0)</f>
        <v>7251.24</v>
      </c>
      <c r="V120" s="2">
        <f t="shared" si="8"/>
        <v>0</v>
      </c>
      <c r="W120" s="57"/>
      <c r="X120" s="57"/>
      <c r="AA120" s="25"/>
    </row>
    <row r="121" s="2" customFormat="1" ht="21.7" customHeight="1" spans="1:27">
      <c r="A121" s="33">
        <f t="shared" si="6"/>
        <v>118</v>
      </c>
      <c r="B121" s="33">
        <v>24102802</v>
      </c>
      <c r="C121" s="34" t="s">
        <v>191</v>
      </c>
      <c r="D121" s="34">
        <v>45594</v>
      </c>
      <c r="E121" s="33" t="s">
        <v>192</v>
      </c>
      <c r="F121" s="35">
        <v>26</v>
      </c>
      <c r="G121" s="35">
        <v>4</v>
      </c>
      <c r="H121" s="36">
        <v>213.846153846154</v>
      </c>
      <c r="I121" s="36">
        <v>522.08</v>
      </c>
      <c r="J121" s="46">
        <v>0</v>
      </c>
      <c r="K121" s="36"/>
      <c r="L121" s="41">
        <v>56</v>
      </c>
      <c r="M121" s="42"/>
      <c r="N121" s="36"/>
      <c r="O121" s="36"/>
      <c r="P121" s="43">
        <v>791.93</v>
      </c>
      <c r="Q121" s="54">
        <v>5.5</v>
      </c>
      <c r="R121" s="43">
        <f t="shared" si="7"/>
        <v>786.43</v>
      </c>
      <c r="S121" s="55" t="s">
        <v>180</v>
      </c>
      <c r="T121" s="56" t="str">
        <f>VLOOKUP(C121,'[2]2025.05'!$B$3:$CN$700,38,0)</f>
        <v>湖南诚展</v>
      </c>
      <c r="U121" s="2">
        <f>VLOOKUP(C121,[3]一线员工!$C$3:$BW$800,60,0)</f>
        <v>786.43</v>
      </c>
      <c r="V121" s="2">
        <f t="shared" si="8"/>
        <v>0</v>
      </c>
      <c r="W121" s="57"/>
      <c r="X121" s="57"/>
      <c r="AA121" s="25"/>
    </row>
    <row r="122" s="2" customFormat="1" ht="21.7" customHeight="1" spans="1:27">
      <c r="A122" s="33">
        <f t="shared" si="6"/>
        <v>119</v>
      </c>
      <c r="B122" s="33">
        <v>24112521</v>
      </c>
      <c r="C122" s="34" t="s">
        <v>193</v>
      </c>
      <c r="D122" s="34">
        <v>45630</v>
      </c>
      <c r="E122" s="33" t="s">
        <v>194</v>
      </c>
      <c r="F122" s="35">
        <v>26</v>
      </c>
      <c r="G122" s="35">
        <v>4</v>
      </c>
      <c r="H122" s="36">
        <v>213.846153846154</v>
      </c>
      <c r="I122" s="36">
        <v>522.08</v>
      </c>
      <c r="J122" s="46">
        <v>0</v>
      </c>
      <c r="K122" s="36"/>
      <c r="L122" s="41">
        <v>48</v>
      </c>
      <c r="M122" s="42"/>
      <c r="N122" s="36"/>
      <c r="O122" s="36"/>
      <c r="P122" s="43">
        <v>783.93</v>
      </c>
      <c r="Q122" s="54">
        <v>0</v>
      </c>
      <c r="R122" s="43">
        <f t="shared" si="7"/>
        <v>783.93</v>
      </c>
      <c r="S122" s="55" t="s">
        <v>180</v>
      </c>
      <c r="T122" s="56" t="str">
        <f>VLOOKUP(C122,'[2]2025.05'!$B$3:$CN$700,38,0)</f>
        <v>深圳诚展</v>
      </c>
      <c r="U122" s="2">
        <f>VLOOKUP(C122,[3]一线员工!$C$3:$BW$800,60,0)</f>
        <v>783.93</v>
      </c>
      <c r="V122" s="2">
        <f t="shared" si="8"/>
        <v>0</v>
      </c>
      <c r="W122" s="57"/>
      <c r="X122" s="57"/>
      <c r="AA122" s="25"/>
    </row>
    <row r="123" s="2" customFormat="1" ht="23" customHeight="1" spans="1:24">
      <c r="A123" s="63" t="s">
        <v>195</v>
      </c>
      <c r="B123" s="63" t="s">
        <v>195</v>
      </c>
      <c r="C123" s="63" t="s">
        <v>195</v>
      </c>
      <c r="D123" s="63"/>
      <c r="E123" s="64"/>
      <c r="F123" s="64"/>
      <c r="G123" s="64"/>
      <c r="H123" s="65">
        <f t="shared" ref="H123:R123" si="12">SUM(H4:H122)</f>
        <v>113666.871794872</v>
      </c>
      <c r="I123" s="65">
        <f t="shared" si="12"/>
        <v>179397.292743733</v>
      </c>
      <c r="J123" s="65">
        <f t="shared" si="12"/>
        <v>23796.8333333333</v>
      </c>
      <c r="K123" s="65">
        <f t="shared" si="12"/>
        <v>27490.7692307692</v>
      </c>
      <c r="L123" s="65">
        <f t="shared" si="12"/>
        <v>38444</v>
      </c>
      <c r="M123" s="65">
        <f t="shared" si="12"/>
        <v>2160</v>
      </c>
      <c r="N123" s="65">
        <f t="shared" si="12"/>
        <v>-350</v>
      </c>
      <c r="O123" s="65">
        <f t="shared" si="12"/>
        <v>11900</v>
      </c>
      <c r="P123" s="65">
        <f t="shared" si="12"/>
        <v>419551.05</v>
      </c>
      <c r="Q123" s="65">
        <f t="shared" si="12"/>
        <v>917.11</v>
      </c>
      <c r="R123" s="71">
        <f t="shared" si="12"/>
        <v>418633.94</v>
      </c>
      <c r="S123" s="63"/>
      <c r="W123" s="57">
        <f>SUM(H123:N123)</f>
        <v>384605.767102708</v>
      </c>
      <c r="X123" s="57">
        <f>P123-W123</f>
        <v>34945.282897292</v>
      </c>
    </row>
    <row r="124" s="2" customFormat="1" ht="12" customHeight="1" spans="1:24">
      <c r="A124" s="66"/>
      <c r="B124" s="66"/>
      <c r="C124" s="66"/>
      <c r="D124" s="66"/>
      <c r="E124" s="66"/>
      <c r="F124" s="66"/>
      <c r="G124" s="66"/>
      <c r="H124" s="67"/>
      <c r="I124" s="67"/>
      <c r="J124" s="67"/>
      <c r="K124" s="67"/>
      <c r="L124" s="70"/>
      <c r="M124" s="67"/>
      <c r="N124" s="70"/>
      <c r="O124" s="70"/>
      <c r="P124" s="67"/>
      <c r="Q124" s="67"/>
      <c r="R124" s="67"/>
      <c r="S124" s="72"/>
      <c r="T124" s="72"/>
      <c r="W124" s="57"/>
      <c r="X124" s="57"/>
    </row>
    <row r="125" s="2" customFormat="1" spans="1:18">
      <c r="A125" s="28"/>
      <c r="B125" s="28"/>
      <c r="C125" s="28"/>
      <c r="D125" s="28"/>
      <c r="E125" s="28"/>
      <c r="F125" s="28"/>
      <c r="G125" s="28"/>
      <c r="H125" s="28"/>
      <c r="I125" s="28"/>
      <c r="J125" s="28"/>
      <c r="K125" s="29"/>
      <c r="L125" s="28"/>
      <c r="M125" s="28"/>
      <c r="N125" s="28"/>
      <c r="O125" s="28"/>
      <c r="P125" s="28"/>
      <c r="Q125" s="28"/>
      <c r="R125" s="28"/>
    </row>
    <row r="126" s="2" customFormat="1" spans="1:18">
      <c r="A126" s="28"/>
      <c r="B126" s="28"/>
      <c r="C126" s="28"/>
      <c r="D126" s="28"/>
      <c r="E126" s="28"/>
      <c r="F126" s="28"/>
      <c r="G126" s="28"/>
      <c r="H126" s="28"/>
      <c r="I126" s="28"/>
      <c r="J126" s="28"/>
      <c r="K126" s="29"/>
      <c r="L126" s="28"/>
      <c r="M126" s="28"/>
      <c r="N126" s="28"/>
      <c r="O126" s="28"/>
      <c r="P126" s="28">
        <f t="shared" ref="P126:R126" si="13">SUM(P4:P122)</f>
        <v>419551.05</v>
      </c>
      <c r="Q126" s="28">
        <f t="shared" si="13"/>
        <v>917.11</v>
      </c>
      <c r="R126" s="28">
        <f t="shared" si="13"/>
        <v>418633.94</v>
      </c>
    </row>
    <row r="127" s="2" customFormat="1" spans="1:22">
      <c r="A127" s="28"/>
      <c r="B127" s="28"/>
      <c r="C127" s="28"/>
      <c r="D127" s="28"/>
      <c r="E127" s="28"/>
      <c r="F127" s="28"/>
      <c r="G127" s="28"/>
      <c r="H127" s="28"/>
      <c r="I127" s="28"/>
      <c r="J127" s="28"/>
      <c r="K127" s="29"/>
      <c r="L127" s="28"/>
      <c r="M127" s="28"/>
      <c r="N127" s="28"/>
      <c r="O127" s="28"/>
      <c r="P127" s="28"/>
      <c r="Q127" s="28"/>
      <c r="R127" s="73"/>
      <c r="V127" s="2">
        <v>225771.76</v>
      </c>
    </row>
    <row r="128" s="2" customFormat="1" spans="1:22">
      <c r="A128" s="28"/>
      <c r="B128" s="28"/>
      <c r="C128" s="28"/>
      <c r="D128" s="28"/>
      <c r="E128" s="28"/>
      <c r="F128" s="28"/>
      <c r="G128" s="28"/>
      <c r="H128" s="28"/>
      <c r="I128" s="28"/>
      <c r="J128" s="28"/>
      <c r="K128" s="29"/>
      <c r="L128" s="28"/>
      <c r="M128" s="28"/>
      <c r="N128" s="28"/>
      <c r="O128" s="28"/>
      <c r="P128" s="28">
        <f t="shared" ref="P128:R128" si="14">P4+P5+P7+P8+P9+P10+P11+P12+P13+P14+P15+P16+P17+P18+P19+P20+P21+P29+P30+P31+P34+P35+P37+P46+P50+P61+P63+P64+P66+P67+P69+P70+P71+P73+P81+P87+P94+P95+P96+P99+P100+P108+P109+P110+P111+P112+P113+P115+P116+P117+P120+P121</f>
        <v>213112.71</v>
      </c>
      <c r="Q128" s="28">
        <f t="shared" si="14"/>
        <v>448.91</v>
      </c>
      <c r="R128" s="28">
        <f t="shared" si="14"/>
        <v>212663.8</v>
      </c>
      <c r="S128" s="2" t="s">
        <v>183</v>
      </c>
      <c r="T128" s="2">
        <v>52</v>
      </c>
      <c r="V128" s="2">
        <v>109171.58</v>
      </c>
    </row>
    <row r="129" s="2" customFormat="1" spans="1:23">
      <c r="A129" s="28"/>
      <c r="B129" s="28"/>
      <c r="C129" s="28"/>
      <c r="D129" s="28"/>
      <c r="E129" s="28"/>
      <c r="F129" s="28"/>
      <c r="G129" s="28"/>
      <c r="H129" s="28"/>
      <c r="I129" s="28"/>
      <c r="J129" s="28"/>
      <c r="K129" s="29"/>
      <c r="L129" s="28"/>
      <c r="M129" s="28"/>
      <c r="N129" s="28"/>
      <c r="O129" s="28"/>
      <c r="P129" s="28">
        <f t="shared" ref="P129:R129" si="15">P122</f>
        <v>783.93</v>
      </c>
      <c r="Q129" s="28">
        <f t="shared" si="15"/>
        <v>0</v>
      </c>
      <c r="R129" s="28">
        <f t="shared" si="15"/>
        <v>783.93</v>
      </c>
      <c r="S129" s="2" t="s">
        <v>196</v>
      </c>
      <c r="T129" s="2">
        <v>1</v>
      </c>
      <c r="U129" s="74"/>
      <c r="V129" s="2">
        <f>SUM(V127:V128)</f>
        <v>334943.34</v>
      </c>
      <c r="W129" s="2">
        <v>334943.34</v>
      </c>
    </row>
    <row r="130" s="2" customFormat="1" spans="1:20">
      <c r="A130" s="28"/>
      <c r="B130" s="28"/>
      <c r="C130" s="28"/>
      <c r="D130" s="28"/>
      <c r="E130" s="28"/>
      <c r="F130" s="28"/>
      <c r="G130" s="28"/>
      <c r="H130" s="28"/>
      <c r="I130" s="28"/>
      <c r="J130" s="28"/>
      <c r="K130" s="29"/>
      <c r="L130" s="28"/>
      <c r="M130" s="28"/>
      <c r="N130" s="28"/>
      <c r="O130" s="28"/>
      <c r="P130" s="28">
        <f t="shared" ref="P130:R130" si="16">P22+P23+P24+P25+P27+P28+P32+P33+P36+P45+P48+P49+P51+P52+P53+P55+P56+P57+P62+P65+P68+P72+P82+P83+P84+P85+P88+P89+P97+P98+P101+P102+P103+P105+P106+P107+P114+P118+P119</f>
        <v>127235.85</v>
      </c>
      <c r="Q130" s="28">
        <f t="shared" si="16"/>
        <v>335.7</v>
      </c>
      <c r="R130" s="28">
        <f t="shared" si="16"/>
        <v>126900.15</v>
      </c>
      <c r="S130" s="2" t="s">
        <v>78</v>
      </c>
      <c r="T130" s="2">
        <v>39</v>
      </c>
    </row>
    <row r="131" s="2" customFormat="1" spans="1:20">
      <c r="A131" s="28"/>
      <c r="B131" s="28"/>
      <c r="C131" s="28"/>
      <c r="D131" s="28"/>
      <c r="E131" s="28"/>
      <c r="F131" s="28"/>
      <c r="G131" s="28"/>
      <c r="H131" s="28"/>
      <c r="I131" s="28"/>
      <c r="J131" s="28"/>
      <c r="K131" s="29"/>
      <c r="L131" s="28"/>
      <c r="M131" s="28"/>
      <c r="N131" s="28"/>
      <c r="O131" s="28"/>
      <c r="P131" s="28">
        <f t="shared" ref="P131:R131" si="17">P26+P91</f>
        <v>7368.14</v>
      </c>
      <c r="Q131" s="28">
        <f t="shared" si="17"/>
        <v>0</v>
      </c>
      <c r="R131" s="28">
        <f t="shared" si="17"/>
        <v>7368.14</v>
      </c>
      <c r="S131" s="2" t="s">
        <v>197</v>
      </c>
      <c r="T131" s="2">
        <v>2</v>
      </c>
    </row>
    <row r="132" s="2" customFormat="1" spans="1:20">
      <c r="A132" s="28"/>
      <c r="B132" s="28"/>
      <c r="C132" s="28"/>
      <c r="D132" s="28"/>
      <c r="E132" s="28"/>
      <c r="F132" s="28"/>
      <c r="G132" s="28"/>
      <c r="H132" s="28"/>
      <c r="I132" s="28"/>
      <c r="J132" s="28"/>
      <c r="K132" s="29"/>
      <c r="L132" s="28"/>
      <c r="M132" s="28"/>
      <c r="N132" s="28"/>
      <c r="O132" s="28"/>
      <c r="P132" s="28">
        <f t="shared" ref="P132:R132" si="18">P38+P39+P40+P41+P42+P43+P44+P47+P74+P75+P76+P77+P78+P79+P80+P86+P90+P104</f>
        <v>62803.21</v>
      </c>
      <c r="Q132" s="28">
        <f t="shared" si="18"/>
        <v>132.5</v>
      </c>
      <c r="R132" s="28">
        <f t="shared" si="18"/>
        <v>62670.71</v>
      </c>
      <c r="S132" s="2" t="s">
        <v>198</v>
      </c>
      <c r="T132" s="2">
        <v>18</v>
      </c>
    </row>
    <row r="133" s="27" customFormat="1" spans="1:20">
      <c r="A133" s="28"/>
      <c r="B133" s="28"/>
      <c r="C133" s="28"/>
      <c r="D133" s="28"/>
      <c r="E133" s="28"/>
      <c r="F133" s="28"/>
      <c r="G133" s="28"/>
      <c r="H133" s="28"/>
      <c r="I133" s="28"/>
      <c r="J133" s="28"/>
      <c r="K133" s="29"/>
      <c r="L133" s="28"/>
      <c r="M133" s="28"/>
      <c r="N133" s="28"/>
      <c r="O133" s="28"/>
      <c r="P133" s="28">
        <f t="shared" ref="P133:R133" si="19">P6+P54+P58+P59+P60+P92+P93</f>
        <v>8247.21</v>
      </c>
      <c r="Q133" s="28">
        <f t="shared" si="19"/>
        <v>0</v>
      </c>
      <c r="R133" s="28">
        <f t="shared" si="19"/>
        <v>8247.21</v>
      </c>
      <c r="S133" s="2" t="s">
        <v>199</v>
      </c>
      <c r="T133" s="2">
        <v>7</v>
      </c>
    </row>
    <row r="134" s="27" customFormat="1" spans="1:20">
      <c r="A134" s="28"/>
      <c r="B134" s="28"/>
      <c r="C134" s="28"/>
      <c r="D134" s="28"/>
      <c r="E134" s="28"/>
      <c r="F134" s="28"/>
      <c r="G134" s="28"/>
      <c r="H134" s="28"/>
      <c r="I134" s="28"/>
      <c r="J134" s="28"/>
      <c r="K134" s="29"/>
      <c r="L134" s="28"/>
      <c r="M134" s="28"/>
      <c r="N134" s="28"/>
      <c r="O134" s="28"/>
      <c r="P134" s="28"/>
      <c r="Q134" s="28"/>
      <c r="R134" s="28"/>
      <c r="S134" s="2"/>
      <c r="T134" s="2"/>
    </row>
    <row r="135" s="2" customFormat="1" spans="1:20">
      <c r="A135" s="28"/>
      <c r="B135" s="28"/>
      <c r="C135" s="28"/>
      <c r="D135" s="28"/>
      <c r="E135" s="28"/>
      <c r="F135" s="28"/>
      <c r="G135" s="28"/>
      <c r="H135" s="28"/>
      <c r="I135" s="28"/>
      <c r="J135" s="28"/>
      <c r="K135" s="29"/>
      <c r="L135" s="28"/>
      <c r="M135" s="28"/>
      <c r="N135" s="28"/>
      <c r="O135" s="28"/>
      <c r="P135" s="28">
        <f t="shared" ref="P135:R135" si="20">SUM(P128:P134)</f>
        <v>419551.05</v>
      </c>
      <c r="Q135" s="28">
        <f t="shared" si="20"/>
        <v>917.11</v>
      </c>
      <c r="R135" s="28">
        <f t="shared" si="20"/>
        <v>418633.94</v>
      </c>
      <c r="S135" s="28"/>
      <c r="T135" s="28">
        <f>SUM(T128:T134)</f>
        <v>119</v>
      </c>
    </row>
    <row r="136" s="2" customFormat="1" spans="1:18">
      <c r="A136" s="28"/>
      <c r="B136" s="28"/>
      <c r="C136" s="28"/>
      <c r="D136" s="28"/>
      <c r="E136" s="28"/>
      <c r="F136" s="28"/>
      <c r="G136" s="28"/>
      <c r="H136" s="28"/>
      <c r="I136" s="28"/>
      <c r="J136" s="28"/>
      <c r="K136" s="29"/>
      <c r="L136" s="28"/>
      <c r="M136" s="28"/>
      <c r="N136" s="28"/>
      <c r="O136" s="28"/>
      <c r="P136" s="28"/>
      <c r="Q136" s="28"/>
      <c r="R136" s="28"/>
    </row>
    <row r="137" s="2" customFormat="1" spans="1:19">
      <c r="A137" s="28"/>
      <c r="B137" s="28"/>
      <c r="C137" s="28"/>
      <c r="D137" s="28"/>
      <c r="E137" s="28"/>
      <c r="F137" s="28"/>
      <c r="G137" s="28"/>
      <c r="H137" s="28"/>
      <c r="I137" s="28"/>
      <c r="J137" s="28"/>
      <c r="K137" s="29"/>
      <c r="L137" s="28"/>
      <c r="M137" s="28"/>
      <c r="N137" s="28" t="s">
        <v>200</v>
      </c>
      <c r="O137" s="28"/>
      <c r="P137" s="28">
        <f>P135+[4]劳务公司工资表小时工!J5</f>
        <v>424764.05</v>
      </c>
      <c r="Q137" s="28">
        <f>Q135+[4]劳务公司工资表小时工!K5</f>
        <v>917.11</v>
      </c>
      <c r="R137" s="28">
        <f>R135+[4]劳务公司工资表小时工!L5</f>
        <v>423846.94</v>
      </c>
      <c r="S137" s="2" t="s">
        <v>201</v>
      </c>
    </row>
  </sheetData>
  <mergeCells count="1">
    <mergeCell ref="A2:S2"/>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8"/>
  <sheetViews>
    <sheetView tabSelected="1" workbookViewId="0">
      <selection activeCell="E14" sqref="E14"/>
    </sheetView>
  </sheetViews>
  <sheetFormatPr defaultColWidth="9" defaultRowHeight="27" customHeight="1"/>
  <cols>
    <col min="1" max="1" width="5.875" style="1" customWidth="1"/>
    <col min="2" max="2" width="6.125" style="1" customWidth="1"/>
    <col min="3" max="3" width="12.75" style="1" customWidth="1"/>
    <col min="4" max="4" width="7" style="1" customWidth="1"/>
    <col min="5" max="5" width="13.625" style="1" customWidth="1"/>
    <col min="6" max="6" width="11" style="1" customWidth="1"/>
    <col min="7" max="7" width="9.125" style="1" customWidth="1"/>
    <col min="8" max="8" width="12.625" style="1" customWidth="1"/>
    <col min="9" max="9" width="12.5" style="1" customWidth="1"/>
    <col min="10" max="10" width="14.75" style="1" customWidth="1"/>
    <col min="11" max="11" width="9.875" style="1" customWidth="1"/>
    <col min="12" max="12" width="9.25" style="1" customWidth="1"/>
    <col min="13" max="13" width="14.75" style="3" customWidth="1"/>
    <col min="14" max="14" width="11.875" style="4" customWidth="1"/>
    <col min="15" max="255" width="14.75" style="1" customWidth="1"/>
    <col min="256" max="256" width="14.75" style="1"/>
    <col min="257" max="16384" width="9" style="1"/>
  </cols>
  <sheetData>
    <row r="1" s="1" customFormat="1" customHeight="1" spans="13:14">
      <c r="M1" s="3"/>
      <c r="N1" s="4"/>
    </row>
    <row r="2" s="1" customFormat="1" ht="61" customHeight="1" spans="1:14">
      <c r="A2" s="5" t="s">
        <v>202</v>
      </c>
      <c r="B2" s="5"/>
      <c r="C2" s="5"/>
      <c r="D2" s="5"/>
      <c r="E2" s="5"/>
      <c r="F2" s="5"/>
      <c r="G2" s="5"/>
      <c r="H2" s="5"/>
      <c r="I2" s="17"/>
      <c r="J2" s="5"/>
      <c r="K2" s="5"/>
      <c r="L2" s="5"/>
      <c r="M2" s="5"/>
      <c r="N2" s="18"/>
    </row>
    <row r="3" s="1" customFormat="1" ht="39" customHeight="1" spans="1:20">
      <c r="A3" s="6" t="s">
        <v>1</v>
      </c>
      <c r="B3" s="6" t="s">
        <v>2</v>
      </c>
      <c r="C3" s="6" t="s">
        <v>3</v>
      </c>
      <c r="D3" s="6" t="s">
        <v>203</v>
      </c>
      <c r="E3" s="6" t="s">
        <v>204</v>
      </c>
      <c r="F3" s="7" t="s">
        <v>205</v>
      </c>
      <c r="G3" s="7" t="s">
        <v>206</v>
      </c>
      <c r="H3" s="7" t="s">
        <v>207</v>
      </c>
      <c r="I3" s="7" t="s">
        <v>208</v>
      </c>
      <c r="J3" s="7" t="s">
        <v>209</v>
      </c>
      <c r="K3" s="7" t="s">
        <v>210</v>
      </c>
      <c r="L3" s="7" t="s">
        <v>18</v>
      </c>
      <c r="M3" s="7" t="s">
        <v>19</v>
      </c>
      <c r="N3" s="4" t="s">
        <v>20</v>
      </c>
      <c r="T3" s="25" t="s">
        <v>22</v>
      </c>
    </row>
    <row r="4" s="1" customFormat="1" customHeight="1" spans="1:20">
      <c r="A4" s="8">
        <f>ROW()-3</f>
        <v>1</v>
      </c>
      <c r="B4" s="8"/>
      <c r="C4" s="9" t="s">
        <v>211</v>
      </c>
      <c r="D4" s="10" t="s">
        <v>212</v>
      </c>
      <c r="E4" s="11">
        <v>45695</v>
      </c>
      <c r="F4" s="9">
        <v>214</v>
      </c>
      <c r="G4" s="12">
        <f>24.5</f>
        <v>24.5</v>
      </c>
      <c r="H4" s="12">
        <f>F4*G4</f>
        <v>5243</v>
      </c>
      <c r="I4" s="19">
        <v>-30</v>
      </c>
      <c r="J4" s="12">
        <f>H4+I4</f>
        <v>5213</v>
      </c>
      <c r="K4" s="20"/>
      <c r="L4" s="12">
        <f>J4-K4</f>
        <v>5213</v>
      </c>
      <c r="M4" s="21"/>
      <c r="N4" s="4" t="s">
        <v>197</v>
      </c>
      <c r="P4" s="1">
        <f>O4-F4</f>
        <v>-214</v>
      </c>
      <c r="Q4" s="1">
        <f>_xlfn.XLOOKUP(C4,[1]临时用工!$C$1:$C$65536,[1]临时用工!$L$1:$L$65536,0,0)</f>
        <v>7420.25</v>
      </c>
      <c r="R4" s="1">
        <f>L4-Q4</f>
        <v>-2207.25</v>
      </c>
      <c r="T4" s="25" t="str">
        <f>_xlfn.XLOOKUP($C4,[4]汇总!$C:$C,[4]汇总!$C:$C)</f>
        <v>陈元庆</v>
      </c>
    </row>
    <row r="5" s="1" customFormat="1" customHeight="1" spans="1:14">
      <c r="A5" s="8"/>
      <c r="B5" s="8"/>
      <c r="C5" s="13" t="s">
        <v>195</v>
      </c>
      <c r="D5" s="8"/>
      <c r="E5" s="8"/>
      <c r="F5" s="14">
        <f t="shared" ref="F5:L5" si="0">SUM(F4:F4)</f>
        <v>214</v>
      </c>
      <c r="G5" s="14">
        <f t="shared" si="0"/>
        <v>24.5</v>
      </c>
      <c r="H5" s="14">
        <f t="shared" si="0"/>
        <v>5243</v>
      </c>
      <c r="I5" s="14">
        <f t="shared" si="0"/>
        <v>-30</v>
      </c>
      <c r="J5" s="14">
        <f t="shared" si="0"/>
        <v>5213</v>
      </c>
      <c r="K5" s="14">
        <f t="shared" si="0"/>
        <v>0</v>
      </c>
      <c r="L5" s="14">
        <f t="shared" si="0"/>
        <v>5213</v>
      </c>
      <c r="M5" s="14"/>
      <c r="N5" s="4"/>
    </row>
    <row r="6" s="1" customFormat="1" customHeight="1" spans="1:14">
      <c r="A6" s="15"/>
      <c r="B6" s="15"/>
      <c r="C6" s="15"/>
      <c r="D6" s="15"/>
      <c r="E6" s="15"/>
      <c r="F6" s="15"/>
      <c r="G6" s="15"/>
      <c r="H6" s="15"/>
      <c r="I6" s="3"/>
      <c r="J6" s="15"/>
      <c r="K6" s="15"/>
      <c r="L6" s="15"/>
      <c r="M6" s="15"/>
      <c r="N6" s="22"/>
    </row>
    <row r="7" s="1" customFormat="1" customHeight="1" spans="1:14">
      <c r="A7" s="16" t="s">
        <v>213</v>
      </c>
      <c r="B7" s="16"/>
      <c r="C7" s="16"/>
      <c r="D7" s="16"/>
      <c r="E7" s="16"/>
      <c r="F7" s="16"/>
      <c r="G7" s="16"/>
      <c r="H7" s="16"/>
      <c r="I7" s="16"/>
      <c r="J7" s="16"/>
      <c r="K7" s="16"/>
      <c r="L7" s="16"/>
      <c r="M7" s="16"/>
      <c r="N7" s="23"/>
    </row>
    <row r="8" s="1" customFormat="1" customHeight="1" spans="6:14">
      <c r="F8" s="1">
        <f>F5*24.5</f>
        <v>5243</v>
      </c>
      <c r="J8" s="3" t="s">
        <v>183</v>
      </c>
      <c r="M8" s="3"/>
      <c r="N8" s="4"/>
    </row>
    <row r="9" s="1" customFormat="1" customHeight="1" spans="1:14">
      <c r="A9" s="15"/>
      <c r="B9" s="15"/>
      <c r="C9" s="15"/>
      <c r="D9" s="15"/>
      <c r="E9" s="15"/>
      <c r="F9" s="15"/>
      <c r="G9" s="15"/>
      <c r="H9" s="15"/>
      <c r="I9" s="3"/>
      <c r="J9" s="3" t="s">
        <v>78</v>
      </c>
      <c r="K9" s="15"/>
      <c r="L9" s="15"/>
      <c r="M9" s="15"/>
      <c r="N9" s="22"/>
    </row>
    <row r="10" s="1" customFormat="1" customHeight="1" spans="1:14">
      <c r="A10" s="15"/>
      <c r="B10" s="15"/>
      <c r="C10" s="15"/>
      <c r="D10" s="15"/>
      <c r="E10" s="15"/>
      <c r="F10" s="15"/>
      <c r="G10" s="15"/>
      <c r="H10" s="15"/>
      <c r="I10" s="3"/>
      <c r="J10" s="15" t="s">
        <v>198</v>
      </c>
      <c r="K10" s="15"/>
      <c r="L10" s="15"/>
      <c r="M10" s="15"/>
      <c r="N10" s="24"/>
    </row>
    <row r="11" s="1" customFormat="1" customHeight="1" spans="10:14">
      <c r="J11" s="15" t="s">
        <v>197</v>
      </c>
      <c r="M11" s="3"/>
      <c r="N11" s="4"/>
    </row>
    <row r="12" s="1" customFormat="1" customHeight="1" spans="10:14">
      <c r="J12" s="3" t="s">
        <v>214</v>
      </c>
      <c r="K12" s="1">
        <v>0</v>
      </c>
      <c r="L12" s="1">
        <v>0</v>
      </c>
      <c r="M12" s="3"/>
      <c r="N12" s="4"/>
    </row>
    <row r="13" s="1" customFormat="1" customHeight="1" spans="13:14">
      <c r="M13" s="3"/>
      <c r="N13" s="4"/>
    </row>
    <row r="14" s="2" customFormat="1" customHeight="1" spans="1:255">
      <c r="A14" s="1"/>
      <c r="B14" s="1"/>
      <c r="C14" s="1"/>
      <c r="D14" s="1"/>
      <c r="E14" s="1"/>
      <c r="F14" s="1"/>
      <c r="G14" s="1"/>
      <c r="H14" s="1"/>
      <c r="I14" s="1"/>
      <c r="J14" s="1"/>
      <c r="K14" s="1"/>
      <c r="L14" s="1"/>
      <c r="M14" s="3"/>
      <c r="N14" s="4"/>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2" customFormat="1" customHeight="1" spans="1:255">
      <c r="A15" s="1"/>
      <c r="B15" s="1"/>
      <c r="C15" s="1"/>
      <c r="D15" s="1"/>
      <c r="E15" s="1"/>
      <c r="F15" s="1"/>
      <c r="G15" s="1"/>
      <c r="H15" s="1"/>
      <c r="I15" s="1"/>
      <c r="J15" s="1"/>
      <c r="K15" s="1"/>
      <c r="L15" s="1"/>
      <c r="M15" s="3"/>
      <c r="N15" s="4"/>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2" customFormat="1" customHeight="1" spans="1:255">
      <c r="A16" s="1"/>
      <c r="B16" s="1"/>
      <c r="C16" s="1"/>
      <c r="D16" s="1"/>
      <c r="E16" s="1"/>
      <c r="F16" s="1"/>
      <c r="G16" s="1"/>
      <c r="H16" s="1"/>
      <c r="I16" s="1"/>
      <c r="J16" s="1"/>
      <c r="K16" s="1"/>
      <c r="L16" s="1"/>
      <c r="M16" s="3"/>
      <c r="N16" s="4"/>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2" customFormat="1" customHeight="1" spans="1:255">
      <c r="A17" s="1"/>
      <c r="B17" s="1"/>
      <c r="C17" s="1"/>
      <c r="D17" s="1"/>
      <c r="E17" s="1"/>
      <c r="F17" s="1"/>
      <c r="G17" s="1"/>
      <c r="H17" s="1"/>
      <c r="I17" s="1"/>
      <c r="J17" s="1"/>
      <c r="K17" s="1"/>
      <c r="L17" s="1"/>
      <c r="M17" s="3"/>
      <c r="N17" s="4"/>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2" customFormat="1" customHeight="1" spans="1:255">
      <c r="A18" s="1"/>
      <c r="B18" s="1"/>
      <c r="C18" s="1"/>
      <c r="D18" s="1"/>
      <c r="E18" s="1"/>
      <c r="F18" s="1"/>
      <c r="G18" s="1"/>
      <c r="H18" s="1"/>
      <c r="I18" s="1"/>
      <c r="J18" s="1"/>
      <c r="K18" s="1"/>
      <c r="L18" s="1"/>
      <c r="M18" s="3"/>
      <c r="N18" s="4"/>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2" customFormat="1" customHeight="1" spans="1:255">
      <c r="A19" s="1"/>
      <c r="B19" s="1"/>
      <c r="C19" s="1"/>
      <c r="D19" s="1"/>
      <c r="E19" s="1"/>
      <c r="F19" s="1"/>
      <c r="G19" s="1"/>
      <c r="H19" s="1"/>
      <c r="I19" s="1"/>
      <c r="J19" s="1"/>
      <c r="K19" s="1"/>
      <c r="L19" s="1"/>
      <c r="M19" s="3"/>
      <c r="N19" s="4"/>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2" customFormat="1" customHeight="1" spans="1:255">
      <c r="A20" s="1"/>
      <c r="B20" s="1"/>
      <c r="C20" s="1"/>
      <c r="D20" s="1"/>
      <c r="E20" s="1"/>
      <c r="F20" s="1"/>
      <c r="G20" s="1"/>
      <c r="H20" s="1"/>
      <c r="I20" s="1"/>
      <c r="J20" s="1"/>
      <c r="K20" s="1"/>
      <c r="L20" s="1"/>
      <c r="M20" s="3"/>
      <c r="N20" s="4"/>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row>
    <row r="21" s="2" customFormat="1" customHeight="1" spans="1:255">
      <c r="A21" s="1"/>
      <c r="B21" s="1"/>
      <c r="C21" s="1"/>
      <c r="D21" s="1"/>
      <c r="E21" s="1"/>
      <c r="F21" s="1"/>
      <c r="G21" s="1"/>
      <c r="H21" s="1"/>
      <c r="I21" s="1"/>
      <c r="J21" s="1"/>
      <c r="K21" s="1"/>
      <c r="L21" s="1"/>
      <c r="M21" s="3"/>
      <c r="N21" s="4"/>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row>
    <row r="22" s="2" customFormat="1" customHeight="1" spans="1:255">
      <c r="A22" s="1"/>
      <c r="B22" s="1"/>
      <c r="C22" s="1"/>
      <c r="D22" s="1"/>
      <c r="E22" s="1"/>
      <c r="F22" s="1"/>
      <c r="G22" s="1"/>
      <c r="H22" s="1"/>
      <c r="I22" s="1"/>
      <c r="J22" s="1"/>
      <c r="K22" s="1"/>
      <c r="L22" s="1"/>
      <c r="M22" s="3"/>
      <c r="N22" s="4"/>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row>
    <row r="23" s="2" customFormat="1" customHeight="1" spans="1:255">
      <c r="A23" s="1"/>
      <c r="B23" s="1"/>
      <c r="C23" s="1"/>
      <c r="D23" s="1"/>
      <c r="E23" s="1"/>
      <c r="F23" s="1"/>
      <c r="G23" s="1"/>
      <c r="H23" s="1"/>
      <c r="I23" s="1"/>
      <c r="J23" s="1"/>
      <c r="K23" s="1"/>
      <c r="L23" s="1"/>
      <c r="M23" s="3"/>
      <c r="N23" s="4"/>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2" customFormat="1" customHeight="1" spans="1:255">
      <c r="A24" s="1"/>
      <c r="B24" s="1"/>
      <c r="C24" s="1"/>
      <c r="D24" s="1"/>
      <c r="E24" s="1"/>
      <c r="F24" s="1"/>
      <c r="G24" s="1"/>
      <c r="H24" s="1"/>
      <c r="I24" s="1"/>
      <c r="J24" s="1"/>
      <c r="K24" s="1"/>
      <c r="L24" s="1"/>
      <c r="M24" s="3"/>
      <c r="N24" s="4"/>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row>
    <row r="25" s="2" customFormat="1" customHeight="1" spans="1:255">
      <c r="A25" s="1"/>
      <c r="B25" s="1"/>
      <c r="C25" s="1"/>
      <c r="D25" s="1"/>
      <c r="E25" s="1"/>
      <c r="F25" s="1"/>
      <c r="G25" s="1"/>
      <c r="H25" s="1"/>
      <c r="I25" s="1"/>
      <c r="J25" s="1"/>
      <c r="K25" s="1"/>
      <c r="L25" s="1"/>
      <c r="M25" s="3"/>
      <c r="N25" s="4"/>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row>
    <row r="26" s="2" customFormat="1" customHeight="1" spans="1:255">
      <c r="A26" s="1"/>
      <c r="B26" s="1"/>
      <c r="C26" s="1"/>
      <c r="D26" s="1"/>
      <c r="E26" s="1"/>
      <c r="F26" s="1"/>
      <c r="G26" s="1"/>
      <c r="H26" s="1"/>
      <c r="I26" s="1"/>
      <c r="J26" s="1"/>
      <c r="K26" s="1"/>
      <c r="L26" s="1"/>
      <c r="M26" s="3"/>
      <c r="N26" s="4"/>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row>
    <row r="27" s="2" customFormat="1" customHeight="1" spans="1:255">
      <c r="A27" s="1"/>
      <c r="B27" s="1"/>
      <c r="C27" s="1"/>
      <c r="D27" s="1"/>
      <c r="E27" s="1"/>
      <c r="F27" s="1"/>
      <c r="G27" s="1"/>
      <c r="H27" s="1"/>
      <c r="I27" s="1"/>
      <c r="J27" s="1"/>
      <c r="K27" s="1"/>
      <c r="L27" s="1"/>
      <c r="M27" s="3"/>
      <c r="N27" s="4"/>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row>
    <row r="28" s="2" customFormat="1" customHeight="1" spans="1:255">
      <c r="A28" s="1"/>
      <c r="B28" s="1"/>
      <c r="C28" s="1"/>
      <c r="D28" s="1"/>
      <c r="E28" s="1"/>
      <c r="F28" s="1"/>
      <c r="G28" s="1"/>
      <c r="H28" s="1"/>
      <c r="I28" s="1"/>
      <c r="J28" s="1"/>
      <c r="K28" s="1"/>
      <c r="L28" s="1"/>
      <c r="M28" s="3"/>
      <c r="N28" s="4"/>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row>
    <row r="29" s="2" customFormat="1" customHeight="1" spans="1:255">
      <c r="A29" s="1"/>
      <c r="B29" s="1"/>
      <c r="C29" s="1"/>
      <c r="D29" s="1"/>
      <c r="E29" s="1"/>
      <c r="F29" s="1"/>
      <c r="G29" s="1"/>
      <c r="H29" s="1"/>
      <c r="I29" s="1"/>
      <c r="J29" s="1"/>
      <c r="K29" s="1"/>
      <c r="L29" s="1"/>
      <c r="M29" s="3"/>
      <c r="N29" s="4"/>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row>
    <row r="30" s="2" customFormat="1" customHeight="1" spans="1:255">
      <c r="A30" s="1"/>
      <c r="B30" s="1"/>
      <c r="C30" s="1"/>
      <c r="D30" s="1"/>
      <c r="E30" s="1"/>
      <c r="F30" s="1"/>
      <c r="G30" s="1"/>
      <c r="H30" s="1"/>
      <c r="I30" s="1"/>
      <c r="J30" s="1"/>
      <c r="K30" s="1"/>
      <c r="L30" s="1"/>
      <c r="M30" s="3"/>
      <c r="N30" s="4"/>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row>
    <row r="31" s="2" customFormat="1" customHeight="1" spans="1:255">
      <c r="A31" s="1"/>
      <c r="B31" s="1"/>
      <c r="C31" s="1"/>
      <c r="D31" s="1"/>
      <c r="E31" s="1"/>
      <c r="F31" s="1"/>
      <c r="G31" s="1"/>
      <c r="H31" s="1"/>
      <c r="I31" s="1"/>
      <c r="J31" s="1"/>
      <c r="K31" s="1"/>
      <c r="L31" s="1"/>
      <c r="M31" s="3"/>
      <c r="N31" s="4"/>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row>
    <row r="32" s="2" customFormat="1" customHeight="1" spans="1:255">
      <c r="A32" s="1"/>
      <c r="B32" s="1"/>
      <c r="C32" s="1"/>
      <c r="D32" s="1"/>
      <c r="E32" s="1"/>
      <c r="F32" s="1"/>
      <c r="G32" s="1"/>
      <c r="H32" s="1"/>
      <c r="I32" s="1"/>
      <c r="J32" s="1"/>
      <c r="K32" s="1"/>
      <c r="L32" s="1"/>
      <c r="M32" s="3"/>
      <c r="N32" s="4"/>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row>
    <row r="33" s="2" customFormat="1" customHeight="1" spans="1:255">
      <c r="A33" s="1"/>
      <c r="B33" s="1"/>
      <c r="C33" s="1"/>
      <c r="D33" s="1"/>
      <c r="E33" s="1"/>
      <c r="F33" s="1"/>
      <c r="G33" s="1"/>
      <c r="H33" s="1"/>
      <c r="I33" s="1"/>
      <c r="J33" s="1"/>
      <c r="K33" s="1"/>
      <c r="L33" s="1"/>
      <c r="M33" s="3"/>
      <c r="N33" s="4"/>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row>
    <row r="34" s="2" customFormat="1" customHeight="1" spans="1:255">
      <c r="A34" s="1"/>
      <c r="B34" s="1"/>
      <c r="C34" s="1"/>
      <c r="D34" s="1"/>
      <c r="E34" s="1"/>
      <c r="F34" s="1"/>
      <c r="G34" s="1"/>
      <c r="H34" s="1"/>
      <c r="I34" s="1"/>
      <c r="J34" s="1"/>
      <c r="K34" s="1"/>
      <c r="L34" s="1"/>
      <c r="M34" s="3"/>
      <c r="N34" s="4"/>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row>
    <row r="35" s="2" customFormat="1" customHeight="1" spans="1:255">
      <c r="A35" s="1"/>
      <c r="B35" s="1"/>
      <c r="C35" s="1"/>
      <c r="D35" s="1"/>
      <c r="E35" s="1"/>
      <c r="F35" s="1"/>
      <c r="G35" s="1"/>
      <c r="H35" s="1"/>
      <c r="I35" s="1"/>
      <c r="J35" s="1"/>
      <c r="K35" s="1"/>
      <c r="L35" s="1"/>
      <c r="M35" s="3"/>
      <c r="N35" s="4"/>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row>
    <row r="36" s="2" customFormat="1" customHeight="1" spans="1:255">
      <c r="A36" s="1"/>
      <c r="B36" s="1"/>
      <c r="C36" s="1"/>
      <c r="D36" s="1"/>
      <c r="E36" s="1"/>
      <c r="F36" s="1"/>
      <c r="G36" s="1"/>
      <c r="H36" s="1"/>
      <c r="I36" s="1"/>
      <c r="J36" s="1"/>
      <c r="K36" s="1"/>
      <c r="L36" s="1"/>
      <c r="M36" s="3"/>
      <c r="N36" s="4"/>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2" customFormat="1" customHeight="1" spans="1:255">
      <c r="A37" s="1"/>
      <c r="B37" s="1"/>
      <c r="C37" s="1"/>
      <c r="D37" s="1"/>
      <c r="E37" s="1"/>
      <c r="F37" s="1"/>
      <c r="G37" s="1"/>
      <c r="H37" s="1"/>
      <c r="I37" s="1"/>
      <c r="J37" s="1"/>
      <c r="K37" s="1"/>
      <c r="L37" s="1"/>
      <c r="M37" s="3"/>
      <c r="N37" s="4"/>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row>
    <row r="38" s="2" customFormat="1" customHeight="1" spans="1:255">
      <c r="A38" s="1"/>
      <c r="B38" s="1"/>
      <c r="C38" s="1"/>
      <c r="D38" s="1"/>
      <c r="E38" s="1"/>
      <c r="F38" s="1"/>
      <c r="G38" s="1"/>
      <c r="H38" s="1"/>
      <c r="I38" s="1"/>
      <c r="J38" s="1"/>
      <c r="K38" s="1"/>
      <c r="L38" s="1"/>
      <c r="M38" s="3"/>
      <c r="N38" s="4"/>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row>
    <row r="39" s="2" customFormat="1" customHeight="1" spans="1:255">
      <c r="A39" s="1"/>
      <c r="B39" s="1"/>
      <c r="C39" s="1"/>
      <c r="D39" s="1"/>
      <c r="E39" s="1"/>
      <c r="F39" s="1"/>
      <c r="G39" s="1"/>
      <c r="H39" s="1"/>
      <c r="I39" s="1"/>
      <c r="J39" s="1"/>
      <c r="K39" s="1"/>
      <c r="L39" s="1"/>
      <c r="M39" s="3"/>
      <c r="N39" s="4"/>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row>
    <row r="40" s="2" customFormat="1" customHeight="1" spans="1:255">
      <c r="A40" s="1"/>
      <c r="B40" s="1"/>
      <c r="C40" s="1"/>
      <c r="D40" s="1"/>
      <c r="E40" s="1"/>
      <c r="F40" s="1"/>
      <c r="G40" s="1"/>
      <c r="H40" s="1"/>
      <c r="I40" s="1"/>
      <c r="J40" s="1"/>
      <c r="K40" s="1"/>
      <c r="L40" s="1"/>
      <c r="M40" s="3"/>
      <c r="N40" s="4"/>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2" customFormat="1" customHeight="1" spans="1:255">
      <c r="A41" s="1"/>
      <c r="B41" s="1"/>
      <c r="C41" s="1"/>
      <c r="D41" s="1"/>
      <c r="E41" s="1"/>
      <c r="F41" s="1"/>
      <c r="G41" s="1"/>
      <c r="H41" s="1"/>
      <c r="I41" s="1"/>
      <c r="J41" s="1"/>
      <c r="K41" s="1"/>
      <c r="L41" s="1"/>
      <c r="M41" s="3"/>
      <c r="N41" s="4"/>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2" customFormat="1" customHeight="1" spans="1:255">
      <c r="A42" s="1"/>
      <c r="B42" s="1"/>
      <c r="C42" s="1"/>
      <c r="D42" s="1"/>
      <c r="E42" s="1"/>
      <c r="F42" s="1"/>
      <c r="G42" s="1"/>
      <c r="H42" s="1"/>
      <c r="I42" s="1"/>
      <c r="J42" s="1"/>
      <c r="K42" s="1"/>
      <c r="L42" s="1"/>
      <c r="M42" s="3"/>
      <c r="N42" s="4"/>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2" customFormat="1" customHeight="1" spans="1:255">
      <c r="A43" s="1"/>
      <c r="B43" s="1"/>
      <c r="C43" s="1"/>
      <c r="D43" s="1"/>
      <c r="E43" s="1"/>
      <c r="F43" s="1"/>
      <c r="G43" s="1"/>
      <c r="H43" s="1"/>
      <c r="I43" s="1"/>
      <c r="J43" s="1"/>
      <c r="K43" s="1"/>
      <c r="L43" s="1"/>
      <c r="M43" s="3"/>
      <c r="N43" s="4"/>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2" customFormat="1" customHeight="1" spans="1:255">
      <c r="A44" s="1"/>
      <c r="B44" s="1"/>
      <c r="C44" s="1"/>
      <c r="D44" s="1"/>
      <c r="E44" s="1"/>
      <c r="F44" s="1"/>
      <c r="G44" s="1"/>
      <c r="H44" s="1"/>
      <c r="I44" s="1"/>
      <c r="J44" s="1"/>
      <c r="K44" s="1"/>
      <c r="L44" s="1"/>
      <c r="M44" s="3"/>
      <c r="N44" s="4"/>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2" customFormat="1" customHeight="1" spans="1:255">
      <c r="A45" s="1"/>
      <c r="B45" s="1"/>
      <c r="C45" s="1"/>
      <c r="D45" s="1"/>
      <c r="E45" s="1"/>
      <c r="F45" s="1"/>
      <c r="G45" s="1"/>
      <c r="H45" s="1"/>
      <c r="I45" s="1"/>
      <c r="J45" s="1"/>
      <c r="K45" s="1"/>
      <c r="L45" s="1"/>
      <c r="M45" s="3"/>
      <c r="N45" s="4"/>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2" customFormat="1" customHeight="1" spans="1:255">
      <c r="A46" s="1"/>
      <c r="B46" s="1"/>
      <c r="C46" s="1"/>
      <c r="D46" s="1"/>
      <c r="E46" s="1"/>
      <c r="F46" s="1"/>
      <c r="G46" s="1"/>
      <c r="H46" s="1"/>
      <c r="I46" s="1"/>
      <c r="J46" s="1"/>
      <c r="K46" s="1"/>
      <c r="L46" s="1"/>
      <c r="M46" s="3"/>
      <c r="N46" s="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7" s="2" customFormat="1" customHeight="1" spans="1:255">
      <c r="A47" s="1"/>
      <c r="B47" s="1"/>
      <c r="C47" s="1"/>
      <c r="D47" s="1"/>
      <c r="E47" s="1"/>
      <c r="F47" s="1"/>
      <c r="G47" s="1"/>
      <c r="H47" s="1"/>
      <c r="I47" s="1"/>
      <c r="J47" s="1"/>
      <c r="K47" s="1"/>
      <c r="L47" s="1"/>
      <c r="M47" s="3"/>
      <c r="N47" s="4"/>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row>
    <row r="48" s="2" customFormat="1" customHeight="1" spans="1:255">
      <c r="A48" s="1"/>
      <c r="B48" s="1"/>
      <c r="C48" s="1"/>
      <c r="D48" s="1"/>
      <c r="E48" s="1"/>
      <c r="F48" s="1"/>
      <c r="G48" s="1"/>
      <c r="H48" s="1"/>
      <c r="I48" s="1"/>
      <c r="J48" s="1"/>
      <c r="K48" s="1"/>
      <c r="L48" s="1"/>
      <c r="M48" s="3"/>
      <c r="N48" s="4"/>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row>
    <row r="49" s="2" customFormat="1" customHeight="1" spans="1:255">
      <c r="A49" s="1"/>
      <c r="B49" s="1"/>
      <c r="C49" s="1"/>
      <c r="D49" s="1"/>
      <c r="E49" s="1"/>
      <c r="F49" s="1"/>
      <c r="G49" s="1"/>
      <c r="H49" s="1"/>
      <c r="I49" s="1"/>
      <c r="J49" s="1"/>
      <c r="K49" s="1"/>
      <c r="L49" s="1"/>
      <c r="M49" s="3"/>
      <c r="N49" s="4"/>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2" customFormat="1" customHeight="1" spans="1:255">
      <c r="A50" s="1"/>
      <c r="B50" s="1"/>
      <c r="C50" s="1"/>
      <c r="D50" s="1"/>
      <c r="E50" s="1"/>
      <c r="F50" s="1"/>
      <c r="G50" s="1"/>
      <c r="H50" s="1"/>
      <c r="I50" s="1"/>
      <c r="J50" s="1"/>
      <c r="K50" s="1"/>
      <c r="L50" s="1"/>
      <c r="M50" s="3"/>
      <c r="N50" s="4"/>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2" customFormat="1" customHeight="1" spans="1:255">
      <c r="A51" s="1"/>
      <c r="B51" s="1"/>
      <c r="C51" s="1"/>
      <c r="D51" s="1"/>
      <c r="E51" s="1"/>
      <c r="F51" s="1"/>
      <c r="G51" s="1"/>
      <c r="H51" s="1"/>
      <c r="I51" s="1"/>
      <c r="J51" s="1"/>
      <c r="K51" s="1"/>
      <c r="L51" s="1"/>
      <c r="M51" s="3"/>
      <c r="N51" s="4"/>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2" customFormat="1" customHeight="1" spans="1:255">
      <c r="A52" s="1"/>
      <c r="B52" s="1"/>
      <c r="C52" s="1"/>
      <c r="D52" s="1"/>
      <c r="E52" s="1"/>
      <c r="F52" s="1"/>
      <c r="G52" s="1"/>
      <c r="H52" s="1"/>
      <c r="I52" s="1"/>
      <c r="J52" s="1"/>
      <c r="K52" s="1"/>
      <c r="L52" s="1"/>
      <c r="M52" s="3"/>
      <c r="N52" s="4"/>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2" customFormat="1" customHeight="1" spans="1:255">
      <c r="A53" s="1"/>
      <c r="B53" s="1"/>
      <c r="C53" s="1"/>
      <c r="D53" s="1"/>
      <c r="E53" s="1"/>
      <c r="F53" s="1"/>
      <c r="G53" s="1"/>
      <c r="H53" s="1"/>
      <c r="I53" s="1"/>
      <c r="J53" s="1"/>
      <c r="K53" s="1"/>
      <c r="L53" s="1"/>
      <c r="M53" s="3"/>
      <c r="N53" s="4"/>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row>
    <row r="54" s="2" customFormat="1" customHeight="1" spans="1:255">
      <c r="A54" s="1"/>
      <c r="B54" s="1"/>
      <c r="C54" s="1"/>
      <c r="D54" s="1"/>
      <c r="E54" s="1"/>
      <c r="F54" s="1"/>
      <c r="G54" s="1"/>
      <c r="H54" s="1"/>
      <c r="I54" s="1"/>
      <c r="J54" s="1"/>
      <c r="K54" s="1"/>
      <c r="L54" s="1"/>
      <c r="M54" s="3"/>
      <c r="N54" s="4"/>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row>
    <row r="55" s="2" customFormat="1" customHeight="1" spans="1:255">
      <c r="A55" s="1"/>
      <c r="B55" s="1"/>
      <c r="C55" s="1"/>
      <c r="D55" s="1"/>
      <c r="E55" s="1"/>
      <c r="F55" s="1"/>
      <c r="G55" s="1"/>
      <c r="H55" s="1"/>
      <c r="I55" s="1"/>
      <c r="J55" s="1"/>
      <c r="K55" s="1"/>
      <c r="L55" s="1"/>
      <c r="M55" s="3"/>
      <c r="N55" s="4"/>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2" customFormat="1" customHeight="1" spans="1:255">
      <c r="A56" s="1"/>
      <c r="B56" s="1"/>
      <c r="C56" s="1"/>
      <c r="D56" s="1"/>
      <c r="E56" s="1"/>
      <c r="F56" s="1"/>
      <c r="G56" s="1"/>
      <c r="H56" s="1"/>
      <c r="I56" s="1"/>
      <c r="J56" s="1"/>
      <c r="K56" s="1"/>
      <c r="L56" s="1"/>
      <c r="M56" s="3"/>
      <c r="N56" s="4"/>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2" customFormat="1" customHeight="1" spans="1:255">
      <c r="A57" s="1"/>
      <c r="B57" s="1"/>
      <c r="C57" s="1"/>
      <c r="D57" s="1"/>
      <c r="E57" s="1"/>
      <c r="F57" s="1"/>
      <c r="G57" s="1"/>
      <c r="H57" s="1"/>
      <c r="I57" s="1"/>
      <c r="J57" s="1"/>
      <c r="K57" s="1"/>
      <c r="L57" s="1"/>
      <c r="M57" s="3"/>
      <c r="N57" s="4"/>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2" customFormat="1" customHeight="1" spans="1:255">
      <c r="A58" s="1"/>
      <c r="B58" s="1"/>
      <c r="C58" s="1"/>
      <c r="D58" s="1"/>
      <c r="E58" s="1"/>
      <c r="F58" s="1"/>
      <c r="G58" s="1"/>
      <c r="H58" s="1"/>
      <c r="I58" s="1"/>
      <c r="J58" s="1"/>
      <c r="K58" s="1"/>
      <c r="L58" s="1"/>
      <c r="M58" s="3"/>
      <c r="N58" s="4"/>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sheetData>
  <mergeCells count="2">
    <mergeCell ref="A2:M2"/>
    <mergeCell ref="A7:M7"/>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劳务公司工资表同工同酬</vt:lpstr>
      <vt:lpstr>小时工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2025-06-13T07:25:00Z</dcterms:created>
  <dcterms:modified xsi:type="dcterms:W3CDTF">2025-06-16T02:56:43Z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E8054497FA3046A5B8333D126844B1DE</vt:lpwstr>
  </property>
  <property fmtid="{D5CDD505-2E9C-101B-9397-08002B2CF9AE}" pid="3" name="KSOProductBuildVer">
    <vt:lpwstr>2052-11.8.2.12011</vt:lpwstr>
  </property>
</Properties>
</file>