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价格协议" sheetId="1" r:id="rId1"/>
    <sheet name="Sheet1" sheetId="4" r:id="rId2"/>
    <sheet name="对比表" sheetId="2" r:id="rId3"/>
    <sheet name="Sheet3" sheetId="3" r:id="rId4"/>
    <sheet name="Sheet2" sheetId="5" r:id="rId5"/>
    <sheet name="Sheet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<sst xmlns="http://schemas.openxmlformats.org/spreadsheetml/2006/main" count="458" uniqueCount="189">
  <si>
    <t>零部件采购价格协议（L5710）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</si>
  <si>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</si>
  <si>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</si>
  <si>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乙方：潍坊鑫德亿五金有限公司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</si>
  <si>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</si>
  <si>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</si>
  <si>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</si>
  <si>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</si>
  <si>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</si>
  <si>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</si>
  <si>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图号</t>
  </si>
  <si>
    <t xml:space="preserve">   未税价格</t>
  </si>
  <si>
    <t>含税价格</t>
  </si>
  <si>
    <t>备注</t>
  </si>
  <si>
    <t>2021年</t>
  </si>
  <si>
    <t>2024年</t>
  </si>
  <si>
    <t>BFA0000020</t>
  </si>
  <si>
    <t>9大平垫(黑）Ф8</t>
  </si>
  <si>
    <t>8*24</t>
  </si>
  <si>
    <t>镀黑锌</t>
  </si>
  <si>
    <t>BFA0000014</t>
  </si>
  <si>
    <t>自攻钉</t>
  </si>
  <si>
    <t>4.8*13</t>
  </si>
  <si>
    <t>BFA0000018</t>
  </si>
  <si>
    <t>内六角螺栓</t>
  </si>
  <si>
    <t>8*16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</si>
  <si>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</si>
  <si>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</si>
  <si>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</si>
  <si>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</si>
  <si>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</si>
  <si>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</si>
  <si>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</si>
  <si>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</si>
  <si>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</si>
  <si>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</si>
  <si>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-2024-CG-12-01</t>
    </r>
  </si>
  <si>
    <t>产品用途</t>
  </si>
  <si>
    <t>BFA0000075</t>
  </si>
  <si>
    <t>六角头螺栓</t>
  </si>
  <si>
    <t>10*40</t>
  </si>
  <si>
    <t>K1</t>
  </si>
  <si>
    <t>BFA0000112</t>
  </si>
  <si>
    <t>六角法兰承面带齿螺栓M8</t>
  </si>
  <si>
    <t>M8*16</t>
  </si>
  <si>
    <t>P203</t>
  </si>
  <si>
    <t>白锌</t>
  </si>
  <si>
    <t>BFA0000068</t>
  </si>
  <si>
    <t>M8*20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</si>
  <si>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</si>
  <si>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</si>
  <si>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奥杰产品</t>
  </si>
  <si>
    <t>潍坊4M变更降本</t>
  </si>
  <si>
    <t>QAD号</t>
  </si>
  <si>
    <t>物料名称</t>
  </si>
  <si>
    <t>型号</t>
  </si>
  <si>
    <t>河北采购/未税单价</t>
  </si>
  <si>
    <t>未税单价</t>
  </si>
  <si>
    <t>差价</t>
  </si>
  <si>
    <t>降幅</t>
  </si>
  <si>
    <t>BFA0000096</t>
  </si>
  <si>
    <t>十字槽圆头带垫自攻螺钉F</t>
  </si>
  <si>
    <t xml:space="preserve"> 4.2x9.5</t>
  </si>
  <si>
    <t>BFA0000866</t>
  </si>
  <si>
    <t>十字槽圆头自攻钉 </t>
  </si>
  <si>
    <t>BFA0010037</t>
  </si>
  <si>
    <t>内梅花盘头三角牙自攻螺钉</t>
  </si>
  <si>
    <t>M5*10</t>
  </si>
  <si>
    <t>BFA0000867</t>
  </si>
  <si>
    <t>十字槽圆头三角牙自攻钉</t>
  </si>
  <si>
    <t>BFA0000110</t>
  </si>
  <si>
    <t>全金属六角法兰面锁紧螺母</t>
  </si>
  <si>
    <t>M8</t>
  </si>
  <si>
    <t>K1产品</t>
  </si>
  <si>
    <t>BFA0000037</t>
  </si>
  <si>
    <t>K1台阶螺栓B随车用</t>
  </si>
  <si>
    <t>21#</t>
  </si>
  <si>
    <t>SLT0000505</t>
  </si>
  <si>
    <t>KI螺栓A侧翻用</t>
  </si>
  <si>
    <t>25#</t>
  </si>
  <si>
    <t xml:space="preserve">说明：
1、2023年苏州苏宁最低起定量5万件，两种产品起定量为10万件
2、潍坊工厂因降低库存占用资金决定属地资源开发，经多方报价，最终与潍坊鑫德亿达成初步采购合作，因台阶螺栓为非标件，采购协商供应商采购4万件毛佩加工两种产品；
3、2023年5月23日，按上述价格，以现金采购的方式先采购台阶螺栓25#10000件
4、2024年因供应商正式成为潍坊工厂合作供应商，采购协商供应商按照使用量进行结算，需要补签价格协议
    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</si>
  <si>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-2025-CG-1-01</t>
    </r>
  </si>
  <si>
    <t>2024年湖南</t>
  </si>
  <si>
    <t>2025年</t>
  </si>
  <si>
    <t>BFA0000837</t>
  </si>
  <si>
    <t>平面垫片</t>
  </si>
  <si>
    <t>SCS0005466</t>
  </si>
  <si>
    <t>台阶螺栓</t>
  </si>
  <si>
    <t>SCS0007420</t>
  </si>
  <si>
    <t>大扁头十字槽自攻钉</t>
  </si>
  <si>
    <t>M5*20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</si>
  <si>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2025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</si>
  <si>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t xml:space="preserve">                              协议编号：WFGHRC-CGGL-2025017</t>
  </si>
  <si>
    <t>甲方：潍坊光华荣昌汽车技术有限公司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</si>
  <si>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</si>
  <si>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BFA0000116</t>
  </si>
  <si>
    <t>开口型扁圆头抽芯铆钉</t>
  </si>
  <si>
    <t>4*16</t>
  </si>
  <si>
    <t>BFA0000036</t>
  </si>
  <si>
    <t>销轴</t>
  </si>
  <si>
    <t>8*35</t>
  </si>
  <si>
    <t>SBS0011122</t>
  </si>
  <si>
    <t>B型销</t>
  </si>
  <si>
    <t>1.5*25</t>
  </si>
  <si>
    <t>SBS0011123</t>
  </si>
  <si>
    <t>8*37</t>
  </si>
  <si>
    <r>
      <rPr>
        <sz val="11"/>
        <rFont val="楷体"/>
        <charset val="134"/>
      </rPr>
      <t>三、价格执行期从</t>
    </r>
    <r>
      <rPr>
        <u/>
        <sz val="11"/>
        <rFont val="楷体"/>
        <charset val="134"/>
      </rPr>
      <t xml:space="preserve"> 2025 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日起至</t>
    </r>
    <r>
      <rPr>
        <u/>
        <sz val="11"/>
        <rFont val="楷体"/>
        <charset val="134"/>
      </rPr>
      <t xml:space="preserve"> 2025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12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31 </t>
    </r>
    <r>
      <rPr>
        <sz val="11"/>
        <rFont val="楷体"/>
        <charset val="134"/>
      </rPr>
      <t>日(遇市场价格变动经双方协商同意后可调整)。</t>
    </r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</si>
  <si>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</si>
  <si>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价差</t>
  </si>
  <si>
    <t>SCS0008367</t>
  </si>
  <si>
    <t>主驾饰盖螺钉</t>
  </si>
  <si>
    <t>新增</t>
  </si>
  <si>
    <t>BFA0000028</t>
  </si>
  <si>
    <t>非金属嵌件六角锁紧螺母</t>
  </si>
  <si>
    <t>BFA0000098</t>
  </si>
  <si>
    <t>内六角花形圆柱头螺钉10.9</t>
  </si>
  <si>
    <t>BFA0000122</t>
  </si>
  <si>
    <t>MA501内六角花型盘头螺钉</t>
  </si>
  <si>
    <t>BFA0000163</t>
  </si>
  <si>
    <t>平垫圈</t>
  </si>
  <si>
    <t xml:space="preserve">    BFA0000292  </t>
  </si>
  <si>
    <t xml:space="preserve">元机自攻螺丝  </t>
  </si>
  <si>
    <t>4.2*16</t>
  </si>
  <si>
    <t>BFA0000024</t>
  </si>
  <si>
    <t>4*10</t>
  </si>
  <si>
    <t>BFA0000035</t>
  </si>
  <si>
    <t>自攻钉十字螺栓</t>
  </si>
  <si>
    <t>M6*25</t>
  </si>
  <si>
    <t>BFA0000477</t>
  </si>
  <si>
    <t>M10*35</t>
  </si>
  <si>
    <t>8.8级GB782</t>
  </si>
  <si>
    <t>BFA0000858</t>
  </si>
  <si>
    <t>M10*25</t>
  </si>
  <si>
    <t>8.8级GB783</t>
  </si>
  <si>
    <t>BFA0010098</t>
  </si>
  <si>
    <t>φ10</t>
  </si>
  <si>
    <t>GB97</t>
  </si>
  <si>
    <t>BFA0010099</t>
  </si>
  <si>
    <t>弹簧垫圈</t>
  </si>
  <si>
    <t>GB93</t>
  </si>
  <si>
    <t>BFA0000016</t>
  </si>
  <si>
    <t>原机十字螺丝</t>
  </si>
  <si>
    <t>6*16</t>
  </si>
  <si>
    <t>BFA0000031</t>
  </si>
  <si>
    <t>8*25</t>
  </si>
  <si>
    <t>GB70</t>
  </si>
  <si>
    <t>BFA0010100</t>
  </si>
  <si>
    <t>开口销</t>
  </si>
  <si>
    <t>2.5*16</t>
  </si>
  <si>
    <t>GB91</t>
  </si>
  <si>
    <t>彩锌</t>
  </si>
  <si>
    <t>BFA0000042</t>
  </si>
  <si>
    <t>自锁螺母</t>
  </si>
  <si>
    <t>M10</t>
  </si>
  <si>
    <t>GB889</t>
  </si>
  <si>
    <t>BFA0000019</t>
  </si>
  <si>
    <t>盖母</t>
  </si>
  <si>
    <t>BFA0000007</t>
  </si>
  <si>
    <t>平垫</t>
  </si>
  <si>
    <t>φ8</t>
  </si>
  <si>
    <t>BFA0000008</t>
  </si>
  <si>
    <t>弹垫</t>
  </si>
  <si>
    <t>BFA0000010</t>
  </si>
  <si>
    <t>BFA0000012</t>
  </si>
  <si>
    <t>外六角螺栓</t>
  </si>
  <si>
    <t>BFA0000013</t>
  </si>
  <si>
    <t>4.2*13</t>
  </si>
  <si>
    <t>BFA0000021</t>
  </si>
  <si>
    <t>自攻钉螺丝</t>
  </si>
  <si>
    <t>4.8*16</t>
  </si>
  <si>
    <t>BFA0000130</t>
  </si>
  <si>
    <t>GB5783</t>
  </si>
  <si>
    <t>发黑</t>
  </si>
  <si>
    <t>BFA0010050</t>
  </si>
  <si>
    <t>内六角圆柱头螺钉</t>
  </si>
  <si>
    <t>M8*45</t>
  </si>
  <si>
    <t>BFA0000293</t>
  </si>
  <si>
    <t>十字沉头螺栓</t>
  </si>
  <si>
    <t>BFA0000863</t>
  </si>
  <si>
    <t>组合螺栓</t>
  </si>
  <si>
    <t>10*25</t>
  </si>
  <si>
    <t>BFA0000864</t>
  </si>
  <si>
    <t>10*35</t>
  </si>
  <si>
    <t>BFA0000865</t>
  </si>
  <si>
    <t>BFA0010132</t>
  </si>
  <si>
    <t>组合螺栓（只带弹垫）</t>
  </si>
  <si>
    <t>BFA0000032</t>
  </si>
  <si>
    <t>内六角螺丝</t>
  </si>
  <si>
    <t>M8*40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</si>
</sst>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#,##0.0000_ "/>
    <numFmt numFmtId="179" formatCode="0.0000"/>
    <numFmt numFmtId="180" formatCode="0.00_);[Red]\(0.00\)"/>
    <numFmt numFmtId="181" formatCode="0.0000_ ;[Red]\-0.0000\ "/>
    <numFmt numFmtId="182" formatCode="0.0000_ "/>
  </numFmts>
  <fonts count="5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sz val="11"/>
      <name val="楷体_GB2312"/>
      <charset val="134"/>
    </font>
    <font>
      <b/>
      <sz val="12"/>
      <name val="楷体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sz val="11"/>
      <color rgb="FF000000"/>
      <name val="楷体"/>
      <charset val="134"/>
    </font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_GB2312"/>
      <charset val="134"/>
    </font>
    <font>
      <u/>
      <sz val="11"/>
      <name val="楷体_GB2312"/>
      <charset val="134"/>
    </font>
    <font>
      <u/>
      <sz val="11"/>
      <name val="楷体"/>
      <charset val="134"/>
    </font>
    <font>
      <b/>
      <sz val="12"/>
      <name val="宋体"/>
      <charset val="134"/>
    </font>
    <font>
      <sz val="12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0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>
      <alignment horizontal="center" vertical="center" wrapText="1"/>
    </xf>
    <xf numFmtId="176" fontId="8" fillId="0" borderId="4" xfId="50" applyNumberFormat="1" applyFont="1" applyBorder="1" applyAlignment="1" applyProtection="1">
      <alignment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177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1" fillId="0" borderId="1" xfId="51" applyNumberFormat="1" applyFont="1" applyFill="1" applyBorder="1" applyAlignment="1">
      <alignment horizontal="center" vertical="center"/>
    </xf>
    <xf numFmtId="0" fontId="10" fillId="0" borderId="1" xfId="52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6" xfId="49" applyFont="1" applyBorder="1" applyAlignment="1">
      <alignment horizontal="left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center" vertical="center" wrapText="1"/>
    </xf>
    <xf numFmtId="0" fontId="12" fillId="2" borderId="0" xfId="49" applyFont="1" applyFill="1" applyAlignment="1">
      <alignment horizontal="left" vertical="center"/>
    </xf>
    <xf numFmtId="0" fontId="12" fillId="2" borderId="0" xfId="49" applyFont="1" applyFill="1" applyAlignment="1">
      <alignment horizontal="left" vertical="center" wrapText="1"/>
    </xf>
    <xf numFmtId="0" fontId="12" fillId="2" borderId="0" xfId="49" applyFont="1" applyFill="1" applyAlignment="1">
      <alignment horizontal="left" vertical="center" shrinkToFit="1"/>
    </xf>
    <xf numFmtId="180" fontId="7" fillId="2" borderId="1" xfId="49" applyNumberFormat="1" applyFont="1" applyFill="1" applyBorder="1" applyAlignment="1">
      <alignment horizontal="center" vertical="center" shrinkToFit="1"/>
    </xf>
    <xf numFmtId="180" fontId="13" fillId="2" borderId="0" xfId="49" applyNumberFormat="1" applyFont="1" applyFill="1" applyAlignment="1">
      <alignment horizontal="center" vertical="center" shrinkToFit="1"/>
    </xf>
    <xf numFmtId="0" fontId="0" fillId="0" borderId="1" xfId="49" applyBorder="1" applyAlignment="1">
      <alignment horizontal="center" vertical="center"/>
    </xf>
    <xf numFmtId="0" fontId="10" fillId="3" borderId="1" xfId="51" applyFont="1" applyFill="1" applyBorder="1" applyAlignment="1">
      <alignment horizontal="center" vertical="center" wrapText="1"/>
    </xf>
    <xf numFmtId="181" fontId="1" fillId="0" borderId="0" xfId="49" applyNumberFormat="1" applyFont="1">
      <alignment vertical="center"/>
    </xf>
    <xf numFmtId="0" fontId="1" fillId="0" borderId="1" xfId="49" applyFont="1" applyBorder="1" applyAlignment="1">
      <alignment horizontal="center" vertical="center"/>
    </xf>
    <xf numFmtId="10" fontId="1" fillId="0" borderId="1" xfId="49" applyNumberFormat="1" applyFont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14" fillId="0" borderId="0" xfId="49" applyFont="1" applyAlignment="1">
      <alignment vertical="center" wrapText="1"/>
    </xf>
    <xf numFmtId="0" fontId="13" fillId="0" borderId="0" xfId="49" applyFont="1" applyAlignment="1">
      <alignment vertical="center" wrapText="1"/>
    </xf>
    <xf numFmtId="0" fontId="5" fillId="0" borderId="0" xfId="49" applyFont="1">
      <alignment vertical="center"/>
    </xf>
    <xf numFmtId="49" fontId="15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6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6" fillId="0" borderId="0" xfId="49" applyFont="1" applyAlignment="1">
      <alignment horizontal="left" vertical="center"/>
    </xf>
    <xf numFmtId="176" fontId="6" fillId="0" borderId="0" xfId="49" applyNumberFormat="1" applyFont="1">
      <alignment vertical="center"/>
    </xf>
    <xf numFmtId="0" fontId="16" fillId="0" borderId="0" xfId="49" applyFont="1" applyAlignment="1">
      <alignment horizontal="center" vertical="center"/>
    </xf>
    <xf numFmtId="0" fontId="12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  <xf numFmtId="0" fontId="17" fillId="0" borderId="0" xfId="49" applyFont="1">
      <alignment vertical="center"/>
    </xf>
    <xf numFmtId="177" fontId="18" fillId="0" borderId="1" xfId="49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52" applyFont="1" applyFill="1" applyBorder="1" applyAlignment="1">
      <alignment horizontal="center" vertical="center"/>
    </xf>
    <xf numFmtId="0" fontId="16" fillId="0" borderId="1" xfId="52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9" fontId="8" fillId="0" borderId="1" xfId="5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 wrapText="1"/>
    </xf>
    <xf numFmtId="10" fontId="1" fillId="0" borderId="0" xfId="49" applyNumberFormat="1" applyFont="1">
      <alignment vertical="center"/>
    </xf>
    <xf numFmtId="0" fontId="12" fillId="2" borderId="0" xfId="49" applyFont="1" applyFill="1" applyAlignment="1">
      <alignment horizontal="center" vertical="center"/>
    </xf>
    <xf numFmtId="0" fontId="12" fillId="2" borderId="0" xfId="49" applyFont="1" applyFill="1" applyAlignment="1">
      <alignment horizontal="center" vertical="center" wrapText="1"/>
    </xf>
    <xf numFmtId="0" fontId="12" fillId="2" borderId="0" xfId="49" applyFont="1" applyFill="1" applyAlignment="1">
      <alignment horizontal="center" vertical="center" shrinkToFit="1"/>
    </xf>
    <xf numFmtId="0" fontId="19" fillId="2" borderId="1" xfId="49" applyFont="1" applyFill="1" applyBorder="1" applyAlignment="1">
      <alignment horizontal="center" vertical="center" wrapText="1"/>
    </xf>
    <xf numFmtId="49" fontId="13" fillId="2" borderId="1" xfId="49" applyNumberFormat="1" applyFont="1" applyFill="1" applyBorder="1" applyAlignment="1">
      <alignment horizontal="center" vertical="center" wrapText="1"/>
    </xf>
    <xf numFmtId="0" fontId="13" fillId="2" borderId="1" xfId="49" applyFont="1" applyFill="1" applyBorder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 wrapText="1"/>
    </xf>
    <xf numFmtId="176" fontId="20" fillId="0" borderId="3" xfId="50" applyNumberFormat="1" applyFont="1" applyBorder="1" applyAlignment="1">
      <alignment horizontal="center" vertical="center" wrapText="1"/>
    </xf>
    <xf numFmtId="176" fontId="20" fillId="0" borderId="4" xfId="50" applyNumberFormat="1" applyFont="1" applyBorder="1" applyAlignment="1" applyProtection="1">
      <alignment vertical="center" wrapText="1"/>
    </xf>
    <xf numFmtId="176" fontId="20" fillId="0" borderId="1" xfId="50" applyNumberFormat="1" applyFont="1" applyBorder="1" applyAlignment="1">
      <alignment horizontal="center" vertical="center" wrapText="1"/>
    </xf>
    <xf numFmtId="0" fontId="13" fillId="2" borderId="5" xfId="49" applyFont="1" applyFill="1" applyBorder="1" applyAlignment="1">
      <alignment horizontal="center" vertical="center" wrapText="1"/>
    </xf>
    <xf numFmtId="177" fontId="21" fillId="0" borderId="1" xfId="49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3" fillId="0" borderId="1" xfId="52" applyFont="1" applyFill="1" applyBorder="1" applyAlignment="1">
      <alignment horizontal="center" vertical="center"/>
    </xf>
    <xf numFmtId="0" fontId="22" fillId="0" borderId="1" xfId="52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179" fontId="20" fillId="0" borderId="1" xfId="5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4" fillId="0" borderId="6" xfId="49" applyFont="1" applyBorder="1" applyAlignment="1">
      <alignment horizontal="left" vertical="center" wrapText="1"/>
    </xf>
    <xf numFmtId="0" fontId="14" fillId="0" borderId="6" xfId="49" applyFont="1" applyBorder="1" applyAlignment="1">
      <alignment horizontal="center" vertical="center" wrapText="1"/>
    </xf>
    <xf numFmtId="0" fontId="14" fillId="0" borderId="0" xfId="49" applyFont="1" applyAlignment="1">
      <alignment horizontal="left" vertical="center" wrapText="1"/>
    </xf>
    <xf numFmtId="0" fontId="14" fillId="0" borderId="0" xfId="49" applyFont="1" applyAlignment="1">
      <alignment horizontal="center" vertical="center" wrapText="1"/>
    </xf>
    <xf numFmtId="0" fontId="13" fillId="0" borderId="0" xfId="49" applyFont="1" applyAlignment="1">
      <alignment horizontal="left" vertical="center" wrapText="1"/>
    </xf>
    <xf numFmtId="0" fontId="12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12" fillId="0" borderId="0" xfId="49" applyNumberFormat="1" applyFont="1">
      <alignment vertical="center"/>
    </xf>
    <xf numFmtId="0" fontId="22" fillId="0" borderId="0" xfId="49" applyFont="1">
      <alignment vertical="center"/>
    </xf>
    <xf numFmtId="0" fontId="12" fillId="0" borderId="0" xfId="49" applyFont="1" applyAlignment="1">
      <alignment horizontal="left" vertical="center"/>
    </xf>
    <xf numFmtId="0" fontId="22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22" fillId="0" borderId="0" xfId="49" applyFont="1" applyAlignment="1">
      <alignment horizontal="center" vertical="center"/>
    </xf>
    <xf numFmtId="180" fontId="13" fillId="2" borderId="1" xfId="49" applyNumberFormat="1" applyFont="1" applyFill="1" applyBorder="1" applyAlignment="1">
      <alignment horizontal="center" vertical="center" shrinkToFit="1"/>
    </xf>
    <xf numFmtId="0" fontId="22" fillId="0" borderId="1" xfId="5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4" fillId="4" borderId="4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3" fillId="0" borderId="1" xfId="52" applyFont="1" applyBorder="1" applyAlignment="1">
      <alignment horizontal="center" vertical="center"/>
    </xf>
    <xf numFmtId="177" fontId="21" fillId="0" borderId="3" xfId="49" applyNumberFormat="1" applyFont="1" applyBorder="1" applyAlignment="1">
      <alignment horizontal="center" vertical="center" wrapText="1"/>
    </xf>
    <xf numFmtId="0" fontId="12" fillId="0" borderId="6" xfId="49" applyFont="1" applyBorder="1" applyAlignment="1">
      <alignment horizontal="left" vertical="center" wrapText="1"/>
    </xf>
    <xf numFmtId="0" fontId="12" fillId="0" borderId="6" xfId="49" applyFont="1" applyBorder="1" applyAlignment="1">
      <alignment horizontal="center" vertical="center" wrapText="1"/>
    </xf>
    <xf numFmtId="0" fontId="12" fillId="0" borderId="0" xfId="49" applyFont="1" applyAlignment="1">
      <alignment horizontal="left" vertical="center" wrapText="1"/>
    </xf>
    <xf numFmtId="0" fontId="12" fillId="0" borderId="0" xfId="49" applyFont="1" applyAlignment="1">
      <alignment horizontal="center" vertical="center" wrapText="1"/>
    </xf>
    <xf numFmtId="0" fontId="12" fillId="0" borderId="0" xfId="49" applyFont="1" applyAlignment="1">
      <alignment vertical="center" wrapText="1"/>
    </xf>
    <xf numFmtId="0" fontId="25" fillId="0" borderId="0" xfId="49" applyFont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106362</xdr:colOff>
      <xdr:row>9</xdr:row>
      <xdr:rowOff>20637</xdr:rowOff>
    </xdr:from>
    <xdr:to>
      <xdr:col>14</xdr:col>
      <xdr:colOff>183832</xdr:colOff>
      <xdr:row>37</xdr:row>
      <xdr:rowOff>47307</xdr:rowOff>
    </xdr:to>
    <xdr:pic>
      <xdr:nvPicPr>
        <xdr:cNvPr id="2" name="图片 1" descr="采购申请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574915" y="380365"/>
          <a:ext cx="5608320" cy="8735695"/>
        </a:xfrm>
        <a:prstGeom prst="rect">
          <a:avLst/>
        </a:prstGeom>
      </xdr:spPr>
    </xdr:pic>
    <xdr:clientData/>
  </xdr:twoCellAnchor>
  <xdr:twoCellAnchor editAs="oneCell">
    <xdr:from>
      <xdr:col>0</xdr:col>
      <xdr:colOff>182245</xdr:colOff>
      <xdr:row>18</xdr:row>
      <xdr:rowOff>123825</xdr:rowOff>
    </xdr:from>
    <xdr:to>
      <xdr:col>4</xdr:col>
      <xdr:colOff>1391285</xdr:colOff>
      <xdr:row>67</xdr:row>
      <xdr:rowOff>164465</xdr:rowOff>
    </xdr:to>
    <xdr:pic>
      <xdr:nvPicPr>
        <xdr:cNvPr id="3" name="图片 2" descr="审批函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2245" y="4371975"/>
          <a:ext cx="5609590" cy="8441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I9" sqref="I9:I11"/>
    </sheetView>
  </sheetViews>
  <sheetFormatPr defaultColWidth="9" defaultRowHeight="13.5"/>
  <cols>
    <col min="1" max="1" width="5.66666666666667" style="1" customWidth="1"/>
    <col min="2" max="2" width="24.675" style="5" customWidth="1"/>
    <col min="3" max="3" width="33.45" style="1" customWidth="1"/>
    <col min="4" max="4" width="20.4583333333333" style="1" customWidth="1"/>
    <col min="5" max="5" width="18.3666666666667" style="1" customWidth="1"/>
    <col min="6" max="6" width="11.8916666666667" style="1" customWidth="1"/>
    <col min="7" max="7" width="15.1916666666667" style="1" customWidth="1"/>
    <col min="8" max="8" width="15.85" style="1" customWidth="1"/>
    <col min="9" max="9" width="15.5916666666667" style="1" customWidth="1"/>
    <col min="10" max="10" width="15.6416666666667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4.2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7.25" spans="1:10">
      <c r="A3" s="36" t="s">
        <v>2</v>
      </c>
      <c r="B3" s="69"/>
      <c r="C3" s="36"/>
      <c r="D3" s="36"/>
      <c r="E3" s="36"/>
      <c r="F3" s="36"/>
      <c r="G3" s="36"/>
      <c r="H3" s="36"/>
      <c r="I3" s="36"/>
      <c r="J3" s="36"/>
    </row>
    <row r="4" ht="14.25" spans="1:10">
      <c r="A4" s="36" t="s">
        <v>3</v>
      </c>
      <c r="B4" s="69"/>
      <c r="C4" s="36"/>
      <c r="D4" s="36"/>
      <c r="E4" s="36"/>
      <c r="F4" s="36"/>
      <c r="G4" s="36"/>
      <c r="H4" s="36"/>
      <c r="I4" s="36"/>
      <c r="J4" s="36"/>
    </row>
    <row r="5" ht="28.5" customHeight="1" spans="1:10">
      <c r="A5" s="37" t="s">
        <v>4</v>
      </c>
      <c r="B5" s="70"/>
      <c r="C5" s="37"/>
      <c r="D5" s="37"/>
      <c r="E5" s="37"/>
      <c r="F5" s="37"/>
      <c r="G5" s="37"/>
      <c r="H5" s="37"/>
      <c r="I5" s="37"/>
      <c r="J5" s="37"/>
    </row>
    <row r="6" ht="14.25" spans="1:10">
      <c r="A6" s="38" t="s">
        <v>5</v>
      </c>
      <c r="B6" s="71"/>
      <c r="C6" s="38"/>
      <c r="D6" s="38"/>
      <c r="E6" s="38"/>
      <c r="F6" s="38"/>
      <c r="G6" s="38"/>
      <c r="H6" s="38"/>
      <c r="I6" s="38"/>
      <c r="J6" s="38"/>
    </row>
    <row r="7" ht="39" customHeight="1" spans="1:10">
      <c r="A7" s="72" t="s">
        <v>6</v>
      </c>
      <c r="B7" s="73" t="s">
        <v>7</v>
      </c>
      <c r="C7" s="74" t="s">
        <v>8</v>
      </c>
      <c r="D7" s="75" t="s">
        <v>9</v>
      </c>
      <c r="E7" s="74" t="s">
        <v>10</v>
      </c>
      <c r="F7" s="76" t="s">
        <v>11</v>
      </c>
      <c r="G7" s="77"/>
      <c r="H7" s="78" t="s">
        <v>12</v>
      </c>
      <c r="I7" s="102" t="s">
        <v>13</v>
      </c>
      <c r="J7" s="40"/>
    </row>
    <row r="8" ht="30" customHeight="1" spans="1:10">
      <c r="A8" s="72"/>
      <c r="B8" s="73"/>
      <c r="C8" s="74"/>
      <c r="D8" s="79"/>
      <c r="E8" s="74"/>
      <c r="F8" s="78" t="s">
        <v>14</v>
      </c>
      <c r="G8" s="78" t="s">
        <v>15</v>
      </c>
      <c r="H8" s="78" t="s">
        <v>15</v>
      </c>
      <c r="I8" s="102"/>
      <c r="J8" s="40"/>
    </row>
    <row r="9" s="2" customFormat="1" ht="19" customHeight="1" spans="1:10">
      <c r="A9" s="80">
        <v>1</v>
      </c>
      <c r="B9" s="81" t="s">
        <v>16</v>
      </c>
      <c r="C9" s="81" t="s">
        <v>17</v>
      </c>
      <c r="D9" s="82" t="s">
        <v>18</v>
      </c>
      <c r="E9" s="83"/>
      <c r="F9" s="84">
        <v>0.0812</v>
      </c>
      <c r="G9" s="85">
        <v>0.075</v>
      </c>
      <c r="H9" s="86">
        <f t="shared" ref="H9:H12" si="0">G9*1.13</f>
        <v>0.08475</v>
      </c>
      <c r="I9" s="103" t="s">
        <v>19</v>
      </c>
      <c r="J9" s="43"/>
    </row>
    <row r="10" s="2" customFormat="1" ht="19" customHeight="1" spans="1:10">
      <c r="A10" s="80">
        <v>2</v>
      </c>
      <c r="B10" s="81" t="s">
        <v>20</v>
      </c>
      <c r="C10" s="81" t="s">
        <v>21</v>
      </c>
      <c r="D10" s="82" t="s">
        <v>22</v>
      </c>
      <c r="E10" s="83"/>
      <c r="F10" s="84">
        <v>0.04385</v>
      </c>
      <c r="G10" s="85">
        <v>0.043</v>
      </c>
      <c r="H10" s="86">
        <f t="shared" si="0"/>
        <v>0.04859</v>
      </c>
      <c r="I10" s="103" t="s">
        <v>19</v>
      </c>
      <c r="J10" s="43"/>
    </row>
    <row r="11" s="2" customFormat="1" ht="19" customHeight="1" spans="1:10">
      <c r="A11" s="80">
        <v>3</v>
      </c>
      <c r="B11" s="81" t="s">
        <v>23</v>
      </c>
      <c r="C11" s="81" t="s">
        <v>24</v>
      </c>
      <c r="D11" s="82" t="s">
        <v>25</v>
      </c>
      <c r="E11" s="83"/>
      <c r="F11" s="84">
        <v>0.08688</v>
      </c>
      <c r="G11" s="85">
        <v>0.12</v>
      </c>
      <c r="H11" s="86">
        <f t="shared" si="0"/>
        <v>0.1356</v>
      </c>
      <c r="I11" s="103" t="s">
        <v>19</v>
      </c>
      <c r="J11" s="43"/>
    </row>
    <row r="12" s="2" customFormat="1" ht="19" customHeight="1" spans="1:10">
      <c r="A12" s="80">
        <v>4</v>
      </c>
      <c r="B12" s="88"/>
      <c r="C12" s="88"/>
      <c r="D12" s="82"/>
      <c r="E12" s="83"/>
      <c r="F12" s="84"/>
      <c r="G12" s="86"/>
      <c r="H12" s="86"/>
      <c r="I12" s="103"/>
      <c r="J12" s="43"/>
    </row>
    <row r="13" s="2" customFormat="1" ht="19" customHeight="1" spans="1:10">
      <c r="A13" s="80">
        <v>5</v>
      </c>
      <c r="B13" s="88"/>
      <c r="C13" s="88"/>
      <c r="D13" s="82"/>
      <c r="E13" s="119"/>
      <c r="F13" s="86"/>
      <c r="G13" s="86"/>
      <c r="H13" s="86"/>
      <c r="I13" s="103"/>
      <c r="J13" s="43"/>
    </row>
    <row r="14" s="2" customFormat="1" ht="19" customHeight="1" spans="1:10">
      <c r="A14" s="120">
        <v>6</v>
      </c>
      <c r="B14" s="82"/>
      <c r="C14" s="82"/>
      <c r="D14" s="82"/>
      <c r="E14" s="119"/>
      <c r="F14" s="86"/>
      <c r="G14" s="86"/>
      <c r="H14" s="86"/>
      <c r="I14" s="103"/>
      <c r="J14" s="43"/>
    </row>
    <row r="15" ht="31.2" customHeight="1" spans="1:10">
      <c r="A15" s="121" t="s">
        <v>26</v>
      </c>
      <c r="B15" s="122"/>
      <c r="C15" s="121"/>
      <c r="D15" s="121"/>
      <c r="E15" s="121"/>
      <c r="F15" s="121"/>
      <c r="G15" s="121"/>
      <c r="H15" s="121"/>
      <c r="I15" s="121"/>
      <c r="J15" s="125"/>
    </row>
    <row r="16" ht="31.2" customHeight="1" spans="1:10">
      <c r="A16" s="123" t="s">
        <v>27</v>
      </c>
      <c r="B16" s="124"/>
      <c r="C16" s="123"/>
      <c r="D16" s="123"/>
      <c r="E16" s="123"/>
      <c r="F16" s="123"/>
      <c r="G16" s="123"/>
      <c r="H16" s="123"/>
      <c r="I16" s="123"/>
      <c r="J16" s="125"/>
    </row>
    <row r="17" ht="31.2" customHeight="1" spans="1:10">
      <c r="A17" s="123" t="s">
        <v>28</v>
      </c>
      <c r="B17" s="124"/>
      <c r="C17" s="123"/>
      <c r="D17" s="123"/>
      <c r="E17" s="123"/>
      <c r="F17" s="123"/>
      <c r="G17" s="123"/>
      <c r="H17" s="123"/>
      <c r="I17" s="123"/>
      <c r="J17" s="126"/>
    </row>
    <row r="18" ht="31.2" customHeight="1" spans="1:10">
      <c r="A18" s="123" t="s">
        <v>29</v>
      </c>
      <c r="B18" s="124"/>
      <c r="C18" s="123"/>
      <c r="D18" s="123"/>
      <c r="E18" s="123"/>
      <c r="F18" s="123"/>
      <c r="G18" s="123"/>
      <c r="H18" s="123"/>
      <c r="I18" s="123"/>
      <c r="J18" s="126"/>
    </row>
    <row r="19" ht="31.2" customHeight="1" spans="1:10">
      <c r="A19" s="123" t="s">
        <v>30</v>
      </c>
      <c r="B19" s="124"/>
      <c r="C19" s="123"/>
      <c r="D19" s="123"/>
      <c r="E19" s="123"/>
      <c r="F19" s="123"/>
      <c r="G19" s="123"/>
      <c r="H19" s="123"/>
      <c r="I19" s="123"/>
      <c r="J19" s="126"/>
    </row>
    <row r="20" ht="43.2" customHeight="1" spans="1:10">
      <c r="A20" s="123" t="s">
        <v>31</v>
      </c>
      <c r="B20" s="124"/>
      <c r="C20" s="123"/>
      <c r="D20" s="123"/>
      <c r="E20" s="123"/>
      <c r="F20" s="123"/>
      <c r="G20" s="123"/>
      <c r="H20" s="123"/>
      <c r="I20" s="123"/>
      <c r="J20" s="125"/>
    </row>
    <row r="21" s="4" customFormat="1" ht="14.25" spans="1:10">
      <c r="A21" s="94"/>
      <c r="B21" s="95"/>
      <c r="C21" s="94"/>
      <c r="D21" s="94"/>
      <c r="E21" s="94"/>
      <c r="F21" s="94"/>
      <c r="G21" s="94"/>
      <c r="H21" s="96"/>
      <c r="I21" s="96"/>
      <c r="J21" s="57"/>
    </row>
    <row r="22" s="4" customFormat="1" ht="19.2" customHeight="1" spans="1:10">
      <c r="A22" s="97" t="s">
        <v>32</v>
      </c>
      <c r="B22" s="95"/>
      <c r="C22" s="98"/>
      <c r="D22" s="98"/>
      <c r="E22" s="99" t="s">
        <v>33</v>
      </c>
      <c r="F22" s="99"/>
      <c r="G22" s="99"/>
      <c r="H22" s="100"/>
      <c r="I22" s="100"/>
      <c r="J22" s="58"/>
    </row>
    <row r="23" s="4" customFormat="1" ht="19.2" customHeight="1" spans="1:10">
      <c r="A23" s="97"/>
      <c r="B23" s="95"/>
      <c r="C23" s="98"/>
      <c r="D23" s="98"/>
      <c r="E23" s="101"/>
      <c r="F23" s="101"/>
      <c r="G23" s="98"/>
      <c r="H23" s="100"/>
      <c r="I23" s="100"/>
      <c r="J23" s="58"/>
    </row>
    <row r="24" ht="19.2" customHeight="1" spans="1:8">
      <c r="A24" s="97" t="s">
        <v>34</v>
      </c>
      <c r="B24" s="95"/>
      <c r="C24" s="98"/>
      <c r="D24" s="98"/>
      <c r="E24" s="97" t="s">
        <v>34</v>
      </c>
      <c r="F24" s="97"/>
      <c r="G24" s="98"/>
      <c r="H24" s="100"/>
    </row>
    <row r="25" s="4" customFormat="1" ht="19.2" customHeight="1" spans="1:10">
      <c r="A25" s="97"/>
      <c r="B25" s="95"/>
      <c r="C25" s="98"/>
      <c r="D25" s="98"/>
      <c r="E25" s="101"/>
      <c r="F25" s="101"/>
      <c r="G25" s="98"/>
      <c r="H25" s="100"/>
      <c r="I25" s="100"/>
      <c r="J25" s="58"/>
    </row>
    <row r="26" s="4" customFormat="1" ht="19.2" customHeight="1" spans="1:10">
      <c r="A26" s="97" t="s">
        <v>35</v>
      </c>
      <c r="B26" s="101"/>
      <c r="C26" s="94"/>
      <c r="D26" s="94"/>
      <c r="E26" s="97" t="s">
        <v>35</v>
      </c>
      <c r="F26" s="97"/>
      <c r="G26" s="94"/>
      <c r="H26" s="100"/>
      <c r="I26" s="100"/>
      <c r="J26" s="58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5:I15"/>
    <mergeCell ref="A16:I16"/>
    <mergeCell ref="A17:I17"/>
    <mergeCell ref="A18:I18"/>
    <mergeCell ref="A19:I19"/>
    <mergeCell ref="A20:I20"/>
    <mergeCell ref="E22:G22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5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4">
    <cfRule type="duplicateValues" dxfId="0" priority="9"/>
  </conditionalFormatting>
  <conditionalFormatting sqref="E21:F21">
    <cfRule type="duplicateValues" dxfId="1" priority="12"/>
  </conditionalFormatting>
  <conditionalFormatting sqref="B24">
    <cfRule type="duplicateValues" dxfId="1" priority="11"/>
  </conditionalFormatting>
  <conditionalFormatting sqref="B12:B13">
    <cfRule type="duplicateValues" dxfId="0" priority="1"/>
  </conditionalFormatting>
  <conditionalFormatting sqref="E25:F25 E22:F23">
    <cfRule type="duplicateValues" dxfId="1" priority="10"/>
  </conditionalFormatting>
  <pageMargins left="0.354166666666667" right="0.0388888888888889" top="0.590277777777778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9" sqref="I9:I11"/>
    </sheetView>
  </sheetViews>
  <sheetFormatPr defaultColWidth="9" defaultRowHeight="13.5"/>
  <cols>
    <col min="1" max="1" width="5.66666666666667" style="1" customWidth="1"/>
    <col min="2" max="2" width="21.4166666666667" style="5" customWidth="1"/>
    <col min="3" max="3" width="28.4166666666667" style="1" customWidth="1"/>
    <col min="4" max="4" width="13.7916666666667" style="1" customWidth="1"/>
    <col min="5" max="5" width="12.3583333333333" style="1" customWidth="1"/>
    <col min="6" max="6" width="10.4333333333333" style="1" customWidth="1"/>
    <col min="7" max="7" width="11.25" style="1" customWidth="1"/>
    <col min="8" max="8" width="13.85" style="1" customWidth="1"/>
    <col min="9" max="9" width="19.1166666666667" style="1" customWidth="1"/>
    <col min="10" max="10" width="11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4.25" spans="1:10">
      <c r="A2" s="7" t="s">
        <v>36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7.25" spans="1:10">
      <c r="A3" s="36" t="s">
        <v>2</v>
      </c>
      <c r="B3" s="69"/>
      <c r="C3" s="36"/>
      <c r="D3" s="36"/>
      <c r="E3" s="36"/>
      <c r="F3" s="36"/>
      <c r="G3" s="36"/>
      <c r="H3" s="36"/>
      <c r="I3" s="36"/>
      <c r="J3" s="36"/>
    </row>
    <row r="4" s="1" customFormat="1" ht="14.25" spans="1:10">
      <c r="A4" s="36" t="s">
        <v>3</v>
      </c>
      <c r="B4" s="69"/>
      <c r="C4" s="36"/>
      <c r="D4" s="36"/>
      <c r="E4" s="36"/>
      <c r="F4" s="36"/>
      <c r="G4" s="36"/>
      <c r="H4" s="36"/>
      <c r="I4" s="36"/>
      <c r="J4" s="36"/>
    </row>
    <row r="5" s="1" customFormat="1" ht="28.5" customHeight="1" spans="1:10">
      <c r="A5" s="37" t="s">
        <v>4</v>
      </c>
      <c r="B5" s="70"/>
      <c r="C5" s="37"/>
      <c r="D5" s="37"/>
      <c r="E5" s="37"/>
      <c r="F5" s="37"/>
      <c r="G5" s="37"/>
      <c r="H5" s="37"/>
      <c r="I5" s="37"/>
      <c r="J5" s="37"/>
    </row>
    <row r="6" s="1" customFormat="1" ht="14.25" spans="1:10">
      <c r="A6" s="38" t="s">
        <v>5</v>
      </c>
      <c r="B6" s="71"/>
      <c r="C6" s="38"/>
      <c r="D6" s="38"/>
      <c r="E6" s="38"/>
      <c r="F6" s="38"/>
      <c r="G6" s="38"/>
      <c r="H6" s="38"/>
      <c r="I6" s="38"/>
      <c r="J6" s="38"/>
    </row>
    <row r="7" s="1" customFormat="1" ht="39" customHeight="1" spans="1:10">
      <c r="A7" s="72" t="s">
        <v>6</v>
      </c>
      <c r="B7" s="73" t="s">
        <v>7</v>
      </c>
      <c r="C7" s="74" t="s">
        <v>8</v>
      </c>
      <c r="D7" s="75" t="s">
        <v>9</v>
      </c>
      <c r="E7" s="74" t="s">
        <v>37</v>
      </c>
      <c r="F7" s="76" t="s">
        <v>11</v>
      </c>
      <c r="G7" s="77"/>
      <c r="H7" s="78" t="s">
        <v>12</v>
      </c>
      <c r="I7" s="102" t="s">
        <v>13</v>
      </c>
      <c r="J7" s="40"/>
    </row>
    <row r="8" s="1" customFormat="1" ht="30" customHeight="1" spans="1:10">
      <c r="A8" s="72"/>
      <c r="B8" s="73"/>
      <c r="C8" s="74"/>
      <c r="D8" s="79"/>
      <c r="E8" s="74"/>
      <c r="F8" s="78"/>
      <c r="G8" s="78" t="s">
        <v>15</v>
      </c>
      <c r="H8" s="78" t="s">
        <v>15</v>
      </c>
      <c r="I8" s="102"/>
      <c r="J8" s="40"/>
    </row>
    <row r="9" s="2" customFormat="1" ht="19" customHeight="1" spans="1:11">
      <c r="A9" s="80">
        <v>1</v>
      </c>
      <c r="B9" s="81" t="s">
        <v>38</v>
      </c>
      <c r="C9" s="82" t="s">
        <v>39</v>
      </c>
      <c r="D9" s="82" t="s">
        <v>40</v>
      </c>
      <c r="E9" s="83" t="s">
        <v>41</v>
      </c>
      <c r="F9" s="84"/>
      <c r="G9" s="85">
        <v>0.32</v>
      </c>
      <c r="H9" s="86">
        <f t="shared" ref="H9:H11" si="0">G9*1.13</f>
        <v>0.3616</v>
      </c>
      <c r="I9" s="103" t="s">
        <v>19</v>
      </c>
      <c r="J9" s="43"/>
      <c r="K9" s="68"/>
    </row>
    <row r="10" s="2" customFormat="1" ht="19" customHeight="1" spans="1:11">
      <c r="A10" s="80">
        <v>2</v>
      </c>
      <c r="B10" s="87" t="s">
        <v>42</v>
      </c>
      <c r="C10" s="87" t="s">
        <v>43</v>
      </c>
      <c r="D10" s="87" t="s">
        <v>44</v>
      </c>
      <c r="E10" s="83" t="s">
        <v>45</v>
      </c>
      <c r="F10" s="84"/>
      <c r="G10" s="85">
        <v>0.23</v>
      </c>
      <c r="H10" s="86">
        <f t="shared" si="0"/>
        <v>0.2599</v>
      </c>
      <c r="I10" s="87" t="s">
        <v>46</v>
      </c>
      <c r="J10" s="43"/>
      <c r="K10" s="68"/>
    </row>
    <row r="11" s="2" customFormat="1" ht="19" customHeight="1" spans="1:11">
      <c r="A11" s="80">
        <v>3</v>
      </c>
      <c r="B11" s="87" t="s">
        <v>47</v>
      </c>
      <c r="C11" s="87" t="s">
        <v>43</v>
      </c>
      <c r="D11" s="87" t="s">
        <v>48</v>
      </c>
      <c r="E11" s="83" t="s">
        <v>45</v>
      </c>
      <c r="F11" s="84"/>
      <c r="G11" s="85">
        <v>0.26</v>
      </c>
      <c r="H11" s="86">
        <f t="shared" si="0"/>
        <v>0.2938</v>
      </c>
      <c r="I11" s="87" t="s">
        <v>46</v>
      </c>
      <c r="J11" s="43"/>
      <c r="K11" s="68"/>
    </row>
    <row r="12" s="2" customFormat="1" ht="19" customHeight="1" spans="1:10">
      <c r="A12" s="80">
        <v>4</v>
      </c>
      <c r="B12" s="88"/>
      <c r="C12" s="88"/>
      <c r="D12" s="82"/>
      <c r="E12" s="83"/>
      <c r="F12" s="84"/>
      <c r="G12" s="86"/>
      <c r="H12" s="86"/>
      <c r="I12" s="103"/>
      <c r="J12" s="43"/>
    </row>
    <row r="13" s="3" customFormat="1" ht="25" customHeight="1" spans="1:10">
      <c r="A13" s="89" t="s">
        <v>26</v>
      </c>
      <c r="B13" s="90"/>
      <c r="C13" s="89"/>
      <c r="D13" s="89"/>
      <c r="E13" s="89"/>
      <c r="F13" s="89"/>
      <c r="G13" s="89"/>
      <c r="H13" s="89"/>
      <c r="I13" s="89"/>
      <c r="J13" s="47"/>
    </row>
    <row r="14" s="3" customFormat="1" ht="25" customHeight="1" spans="1:10">
      <c r="A14" s="91" t="s">
        <v>49</v>
      </c>
      <c r="B14" s="92"/>
      <c r="C14" s="91"/>
      <c r="D14" s="91"/>
      <c r="E14" s="91"/>
      <c r="F14" s="91"/>
      <c r="G14" s="91"/>
      <c r="H14" s="91"/>
      <c r="I14" s="91"/>
      <c r="J14" s="47"/>
    </row>
    <row r="15" s="3" customFormat="1" ht="25" customHeight="1" spans="1:10">
      <c r="A15" s="91" t="s">
        <v>28</v>
      </c>
      <c r="B15" s="92"/>
      <c r="C15" s="91"/>
      <c r="D15" s="91"/>
      <c r="E15" s="91"/>
      <c r="F15" s="91"/>
      <c r="G15" s="91"/>
      <c r="H15" s="91"/>
      <c r="I15" s="91"/>
      <c r="J15" s="48"/>
    </row>
    <row r="16" s="3" customFormat="1" ht="25" customHeight="1" spans="1:10">
      <c r="A16" s="91" t="s">
        <v>29</v>
      </c>
      <c r="B16" s="92"/>
      <c r="C16" s="91"/>
      <c r="D16" s="91"/>
      <c r="E16" s="91"/>
      <c r="F16" s="91"/>
      <c r="G16" s="91"/>
      <c r="H16" s="91"/>
      <c r="I16" s="91"/>
      <c r="J16" s="48"/>
    </row>
    <row r="17" s="3" customFormat="1" ht="38" customHeight="1" spans="1:10">
      <c r="A17" s="91" t="s">
        <v>30</v>
      </c>
      <c r="B17" s="92"/>
      <c r="C17" s="91"/>
      <c r="D17" s="91"/>
      <c r="E17" s="91"/>
      <c r="F17" s="91"/>
      <c r="G17" s="91"/>
      <c r="H17" s="91"/>
      <c r="I17" s="91"/>
      <c r="J17" s="48"/>
    </row>
    <row r="18" s="3" customFormat="1" ht="38" customHeight="1" spans="1:10">
      <c r="A18" s="93" t="s">
        <v>50</v>
      </c>
      <c r="B18" s="92"/>
      <c r="C18" s="91"/>
      <c r="D18" s="91"/>
      <c r="E18" s="91"/>
      <c r="F18" s="91"/>
      <c r="G18" s="91"/>
      <c r="H18" s="91"/>
      <c r="I18" s="91"/>
      <c r="J18" s="47"/>
    </row>
    <row r="19" s="4" customFormat="1" ht="14.25" spans="1:10">
      <c r="A19" s="94"/>
      <c r="B19" s="95"/>
      <c r="C19" s="94"/>
      <c r="D19" s="94"/>
      <c r="E19" s="94"/>
      <c r="F19" s="94"/>
      <c r="G19" s="94"/>
      <c r="H19" s="96"/>
      <c r="I19" s="96"/>
      <c r="J19" s="57"/>
    </row>
    <row r="20" s="4" customFormat="1" ht="19.2" customHeight="1" spans="1:10">
      <c r="A20" s="97" t="s">
        <v>32</v>
      </c>
      <c r="B20" s="95"/>
      <c r="C20" s="98"/>
      <c r="D20" s="98"/>
      <c r="E20" s="99" t="s">
        <v>33</v>
      </c>
      <c r="F20" s="99"/>
      <c r="G20" s="99"/>
      <c r="H20" s="100"/>
      <c r="I20" s="100"/>
      <c r="J20" s="58"/>
    </row>
    <row r="21" s="4" customFormat="1" ht="19.2" customHeight="1" spans="1:10">
      <c r="A21" s="97"/>
      <c r="B21" s="95"/>
      <c r="C21" s="98"/>
      <c r="D21" s="98"/>
      <c r="E21" s="101"/>
      <c r="F21" s="101"/>
      <c r="G21" s="98"/>
      <c r="H21" s="100"/>
      <c r="I21" s="100"/>
      <c r="J21" s="58"/>
    </row>
    <row r="22" s="1" customFormat="1" ht="19.2" customHeight="1" spans="1:8">
      <c r="A22" s="97" t="s">
        <v>34</v>
      </c>
      <c r="B22" s="95"/>
      <c r="C22" s="98"/>
      <c r="D22" s="98"/>
      <c r="E22" s="97" t="s">
        <v>34</v>
      </c>
      <c r="F22" s="97"/>
      <c r="G22" s="98"/>
      <c r="H22" s="100"/>
    </row>
    <row r="23" s="4" customFormat="1" ht="19.2" customHeight="1" spans="1:10">
      <c r="A23" s="97"/>
      <c r="B23" s="95"/>
      <c r="C23" s="98"/>
      <c r="D23" s="98"/>
      <c r="E23" s="101"/>
      <c r="F23" s="101"/>
      <c r="G23" s="98"/>
      <c r="H23" s="100"/>
      <c r="I23" s="100"/>
      <c r="J23" s="58"/>
    </row>
    <row r="24" s="4" customFormat="1" ht="19.2" customHeight="1" spans="1:10">
      <c r="A24" s="97" t="s">
        <v>35</v>
      </c>
      <c r="B24" s="101"/>
      <c r="C24" s="94"/>
      <c r="D24" s="94"/>
      <c r="E24" s="97" t="s">
        <v>35</v>
      </c>
      <c r="F24" s="97"/>
      <c r="G24" s="94"/>
      <c r="H24" s="100"/>
      <c r="I24" s="100"/>
      <c r="J24" s="58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3:I13"/>
    <mergeCell ref="A14:I14"/>
    <mergeCell ref="A15:I15"/>
    <mergeCell ref="A16:I16"/>
    <mergeCell ref="A17:I17"/>
    <mergeCell ref="A18:I18"/>
    <mergeCell ref="E20:G20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E19:F19">
    <cfRule type="duplicateValues" dxfId="1" priority="8"/>
  </conditionalFormatting>
  <conditionalFormatting sqref="B22">
    <cfRule type="duplicateValues" dxfId="1" priority="7"/>
  </conditionalFormatting>
  <conditionalFormatting sqref="E23:F23 E20:F21">
    <cfRule type="duplicateValues" dxfId="1" priority="6"/>
  </conditionalFormatting>
  <pageMargins left="0.75" right="0.196527777777778" top="0.314583333333333" bottom="0.196527777777778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18"/>
  <sheetViews>
    <sheetView topLeftCell="A3" workbookViewId="0">
      <selection activeCell="P10" sqref="P10"/>
    </sheetView>
  </sheetViews>
  <sheetFormatPr defaultColWidth="9" defaultRowHeight="13.5"/>
  <cols>
    <col min="1" max="1" width="3.375" customWidth="1"/>
    <col min="2" max="2" width="15.625" customWidth="1"/>
    <col min="3" max="3" width="23.125" customWidth="1"/>
    <col min="4" max="4" width="15.625" customWidth="1"/>
    <col min="5" max="5" width="19.75" customWidth="1"/>
    <col min="6" max="6" width="15.125" customWidth="1"/>
    <col min="7" max="7" width="22.5" customWidth="1"/>
    <col min="8" max="8" width="13.125" customWidth="1"/>
    <col min="9" max="9" width="12.5" customWidth="1"/>
    <col min="10" max="10" width="10.75" customWidth="1"/>
    <col min="11" max="11" width="12.625"/>
  </cols>
  <sheetData>
    <row r="3" ht="30" customHeight="1" spans="2:11">
      <c r="B3" s="104" t="s">
        <v>51</v>
      </c>
      <c r="C3" s="105"/>
      <c r="D3" s="105"/>
      <c r="E3" s="106"/>
      <c r="F3" s="107" t="s">
        <v>52</v>
      </c>
      <c r="G3" s="108"/>
      <c r="H3" s="108"/>
      <c r="I3" s="117"/>
      <c r="J3" s="110" t="s">
        <v>13</v>
      </c>
      <c r="K3" s="110"/>
    </row>
    <row r="4" ht="18" customHeight="1" spans="2:11">
      <c r="B4" s="109" t="s">
        <v>53</v>
      </c>
      <c r="C4" s="109" t="s">
        <v>54</v>
      </c>
      <c r="D4" s="104" t="s">
        <v>55</v>
      </c>
      <c r="E4" s="109" t="s">
        <v>56</v>
      </c>
      <c r="F4" s="110" t="s">
        <v>53</v>
      </c>
      <c r="G4" s="110" t="s">
        <v>54</v>
      </c>
      <c r="H4" s="107" t="s">
        <v>55</v>
      </c>
      <c r="I4" s="110" t="s">
        <v>57</v>
      </c>
      <c r="J4" s="110" t="s">
        <v>58</v>
      </c>
      <c r="K4" s="110" t="s">
        <v>59</v>
      </c>
    </row>
    <row r="5" ht="16.5" spans="2:11">
      <c r="B5" s="81" t="s">
        <v>60</v>
      </c>
      <c r="C5" s="81" t="s">
        <v>61</v>
      </c>
      <c r="D5" s="111" t="s">
        <v>62</v>
      </c>
      <c r="E5" s="84">
        <v>0.36</v>
      </c>
      <c r="F5" s="81" t="s">
        <v>63</v>
      </c>
      <c r="G5" s="81" t="s">
        <v>64</v>
      </c>
      <c r="H5" s="82" t="s">
        <v>62</v>
      </c>
      <c r="I5" s="84">
        <v>0.026</v>
      </c>
      <c r="J5" s="87">
        <f>E5-I5</f>
        <v>0.334</v>
      </c>
      <c r="K5" s="118">
        <f>J5/E5</f>
        <v>0.927777777777778</v>
      </c>
    </row>
    <row r="6" ht="16.5" spans="2:11">
      <c r="B6" s="81" t="s">
        <v>65</v>
      </c>
      <c r="C6" s="81" t="s">
        <v>66</v>
      </c>
      <c r="D6" s="111" t="s">
        <v>67</v>
      </c>
      <c r="E6" s="84">
        <v>0.14</v>
      </c>
      <c r="F6" s="81" t="s">
        <v>68</v>
      </c>
      <c r="G6" s="81" t="s">
        <v>69</v>
      </c>
      <c r="H6" s="82" t="s">
        <v>67</v>
      </c>
      <c r="I6" s="84">
        <v>0.046</v>
      </c>
      <c r="J6" s="87">
        <f>E6-I6</f>
        <v>0.094</v>
      </c>
      <c r="K6" s="118">
        <f>J6/E6</f>
        <v>0.671428571428571</v>
      </c>
    </row>
    <row r="7" ht="16.5" spans="2:11">
      <c r="B7" s="81" t="s">
        <v>70</v>
      </c>
      <c r="C7" s="81" t="s">
        <v>71</v>
      </c>
      <c r="D7" s="111" t="s">
        <v>72</v>
      </c>
      <c r="E7" s="84">
        <v>0.22</v>
      </c>
      <c r="F7" s="81" t="s">
        <v>70</v>
      </c>
      <c r="G7" s="81" t="s">
        <v>71</v>
      </c>
      <c r="H7" s="82" t="s">
        <v>72</v>
      </c>
      <c r="I7" s="84">
        <v>0.2</v>
      </c>
      <c r="J7" s="87">
        <f>E7-I7</f>
        <v>0.02</v>
      </c>
      <c r="K7" s="118">
        <f>J7/E7</f>
        <v>0.0909090909090909</v>
      </c>
    </row>
    <row r="10" ht="21" customHeight="1" spans="2:5">
      <c r="B10" s="112" t="s">
        <v>73</v>
      </c>
      <c r="C10" s="112"/>
      <c r="D10" s="112"/>
      <c r="E10" s="112"/>
    </row>
    <row r="11" ht="21" customHeight="1" spans="2:5">
      <c r="B11" s="112" t="s">
        <v>53</v>
      </c>
      <c r="C11" s="112" t="s">
        <v>54</v>
      </c>
      <c r="D11" s="113" t="s">
        <v>55</v>
      </c>
      <c r="E11" s="112" t="s">
        <v>57</v>
      </c>
    </row>
    <row r="12" ht="16.5" spans="2:5">
      <c r="B12" s="88" t="s">
        <v>74</v>
      </c>
      <c r="C12" s="88" t="s">
        <v>75</v>
      </c>
      <c r="D12" s="82" t="s">
        <v>76</v>
      </c>
      <c r="E12" s="114">
        <v>1.50442477876106</v>
      </c>
    </row>
    <row r="13" ht="16.5" spans="2:5">
      <c r="B13" s="88" t="s">
        <v>77</v>
      </c>
      <c r="C13" s="88" t="s">
        <v>78</v>
      </c>
      <c r="D13" s="82" t="s">
        <v>79</v>
      </c>
      <c r="E13" s="114">
        <v>1.5929203539823</v>
      </c>
    </row>
    <row r="14" spans="2:5">
      <c r="B14" s="115" t="s">
        <v>80</v>
      </c>
      <c r="C14" s="116"/>
      <c r="D14" s="116"/>
      <c r="E14" s="116"/>
    </row>
    <row r="15" ht="27" customHeight="1" spans="2:5">
      <c r="B15" s="116"/>
      <c r="C15" s="116"/>
      <c r="D15" s="116"/>
      <c r="E15" s="116"/>
    </row>
    <row r="16" spans="2:5">
      <c r="B16" s="116"/>
      <c r="C16" s="116"/>
      <c r="D16" s="116"/>
      <c r="E16" s="116"/>
    </row>
    <row r="17" ht="27" customHeight="1" spans="2:5">
      <c r="B17" s="116"/>
      <c r="C17" s="116"/>
      <c r="D17" s="116"/>
      <c r="E17" s="116"/>
    </row>
    <row r="18" ht="27" customHeight="1" spans="2:5">
      <c r="B18" s="116"/>
      <c r="C18" s="116"/>
      <c r="D18" s="116"/>
      <c r="E18" s="116"/>
    </row>
  </sheetData>
  <mergeCells count="5">
    <mergeCell ref="B3:E3"/>
    <mergeCell ref="F3:I3"/>
    <mergeCell ref="J3:K3"/>
    <mergeCell ref="B10:E10"/>
    <mergeCell ref="B14:E18"/>
  </mergeCells>
  <conditionalFormatting sqref="B5">
    <cfRule type="duplicateValues" dxfId="0" priority="9"/>
  </conditionalFormatting>
  <conditionalFormatting sqref="F5">
    <cfRule type="duplicateValues" dxfId="0" priority="7"/>
  </conditionalFormatting>
  <conditionalFormatting sqref="B6">
    <cfRule type="duplicateValues" dxfId="0" priority="3"/>
  </conditionalFormatting>
  <conditionalFormatting sqref="F6">
    <cfRule type="duplicateValues" dxfId="0" priority="6"/>
  </conditionalFormatting>
  <conditionalFormatting sqref="B7">
    <cfRule type="duplicateValues" dxfId="0" priority="2"/>
  </conditionalFormatting>
  <conditionalFormatting sqref="F7">
    <cfRule type="duplicateValues" dxfId="0" priority="5"/>
  </conditionalFormatting>
  <conditionalFormatting sqref="B12:B1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G9" sqref="G9:G11"/>
    </sheetView>
  </sheetViews>
  <sheetFormatPr defaultColWidth="9" defaultRowHeight="13.5"/>
  <cols>
    <col min="1" max="1" width="5.66666666666667" style="1" customWidth="1"/>
    <col min="2" max="2" width="21.4166666666667" style="5" customWidth="1"/>
    <col min="3" max="3" width="28.4166666666667" style="1" customWidth="1"/>
    <col min="4" max="4" width="13.7916666666667" style="1" customWidth="1"/>
    <col min="5" max="5" width="12.3583333333333" style="1" customWidth="1"/>
    <col min="6" max="6" width="10.4333333333333" style="1" customWidth="1"/>
    <col min="7" max="7" width="11.25" style="1" customWidth="1"/>
    <col min="8" max="8" width="13.85" style="1" customWidth="1"/>
    <col min="9" max="9" width="19.1166666666667" style="1" customWidth="1"/>
    <col min="10" max="10" width="11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4.25" spans="1:10">
      <c r="A2" s="7" t="s">
        <v>81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7.25" spans="1:10">
      <c r="A3" s="36" t="s">
        <v>2</v>
      </c>
      <c r="B3" s="69"/>
      <c r="C3" s="36"/>
      <c r="D3" s="36"/>
      <c r="E3" s="36"/>
      <c r="F3" s="36"/>
      <c r="G3" s="36"/>
      <c r="H3" s="36"/>
      <c r="I3" s="36"/>
      <c r="J3" s="36"/>
    </row>
    <row r="4" s="1" customFormat="1" ht="14.25" spans="1:10">
      <c r="A4" s="36" t="s">
        <v>3</v>
      </c>
      <c r="B4" s="69"/>
      <c r="C4" s="36"/>
      <c r="D4" s="36"/>
      <c r="E4" s="36"/>
      <c r="F4" s="36"/>
      <c r="G4" s="36"/>
      <c r="H4" s="36"/>
      <c r="I4" s="36"/>
      <c r="J4" s="36"/>
    </row>
    <row r="5" s="1" customFormat="1" ht="28.5" customHeight="1" spans="1:10">
      <c r="A5" s="37" t="s">
        <v>4</v>
      </c>
      <c r="B5" s="70"/>
      <c r="C5" s="37"/>
      <c r="D5" s="37"/>
      <c r="E5" s="37"/>
      <c r="F5" s="37"/>
      <c r="G5" s="37"/>
      <c r="H5" s="37"/>
      <c r="I5" s="37"/>
      <c r="J5" s="37"/>
    </row>
    <row r="6" s="1" customFormat="1" ht="14.25" spans="1:10">
      <c r="A6" s="38" t="s">
        <v>5</v>
      </c>
      <c r="B6" s="71"/>
      <c r="C6" s="38"/>
      <c r="D6" s="38"/>
      <c r="E6" s="38"/>
      <c r="F6" s="38"/>
      <c r="G6" s="38"/>
      <c r="H6" s="38"/>
      <c r="I6" s="38"/>
      <c r="J6" s="38"/>
    </row>
    <row r="7" s="1" customFormat="1" ht="39" customHeight="1" spans="1:10">
      <c r="A7" s="72" t="s">
        <v>6</v>
      </c>
      <c r="B7" s="73" t="s">
        <v>7</v>
      </c>
      <c r="C7" s="74" t="s">
        <v>8</v>
      </c>
      <c r="D7" s="75" t="s">
        <v>9</v>
      </c>
      <c r="E7" s="74" t="s">
        <v>37</v>
      </c>
      <c r="F7" s="76" t="s">
        <v>11</v>
      </c>
      <c r="G7" s="77"/>
      <c r="H7" s="78" t="s">
        <v>12</v>
      </c>
      <c r="I7" s="102" t="s">
        <v>13</v>
      </c>
      <c r="J7" s="40"/>
    </row>
    <row r="8" s="1" customFormat="1" ht="30" customHeight="1" spans="1:11">
      <c r="A8" s="72"/>
      <c r="B8" s="73"/>
      <c r="C8" s="74"/>
      <c r="D8" s="79"/>
      <c r="E8" s="74"/>
      <c r="F8" s="78" t="s">
        <v>82</v>
      </c>
      <c r="G8" s="78" t="s">
        <v>83</v>
      </c>
      <c r="H8" s="78" t="s">
        <v>83</v>
      </c>
      <c r="I8" s="102"/>
      <c r="J8" s="40"/>
      <c r="K8" s="5" t="s">
        <v>59</v>
      </c>
    </row>
    <row r="9" s="2" customFormat="1" ht="19" customHeight="1" spans="1:11">
      <c r="A9" s="80">
        <v>1</v>
      </c>
      <c r="B9" s="81" t="s">
        <v>84</v>
      </c>
      <c r="C9" s="82" t="s">
        <v>85</v>
      </c>
      <c r="D9" s="82"/>
      <c r="E9" s="83" t="s">
        <v>45</v>
      </c>
      <c r="F9" s="84">
        <v>0.029</v>
      </c>
      <c r="G9" s="85">
        <v>0.025</v>
      </c>
      <c r="H9" s="86">
        <f t="shared" ref="H9:H11" si="0">G9*1.13</f>
        <v>0.02825</v>
      </c>
      <c r="I9" s="103" t="s">
        <v>19</v>
      </c>
      <c r="J9" s="43">
        <f>F9-G9</f>
        <v>0.004</v>
      </c>
      <c r="K9" s="68">
        <f>J9/F9</f>
        <v>0.137931034482759</v>
      </c>
    </row>
    <row r="10" s="2" customFormat="1" ht="19" customHeight="1" spans="1:11">
      <c r="A10" s="80">
        <v>2</v>
      </c>
      <c r="B10" s="87" t="s">
        <v>86</v>
      </c>
      <c r="C10" s="87" t="s">
        <v>87</v>
      </c>
      <c r="D10" s="87"/>
      <c r="E10" s="83" t="s">
        <v>45</v>
      </c>
      <c r="F10" s="84">
        <v>0.718</v>
      </c>
      <c r="G10" s="85">
        <v>0.609</v>
      </c>
      <c r="H10" s="86">
        <f t="shared" si="0"/>
        <v>0.68817</v>
      </c>
      <c r="I10" s="87" t="s">
        <v>46</v>
      </c>
      <c r="J10" s="43">
        <f>F10-G10</f>
        <v>0.109</v>
      </c>
      <c r="K10" s="68">
        <f>J10/F10</f>
        <v>0.151810584958217</v>
      </c>
    </row>
    <row r="11" s="2" customFormat="1" ht="19" customHeight="1" spans="1:11">
      <c r="A11" s="80">
        <v>3</v>
      </c>
      <c r="B11" s="87" t="s">
        <v>88</v>
      </c>
      <c r="C11" s="87" t="s">
        <v>89</v>
      </c>
      <c r="D11" s="87" t="s">
        <v>90</v>
      </c>
      <c r="E11" s="83" t="s">
        <v>45</v>
      </c>
      <c r="F11" s="84">
        <v>0.221</v>
      </c>
      <c r="G11" s="86">
        <v>0.2057</v>
      </c>
      <c r="H11" s="86">
        <f t="shared" si="0"/>
        <v>0.232441</v>
      </c>
      <c r="I11" s="103" t="s">
        <v>19</v>
      </c>
      <c r="J11" s="43">
        <f>F11-G11</f>
        <v>0.0153</v>
      </c>
      <c r="K11" s="68">
        <f>J11/F11</f>
        <v>0.0692307692307693</v>
      </c>
    </row>
    <row r="12" s="2" customFormat="1" ht="19" customHeight="1" spans="1:10">
      <c r="A12" s="80">
        <v>4</v>
      </c>
      <c r="B12" s="88"/>
      <c r="C12" s="88"/>
      <c r="D12" s="82"/>
      <c r="E12" s="83"/>
      <c r="F12" s="84"/>
      <c r="G12" s="86"/>
      <c r="H12" s="86"/>
      <c r="I12" s="103"/>
      <c r="J12" s="43"/>
    </row>
    <row r="13" s="3" customFormat="1" ht="25" customHeight="1" spans="1:10">
      <c r="A13" s="89" t="s">
        <v>26</v>
      </c>
      <c r="B13" s="90"/>
      <c r="C13" s="89"/>
      <c r="D13" s="89"/>
      <c r="E13" s="89"/>
      <c r="F13" s="89"/>
      <c r="G13" s="89"/>
      <c r="H13" s="89"/>
      <c r="I13" s="89"/>
      <c r="J13" s="47"/>
    </row>
    <row r="14" s="3" customFormat="1" ht="25" customHeight="1" spans="1:10">
      <c r="A14" s="91" t="s">
        <v>91</v>
      </c>
      <c r="B14" s="92"/>
      <c r="C14" s="91"/>
      <c r="D14" s="91"/>
      <c r="E14" s="91"/>
      <c r="F14" s="91"/>
      <c r="G14" s="91"/>
      <c r="H14" s="91"/>
      <c r="I14" s="91"/>
      <c r="J14" s="47"/>
    </row>
    <row r="15" s="3" customFormat="1" ht="25" customHeight="1" spans="1:10">
      <c r="A15" s="91" t="s">
        <v>28</v>
      </c>
      <c r="B15" s="92"/>
      <c r="C15" s="91"/>
      <c r="D15" s="91"/>
      <c r="E15" s="91"/>
      <c r="F15" s="91"/>
      <c r="G15" s="91"/>
      <c r="H15" s="91"/>
      <c r="I15" s="91"/>
      <c r="J15" s="48"/>
    </row>
    <row r="16" s="3" customFormat="1" ht="25" customHeight="1" spans="1:10">
      <c r="A16" s="91" t="s">
        <v>29</v>
      </c>
      <c r="B16" s="92"/>
      <c r="C16" s="91"/>
      <c r="D16" s="91"/>
      <c r="E16" s="91"/>
      <c r="F16" s="91"/>
      <c r="G16" s="91"/>
      <c r="H16" s="91"/>
      <c r="I16" s="91"/>
      <c r="J16" s="48"/>
    </row>
    <row r="17" s="3" customFormat="1" ht="38" customHeight="1" spans="1:10">
      <c r="A17" s="91" t="s">
        <v>30</v>
      </c>
      <c r="B17" s="92"/>
      <c r="C17" s="91"/>
      <c r="D17" s="91"/>
      <c r="E17" s="91"/>
      <c r="F17" s="91"/>
      <c r="G17" s="91"/>
      <c r="H17" s="91"/>
      <c r="I17" s="91"/>
      <c r="J17" s="48"/>
    </row>
    <row r="18" s="3" customFormat="1" ht="38" customHeight="1" spans="1:10">
      <c r="A18" s="93" t="s">
        <v>50</v>
      </c>
      <c r="B18" s="92"/>
      <c r="C18" s="91"/>
      <c r="D18" s="91"/>
      <c r="E18" s="91"/>
      <c r="F18" s="91"/>
      <c r="G18" s="91"/>
      <c r="H18" s="91"/>
      <c r="I18" s="91"/>
      <c r="J18" s="47"/>
    </row>
    <row r="19" s="4" customFormat="1" ht="14.25" spans="1:10">
      <c r="A19" s="94"/>
      <c r="B19" s="95"/>
      <c r="C19" s="94"/>
      <c r="D19" s="94"/>
      <c r="E19" s="94"/>
      <c r="F19" s="94"/>
      <c r="G19" s="94"/>
      <c r="H19" s="96"/>
      <c r="I19" s="96"/>
      <c r="J19" s="57"/>
    </row>
    <row r="20" s="4" customFormat="1" ht="19.2" customHeight="1" spans="1:10">
      <c r="A20" s="97" t="s">
        <v>32</v>
      </c>
      <c r="B20" s="95"/>
      <c r="C20" s="98"/>
      <c r="D20" s="98"/>
      <c r="E20" s="99" t="s">
        <v>33</v>
      </c>
      <c r="F20" s="99"/>
      <c r="G20" s="99"/>
      <c r="H20" s="100"/>
      <c r="I20" s="100"/>
      <c r="J20" s="58"/>
    </row>
    <row r="21" s="4" customFormat="1" ht="19.2" customHeight="1" spans="1:10">
      <c r="A21" s="97"/>
      <c r="B21" s="95"/>
      <c r="C21" s="98"/>
      <c r="D21" s="98"/>
      <c r="E21" s="101"/>
      <c r="F21" s="101"/>
      <c r="G21" s="98"/>
      <c r="H21" s="100"/>
      <c r="I21" s="100"/>
      <c r="J21" s="58"/>
    </row>
    <row r="22" s="1" customFormat="1" ht="19.2" customHeight="1" spans="1:8">
      <c r="A22" s="97" t="s">
        <v>34</v>
      </c>
      <c r="B22" s="95"/>
      <c r="C22" s="98"/>
      <c r="D22" s="98"/>
      <c r="E22" s="97" t="s">
        <v>34</v>
      </c>
      <c r="F22" s="97"/>
      <c r="G22" s="98"/>
      <c r="H22" s="100"/>
    </row>
    <row r="23" s="4" customFormat="1" ht="19.2" customHeight="1" spans="1:10">
      <c r="A23" s="97"/>
      <c r="B23" s="95"/>
      <c r="C23" s="98"/>
      <c r="D23" s="98"/>
      <c r="E23" s="101"/>
      <c r="F23" s="101"/>
      <c r="G23" s="98"/>
      <c r="H23" s="100"/>
      <c r="I23" s="100"/>
      <c r="J23" s="58"/>
    </row>
    <row r="24" s="4" customFormat="1" ht="19.2" customHeight="1" spans="1:10">
      <c r="A24" s="97" t="s">
        <v>35</v>
      </c>
      <c r="B24" s="101"/>
      <c r="C24" s="94"/>
      <c r="D24" s="94"/>
      <c r="E24" s="97" t="s">
        <v>35</v>
      </c>
      <c r="F24" s="97"/>
      <c r="G24" s="94"/>
      <c r="H24" s="100"/>
      <c r="I24" s="100"/>
      <c r="J24" s="58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3:I13"/>
    <mergeCell ref="A14:I14"/>
    <mergeCell ref="A15:I15"/>
    <mergeCell ref="A16:I16"/>
    <mergeCell ref="A17:I17"/>
    <mergeCell ref="A18:I18"/>
    <mergeCell ref="E20:G20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E19:F19">
    <cfRule type="duplicateValues" dxfId="1" priority="7"/>
  </conditionalFormatting>
  <conditionalFormatting sqref="B22">
    <cfRule type="duplicateValues" dxfId="1" priority="6"/>
  </conditionalFormatting>
  <conditionalFormatting sqref="E23:F23 E20:F21"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M17" sqref="M17"/>
    </sheetView>
  </sheetViews>
  <sheetFormatPr defaultColWidth="9" defaultRowHeight="13.5"/>
  <cols>
    <col min="1" max="1" width="5.66666666666667" style="1" customWidth="1"/>
    <col min="2" max="2" width="21.4166666666667" style="5" customWidth="1"/>
    <col min="3" max="3" width="28.4166666666667" style="1" customWidth="1"/>
    <col min="4" max="4" width="13.7916666666667" style="1" customWidth="1"/>
    <col min="5" max="5" width="12.3583333333333" style="1" customWidth="1"/>
    <col min="6" max="6" width="10.4333333333333" style="1" customWidth="1"/>
    <col min="7" max="7" width="11.25" style="1" customWidth="1"/>
    <col min="8" max="8" width="13.85" style="1" customWidth="1"/>
    <col min="9" max="9" width="19.1166666666667" style="1" customWidth="1"/>
    <col min="10" max="10" width="11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4.25" spans="1:10">
      <c r="A2" s="7" t="s">
        <v>92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4.25" spans="1:10">
      <c r="A3" s="8" t="s">
        <v>93</v>
      </c>
      <c r="B3" s="9"/>
      <c r="C3" s="8"/>
      <c r="D3" s="8"/>
      <c r="E3" s="8"/>
      <c r="F3" s="8"/>
      <c r="G3" s="8"/>
      <c r="H3" s="8"/>
      <c r="I3" s="8"/>
      <c r="J3" s="36"/>
    </row>
    <row r="4" s="1" customFormat="1" ht="14.25" spans="1:10">
      <c r="A4" s="8" t="s">
        <v>3</v>
      </c>
      <c r="B4" s="9"/>
      <c r="C4" s="8"/>
      <c r="D4" s="8"/>
      <c r="E4" s="8"/>
      <c r="F4" s="8"/>
      <c r="G4" s="8"/>
      <c r="H4" s="8"/>
      <c r="I4" s="8"/>
      <c r="J4" s="36"/>
    </row>
    <row r="5" s="1" customFormat="1" ht="28.5" customHeight="1" spans="1:10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37"/>
    </row>
    <row r="6" s="1" customFormat="1" ht="14.25" spans="1:10">
      <c r="A6" s="12" t="s">
        <v>94</v>
      </c>
      <c r="B6" s="13"/>
      <c r="C6" s="12"/>
      <c r="D6" s="12"/>
      <c r="E6" s="12"/>
      <c r="F6" s="12"/>
      <c r="G6" s="12"/>
      <c r="H6" s="12"/>
      <c r="I6" s="12"/>
      <c r="J6" s="38"/>
    </row>
    <row r="7" s="1" customFormat="1" ht="39" customHeight="1" spans="1:10">
      <c r="A7" s="14" t="s">
        <v>6</v>
      </c>
      <c r="B7" s="15" t="s">
        <v>7</v>
      </c>
      <c r="C7" s="16" t="s">
        <v>8</v>
      </c>
      <c r="D7" s="17" t="s">
        <v>9</v>
      </c>
      <c r="E7" s="16" t="s">
        <v>37</v>
      </c>
      <c r="F7" s="18" t="s">
        <v>11</v>
      </c>
      <c r="G7" s="19"/>
      <c r="H7" s="20" t="s">
        <v>12</v>
      </c>
      <c r="I7" s="39" t="s">
        <v>13</v>
      </c>
      <c r="J7" s="40"/>
    </row>
    <row r="8" s="1" customFormat="1" ht="30" customHeight="1" spans="1:11">
      <c r="A8" s="14"/>
      <c r="B8" s="15"/>
      <c r="C8" s="16"/>
      <c r="D8" s="21"/>
      <c r="E8" s="16"/>
      <c r="F8" s="20" t="s">
        <v>15</v>
      </c>
      <c r="G8" s="20" t="s">
        <v>83</v>
      </c>
      <c r="H8" s="20" t="s">
        <v>83</v>
      </c>
      <c r="I8" s="39"/>
      <c r="J8" s="40"/>
      <c r="K8" s="5"/>
    </row>
    <row r="9" s="2" customFormat="1" ht="19" customHeight="1" spans="1:11">
      <c r="A9" s="60">
        <v>1</v>
      </c>
      <c r="B9" s="61" t="s">
        <v>95</v>
      </c>
      <c r="C9" s="61" t="s">
        <v>96</v>
      </c>
      <c r="D9" s="61" t="s">
        <v>97</v>
      </c>
      <c r="E9" s="62" t="s">
        <v>45</v>
      </c>
      <c r="F9" s="63"/>
      <c r="G9" s="64">
        <v>0.032</v>
      </c>
      <c r="H9" s="65">
        <f t="shared" ref="H9:H12" si="0">G9*1.13</f>
        <v>0.03616</v>
      </c>
      <c r="I9" s="67"/>
      <c r="J9" s="43"/>
      <c r="K9" s="68"/>
    </row>
    <row r="10" s="2" customFormat="1" ht="19" customHeight="1" spans="1:11">
      <c r="A10" s="60">
        <v>2</v>
      </c>
      <c r="B10" s="61" t="s">
        <v>98</v>
      </c>
      <c r="C10" s="66" t="s">
        <v>99</v>
      </c>
      <c r="D10" s="66" t="s">
        <v>100</v>
      </c>
      <c r="E10" s="62" t="s">
        <v>45</v>
      </c>
      <c r="F10" s="63"/>
      <c r="G10" s="64">
        <v>0.1495</v>
      </c>
      <c r="H10" s="65">
        <f t="shared" si="0"/>
        <v>0.168935</v>
      </c>
      <c r="I10" s="66"/>
      <c r="J10" s="43"/>
      <c r="K10" s="68"/>
    </row>
    <row r="11" s="2" customFormat="1" ht="19" customHeight="1" spans="1:11">
      <c r="A11" s="60">
        <v>3</v>
      </c>
      <c r="B11" s="61" t="s">
        <v>101</v>
      </c>
      <c r="C11" s="66" t="s">
        <v>102</v>
      </c>
      <c r="D11" s="66" t="s">
        <v>103</v>
      </c>
      <c r="E11" s="62" t="s">
        <v>45</v>
      </c>
      <c r="F11" s="63"/>
      <c r="G11" s="65">
        <v>0.035</v>
      </c>
      <c r="H11" s="65">
        <f t="shared" si="0"/>
        <v>0.03955</v>
      </c>
      <c r="I11" s="67"/>
      <c r="J11" s="43"/>
      <c r="K11" s="68"/>
    </row>
    <row r="12" s="2" customFormat="1" ht="19" customHeight="1" spans="1:11">
      <c r="A12" s="60">
        <v>4</v>
      </c>
      <c r="B12" s="61" t="s">
        <v>104</v>
      </c>
      <c r="C12" s="66" t="s">
        <v>99</v>
      </c>
      <c r="D12" s="61" t="s">
        <v>105</v>
      </c>
      <c r="E12" s="62" t="s">
        <v>45</v>
      </c>
      <c r="F12" s="63"/>
      <c r="G12" s="65">
        <v>0.15</v>
      </c>
      <c r="H12" s="65">
        <f t="shared" si="0"/>
        <v>0.1695</v>
      </c>
      <c r="I12" s="66"/>
      <c r="J12" s="43"/>
      <c r="K12" s="68"/>
    </row>
    <row r="13" s="3" customFormat="1" ht="25" customHeight="1" spans="1:10">
      <c r="A13" s="32" t="s">
        <v>26</v>
      </c>
      <c r="B13" s="33"/>
      <c r="C13" s="32"/>
      <c r="D13" s="32"/>
      <c r="E13" s="32"/>
      <c r="F13" s="32"/>
      <c r="G13" s="32"/>
      <c r="H13" s="32"/>
      <c r="I13" s="32"/>
      <c r="J13" s="47"/>
    </row>
    <row r="14" s="3" customFormat="1" ht="25" customHeight="1" spans="1:10">
      <c r="A14" s="34" t="s">
        <v>106</v>
      </c>
      <c r="B14" s="35"/>
      <c r="C14" s="34"/>
      <c r="D14" s="34"/>
      <c r="E14" s="34"/>
      <c r="F14" s="34"/>
      <c r="G14" s="34"/>
      <c r="H14" s="34"/>
      <c r="I14" s="34"/>
      <c r="J14" s="47"/>
    </row>
    <row r="15" s="3" customFormat="1" ht="25" customHeight="1" spans="1:10">
      <c r="A15" s="34" t="s">
        <v>28</v>
      </c>
      <c r="B15" s="35"/>
      <c r="C15" s="34"/>
      <c r="D15" s="34"/>
      <c r="E15" s="34"/>
      <c r="F15" s="34"/>
      <c r="G15" s="34"/>
      <c r="H15" s="34"/>
      <c r="I15" s="34"/>
      <c r="J15" s="48"/>
    </row>
    <row r="16" s="3" customFormat="1" ht="25" customHeight="1" spans="1:10">
      <c r="A16" s="34" t="s">
        <v>29</v>
      </c>
      <c r="B16" s="35"/>
      <c r="C16" s="34"/>
      <c r="D16" s="34"/>
      <c r="E16" s="34"/>
      <c r="F16" s="34"/>
      <c r="G16" s="34"/>
      <c r="H16" s="34"/>
      <c r="I16" s="34"/>
      <c r="J16" s="48"/>
    </row>
    <row r="17" s="3" customFormat="1" ht="38" customHeight="1" spans="1:10">
      <c r="A17" s="34" t="s">
        <v>30</v>
      </c>
      <c r="B17" s="35"/>
      <c r="C17" s="34"/>
      <c r="D17" s="34"/>
      <c r="E17" s="34"/>
      <c r="F17" s="34"/>
      <c r="G17" s="34"/>
      <c r="H17" s="34"/>
      <c r="I17" s="34"/>
      <c r="J17" s="48"/>
    </row>
    <row r="18" s="3" customFormat="1" ht="38" customHeight="1" spans="1:10">
      <c r="A18" s="34" t="s">
        <v>107</v>
      </c>
      <c r="B18" s="35"/>
      <c r="C18" s="34"/>
      <c r="D18" s="34"/>
      <c r="E18" s="34"/>
      <c r="F18" s="34"/>
      <c r="G18" s="34"/>
      <c r="H18" s="34"/>
      <c r="I18" s="34"/>
      <c r="J18" s="47"/>
    </row>
    <row r="19" s="4" customFormat="1" ht="14.25" spans="1:10">
      <c r="A19" s="49"/>
      <c r="B19" s="50"/>
      <c r="C19" s="49"/>
      <c r="D19" s="49"/>
      <c r="E19" s="49"/>
      <c r="F19" s="49"/>
      <c r="G19" s="49"/>
      <c r="H19" s="51"/>
      <c r="I19" s="51"/>
      <c r="J19" s="57"/>
    </row>
    <row r="20" s="4" customFormat="1" ht="19.2" customHeight="1" spans="1:10">
      <c r="A20" s="52" t="s">
        <v>32</v>
      </c>
      <c r="B20" s="50"/>
      <c r="C20" s="53"/>
      <c r="D20" s="53"/>
      <c r="E20" s="54" t="s">
        <v>33</v>
      </c>
      <c r="F20" s="54"/>
      <c r="G20" s="54"/>
      <c r="H20" s="55"/>
      <c r="I20" s="55"/>
      <c r="J20" s="58"/>
    </row>
    <row r="21" s="4" customFormat="1" ht="19.2" customHeight="1" spans="1:10">
      <c r="A21" s="52"/>
      <c r="B21" s="50"/>
      <c r="C21" s="53"/>
      <c r="D21" s="53"/>
      <c r="E21" s="56"/>
      <c r="F21" s="56"/>
      <c r="G21" s="53"/>
      <c r="H21" s="55"/>
      <c r="I21" s="55"/>
      <c r="J21" s="58"/>
    </row>
    <row r="22" s="1" customFormat="1" ht="19.2" customHeight="1" spans="1:9">
      <c r="A22" s="52" t="s">
        <v>34</v>
      </c>
      <c r="B22" s="50"/>
      <c r="C22" s="53"/>
      <c r="D22" s="53"/>
      <c r="E22" s="52" t="s">
        <v>34</v>
      </c>
      <c r="F22" s="52"/>
      <c r="G22" s="53"/>
      <c r="H22" s="55"/>
      <c r="I22" s="59"/>
    </row>
    <row r="23" s="4" customFormat="1" ht="19.2" customHeight="1" spans="1:10">
      <c r="A23" s="52"/>
      <c r="B23" s="50"/>
      <c r="C23" s="53"/>
      <c r="D23" s="53"/>
      <c r="E23" s="56"/>
      <c r="F23" s="56"/>
      <c r="G23" s="53"/>
      <c r="H23" s="55"/>
      <c r="I23" s="55"/>
      <c r="J23" s="58"/>
    </row>
    <row r="24" s="4" customFormat="1" ht="19.2" customHeight="1" spans="1:10">
      <c r="A24" s="52" t="s">
        <v>35</v>
      </c>
      <c r="B24" s="56"/>
      <c r="C24" s="49"/>
      <c r="D24" s="49"/>
      <c r="E24" s="52" t="s">
        <v>35</v>
      </c>
      <c r="F24" s="52"/>
      <c r="G24" s="49"/>
      <c r="H24" s="55"/>
      <c r="I24" s="55"/>
      <c r="J24" s="58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3:I13"/>
    <mergeCell ref="A14:I14"/>
    <mergeCell ref="A15:I15"/>
    <mergeCell ref="A16:I16"/>
    <mergeCell ref="A17:I17"/>
    <mergeCell ref="A18:I18"/>
    <mergeCell ref="E20:G20"/>
    <mergeCell ref="A7:A8"/>
    <mergeCell ref="B7:B8"/>
    <mergeCell ref="C7:C8"/>
    <mergeCell ref="D7:D8"/>
    <mergeCell ref="E7:E8"/>
    <mergeCell ref="I7:I8"/>
  </mergeCells>
  <conditionalFormatting sqref="E19:F19">
    <cfRule type="duplicateValues" dxfId="1" priority="7"/>
  </conditionalFormatting>
  <conditionalFormatting sqref="B22">
    <cfRule type="duplicateValues" dxfId="1" priority="6"/>
  </conditionalFormatting>
  <conditionalFormatting sqref="B9:B12">
    <cfRule type="duplicateValues" dxfId="0" priority="4"/>
  </conditionalFormatting>
  <conditionalFormatting sqref="E23:F23 E20:F21">
    <cfRule type="duplicateValues" dxfId="1" priority="5"/>
  </conditionalFormatting>
  <pageMargins left="0.75" right="0.75" top="1" bottom="1" header="0.5" footer="0.5"/>
  <pageSetup paperSize="9" scale="8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topLeftCell="A38" workbookViewId="0">
      <selection activeCell="B57" sqref="B57"/>
    </sheetView>
  </sheetViews>
  <sheetFormatPr defaultColWidth="9" defaultRowHeight="13.5"/>
  <cols>
    <col min="1" max="1" width="5.66666666666667" style="1" customWidth="1"/>
    <col min="2" max="2" width="21.4166666666667" style="5" customWidth="1"/>
    <col min="3" max="3" width="28.4166666666667" style="1" customWidth="1"/>
    <col min="4" max="4" width="13.7916666666667" style="1" customWidth="1"/>
    <col min="5" max="5" width="12.3583333333333" style="1" customWidth="1"/>
    <col min="6" max="6" width="10.4333333333333" style="1" customWidth="1"/>
    <col min="7" max="7" width="11.25" style="1" customWidth="1"/>
    <col min="8" max="8" width="13.85" style="1" customWidth="1"/>
    <col min="9" max="9" width="19.1166666666667" style="1" customWidth="1"/>
    <col min="10" max="10" width="11" style="1" customWidth="1"/>
    <col min="11" max="11" width="8.88333333333333" style="1"/>
    <col min="12" max="13" width="12.625" style="1"/>
    <col min="14" max="14" width="20.1083333333333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4.25" spans="1:10">
      <c r="A2" s="7" t="s">
        <v>92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4.25" spans="1:10">
      <c r="A3" s="8" t="s">
        <v>93</v>
      </c>
      <c r="B3" s="9"/>
      <c r="C3" s="8"/>
      <c r="D3" s="8"/>
      <c r="E3" s="8"/>
      <c r="F3" s="8"/>
      <c r="G3" s="8"/>
      <c r="H3" s="8"/>
      <c r="I3" s="8"/>
      <c r="J3" s="36"/>
    </row>
    <row r="4" s="1" customFormat="1" ht="14.25" spans="1:10">
      <c r="A4" s="8" t="s">
        <v>3</v>
      </c>
      <c r="B4" s="9"/>
      <c r="C4" s="8"/>
      <c r="D4" s="8"/>
      <c r="E4" s="8"/>
      <c r="F4" s="8"/>
      <c r="G4" s="8"/>
      <c r="H4" s="8"/>
      <c r="I4" s="8"/>
      <c r="J4" s="36"/>
    </row>
    <row r="5" s="1" customFormat="1" ht="28.5" customHeight="1" spans="1:10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37"/>
    </row>
    <row r="6" s="1" customFormat="1" ht="14.25" spans="1:10">
      <c r="A6" s="12" t="s">
        <v>94</v>
      </c>
      <c r="B6" s="13"/>
      <c r="C6" s="12"/>
      <c r="D6" s="12"/>
      <c r="E6" s="12"/>
      <c r="F6" s="12"/>
      <c r="G6" s="12"/>
      <c r="H6" s="12"/>
      <c r="I6" s="12"/>
      <c r="J6" s="38"/>
    </row>
    <row r="7" s="1" customFormat="1" ht="39" customHeight="1" spans="1:10">
      <c r="A7" s="14" t="s">
        <v>6</v>
      </c>
      <c r="B7" s="15" t="s">
        <v>7</v>
      </c>
      <c r="C7" s="16" t="s">
        <v>8</v>
      </c>
      <c r="D7" s="17" t="s">
        <v>9</v>
      </c>
      <c r="E7" s="16" t="s">
        <v>37</v>
      </c>
      <c r="F7" s="18" t="s">
        <v>11</v>
      </c>
      <c r="G7" s="19"/>
      <c r="H7" s="20" t="s">
        <v>12</v>
      </c>
      <c r="I7" s="39" t="s">
        <v>13</v>
      </c>
      <c r="J7" s="40"/>
    </row>
    <row r="8" s="1" customFormat="1" ht="30" customHeight="1" spans="1:12">
      <c r="A8" s="14"/>
      <c r="B8" s="15"/>
      <c r="C8" s="16"/>
      <c r="D8" s="21"/>
      <c r="E8" s="16"/>
      <c r="F8" s="20" t="s">
        <v>15</v>
      </c>
      <c r="G8" s="20" t="s">
        <v>83</v>
      </c>
      <c r="H8" s="20" t="s">
        <v>83</v>
      </c>
      <c r="I8" s="39"/>
      <c r="J8" s="40"/>
      <c r="K8" s="41" t="s">
        <v>108</v>
      </c>
      <c r="L8" s="41" t="s">
        <v>59</v>
      </c>
    </row>
    <row r="9" s="2" customFormat="1" ht="19" customHeight="1" spans="1:12">
      <c r="A9" s="22">
        <v>1</v>
      </c>
      <c r="B9" s="23" t="s">
        <v>109</v>
      </c>
      <c r="C9" s="23" t="s">
        <v>110</v>
      </c>
      <c r="D9" s="24"/>
      <c r="E9" s="25" t="s">
        <v>45</v>
      </c>
      <c r="F9" s="25"/>
      <c r="G9" s="26">
        <v>0.1455</v>
      </c>
      <c r="H9" s="27">
        <f t="shared" ref="H9:H14" si="0">G9*1.13</f>
        <v>0.164415</v>
      </c>
      <c r="I9" s="42" t="s">
        <v>111</v>
      </c>
      <c r="J9" s="43"/>
      <c r="K9" s="44" t="e">
        <f>#REF!-G9</f>
        <v>#REF!</v>
      </c>
      <c r="L9" s="45" t="e">
        <f>K9/#REF!</f>
        <v>#REF!</v>
      </c>
    </row>
    <row r="10" s="2" customFormat="1" ht="19" customHeight="1" spans="1:12">
      <c r="A10" s="22">
        <v>2</v>
      </c>
      <c r="B10" s="24" t="s">
        <v>112</v>
      </c>
      <c r="C10" s="23" t="s">
        <v>113</v>
      </c>
      <c r="D10" s="23"/>
      <c r="E10" s="25" t="s">
        <v>45</v>
      </c>
      <c r="F10" s="25"/>
      <c r="G10" s="26">
        <v>0.035</v>
      </c>
      <c r="H10" s="27">
        <f t="shared" si="0"/>
        <v>0.03955</v>
      </c>
      <c r="I10" s="42" t="s">
        <v>111</v>
      </c>
      <c r="J10" s="43"/>
      <c r="K10" s="44" t="e">
        <f>#REF!-G10</f>
        <v>#REF!</v>
      </c>
      <c r="L10" s="45" t="e">
        <f>K10/#REF!</f>
        <v>#REF!</v>
      </c>
    </row>
    <row r="11" s="2" customFormat="1" ht="19" customHeight="1" spans="1:12">
      <c r="A11" s="22">
        <v>3</v>
      </c>
      <c r="B11" s="24" t="s">
        <v>60</v>
      </c>
      <c r="C11" s="23" t="s">
        <v>61</v>
      </c>
      <c r="D11" s="23"/>
      <c r="E11" s="25" t="s">
        <v>45</v>
      </c>
      <c r="F11" s="25"/>
      <c r="G11" s="27">
        <v>0.0982</v>
      </c>
      <c r="H11" s="27">
        <f t="shared" si="0"/>
        <v>0.110966</v>
      </c>
      <c r="I11" s="42" t="s">
        <v>111</v>
      </c>
      <c r="J11" s="43"/>
      <c r="K11" s="44" t="e">
        <f>#REF!-G11</f>
        <v>#REF!</v>
      </c>
      <c r="L11" s="45" t="e">
        <f>K11/#REF!</f>
        <v>#REF!</v>
      </c>
    </row>
    <row r="12" s="2" customFormat="1" ht="19" customHeight="1" spans="1:12">
      <c r="A12" s="22">
        <v>4</v>
      </c>
      <c r="B12" s="24" t="s">
        <v>114</v>
      </c>
      <c r="C12" s="23" t="s">
        <v>115</v>
      </c>
      <c r="D12" s="24"/>
      <c r="E12" s="25" t="s">
        <v>45</v>
      </c>
      <c r="F12" s="25"/>
      <c r="G12" s="27">
        <v>0.5735</v>
      </c>
      <c r="H12" s="27">
        <f t="shared" si="0"/>
        <v>0.648055</v>
      </c>
      <c r="I12" s="42" t="s">
        <v>111</v>
      </c>
      <c r="J12" s="43"/>
      <c r="K12" s="44" t="e">
        <f>#REF!-G12</f>
        <v>#REF!</v>
      </c>
      <c r="L12" s="45" t="e">
        <f>K12/#REF!</f>
        <v>#REF!</v>
      </c>
    </row>
    <row r="13" s="2" customFormat="1" ht="19" customHeight="1" spans="1:12">
      <c r="A13" s="22">
        <v>5</v>
      </c>
      <c r="B13" s="24" t="s">
        <v>116</v>
      </c>
      <c r="C13" s="23" t="s">
        <v>117</v>
      </c>
      <c r="D13" s="24"/>
      <c r="E13" s="25" t="s">
        <v>45</v>
      </c>
      <c r="F13" s="25"/>
      <c r="G13" s="27">
        <v>0.267</v>
      </c>
      <c r="H13" s="27">
        <f t="shared" si="0"/>
        <v>0.30171</v>
      </c>
      <c r="I13" s="42" t="s">
        <v>111</v>
      </c>
      <c r="J13" s="43"/>
      <c r="K13" s="44" t="e">
        <f>#REF!-G13</f>
        <v>#REF!</v>
      </c>
      <c r="L13" s="45" t="e">
        <f>K13/#REF!</f>
        <v>#REF!</v>
      </c>
    </row>
    <row r="14" s="2" customFormat="1" ht="19" customHeight="1" spans="1:12">
      <c r="A14" s="22">
        <v>6</v>
      </c>
      <c r="B14" s="24" t="s">
        <v>118</v>
      </c>
      <c r="C14" s="23" t="s">
        <v>119</v>
      </c>
      <c r="D14" s="24"/>
      <c r="E14" s="25" t="s">
        <v>45</v>
      </c>
      <c r="F14" s="25"/>
      <c r="G14" s="27">
        <v>0.0174</v>
      </c>
      <c r="H14" s="27">
        <f t="shared" si="0"/>
        <v>0.019662</v>
      </c>
      <c r="I14" s="42" t="s">
        <v>111</v>
      </c>
      <c r="J14" s="43"/>
      <c r="K14" s="44" t="e">
        <f>#REF!-G14</f>
        <v>#REF!</v>
      </c>
      <c r="L14" s="45" t="e">
        <f>K14/#REF!</f>
        <v>#REF!</v>
      </c>
    </row>
    <row r="15" s="2" customFormat="1" ht="19" customHeight="1" spans="1:10">
      <c r="A15" s="22">
        <v>7</v>
      </c>
      <c r="B15" s="24" t="s">
        <v>120</v>
      </c>
      <c r="C15" s="24" t="s">
        <v>121</v>
      </c>
      <c r="D15" s="24" t="s">
        <v>122</v>
      </c>
      <c r="E15" s="28"/>
      <c r="F15" s="25"/>
      <c r="G15" s="27">
        <v>0.0361</v>
      </c>
      <c r="H15" s="27">
        <f t="shared" ref="H15:H38" si="1">G15*1.13</f>
        <v>0.040793</v>
      </c>
      <c r="I15" s="46" t="s">
        <v>19</v>
      </c>
      <c r="J15" s="43"/>
    </row>
    <row r="16" s="2" customFormat="1" ht="19" customHeight="1" spans="1:10">
      <c r="A16" s="22">
        <v>8</v>
      </c>
      <c r="B16" s="24" t="s">
        <v>123</v>
      </c>
      <c r="C16" s="24" t="s">
        <v>21</v>
      </c>
      <c r="D16" s="29" t="s">
        <v>124</v>
      </c>
      <c r="E16" s="28"/>
      <c r="F16" s="25"/>
      <c r="G16" s="27">
        <v>0.02299</v>
      </c>
      <c r="H16" s="27">
        <f t="shared" si="1"/>
        <v>0.0259787</v>
      </c>
      <c r="I16" s="46" t="s">
        <v>19</v>
      </c>
      <c r="J16" s="43"/>
    </row>
    <row r="17" s="2" customFormat="1" ht="19" customHeight="1" spans="1:10">
      <c r="A17" s="22">
        <v>9</v>
      </c>
      <c r="B17" s="24" t="s">
        <v>125</v>
      </c>
      <c r="C17" s="24" t="s">
        <v>126</v>
      </c>
      <c r="D17" s="24" t="s">
        <v>127</v>
      </c>
      <c r="E17" s="28"/>
      <c r="F17" s="25"/>
      <c r="G17" s="27">
        <v>0.089</v>
      </c>
      <c r="H17" s="27">
        <f t="shared" si="1"/>
        <v>0.10057</v>
      </c>
      <c r="I17" s="46" t="s">
        <v>19</v>
      </c>
      <c r="J17" s="43"/>
    </row>
    <row r="18" s="2" customFormat="1" ht="19" customHeight="1" spans="1:10">
      <c r="A18" s="22">
        <v>10</v>
      </c>
      <c r="B18" s="24" t="s">
        <v>128</v>
      </c>
      <c r="C18" s="24" t="s">
        <v>39</v>
      </c>
      <c r="D18" s="24" t="s">
        <v>129</v>
      </c>
      <c r="E18" s="28" t="s">
        <v>130</v>
      </c>
      <c r="F18" s="25"/>
      <c r="G18" s="27">
        <v>0.31</v>
      </c>
      <c r="H18" s="27">
        <f t="shared" si="1"/>
        <v>0.3503</v>
      </c>
      <c r="I18" s="46" t="s">
        <v>19</v>
      </c>
      <c r="J18" s="43"/>
    </row>
    <row r="19" s="2" customFormat="1" ht="19" customHeight="1" spans="1:10">
      <c r="A19" s="22">
        <v>11</v>
      </c>
      <c r="B19" s="24" t="s">
        <v>131</v>
      </c>
      <c r="C19" s="24" t="s">
        <v>39</v>
      </c>
      <c r="D19" s="24" t="s">
        <v>132</v>
      </c>
      <c r="E19" s="28" t="s">
        <v>133</v>
      </c>
      <c r="F19" s="25"/>
      <c r="G19" s="27">
        <v>0.26</v>
      </c>
      <c r="H19" s="27">
        <f t="shared" si="1"/>
        <v>0.2938</v>
      </c>
      <c r="I19" s="46" t="s">
        <v>19</v>
      </c>
      <c r="J19" s="43"/>
    </row>
    <row r="20" s="2" customFormat="1" ht="19" customHeight="1" spans="1:10">
      <c r="A20" s="22">
        <v>12</v>
      </c>
      <c r="B20" s="24" t="s">
        <v>134</v>
      </c>
      <c r="C20" s="24" t="s">
        <v>119</v>
      </c>
      <c r="D20" s="24" t="s">
        <v>135</v>
      </c>
      <c r="E20" s="28" t="s">
        <v>136</v>
      </c>
      <c r="F20" s="25"/>
      <c r="G20" s="27">
        <v>0.035</v>
      </c>
      <c r="H20" s="27">
        <f t="shared" si="1"/>
        <v>0.03955</v>
      </c>
      <c r="I20" s="46" t="s">
        <v>19</v>
      </c>
      <c r="J20" s="43"/>
    </row>
    <row r="21" s="2" customFormat="1" ht="19" customHeight="1" spans="1:10">
      <c r="A21" s="22">
        <v>13</v>
      </c>
      <c r="B21" s="24" t="s">
        <v>137</v>
      </c>
      <c r="C21" s="24" t="s">
        <v>138</v>
      </c>
      <c r="D21" s="24" t="s">
        <v>135</v>
      </c>
      <c r="E21" s="28" t="s">
        <v>139</v>
      </c>
      <c r="F21" s="25"/>
      <c r="G21" s="27">
        <v>0.03</v>
      </c>
      <c r="H21" s="27">
        <f t="shared" si="1"/>
        <v>0.0339</v>
      </c>
      <c r="I21" s="46" t="s">
        <v>19</v>
      </c>
      <c r="J21" s="43"/>
    </row>
    <row r="22" s="2" customFormat="1" ht="19" customHeight="1" spans="1:10">
      <c r="A22" s="22">
        <v>14</v>
      </c>
      <c r="B22" s="24" t="s">
        <v>140</v>
      </c>
      <c r="C22" s="24" t="s">
        <v>141</v>
      </c>
      <c r="D22" s="24" t="s">
        <v>142</v>
      </c>
      <c r="E22" s="28"/>
      <c r="F22" s="25"/>
      <c r="G22" s="27">
        <v>0.052</v>
      </c>
      <c r="H22" s="27">
        <f t="shared" si="1"/>
        <v>0.05876</v>
      </c>
      <c r="I22" s="46" t="s">
        <v>46</v>
      </c>
      <c r="J22" s="43"/>
    </row>
    <row r="23" s="2" customFormat="1" ht="19" customHeight="1" spans="1:10">
      <c r="A23" s="22">
        <v>15</v>
      </c>
      <c r="B23" s="24" t="s">
        <v>143</v>
      </c>
      <c r="C23" s="24" t="s">
        <v>24</v>
      </c>
      <c r="D23" s="24" t="s">
        <v>144</v>
      </c>
      <c r="E23" s="28" t="s">
        <v>145</v>
      </c>
      <c r="F23" s="25"/>
      <c r="G23" s="27">
        <v>0.094</v>
      </c>
      <c r="H23" s="27">
        <f t="shared" si="1"/>
        <v>0.10622</v>
      </c>
      <c r="I23" s="46" t="s">
        <v>19</v>
      </c>
      <c r="J23" s="43"/>
    </row>
    <row r="24" s="2" customFormat="1" ht="19" customHeight="1" spans="1:10">
      <c r="A24" s="22">
        <v>16</v>
      </c>
      <c r="B24" s="24" t="s">
        <v>146</v>
      </c>
      <c r="C24" s="24" t="s">
        <v>147</v>
      </c>
      <c r="D24" s="24" t="s">
        <v>148</v>
      </c>
      <c r="E24" s="28" t="s">
        <v>149</v>
      </c>
      <c r="F24" s="25"/>
      <c r="G24" s="27">
        <v>0.019</v>
      </c>
      <c r="H24" s="27">
        <f t="shared" si="1"/>
        <v>0.02147</v>
      </c>
      <c r="I24" s="46" t="s">
        <v>150</v>
      </c>
      <c r="J24" s="43"/>
    </row>
    <row r="25" s="2" customFormat="1" ht="19" customHeight="1" spans="1:10">
      <c r="A25" s="22">
        <v>17</v>
      </c>
      <c r="B25" s="24" t="s">
        <v>151</v>
      </c>
      <c r="C25" s="24" t="s">
        <v>152</v>
      </c>
      <c r="D25" s="24" t="s">
        <v>153</v>
      </c>
      <c r="E25" s="28" t="s">
        <v>154</v>
      </c>
      <c r="F25" s="25"/>
      <c r="G25" s="27">
        <v>0.094</v>
      </c>
      <c r="H25" s="27">
        <f t="shared" si="1"/>
        <v>0.10622</v>
      </c>
      <c r="I25" s="46" t="s">
        <v>46</v>
      </c>
      <c r="J25" s="43"/>
    </row>
    <row r="26" s="2" customFormat="1" ht="19" customHeight="1" spans="1:10">
      <c r="A26" s="22">
        <v>18</v>
      </c>
      <c r="B26" s="24" t="s">
        <v>155</v>
      </c>
      <c r="C26" s="24" t="s">
        <v>156</v>
      </c>
      <c r="D26" s="24" t="s">
        <v>72</v>
      </c>
      <c r="E26" s="28"/>
      <c r="F26" s="25"/>
      <c r="G26" s="27">
        <v>0.165</v>
      </c>
      <c r="H26" s="27">
        <f t="shared" si="1"/>
        <v>0.18645</v>
      </c>
      <c r="I26" s="46" t="s">
        <v>19</v>
      </c>
      <c r="J26" s="43"/>
    </row>
    <row r="27" s="2" customFormat="1" ht="19" customHeight="1" spans="1:10">
      <c r="A27" s="22">
        <v>19</v>
      </c>
      <c r="B27" s="24" t="s">
        <v>157</v>
      </c>
      <c r="C27" s="24" t="s">
        <v>158</v>
      </c>
      <c r="D27" s="24" t="s">
        <v>159</v>
      </c>
      <c r="E27" s="28" t="s">
        <v>136</v>
      </c>
      <c r="F27" s="25"/>
      <c r="G27" s="27">
        <v>0.026</v>
      </c>
      <c r="H27" s="27">
        <f t="shared" si="1"/>
        <v>0.02938</v>
      </c>
      <c r="I27" s="46" t="s">
        <v>19</v>
      </c>
      <c r="J27" s="43"/>
    </row>
    <row r="28" s="2" customFormat="1" ht="19" customHeight="1" spans="1:10">
      <c r="A28" s="22">
        <v>20</v>
      </c>
      <c r="B28" s="24" t="s">
        <v>160</v>
      </c>
      <c r="C28" s="24" t="s">
        <v>161</v>
      </c>
      <c r="D28" s="24" t="s">
        <v>159</v>
      </c>
      <c r="E28" s="28" t="s">
        <v>139</v>
      </c>
      <c r="F28" s="25"/>
      <c r="G28" s="27">
        <v>0.0127</v>
      </c>
      <c r="H28" s="27">
        <f t="shared" si="1"/>
        <v>0.014351</v>
      </c>
      <c r="I28" s="46" t="s">
        <v>19</v>
      </c>
      <c r="J28" s="43"/>
    </row>
    <row r="29" s="2" customFormat="1" ht="19" customHeight="1" spans="1:10">
      <c r="A29" s="22">
        <v>21</v>
      </c>
      <c r="B29" s="24" t="s">
        <v>162</v>
      </c>
      <c r="C29" s="24" t="s">
        <v>152</v>
      </c>
      <c r="D29" s="24" t="s">
        <v>72</v>
      </c>
      <c r="E29" s="28" t="s">
        <v>154</v>
      </c>
      <c r="F29" s="25"/>
      <c r="G29" s="27">
        <v>0.0495</v>
      </c>
      <c r="H29" s="27">
        <f t="shared" si="1"/>
        <v>0.055935</v>
      </c>
      <c r="I29" s="46" t="s">
        <v>46</v>
      </c>
      <c r="J29" s="43"/>
    </row>
    <row r="30" s="2" customFormat="1" ht="19" customHeight="1" spans="1:10">
      <c r="A30" s="22">
        <v>22</v>
      </c>
      <c r="B30" s="24" t="s">
        <v>163</v>
      </c>
      <c r="C30" s="24" t="s">
        <v>164</v>
      </c>
      <c r="D30" s="24" t="s">
        <v>144</v>
      </c>
      <c r="E30" s="28" t="s">
        <v>133</v>
      </c>
      <c r="F30" s="25"/>
      <c r="G30" s="27">
        <v>0.16</v>
      </c>
      <c r="H30" s="27">
        <f t="shared" si="1"/>
        <v>0.1808</v>
      </c>
      <c r="I30" s="46" t="s">
        <v>19</v>
      </c>
      <c r="J30" s="43"/>
    </row>
    <row r="31" s="2" customFormat="1" ht="19" customHeight="1" spans="1:10">
      <c r="A31" s="22">
        <v>23</v>
      </c>
      <c r="B31" s="24" t="s">
        <v>165</v>
      </c>
      <c r="C31" s="24" t="s">
        <v>21</v>
      </c>
      <c r="D31" s="24" t="s">
        <v>166</v>
      </c>
      <c r="E31" s="28"/>
      <c r="F31" s="25"/>
      <c r="G31" s="27">
        <v>0.044</v>
      </c>
      <c r="H31" s="27">
        <f t="shared" si="1"/>
        <v>0.04972</v>
      </c>
      <c r="I31" s="46" t="s">
        <v>19</v>
      </c>
      <c r="J31" s="43"/>
    </row>
    <row r="32" s="2" customFormat="1" ht="19" customHeight="1" spans="1:10">
      <c r="A32" s="22">
        <v>24</v>
      </c>
      <c r="B32" s="24" t="s">
        <v>167</v>
      </c>
      <c r="C32" s="24" t="s">
        <v>168</v>
      </c>
      <c r="D32" s="24" t="s">
        <v>169</v>
      </c>
      <c r="E32" s="28"/>
      <c r="F32" s="25"/>
      <c r="G32" s="27">
        <v>0.04</v>
      </c>
      <c r="H32" s="27">
        <f t="shared" si="1"/>
        <v>0.0452</v>
      </c>
      <c r="I32" s="46" t="s">
        <v>19</v>
      </c>
      <c r="J32" s="43"/>
    </row>
    <row r="33" s="2" customFormat="1" ht="19" customHeight="1" spans="1:10">
      <c r="A33" s="22">
        <v>25</v>
      </c>
      <c r="B33" s="24" t="s">
        <v>170</v>
      </c>
      <c r="C33" s="24" t="s">
        <v>164</v>
      </c>
      <c r="D33" s="24" t="s">
        <v>48</v>
      </c>
      <c r="E33" s="28" t="s">
        <v>171</v>
      </c>
      <c r="F33" s="25"/>
      <c r="G33" s="27">
        <v>0.099</v>
      </c>
      <c r="H33" s="27">
        <f t="shared" si="1"/>
        <v>0.11187</v>
      </c>
      <c r="I33" s="46" t="s">
        <v>172</v>
      </c>
      <c r="J33" s="43"/>
    </row>
    <row r="34" s="2" customFormat="1" ht="19" customHeight="1" spans="1:10">
      <c r="A34" s="22">
        <v>26</v>
      </c>
      <c r="B34" s="24" t="s">
        <v>173</v>
      </c>
      <c r="C34" s="24" t="s">
        <v>174</v>
      </c>
      <c r="D34" s="24" t="s">
        <v>175</v>
      </c>
      <c r="E34" s="28" t="s">
        <v>145</v>
      </c>
      <c r="F34" s="25"/>
      <c r="G34" s="27">
        <v>0.266</v>
      </c>
      <c r="H34" s="27">
        <f t="shared" si="1"/>
        <v>0.30058</v>
      </c>
      <c r="I34" s="46" t="s">
        <v>19</v>
      </c>
      <c r="J34" s="43"/>
    </row>
    <row r="35" s="2" customFormat="1" ht="19" customHeight="1" spans="1:10">
      <c r="A35" s="22">
        <v>27</v>
      </c>
      <c r="B35" s="24" t="s">
        <v>176</v>
      </c>
      <c r="C35" s="24" t="s">
        <v>177</v>
      </c>
      <c r="D35" s="24" t="s">
        <v>127</v>
      </c>
      <c r="E35" s="28"/>
      <c r="F35" s="25"/>
      <c r="G35" s="27">
        <v>0.056</v>
      </c>
      <c r="H35" s="27">
        <f t="shared" si="1"/>
        <v>0.06328</v>
      </c>
      <c r="I35" s="46" t="s">
        <v>46</v>
      </c>
      <c r="J35" s="43"/>
    </row>
    <row r="36" s="2" customFormat="1" ht="19" customHeight="1" spans="1:10">
      <c r="A36" s="22">
        <v>28</v>
      </c>
      <c r="B36" s="24" t="s">
        <v>178</v>
      </c>
      <c r="C36" s="24" t="s">
        <v>179</v>
      </c>
      <c r="D36" s="24" t="s">
        <v>180</v>
      </c>
      <c r="E36" s="28"/>
      <c r="F36" s="25"/>
      <c r="G36" s="26">
        <v>0.35</v>
      </c>
      <c r="H36" s="27">
        <f t="shared" si="1"/>
        <v>0.3955</v>
      </c>
      <c r="I36" s="46" t="s">
        <v>19</v>
      </c>
      <c r="J36" s="43"/>
    </row>
    <row r="37" s="2" customFormat="1" ht="19" customHeight="1" spans="1:10">
      <c r="A37" s="22">
        <v>29</v>
      </c>
      <c r="B37" s="24" t="s">
        <v>181</v>
      </c>
      <c r="C37" s="24" t="s">
        <v>179</v>
      </c>
      <c r="D37" s="24" t="s">
        <v>182</v>
      </c>
      <c r="E37" s="28"/>
      <c r="F37" s="25"/>
      <c r="G37" s="26">
        <v>0.4</v>
      </c>
      <c r="H37" s="27">
        <f t="shared" si="1"/>
        <v>0.452</v>
      </c>
      <c r="I37" s="46" t="s">
        <v>19</v>
      </c>
      <c r="J37" s="43"/>
    </row>
    <row r="38" s="2" customFormat="1" ht="19" customHeight="1" spans="1:10">
      <c r="A38" s="22">
        <v>30</v>
      </c>
      <c r="B38" s="24" t="s">
        <v>183</v>
      </c>
      <c r="C38" s="24" t="s">
        <v>179</v>
      </c>
      <c r="D38" s="24" t="s">
        <v>144</v>
      </c>
      <c r="E38" s="28"/>
      <c r="F38" s="25"/>
      <c r="G38" s="26">
        <v>0.22</v>
      </c>
      <c r="H38" s="27">
        <f t="shared" si="1"/>
        <v>0.2486</v>
      </c>
      <c r="I38" s="46" t="s">
        <v>19</v>
      </c>
      <c r="J38" s="43"/>
    </row>
    <row r="39" s="2" customFormat="1" ht="19" customHeight="1" spans="1:10">
      <c r="A39" s="22">
        <v>31</v>
      </c>
      <c r="B39" s="24" t="s">
        <v>184</v>
      </c>
      <c r="C39" s="24" t="s">
        <v>185</v>
      </c>
      <c r="D39" s="24" t="s">
        <v>182</v>
      </c>
      <c r="E39" s="25"/>
      <c r="F39" s="25"/>
      <c r="G39" s="26">
        <v>0.38</v>
      </c>
      <c r="H39" s="27">
        <f t="shared" ref="H39:H51" si="2">G39*1.13</f>
        <v>0.4294</v>
      </c>
      <c r="I39" s="46" t="s">
        <v>19</v>
      </c>
      <c r="J39" s="43"/>
    </row>
    <row r="40" s="2" customFormat="1" ht="19" customHeight="1" spans="1:10">
      <c r="A40" s="22">
        <v>32</v>
      </c>
      <c r="B40" s="30" t="s">
        <v>186</v>
      </c>
      <c r="C40" s="31" t="s">
        <v>187</v>
      </c>
      <c r="D40" s="24" t="s">
        <v>188</v>
      </c>
      <c r="E40" s="25"/>
      <c r="F40" s="25"/>
      <c r="G40" s="26">
        <v>0.1539</v>
      </c>
      <c r="H40" s="27">
        <f t="shared" si="2"/>
        <v>0.173907</v>
      </c>
      <c r="I40" s="46" t="s">
        <v>19</v>
      </c>
      <c r="J40" s="43"/>
    </row>
    <row r="41" s="2" customFormat="1" ht="19" customHeight="1" spans="1:10">
      <c r="A41" s="22">
        <v>33</v>
      </c>
      <c r="B41" s="24" t="s">
        <v>63</v>
      </c>
      <c r="C41" s="24" t="s">
        <v>64</v>
      </c>
      <c r="D41" s="24" t="s">
        <v>62</v>
      </c>
      <c r="E41" s="25"/>
      <c r="F41" s="25"/>
      <c r="G41" s="27">
        <v>0.026</v>
      </c>
      <c r="H41" s="27">
        <f t="shared" si="2"/>
        <v>0.02938</v>
      </c>
      <c r="I41" s="46" t="s">
        <v>19</v>
      </c>
      <c r="J41" s="43"/>
    </row>
    <row r="42" s="2" customFormat="1" ht="19" customHeight="1" spans="1:10">
      <c r="A42" s="22">
        <v>34</v>
      </c>
      <c r="B42" s="24" t="s">
        <v>68</v>
      </c>
      <c r="C42" s="24" t="s">
        <v>69</v>
      </c>
      <c r="D42" s="24" t="s">
        <v>67</v>
      </c>
      <c r="E42" s="25"/>
      <c r="F42" s="25"/>
      <c r="G42" s="27">
        <v>0.046</v>
      </c>
      <c r="H42" s="27">
        <f t="shared" si="2"/>
        <v>0.05198</v>
      </c>
      <c r="I42" s="46" t="s">
        <v>19</v>
      </c>
      <c r="J42" s="43"/>
    </row>
    <row r="43" s="2" customFormat="1" ht="19" customHeight="1" spans="1:10">
      <c r="A43" s="22">
        <v>35</v>
      </c>
      <c r="B43" s="24" t="s">
        <v>70</v>
      </c>
      <c r="C43" s="24" t="s">
        <v>71</v>
      </c>
      <c r="D43" s="24" t="s">
        <v>72</v>
      </c>
      <c r="E43" s="25"/>
      <c r="F43" s="25"/>
      <c r="G43" s="27">
        <v>0.2</v>
      </c>
      <c r="H43" s="27">
        <f t="shared" si="2"/>
        <v>0.226</v>
      </c>
      <c r="I43" s="46" t="s">
        <v>19</v>
      </c>
      <c r="J43" s="43"/>
    </row>
    <row r="44" s="2" customFormat="1" ht="19" customHeight="1" spans="1:10">
      <c r="A44" s="22">
        <v>36</v>
      </c>
      <c r="B44" s="30" t="s">
        <v>74</v>
      </c>
      <c r="C44" s="30" t="s">
        <v>75</v>
      </c>
      <c r="D44" s="24" t="s">
        <v>76</v>
      </c>
      <c r="E44" s="25"/>
      <c r="F44" s="25"/>
      <c r="G44" s="27">
        <v>1.50442477876106</v>
      </c>
      <c r="H44" s="27">
        <f t="shared" si="2"/>
        <v>1.7</v>
      </c>
      <c r="I44" s="46" t="s">
        <v>172</v>
      </c>
      <c r="J44" s="43"/>
    </row>
    <row r="45" s="2" customFormat="1" ht="19" customHeight="1" spans="1:10">
      <c r="A45" s="22">
        <v>37</v>
      </c>
      <c r="B45" s="30" t="s">
        <v>77</v>
      </c>
      <c r="C45" s="30" t="s">
        <v>78</v>
      </c>
      <c r="D45" s="24" t="s">
        <v>79</v>
      </c>
      <c r="E45" s="25"/>
      <c r="F45" s="25"/>
      <c r="G45" s="27">
        <v>1.5929203539823</v>
      </c>
      <c r="H45" s="27">
        <f t="shared" si="2"/>
        <v>1.8</v>
      </c>
      <c r="I45" s="46" t="s">
        <v>172</v>
      </c>
      <c r="J45" s="43"/>
    </row>
    <row r="46" s="2" customFormat="1" ht="19" customHeight="1" spans="1:10">
      <c r="A46" s="22">
        <v>38</v>
      </c>
      <c r="B46" s="24" t="s">
        <v>16</v>
      </c>
      <c r="C46" s="24" t="s">
        <v>17</v>
      </c>
      <c r="D46" s="24" t="s">
        <v>18</v>
      </c>
      <c r="E46" s="25"/>
      <c r="F46" s="25"/>
      <c r="G46" s="26">
        <v>0.075</v>
      </c>
      <c r="H46" s="27">
        <f t="shared" si="2"/>
        <v>0.08475</v>
      </c>
      <c r="I46" s="46" t="s">
        <v>19</v>
      </c>
      <c r="J46" s="43"/>
    </row>
    <row r="47" s="2" customFormat="1" ht="19" customHeight="1" spans="1:10">
      <c r="A47" s="22">
        <v>39</v>
      </c>
      <c r="B47" s="24" t="s">
        <v>20</v>
      </c>
      <c r="C47" s="24" t="s">
        <v>21</v>
      </c>
      <c r="D47" s="24" t="s">
        <v>22</v>
      </c>
      <c r="E47" s="25" t="s">
        <v>45</v>
      </c>
      <c r="F47" s="25"/>
      <c r="G47" s="26">
        <v>0.043</v>
      </c>
      <c r="H47" s="27">
        <f t="shared" si="2"/>
        <v>0.04859</v>
      </c>
      <c r="I47" s="46" t="s">
        <v>19</v>
      </c>
      <c r="J47" s="43"/>
    </row>
    <row r="48" s="2" customFormat="1" ht="19" customHeight="1" spans="1:10">
      <c r="A48" s="22">
        <v>40</v>
      </c>
      <c r="B48" s="24" t="s">
        <v>23</v>
      </c>
      <c r="C48" s="24" t="s">
        <v>24</v>
      </c>
      <c r="D48" s="24" t="s">
        <v>25</v>
      </c>
      <c r="E48" s="25" t="s">
        <v>45</v>
      </c>
      <c r="F48" s="25"/>
      <c r="G48" s="26">
        <v>0.12</v>
      </c>
      <c r="H48" s="27">
        <f t="shared" si="2"/>
        <v>0.1356</v>
      </c>
      <c r="I48" s="46" t="s">
        <v>19</v>
      </c>
      <c r="J48" s="43"/>
    </row>
    <row r="49" s="2" customFormat="1" ht="19" customHeight="1" spans="1:10">
      <c r="A49" s="22">
        <v>41</v>
      </c>
      <c r="B49" s="24" t="s">
        <v>38</v>
      </c>
      <c r="C49" s="24" t="s">
        <v>39</v>
      </c>
      <c r="D49" s="24" t="s">
        <v>40</v>
      </c>
      <c r="E49" s="25"/>
      <c r="F49" s="25"/>
      <c r="G49" s="26">
        <v>0.32</v>
      </c>
      <c r="H49" s="27">
        <f t="shared" si="2"/>
        <v>0.3616</v>
      </c>
      <c r="I49" s="46" t="s">
        <v>19</v>
      </c>
      <c r="J49" s="43"/>
    </row>
    <row r="50" s="2" customFormat="1" ht="19" customHeight="1" spans="1:10">
      <c r="A50" s="22">
        <v>42</v>
      </c>
      <c r="B50" s="23" t="s">
        <v>42</v>
      </c>
      <c r="C50" s="23" t="s">
        <v>43</v>
      </c>
      <c r="D50" s="23" t="s">
        <v>44</v>
      </c>
      <c r="E50" s="25" t="s">
        <v>45</v>
      </c>
      <c r="F50" s="25"/>
      <c r="G50" s="26">
        <v>0.23</v>
      </c>
      <c r="H50" s="27">
        <f t="shared" si="2"/>
        <v>0.2599</v>
      </c>
      <c r="I50" s="23" t="s">
        <v>46</v>
      </c>
      <c r="J50" s="43"/>
    </row>
    <row r="51" s="2" customFormat="1" ht="19" customHeight="1" spans="1:10">
      <c r="A51" s="22">
        <v>43</v>
      </c>
      <c r="B51" s="23" t="s">
        <v>47</v>
      </c>
      <c r="C51" s="23" t="s">
        <v>43</v>
      </c>
      <c r="D51" s="23" t="s">
        <v>48</v>
      </c>
      <c r="E51" s="25" t="s">
        <v>45</v>
      </c>
      <c r="F51" s="25"/>
      <c r="G51" s="26">
        <v>0.26</v>
      </c>
      <c r="H51" s="27">
        <f t="shared" si="2"/>
        <v>0.2938</v>
      </c>
      <c r="I51" s="23" t="s">
        <v>46</v>
      </c>
      <c r="J51" s="43"/>
    </row>
    <row r="52" s="2" customFormat="1" ht="19" customHeight="1" spans="1:10">
      <c r="A52" s="22">
        <v>44</v>
      </c>
      <c r="B52" s="24" t="s">
        <v>84</v>
      </c>
      <c r="C52" s="24" t="s">
        <v>85</v>
      </c>
      <c r="D52" s="24"/>
      <c r="E52" s="25" t="s">
        <v>45</v>
      </c>
      <c r="F52" s="25"/>
      <c r="G52" s="26">
        <v>0.025</v>
      </c>
      <c r="H52" s="27">
        <f t="shared" ref="H52:H58" si="3">G52*1.13</f>
        <v>0.02825</v>
      </c>
      <c r="I52" s="46"/>
      <c r="J52" s="43"/>
    </row>
    <row r="53" s="2" customFormat="1" ht="19" customHeight="1" spans="1:10">
      <c r="A53" s="22">
        <v>45</v>
      </c>
      <c r="B53" s="23" t="s">
        <v>86</v>
      </c>
      <c r="C53" s="23" t="s">
        <v>87</v>
      </c>
      <c r="D53" s="23"/>
      <c r="E53" s="25" t="s">
        <v>45</v>
      </c>
      <c r="F53" s="25"/>
      <c r="G53" s="26">
        <v>0.609</v>
      </c>
      <c r="H53" s="27">
        <f t="shared" si="3"/>
        <v>0.68817</v>
      </c>
      <c r="I53" s="46"/>
      <c r="J53" s="43"/>
    </row>
    <row r="54" s="2" customFormat="1" ht="19" customHeight="1" spans="1:10">
      <c r="A54" s="22">
        <v>46</v>
      </c>
      <c r="B54" s="23" t="s">
        <v>88</v>
      </c>
      <c r="C54" s="23" t="s">
        <v>89</v>
      </c>
      <c r="D54" s="23" t="s">
        <v>90</v>
      </c>
      <c r="E54" s="25" t="s">
        <v>45</v>
      </c>
      <c r="F54" s="25"/>
      <c r="G54" s="27">
        <v>0.2057</v>
      </c>
      <c r="H54" s="27">
        <f t="shared" si="3"/>
        <v>0.232441</v>
      </c>
      <c r="I54" s="46"/>
      <c r="J54" s="43"/>
    </row>
    <row r="55" s="2" customFormat="1" ht="19" customHeight="1" spans="1:10">
      <c r="A55" s="22">
        <v>47</v>
      </c>
      <c r="B55" s="24" t="s">
        <v>95</v>
      </c>
      <c r="C55" s="24" t="s">
        <v>96</v>
      </c>
      <c r="D55" s="24" t="s">
        <v>97</v>
      </c>
      <c r="E55" s="25" t="s">
        <v>45</v>
      </c>
      <c r="F55" s="25"/>
      <c r="G55" s="26">
        <v>0.032</v>
      </c>
      <c r="H55" s="27">
        <f t="shared" si="3"/>
        <v>0.03616</v>
      </c>
      <c r="I55" s="46"/>
      <c r="J55" s="43"/>
    </row>
    <row r="56" s="2" customFormat="1" ht="19" customHeight="1" spans="1:10">
      <c r="A56" s="22">
        <v>48</v>
      </c>
      <c r="B56" s="24" t="s">
        <v>98</v>
      </c>
      <c r="C56" s="23" t="s">
        <v>99</v>
      </c>
      <c r="D56" s="23" t="s">
        <v>100</v>
      </c>
      <c r="E56" s="25"/>
      <c r="F56" s="25"/>
      <c r="G56" s="26">
        <v>0.1495</v>
      </c>
      <c r="H56" s="27">
        <f t="shared" si="3"/>
        <v>0.168935</v>
      </c>
      <c r="I56" s="46"/>
      <c r="J56" s="43"/>
    </row>
    <row r="57" s="2" customFormat="1" ht="19" customHeight="1" spans="1:10">
      <c r="A57" s="22">
        <v>49</v>
      </c>
      <c r="B57" s="24" t="s">
        <v>104</v>
      </c>
      <c r="C57" s="23" t="s">
        <v>102</v>
      </c>
      <c r="D57" s="23" t="s">
        <v>103</v>
      </c>
      <c r="E57" s="25"/>
      <c r="F57" s="25"/>
      <c r="G57" s="27">
        <v>0.035</v>
      </c>
      <c r="H57" s="27">
        <f t="shared" si="3"/>
        <v>0.03955</v>
      </c>
      <c r="I57" s="46"/>
      <c r="J57" s="43"/>
    </row>
    <row r="58" s="2" customFormat="1" ht="19" customHeight="1" spans="1:10">
      <c r="A58" s="22">
        <v>50</v>
      </c>
      <c r="B58" s="24" t="s">
        <v>101</v>
      </c>
      <c r="C58" s="23" t="s">
        <v>99</v>
      </c>
      <c r="D58" s="24" t="s">
        <v>105</v>
      </c>
      <c r="E58" s="25"/>
      <c r="F58" s="25"/>
      <c r="G58" s="27">
        <v>0.15</v>
      </c>
      <c r="H58" s="27">
        <f t="shared" si="3"/>
        <v>0.1695</v>
      </c>
      <c r="I58" s="46"/>
      <c r="J58" s="43"/>
    </row>
    <row r="59" s="3" customFormat="1" ht="25" customHeight="1" spans="1:11">
      <c r="A59" s="32" t="s">
        <v>26</v>
      </c>
      <c r="B59" s="33"/>
      <c r="C59" s="32"/>
      <c r="D59" s="32"/>
      <c r="E59" s="32"/>
      <c r="F59" s="32"/>
      <c r="G59" s="32"/>
      <c r="H59" s="32"/>
      <c r="I59" s="32"/>
      <c r="J59" s="47"/>
      <c r="K59" s="2"/>
    </row>
    <row r="60" s="3" customFormat="1" ht="25" customHeight="1" spans="1:11">
      <c r="A60" s="34" t="s">
        <v>106</v>
      </c>
      <c r="B60" s="35"/>
      <c r="C60" s="34"/>
      <c r="D60" s="34"/>
      <c r="E60" s="34"/>
      <c r="F60" s="34"/>
      <c r="G60" s="34"/>
      <c r="H60" s="34"/>
      <c r="I60" s="34"/>
      <c r="J60" s="47"/>
      <c r="K60" s="2"/>
    </row>
    <row r="61" s="3" customFormat="1" ht="25" customHeight="1" spans="1:11">
      <c r="A61" s="34" t="s">
        <v>28</v>
      </c>
      <c r="B61" s="35"/>
      <c r="C61" s="34"/>
      <c r="D61" s="34"/>
      <c r="E61" s="34"/>
      <c r="F61" s="34"/>
      <c r="G61" s="34"/>
      <c r="H61" s="34"/>
      <c r="I61" s="34"/>
      <c r="J61" s="48"/>
      <c r="K61" s="2"/>
    </row>
    <row r="62" s="3" customFormat="1" ht="25" customHeight="1" spans="1:10">
      <c r="A62" s="34" t="s">
        <v>29</v>
      </c>
      <c r="B62" s="35"/>
      <c r="C62" s="34"/>
      <c r="D62" s="34"/>
      <c r="E62" s="34"/>
      <c r="F62" s="34"/>
      <c r="G62" s="34"/>
      <c r="H62" s="34"/>
      <c r="I62" s="34"/>
      <c r="J62" s="48"/>
    </row>
    <row r="63" s="3" customFormat="1" ht="38" customHeight="1" spans="1:10">
      <c r="A63" s="34" t="s">
        <v>30</v>
      </c>
      <c r="B63" s="35"/>
      <c r="C63" s="34"/>
      <c r="D63" s="34"/>
      <c r="E63" s="34"/>
      <c r="F63" s="34"/>
      <c r="G63" s="34"/>
      <c r="H63" s="34"/>
      <c r="I63" s="34"/>
      <c r="J63" s="48"/>
    </row>
    <row r="64" s="3" customFormat="1" ht="38" customHeight="1" spans="1:10">
      <c r="A64" s="34" t="s">
        <v>107</v>
      </c>
      <c r="B64" s="35"/>
      <c r="C64" s="34"/>
      <c r="D64" s="34"/>
      <c r="E64" s="34"/>
      <c r="F64" s="34"/>
      <c r="G64" s="34"/>
      <c r="H64" s="34"/>
      <c r="I64" s="34"/>
      <c r="J64" s="47"/>
    </row>
    <row r="65" s="4" customFormat="1" ht="14.25" spans="1:10">
      <c r="A65" s="49"/>
      <c r="B65" s="50"/>
      <c r="C65" s="49"/>
      <c r="D65" s="49"/>
      <c r="E65" s="49"/>
      <c r="F65" s="49"/>
      <c r="G65" s="49"/>
      <c r="H65" s="51"/>
      <c r="I65" s="51"/>
      <c r="J65" s="57"/>
    </row>
    <row r="66" s="4" customFormat="1" ht="19.2" customHeight="1" spans="1:10">
      <c r="A66" s="52" t="s">
        <v>32</v>
      </c>
      <c r="B66" s="50"/>
      <c r="C66" s="53"/>
      <c r="D66" s="53"/>
      <c r="E66" s="54" t="s">
        <v>33</v>
      </c>
      <c r="F66" s="54"/>
      <c r="G66" s="54"/>
      <c r="H66" s="55"/>
      <c r="I66" s="55"/>
      <c r="J66" s="58"/>
    </row>
    <row r="67" s="4" customFormat="1" ht="19.2" customHeight="1" spans="1:10">
      <c r="A67" s="52"/>
      <c r="B67" s="50"/>
      <c r="C67" s="53"/>
      <c r="D67" s="53"/>
      <c r="E67" s="56"/>
      <c r="F67" s="56"/>
      <c r="G67" s="53"/>
      <c r="H67" s="55"/>
      <c r="I67" s="55"/>
      <c r="J67" s="58"/>
    </row>
    <row r="68" s="1" customFormat="1" ht="19.2" customHeight="1" spans="1:9">
      <c r="A68" s="52" t="s">
        <v>34</v>
      </c>
      <c r="B68" s="50"/>
      <c r="C68" s="53"/>
      <c r="D68" s="53"/>
      <c r="E68" s="52" t="s">
        <v>34</v>
      </c>
      <c r="F68" s="52"/>
      <c r="G68" s="53"/>
      <c r="H68" s="55"/>
      <c r="I68" s="59"/>
    </row>
    <row r="69" s="4" customFormat="1" ht="19.2" customHeight="1" spans="1:10">
      <c r="A69" s="52"/>
      <c r="B69" s="50"/>
      <c r="C69" s="53"/>
      <c r="D69" s="53"/>
      <c r="E69" s="56"/>
      <c r="F69" s="56"/>
      <c r="G69" s="53"/>
      <c r="H69" s="55"/>
      <c r="I69" s="55"/>
      <c r="J69" s="58"/>
    </row>
    <row r="70" s="4" customFormat="1" ht="19.2" customHeight="1" spans="1:10">
      <c r="A70" s="52" t="s">
        <v>35</v>
      </c>
      <c r="B70" s="56"/>
      <c r="C70" s="49"/>
      <c r="D70" s="49"/>
      <c r="E70" s="52" t="s">
        <v>35</v>
      </c>
      <c r="F70" s="52"/>
      <c r="G70" s="49"/>
      <c r="H70" s="55"/>
      <c r="I70" s="55"/>
      <c r="J70" s="58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59:I59"/>
    <mergeCell ref="A60:I60"/>
    <mergeCell ref="A61:I61"/>
    <mergeCell ref="A62:I62"/>
    <mergeCell ref="A63:I63"/>
    <mergeCell ref="A64:I64"/>
    <mergeCell ref="E66:G66"/>
    <mergeCell ref="A7:A8"/>
    <mergeCell ref="B7:B8"/>
    <mergeCell ref="C7:C8"/>
    <mergeCell ref="D7:D8"/>
    <mergeCell ref="E7:E8"/>
    <mergeCell ref="I7:I8"/>
  </mergeCells>
  <conditionalFormatting sqref="B39">
    <cfRule type="duplicateValues" dxfId="0" priority="16"/>
  </conditionalFormatting>
  <conditionalFormatting sqref="B40">
    <cfRule type="duplicateValues" dxfId="0" priority="15"/>
  </conditionalFormatting>
  <conditionalFormatting sqref="B41">
    <cfRule type="duplicateValues" dxfId="0" priority="1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6">
    <cfRule type="duplicateValues" dxfId="0" priority="10"/>
  </conditionalFormatting>
  <conditionalFormatting sqref="B47">
    <cfRule type="duplicateValues" dxfId="0" priority="9"/>
  </conditionalFormatting>
  <conditionalFormatting sqref="B48">
    <cfRule type="duplicateValues" dxfId="0" priority="8"/>
  </conditionalFormatting>
  <conditionalFormatting sqref="B49">
    <cfRule type="duplicateValues" dxfId="0" priority="7"/>
  </conditionalFormatting>
  <conditionalFormatting sqref="B50">
    <cfRule type="duplicateValues" dxfId="0" priority="6"/>
  </conditionalFormatting>
  <conditionalFormatting sqref="B51">
    <cfRule type="duplicateValues" dxfId="0" priority="5"/>
  </conditionalFormatting>
  <conditionalFormatting sqref="B52">
    <cfRule type="duplicateValues" dxfId="0" priority="4"/>
  </conditionalFormatting>
  <conditionalFormatting sqref="B53">
    <cfRule type="duplicateValues" dxfId="0" priority="3"/>
  </conditionalFormatting>
  <conditionalFormatting sqref="B54">
    <cfRule type="duplicateValues" dxfId="0" priority="2"/>
  </conditionalFormatting>
  <conditionalFormatting sqref="E65:F65">
    <cfRule type="duplicateValues" dxfId="1" priority="22"/>
  </conditionalFormatting>
  <conditionalFormatting sqref="B68">
    <cfRule type="duplicateValues" dxfId="1" priority="21"/>
  </conditionalFormatting>
  <conditionalFormatting sqref="B9:B14">
    <cfRule type="duplicateValues" dxfId="0" priority="19"/>
  </conditionalFormatting>
  <conditionalFormatting sqref="B19:B34">
    <cfRule type="duplicateValues" dxfId="0" priority="18"/>
  </conditionalFormatting>
  <conditionalFormatting sqref="B36:B38">
    <cfRule type="duplicateValues" dxfId="0" priority="17"/>
  </conditionalFormatting>
  <conditionalFormatting sqref="B44:B45">
    <cfRule type="duplicateValues" dxfId="0" priority="11"/>
  </conditionalFormatting>
  <conditionalFormatting sqref="B55:B58">
    <cfRule type="duplicateValues" dxfId="0" priority="1"/>
  </conditionalFormatting>
  <conditionalFormatting sqref="E69:F69 E66:F67">
    <cfRule type="duplicateValues" dxfId="1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价格协议</vt:lpstr>
      <vt:lpstr>Sheet1</vt:lpstr>
      <vt:lpstr>对比表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2025-06-25T08:07:21Z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E2581D52BEFE4C338219AFB21588BC27_12</vt:lpwstr>
  </property>
</Properties>
</file>