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F:\1.陕汽项目\X3000、X5000座椅H点偏高\"/>
    </mc:Choice>
  </mc:AlternateContent>
  <xr:revisionPtr revIDLastSave="0" documentId="13_ncr:1_{C59D2F5D-3D59-47F1-BE04-E7D8F629C642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主驾方案" sheetId="4" state="hidden" r:id="rId1"/>
    <sheet name="副驾方案" sheetId="5" state="hidden" r:id="rId2"/>
    <sheet name="项目投资" sheetId="3" r:id="rId3"/>
    <sheet name="H5000S座椅项目" sheetId="1" state="hidden" r:id="rId4"/>
  </sheets>
  <calcPr calcId="191029"/>
</workbook>
</file>

<file path=xl/calcChain.xml><?xml version="1.0" encoding="utf-8"?>
<calcChain xmlns="http://schemas.openxmlformats.org/spreadsheetml/2006/main">
  <c r="P17" i="1" l="1"/>
  <c r="P12" i="1"/>
  <c r="P11" i="1"/>
  <c r="P9" i="1"/>
  <c r="P7" i="1"/>
  <c r="P6" i="1"/>
  <c r="P5" i="1"/>
  <c r="R13" i="3"/>
  <c r="R12" i="3"/>
  <c r="R11" i="3"/>
  <c r="R10" i="3"/>
  <c r="B10" i="3"/>
  <c r="R9" i="3"/>
  <c r="R8" i="3"/>
  <c r="R7" i="3"/>
  <c r="B7" i="3"/>
  <c r="R6" i="3"/>
  <c r="R5" i="3"/>
  <c r="V4" i="3"/>
  <c r="R4" i="3"/>
</calcChain>
</file>

<file path=xl/sharedStrings.xml><?xml version="1.0" encoding="utf-8"?>
<sst xmlns="http://schemas.openxmlformats.org/spreadsheetml/2006/main" count="112" uniqueCount="104">
  <si>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单位：万元</t>
    </r>
  </si>
  <si>
    <t>类别</t>
  </si>
  <si>
    <t>阶段</t>
  </si>
  <si>
    <t>内容</t>
  </si>
  <si>
    <t xml:space="preserve">人员费用 </t>
  </si>
  <si>
    <t xml:space="preserve">其他费用 </t>
  </si>
  <si>
    <t>合 计
（未税/元）</t>
  </si>
  <si>
    <t xml:space="preserve"> 备注   </t>
  </si>
  <si>
    <t>项目</t>
  </si>
  <si>
    <t>金额</t>
  </si>
  <si>
    <t>备注</t>
  </si>
  <si>
    <t>类型</t>
  </si>
  <si>
    <t>预算费用（万元）</t>
  </si>
  <si>
    <t>费率</t>
  </si>
  <si>
    <t>人数</t>
  </si>
  <si>
    <t>天数/人</t>
  </si>
  <si>
    <t>小计</t>
  </si>
  <si>
    <t>单价</t>
  </si>
  <si>
    <t>数量</t>
  </si>
  <si>
    <t>一、土地</t>
  </si>
  <si>
    <t>生产线设备</t>
  </si>
  <si>
    <t>新购置</t>
  </si>
  <si>
    <t>（元/天）</t>
  </si>
  <si>
    <t>二、建设工程投资</t>
  </si>
  <si>
    <t>改造</t>
  </si>
  <si>
    <t>人工成本</t>
  </si>
  <si>
    <t>项目开发</t>
  </si>
  <si>
    <t>项目经理</t>
  </si>
  <si>
    <t xml:space="preserve">                      - </t>
  </si>
  <si>
    <t>三、设备投资</t>
  </si>
  <si>
    <t>模、夹、检、工装等</t>
  </si>
  <si>
    <t>注塑模具</t>
  </si>
  <si>
    <t>产品开发</t>
  </si>
  <si>
    <t>产品工程师</t>
  </si>
  <si>
    <t>四、其他</t>
  </si>
  <si>
    <t>冲压模具</t>
  </si>
  <si>
    <t>造型阶段</t>
  </si>
  <si>
    <t>表皮设计师</t>
  </si>
  <si>
    <t>发泡模具</t>
  </si>
  <si>
    <t>模具开发至投产阶段</t>
  </si>
  <si>
    <t>发泡模具设计工程师</t>
  </si>
  <si>
    <t>五、模夹检具、工装</t>
  </si>
  <si>
    <t>压铸模具</t>
  </si>
  <si>
    <t>冲压模具设计工程师</t>
  </si>
  <si>
    <t>六、开发投入</t>
  </si>
  <si>
    <t>夹具</t>
  </si>
  <si>
    <t>样件制作阶段至投产</t>
  </si>
  <si>
    <t>前期质量工程师</t>
  </si>
  <si>
    <t>合计</t>
  </si>
  <si>
    <t>检具</t>
  </si>
  <si>
    <t>工艺工程师</t>
  </si>
  <si>
    <t>工装</t>
  </si>
  <si>
    <t>试验工程师</t>
  </si>
  <si>
    <t xml:space="preserve">其它 </t>
  </si>
  <si>
    <t xml:space="preserve"> </t>
  </si>
  <si>
    <t>检具工程师</t>
  </si>
  <si>
    <t>研发费用</t>
  </si>
  <si>
    <t>人力成本</t>
  </si>
  <si>
    <t>采购工程师</t>
  </si>
  <si>
    <t>差旅费</t>
  </si>
  <si>
    <t>邮寄费</t>
  </si>
  <si>
    <t>运费</t>
  </si>
  <si>
    <t>设计费</t>
  </si>
  <si>
    <t>样品费</t>
  </si>
  <si>
    <t>试验费</t>
  </si>
  <si>
    <t>维修费</t>
  </si>
  <si>
    <t>其他</t>
  </si>
  <si>
    <t>注：生产线改造、机器人及生产设备等投入费用预算由工厂参与策划预算。</t>
  </si>
  <si>
    <t>项目编号：ZY22421</t>
  </si>
  <si>
    <t>项目名称：H5000S座椅项目</t>
  </si>
  <si>
    <t>序号</t>
  </si>
  <si>
    <t>科目编码</t>
  </si>
  <si>
    <t>科目名称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</si>
  <si>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</si>
  <si>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</si>
  <si>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</si>
  <si>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</si>
  <si>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</si>
  <si>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</si>
  <si>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</si>
  <si>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</si>
  <si>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</si>
  <si>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</si>
  <si>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</si>
  <si>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</si>
  <si>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研发费用-劳务费</t>
  </si>
  <si>
    <r>
      <rPr>
        <sz val="11"/>
        <rFont val="宋体"/>
        <charset val="134"/>
      </rPr>
      <t>66040301</t>
    </r>
    <r>
      <rPr>
        <sz val="11"/>
        <rFont val="宋体"/>
        <charset val="134"/>
      </rPr>
      <t>-3</t>
    </r>
  </si>
  <si>
    <r>
      <rPr>
        <sz val="10"/>
        <color indexed="0"/>
        <rFont val="宋体"/>
        <charset val="134"/>
      </rPr>
      <t>研发费用</t>
    </r>
    <r>
      <rPr>
        <sz val="10"/>
        <color indexed="0"/>
        <rFont val="Arial"/>
        <family val="2"/>
      </rPr>
      <t>-</t>
    </r>
    <r>
      <rPr>
        <sz val="10"/>
        <color indexed="0"/>
        <rFont val="宋体"/>
        <charset val="134"/>
      </rPr>
      <t>差旅费</t>
    </r>
  </si>
  <si>
    <t>研发费用-运费</t>
  </si>
  <si>
    <t>研发费用-设计费用</t>
  </si>
  <si>
    <t>研发费用-机物料消耗</t>
  </si>
  <si>
    <t>研发费用-样品费</t>
  </si>
  <si>
    <t>研发费用-工具费</t>
  </si>
  <si>
    <t>研发费用-试验费</t>
  </si>
  <si>
    <t>研发费用-修理费-模具维修费</t>
  </si>
  <si>
    <t>研发费用-其他</t>
  </si>
  <si>
    <t xml:space="preserve"> </t>
    <phoneticPr fontId="24" type="noConversion"/>
  </si>
  <si>
    <t xml:space="preserve">H点降低项目研发费用预算表 </t>
    <phoneticPr fontId="24" type="noConversion"/>
  </si>
  <si>
    <t>河北工厂/西安工厂/北京研发/模具厂家</t>
    <phoneticPr fontId="24" type="noConversion"/>
  </si>
  <si>
    <t>河北工厂/西安工厂/北京研发/实验室/主机厂/模具厂</t>
    <phoneticPr fontId="24" type="noConversion"/>
  </si>
  <si>
    <t>新坐盆/坐垫出来后，需要实验验证，样件数量预计5-7台，单价按照每台3000元计算，预算费用2万元。</t>
    <phoneticPr fontId="24" type="noConversion"/>
  </si>
  <si>
    <t>X5000坐垫发泡通风/非通风 俩种状态 5万
X3000坐垫发泡 一种状态  4万</t>
    <phoneticPr fontId="24" type="noConversion"/>
  </si>
  <si>
    <t>坐盆在其他项目上开发，不做费用预算</t>
    <phoneticPr fontId="24" type="noConversion"/>
  </si>
  <si>
    <t>用于后续委外整椅实验验证费用（测试坐垫/坐盆）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</si>
</sst>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.00_);[Red]\(0.00\)"/>
    <numFmt numFmtId="177" formatCode="0_ "/>
  </numFmts>
  <fonts count="30">
    <font>
      <sz val="11"/>
      <name val="宋体"/>
      <charset val="134"/>
    </font>
    <font>
      <sz val="10"/>
      <color indexed="0"/>
      <name val="Arial"/>
      <family val="2"/>
    </font>
    <font>
      <sz val="10"/>
      <name val="微软雅黑"/>
      <charset val="134"/>
    </font>
    <font>
      <b/>
      <sz val="10"/>
      <name val="微软雅黑"/>
      <charset val="134"/>
    </font>
    <font>
      <sz val="10"/>
      <color indexed="0"/>
      <name val="微软雅黑"/>
      <charset val="134"/>
    </font>
    <font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4"/>
      <color rgb="FF000000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family val="1"/>
    </font>
    <font>
      <sz val="10"/>
      <color indexed="8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微软雅黑"/>
      <charset val="134"/>
    </font>
    <font>
      <b/>
      <sz val="9"/>
      <color rgb="FF000000"/>
      <name val="微软雅黑"/>
      <charset val="134"/>
    </font>
    <font>
      <sz val="10"/>
      <color rgb="FF000000"/>
      <name val="微软雅黑"/>
      <charset val="134"/>
    </font>
    <font>
      <sz val="7"/>
      <color rgb="FF000000"/>
      <name val="微软雅黑"/>
      <charset val="134"/>
    </font>
    <font>
      <b/>
      <sz val="7"/>
      <color rgb="FF000000"/>
      <name val="微软雅黑"/>
      <charset val="134"/>
    </font>
    <font>
      <b/>
      <sz val="11"/>
      <color theme="1"/>
      <name val="微软雅黑"/>
      <charset val="134"/>
    </font>
    <font>
      <sz val="10"/>
      <name val="MS Sans Serif"/>
      <family val="2"/>
    </font>
    <font>
      <sz val="12"/>
      <name val="Times New Roman"/>
      <family val="1"/>
    </font>
    <font>
      <b/>
      <sz val="8"/>
      <color indexed="8"/>
      <name val="宋体"/>
      <charset val="134"/>
    </font>
    <font>
      <sz val="10"/>
      <color indexed="0"/>
      <name val="宋体"/>
      <charset val="134"/>
    </font>
    <font>
      <sz val="11"/>
      <name val="宋体"/>
      <charset val="134"/>
    </font>
    <font>
      <sz val="9"/>
      <name val="宋体"/>
      <family val="3"/>
      <charset val="134"/>
    </font>
    <font>
      <b/>
      <sz val="14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3" tint="0.79995117038483843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6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9" fontId="5" fillId="0" borderId="0">
      <alignment vertical="top"/>
      <protection locked="0"/>
    </xf>
    <xf numFmtId="0" fontId="19" fillId="0" borderId="0">
      <protection locked="0"/>
    </xf>
    <xf numFmtId="0" fontId="5" fillId="0" borderId="0">
      <protection locked="0"/>
    </xf>
    <xf numFmtId="0" fontId="20" fillId="0" borderId="0">
      <protection locked="0"/>
    </xf>
  </cellStyleXfs>
  <cellXfs count="85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4" borderId="1" xfId="0" applyFont="1" applyFill="1" applyBorder="1">
      <alignment vertical="center"/>
    </xf>
    <xf numFmtId="0" fontId="3" fillId="4" borderId="1" xfId="4" applyFont="1" applyFill="1" applyBorder="1" applyAlignment="1" applyProtection="1">
      <alignment horizontal="center" vertical="center"/>
    </xf>
    <xf numFmtId="0" fontId="4" fillId="0" borderId="1" xfId="0" applyFont="1" applyBorder="1" applyAlignment="1"/>
    <xf numFmtId="0" fontId="0" fillId="5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 wrapText="1"/>
    </xf>
    <xf numFmtId="176" fontId="4" fillId="0" borderId="1" xfId="0" applyNumberFormat="1" applyFont="1" applyBorder="1" applyAlignment="1"/>
    <xf numFmtId="176" fontId="4" fillId="0" borderId="1" xfId="0" applyNumberFormat="1" applyFont="1" applyBorder="1" applyAlignment="1">
      <alignment horizontal="center" vertical="center"/>
    </xf>
    <xf numFmtId="0" fontId="0" fillId="5" borderId="1" xfId="0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/>
    </xf>
    <xf numFmtId="176" fontId="1" fillId="0" borderId="0" xfId="0" applyNumberFormat="1" applyFont="1" applyAlignment="1">
      <alignment horizontal="center"/>
    </xf>
    <xf numFmtId="176" fontId="5" fillId="0" borderId="1" xfId="2" applyNumberFormat="1" applyBorder="1">
      <alignment vertical="top"/>
      <protection locked="0"/>
    </xf>
    <xf numFmtId="9" fontId="5" fillId="0" borderId="0" xfId="2">
      <alignment vertical="top"/>
      <protection locked="0"/>
    </xf>
    <xf numFmtId="176" fontId="4" fillId="0" borderId="1" xfId="0" applyNumberFormat="1" applyFont="1" applyBorder="1" applyAlignment="1">
      <alignment wrapText="1"/>
    </xf>
    <xf numFmtId="177" fontId="8" fillId="7" borderId="1" xfId="5" applyNumberFormat="1" applyFont="1" applyFill="1" applyBorder="1" applyAlignment="1" applyProtection="1">
      <alignment horizontal="center" vertical="center" wrapText="1"/>
    </xf>
    <xf numFmtId="43" fontId="8" fillId="7" borderId="1" xfId="1" applyFont="1" applyFill="1" applyBorder="1" applyAlignment="1" applyProtection="1">
      <alignment horizontal="center" vertical="center" wrapText="1"/>
    </xf>
    <xf numFmtId="0" fontId="8" fillId="7" borderId="1" xfId="3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43" fontId="5" fillId="0" borderId="1" xfId="1" applyFont="1" applyBorder="1" applyAlignment="1" applyProtection="1">
      <alignment horizontal="center" vertical="center"/>
    </xf>
    <xf numFmtId="177" fontId="9" fillId="0" borderId="1" xfId="5" applyNumberFormat="1" applyFont="1" applyBorder="1" applyAlignment="1" applyProtection="1">
      <alignment horizontal="left" vertical="center"/>
    </xf>
    <xf numFmtId="43" fontId="9" fillId="8" borderId="1" xfId="1" applyFont="1" applyFill="1" applyBorder="1" applyAlignment="1" applyProtection="1">
      <alignment horizontal="center" vertical="center"/>
    </xf>
    <xf numFmtId="0" fontId="10" fillId="6" borderId="1" xfId="3" applyFont="1" applyFill="1" applyBorder="1" applyAlignment="1" applyProtection="1">
      <alignment horizontal="center" vertical="center"/>
    </xf>
    <xf numFmtId="0" fontId="5" fillId="0" borderId="1" xfId="0" applyFont="1" applyBorder="1">
      <alignment vertical="center"/>
    </xf>
    <xf numFmtId="0" fontId="11" fillId="6" borderId="1" xfId="3" applyFont="1" applyFill="1" applyBorder="1" applyAlignment="1" applyProtection="1">
      <alignment horizontal="center" vertical="center"/>
    </xf>
    <xf numFmtId="43" fontId="9" fillId="0" borderId="1" xfId="1" applyFont="1" applyFill="1" applyBorder="1" applyAlignment="1" applyProtection="1">
      <alignment horizontal="center" vertical="center"/>
    </xf>
    <xf numFmtId="0" fontId="5" fillId="2" borderId="1" xfId="0" applyFont="1" applyFill="1" applyBorder="1">
      <alignment vertical="center"/>
    </xf>
    <xf numFmtId="177" fontId="9" fillId="0" borderId="7" xfId="5" applyNumberFormat="1" applyFont="1" applyBorder="1" applyAlignment="1" applyProtection="1">
      <alignment horizontal="center" vertical="center"/>
    </xf>
    <xf numFmtId="177" fontId="9" fillId="0" borderId="7" xfId="5" applyNumberFormat="1" applyFont="1" applyBorder="1" applyAlignment="1" applyProtection="1">
      <alignment horizontal="left" vertical="center" wrapText="1"/>
    </xf>
    <xf numFmtId="43" fontId="9" fillId="0" borderId="1" xfId="1" applyFont="1" applyFill="1" applyBorder="1" applyAlignment="1" applyProtection="1">
      <alignment horizontal="center" vertical="center" wrapText="1"/>
    </xf>
    <xf numFmtId="0" fontId="10" fillId="6" borderId="1" xfId="3" applyFont="1" applyFill="1" applyBorder="1" applyAlignment="1" applyProtection="1">
      <alignment horizontal="center" vertical="center" wrapText="1"/>
    </xf>
    <xf numFmtId="43" fontId="10" fillId="6" borderId="1" xfId="1" applyFont="1" applyFill="1" applyBorder="1" applyAlignment="1" applyProtection="1">
      <alignment horizontal="center" vertical="center"/>
    </xf>
    <xf numFmtId="43" fontId="5" fillId="0" borderId="0" xfId="1" applyFont="1" applyAlignment="1" applyProtection="1">
      <alignment vertical="center"/>
    </xf>
    <xf numFmtId="0" fontId="5" fillId="0" borderId="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 readingOrder="1"/>
    </xf>
    <xf numFmtId="0" fontId="14" fillId="0" borderId="3" xfId="0" applyFont="1" applyBorder="1" applyAlignment="1">
      <alignment horizontal="center" vertical="center" wrapText="1" readingOrder="1"/>
    </xf>
    <xf numFmtId="0" fontId="13" fillId="9" borderId="17" xfId="0" applyFont="1" applyFill="1" applyBorder="1" applyAlignment="1">
      <alignment horizontal="center" vertical="center" wrapText="1" readingOrder="1"/>
    </xf>
    <xf numFmtId="0" fontId="15" fillId="9" borderId="17" xfId="0" applyFont="1" applyFill="1" applyBorder="1" applyAlignment="1">
      <alignment horizontal="center" vertical="center" wrapText="1" readingOrder="1"/>
    </xf>
    <xf numFmtId="0" fontId="13" fillId="0" borderId="22" xfId="0" applyFont="1" applyBorder="1" applyAlignment="1">
      <alignment horizontal="center" vertical="center" wrapText="1" readingOrder="1"/>
    </xf>
    <xf numFmtId="3" fontId="14" fillId="9" borderId="17" xfId="0" applyNumberFormat="1" applyFont="1" applyFill="1" applyBorder="1" applyAlignment="1">
      <alignment horizontal="center" vertical="center" wrapText="1" readingOrder="1"/>
    </xf>
    <xf numFmtId="0" fontId="16" fillId="9" borderId="17" xfId="0" applyFont="1" applyFill="1" applyBorder="1" applyAlignment="1">
      <alignment horizontal="center" vertical="center" wrapText="1" readingOrder="1"/>
    </xf>
    <xf numFmtId="0" fontId="17" fillId="9" borderId="17" xfId="0" applyFont="1" applyFill="1" applyBorder="1" applyAlignment="1">
      <alignment horizontal="center" vertical="center" wrapText="1" readingOrder="1"/>
    </xf>
    <xf numFmtId="0" fontId="27" fillId="0" borderId="1" xfId="0" applyFont="1" applyBorder="1" applyAlignment="1">
      <alignment horizontal="center" vertical="center" wrapText="1"/>
    </xf>
    <xf numFmtId="43" fontId="5" fillId="8" borderId="1" xfId="1" applyFont="1" applyFill="1" applyBorder="1" applyAlignment="1" applyProtection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6" fillId="6" borderId="6" xfId="3" applyFont="1" applyFill="1" applyBorder="1" applyAlignment="1" applyProtection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 readingOrder="1"/>
    </xf>
    <xf numFmtId="0" fontId="14" fillId="0" borderId="13" xfId="0" applyFont="1" applyBorder="1" applyAlignment="1">
      <alignment horizontal="center" vertical="center" wrapText="1" readingOrder="1"/>
    </xf>
    <xf numFmtId="0" fontId="14" fillId="0" borderId="19" xfId="0" applyFont="1" applyBorder="1" applyAlignment="1">
      <alignment horizontal="center" vertical="center" wrapText="1" readingOrder="1"/>
    </xf>
    <xf numFmtId="0" fontId="12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 readingOrder="1"/>
    </xf>
    <xf numFmtId="0" fontId="13" fillId="0" borderId="14" xfId="0" applyFont="1" applyBorder="1" applyAlignment="1">
      <alignment horizontal="center" vertical="center" wrapText="1" readingOrder="1"/>
    </xf>
    <xf numFmtId="0" fontId="13" fillId="9" borderId="15" xfId="0" applyFont="1" applyFill="1" applyBorder="1" applyAlignment="1">
      <alignment horizontal="center" vertical="center" wrapText="1" readingOrder="1"/>
    </xf>
    <xf numFmtId="0" fontId="13" fillId="9" borderId="18" xfId="0" applyFont="1" applyFill="1" applyBorder="1" applyAlignment="1">
      <alignment horizontal="center" vertical="center" wrapText="1" readingOrder="1"/>
    </xf>
    <xf numFmtId="0" fontId="13" fillId="0" borderId="11" xfId="0" applyFont="1" applyBorder="1" applyAlignment="1">
      <alignment horizontal="center" vertical="center" wrapText="1" readingOrder="1"/>
    </xf>
    <xf numFmtId="0" fontId="13" fillId="0" borderId="15" xfId="0" applyFont="1" applyBorder="1" applyAlignment="1">
      <alignment horizontal="center" vertical="center" wrapText="1" readingOrder="1"/>
    </xf>
    <xf numFmtId="0" fontId="13" fillId="9" borderId="16" xfId="0" applyFont="1" applyFill="1" applyBorder="1" applyAlignment="1">
      <alignment horizontal="center" vertical="center" wrapText="1" readingOrder="1"/>
    </xf>
    <xf numFmtId="0" fontId="13" fillId="9" borderId="3" xfId="0" applyFont="1" applyFill="1" applyBorder="1" applyAlignment="1">
      <alignment horizontal="center" vertical="center" wrapText="1" readingOrder="1"/>
    </xf>
    <xf numFmtId="0" fontId="14" fillId="0" borderId="16" xfId="0" applyFont="1" applyBorder="1" applyAlignment="1">
      <alignment horizontal="center" vertical="center" wrapText="1" readingOrder="1"/>
    </xf>
    <xf numFmtId="0" fontId="14" fillId="0" borderId="3" xfId="0" applyFont="1" applyBorder="1" applyAlignment="1">
      <alignment horizontal="center" vertical="center" wrapText="1" readingOrder="1"/>
    </xf>
    <xf numFmtId="3" fontId="18" fillId="9" borderId="16" xfId="0" applyNumberFormat="1" applyFont="1" applyFill="1" applyBorder="1" applyAlignment="1">
      <alignment horizontal="center" vertical="center" wrapText="1" readingOrder="1"/>
    </xf>
    <xf numFmtId="3" fontId="18" fillId="9" borderId="15" xfId="0" applyNumberFormat="1" applyFont="1" applyFill="1" applyBorder="1" applyAlignment="1">
      <alignment horizontal="center" vertical="center" wrapText="1" readingOrder="1"/>
    </xf>
    <xf numFmtId="0" fontId="13" fillId="0" borderId="20" xfId="0" applyFont="1" applyBorder="1" applyAlignment="1">
      <alignment horizontal="center" vertical="center" wrapText="1" readingOrder="1"/>
    </xf>
    <xf numFmtId="0" fontId="13" fillId="0" borderId="21" xfId="0" applyFont="1" applyBorder="1" applyAlignment="1">
      <alignment horizontal="center" vertical="center" wrapText="1" readingOrder="1"/>
    </xf>
    <xf numFmtId="0" fontId="13" fillId="0" borderId="22" xfId="0" applyFont="1" applyBorder="1" applyAlignment="1">
      <alignment horizontal="center" vertical="center" wrapText="1" readingOrder="1"/>
    </xf>
    <xf numFmtId="0" fontId="13" fillId="0" borderId="3" xfId="0" applyFont="1" applyBorder="1" applyAlignment="1">
      <alignment horizontal="center" vertical="center" wrapText="1" readingOrder="1"/>
    </xf>
    <xf numFmtId="0" fontId="2" fillId="3" borderId="6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 wrapText="1"/>
    </xf>
  </cellXfs>
  <cellStyles count="6">
    <cellStyle name="_x000a_mouse.drv=lm" xfId="3" xr:uid="{00000000-0005-0000-0000-000031000000}"/>
    <cellStyle name="百分比" xfId="2" builtinId="5"/>
    <cellStyle name="常规" xfId="0" builtinId="0"/>
    <cellStyle name="常规 2" xfId="4" xr:uid="{00000000-0005-0000-0000-000032000000}"/>
    <cellStyle name="常规_20061221C2项目损益分析（概念稿）" xfId="5" xr:uid="{00000000-0005-0000-0000-000033000000}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557865</xdr:colOff>
      <xdr:row>36</xdr:row>
      <xdr:rowOff>76200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787130" cy="624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8</xdr:col>
      <xdr:colOff>589896</xdr:colOff>
      <xdr:row>23</xdr:row>
      <xdr:rowOff>76200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6075680" cy="385762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47626</xdr:colOff>
      <xdr:row>0</xdr:row>
      <xdr:rowOff>114300</xdr:rowOff>
    </xdr:from>
    <xdr:to>
      <xdr:col>16</xdr:col>
      <xdr:colOff>416405</xdr:colOff>
      <xdr:row>23</xdr:row>
      <xdr:rowOff>57150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19825" y="114300"/>
          <a:ext cx="5168900" cy="3886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H40" sqref="H40"/>
    </sheetView>
  </sheetViews>
  <sheetFormatPr defaultColWidth="9" defaultRowHeight="13.5"/>
  <sheetData/>
  <phoneticPr fontId="24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O28" sqref="O28"/>
    </sheetView>
  </sheetViews>
  <sheetFormatPr defaultColWidth="9" defaultRowHeight="13.5"/>
  <sheetData/>
  <phoneticPr fontId="24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26"/>
  <sheetViews>
    <sheetView tabSelected="1" topLeftCell="B1" zoomScaleNormal="100" workbookViewId="0">
      <selection activeCell="I24" sqref="I24"/>
    </sheetView>
  </sheetViews>
  <sheetFormatPr defaultColWidth="9" defaultRowHeight="13.5"/>
  <cols>
    <col min="1" max="1" width="19.625" customWidth="1"/>
    <col min="2" max="2" width="13.75" customWidth="1"/>
    <col min="3" max="3" width="12.125" customWidth="1"/>
    <col min="4" max="4" width="29.375" customWidth="1"/>
    <col min="5" max="5" width="14.75" customWidth="1"/>
    <col min="6" max="6" width="14.125" customWidth="1"/>
    <col min="7" max="7" width="24.625" style="2" customWidth="1"/>
    <col min="8" max="8" width="43.375" style="2" customWidth="1"/>
    <col min="9" max="11" width="46.125" customWidth="1"/>
    <col min="13" max="13" width="20" customWidth="1"/>
    <col min="14" max="14" width="17.625" customWidth="1"/>
    <col min="22" max="22" width="14" customWidth="1"/>
  </cols>
  <sheetData>
    <row r="1" spans="1:23" ht="27.75" customHeight="1">
      <c r="A1" s="52" t="s">
        <v>0</v>
      </c>
      <c r="B1" s="52"/>
      <c r="C1" s="52"/>
      <c r="E1" s="53" t="s">
        <v>97</v>
      </c>
      <c r="F1" s="54"/>
      <c r="G1" s="54"/>
      <c r="H1" s="55"/>
      <c r="L1" s="66" t="s">
        <v>1</v>
      </c>
      <c r="M1" s="70" t="s">
        <v>2</v>
      </c>
      <c r="N1" s="70" t="s">
        <v>3</v>
      </c>
      <c r="O1" s="56" t="s">
        <v>4</v>
      </c>
      <c r="P1" s="57"/>
      <c r="Q1" s="57"/>
      <c r="R1" s="58"/>
      <c r="S1" s="56" t="s">
        <v>5</v>
      </c>
      <c r="T1" s="57"/>
      <c r="U1" s="58"/>
      <c r="V1" s="70" t="s">
        <v>6</v>
      </c>
      <c r="W1" s="78" t="s">
        <v>7</v>
      </c>
    </row>
    <row r="2" spans="1:23" ht="22.5" customHeight="1">
      <c r="A2" s="19" t="s">
        <v>8</v>
      </c>
      <c r="B2" s="20" t="s">
        <v>9</v>
      </c>
      <c r="C2" s="21" t="s">
        <v>10</v>
      </c>
      <c r="E2" s="22" t="s">
        <v>11</v>
      </c>
      <c r="F2" s="22" t="s">
        <v>8</v>
      </c>
      <c r="G2" s="23" t="s">
        <v>12</v>
      </c>
      <c r="H2" s="22" t="s">
        <v>10</v>
      </c>
      <c r="L2" s="67"/>
      <c r="M2" s="71"/>
      <c r="N2" s="71"/>
      <c r="O2" s="38" t="s">
        <v>13</v>
      </c>
      <c r="P2" s="74" t="s">
        <v>14</v>
      </c>
      <c r="Q2" s="74" t="s">
        <v>15</v>
      </c>
      <c r="R2" s="74" t="s">
        <v>16</v>
      </c>
      <c r="S2" s="74" t="s">
        <v>17</v>
      </c>
      <c r="T2" s="74" t="s">
        <v>18</v>
      </c>
      <c r="U2" s="74" t="s">
        <v>16</v>
      </c>
      <c r="V2" s="71"/>
      <c r="W2" s="79"/>
    </row>
    <row r="3" spans="1:23" ht="14.25">
      <c r="A3" s="24" t="s">
        <v>19</v>
      </c>
      <c r="B3" s="25"/>
      <c r="C3" s="26"/>
      <c r="E3" s="60" t="s">
        <v>20</v>
      </c>
      <c r="F3" s="27" t="s">
        <v>21</v>
      </c>
      <c r="G3" s="47"/>
      <c r="H3" s="22"/>
      <c r="L3" s="67"/>
      <c r="M3" s="71"/>
      <c r="N3" s="71"/>
      <c r="O3" s="39" t="s">
        <v>22</v>
      </c>
      <c r="P3" s="75"/>
      <c r="Q3" s="75"/>
      <c r="R3" s="75"/>
      <c r="S3" s="75"/>
      <c r="T3" s="75"/>
      <c r="U3" s="75"/>
      <c r="V3" s="81"/>
      <c r="W3" s="80"/>
    </row>
    <row r="4" spans="1:23" ht="17.25" customHeight="1">
      <c r="A4" s="24" t="s">
        <v>23</v>
      </c>
      <c r="B4" s="25"/>
      <c r="C4" s="28"/>
      <c r="E4" s="61"/>
      <c r="F4" s="27" t="s">
        <v>24</v>
      </c>
      <c r="G4" s="47"/>
      <c r="H4" s="22"/>
      <c r="L4" s="68" t="s">
        <v>25</v>
      </c>
      <c r="M4" s="40" t="s">
        <v>26</v>
      </c>
      <c r="N4" s="41" t="s">
        <v>27</v>
      </c>
      <c r="O4" s="41">
        <v>1200</v>
      </c>
      <c r="P4" s="41">
        <v>1</v>
      </c>
      <c r="Q4" s="41">
        <v>30</v>
      </c>
      <c r="R4" s="43">
        <f>O4*P4*Q4</f>
        <v>36000</v>
      </c>
      <c r="S4" s="44"/>
      <c r="T4" s="45"/>
      <c r="U4" s="45" t="s">
        <v>28</v>
      </c>
      <c r="V4" s="76">
        <f>R4+R5+R6+R7+R8+R9+R10+R11+R12+R13</f>
        <v>178500</v>
      </c>
      <c r="W4" s="42"/>
    </row>
    <row r="5" spans="1:23" ht="22.5" customHeight="1">
      <c r="A5" s="24" t="s">
        <v>29</v>
      </c>
      <c r="B5" s="29"/>
      <c r="C5" s="26"/>
      <c r="E5" s="62" t="s">
        <v>30</v>
      </c>
      <c r="F5" s="30" t="s">
        <v>31</v>
      </c>
      <c r="G5" s="47"/>
      <c r="H5" s="48"/>
      <c r="L5" s="68"/>
      <c r="M5" s="40" t="s">
        <v>32</v>
      </c>
      <c r="N5" s="41" t="s">
        <v>33</v>
      </c>
      <c r="O5" s="41">
        <v>1200</v>
      </c>
      <c r="P5" s="41">
        <v>1</v>
      </c>
      <c r="Q5" s="41">
        <v>30</v>
      </c>
      <c r="R5" s="43">
        <f t="shared" ref="R5:R13" si="0">O5*P5*Q5</f>
        <v>36000</v>
      </c>
      <c r="S5" s="44"/>
      <c r="T5" s="45"/>
      <c r="U5" s="45"/>
      <c r="V5" s="77"/>
      <c r="W5" s="42"/>
    </row>
    <row r="6" spans="1:23" ht="16.5">
      <c r="A6" s="24" t="s">
        <v>34</v>
      </c>
      <c r="B6" s="25"/>
      <c r="C6" s="26"/>
      <c r="E6" s="63"/>
      <c r="F6" s="30" t="s">
        <v>35</v>
      </c>
      <c r="G6" s="47"/>
      <c r="H6" s="83" t="s">
        <v>102</v>
      </c>
      <c r="L6" s="68"/>
      <c r="M6" s="40" t="s">
        <v>36</v>
      </c>
      <c r="N6" s="41" t="s">
        <v>37</v>
      </c>
      <c r="O6" s="41">
        <v>1500</v>
      </c>
      <c r="P6" s="41">
        <v>1</v>
      </c>
      <c r="Q6" s="41">
        <v>7</v>
      </c>
      <c r="R6" s="43">
        <f t="shared" si="0"/>
        <v>10500</v>
      </c>
      <c r="S6" s="44"/>
      <c r="T6" s="45"/>
      <c r="U6" s="45"/>
      <c r="V6" s="77"/>
      <c r="W6" s="42"/>
    </row>
    <row r="7" spans="1:23" ht="29.25" customHeight="1">
      <c r="A7" s="31" t="s">
        <v>16</v>
      </c>
      <c r="B7" s="29">
        <f>SUM(B3:B6)</f>
        <v>0</v>
      </c>
      <c r="C7" s="26"/>
      <c r="E7" s="63"/>
      <c r="F7" s="30" t="s">
        <v>38</v>
      </c>
      <c r="G7" s="47">
        <v>9</v>
      </c>
      <c r="H7" s="84" t="s">
        <v>101</v>
      </c>
      <c r="L7" s="68"/>
      <c r="M7" s="72" t="s">
        <v>39</v>
      </c>
      <c r="N7" s="41" t="s">
        <v>40</v>
      </c>
      <c r="O7" s="41">
        <v>800</v>
      </c>
      <c r="P7" s="41">
        <v>1</v>
      </c>
      <c r="Q7" s="41">
        <v>0</v>
      </c>
      <c r="R7" s="43">
        <f t="shared" si="0"/>
        <v>0</v>
      </c>
      <c r="S7" s="45"/>
      <c r="T7" s="45"/>
      <c r="U7" s="45"/>
      <c r="V7" s="77"/>
      <c r="W7" s="42"/>
    </row>
    <row r="8" spans="1:23" ht="21.75" customHeight="1">
      <c r="A8" s="32" t="s">
        <v>41</v>
      </c>
      <c r="B8" s="33"/>
      <c r="C8" s="34"/>
      <c r="E8" s="63"/>
      <c r="F8" s="30" t="s">
        <v>42</v>
      </c>
      <c r="G8" s="47"/>
      <c r="H8" s="22"/>
      <c r="L8" s="68"/>
      <c r="M8" s="73"/>
      <c r="N8" s="41" t="s">
        <v>43</v>
      </c>
      <c r="O8" s="41">
        <v>800</v>
      </c>
      <c r="P8" s="41">
        <v>1</v>
      </c>
      <c r="Q8" s="41">
        <v>0</v>
      </c>
      <c r="R8" s="43">
        <f t="shared" si="0"/>
        <v>0</v>
      </c>
      <c r="S8" s="45"/>
      <c r="T8" s="45"/>
      <c r="U8" s="45"/>
      <c r="V8" s="77"/>
      <c r="W8" s="42"/>
    </row>
    <row r="9" spans="1:23" ht="17.25" customHeight="1">
      <c r="A9" s="24" t="s">
        <v>44</v>
      </c>
      <c r="B9" s="29"/>
      <c r="C9" s="26"/>
      <c r="E9" s="63"/>
      <c r="F9" s="27" t="s">
        <v>45</v>
      </c>
      <c r="G9" s="47"/>
      <c r="H9" s="22"/>
      <c r="L9" s="68"/>
      <c r="M9" s="72" t="s">
        <v>46</v>
      </c>
      <c r="N9" s="41" t="s">
        <v>47</v>
      </c>
      <c r="O9" s="41">
        <v>800</v>
      </c>
      <c r="P9" s="41">
        <v>1</v>
      </c>
      <c r="Q9" s="41">
        <v>30</v>
      </c>
      <c r="R9" s="43">
        <f t="shared" si="0"/>
        <v>24000</v>
      </c>
      <c r="S9" s="45"/>
      <c r="T9" s="45"/>
      <c r="U9" s="45"/>
      <c r="V9" s="77"/>
      <c r="W9" s="42"/>
    </row>
    <row r="10" spans="1:23" ht="16.5">
      <c r="A10" s="28" t="s">
        <v>48</v>
      </c>
      <c r="B10" s="35">
        <f>B7+B8+B9</f>
        <v>0</v>
      </c>
      <c r="C10" s="26"/>
      <c r="E10" s="63"/>
      <c r="F10" s="27" t="s">
        <v>49</v>
      </c>
      <c r="G10" s="25"/>
      <c r="H10" s="22"/>
      <c r="L10" s="68"/>
      <c r="M10" s="68"/>
      <c r="N10" s="41" t="s">
        <v>50</v>
      </c>
      <c r="O10" s="41">
        <v>800</v>
      </c>
      <c r="P10" s="41">
        <v>1</v>
      </c>
      <c r="Q10" s="41">
        <v>30</v>
      </c>
      <c r="R10" s="43">
        <f t="shared" si="0"/>
        <v>24000</v>
      </c>
      <c r="S10" s="45"/>
      <c r="T10" s="45"/>
      <c r="U10" s="45"/>
      <c r="V10" s="77"/>
      <c r="W10" s="42"/>
    </row>
    <row r="11" spans="1:23" ht="16.5">
      <c r="B11" s="36"/>
      <c r="E11" s="63"/>
      <c r="F11" s="27" t="s">
        <v>51</v>
      </c>
      <c r="G11" s="25"/>
      <c r="H11" s="22"/>
      <c r="L11" s="68"/>
      <c r="M11" s="68"/>
      <c r="N11" s="41" t="s">
        <v>52</v>
      </c>
      <c r="O11" s="41">
        <v>800</v>
      </c>
      <c r="P11" s="41">
        <v>1</v>
      </c>
      <c r="Q11" s="41">
        <v>25</v>
      </c>
      <c r="R11" s="43">
        <f t="shared" si="0"/>
        <v>20000</v>
      </c>
      <c r="S11" s="45"/>
      <c r="T11" s="45"/>
      <c r="U11" s="45"/>
      <c r="V11" s="77"/>
      <c r="W11" s="42"/>
    </row>
    <row r="12" spans="1:23" ht="16.5">
      <c r="B12" s="36"/>
      <c r="E12" s="64"/>
      <c r="F12" s="27" t="s">
        <v>53</v>
      </c>
      <c r="G12" s="47" t="s">
        <v>54</v>
      </c>
      <c r="H12" s="22"/>
      <c r="L12" s="68"/>
      <c r="M12" s="68"/>
      <c r="N12" s="41" t="s">
        <v>55</v>
      </c>
      <c r="O12" s="41">
        <v>800</v>
      </c>
      <c r="P12" s="41">
        <v>1</v>
      </c>
      <c r="Q12" s="41">
        <v>5</v>
      </c>
      <c r="R12" s="43">
        <f t="shared" si="0"/>
        <v>4000</v>
      </c>
      <c r="S12" s="45"/>
      <c r="T12" s="45"/>
      <c r="U12" s="45"/>
      <c r="V12" s="77"/>
      <c r="W12" s="42"/>
    </row>
    <row r="13" spans="1:23" ht="16.5">
      <c r="B13" s="36"/>
      <c r="E13" s="60" t="s">
        <v>56</v>
      </c>
      <c r="F13" s="27" t="s">
        <v>57</v>
      </c>
      <c r="G13" s="47"/>
      <c r="H13" s="37"/>
      <c r="L13" s="69"/>
      <c r="M13" s="73"/>
      <c r="N13" s="41" t="s">
        <v>58</v>
      </c>
      <c r="O13" s="41">
        <v>800</v>
      </c>
      <c r="P13" s="41">
        <v>1</v>
      </c>
      <c r="Q13" s="41">
        <v>30</v>
      </c>
      <c r="R13" s="43">
        <f t="shared" si="0"/>
        <v>24000</v>
      </c>
      <c r="S13" s="45"/>
      <c r="T13" s="45"/>
      <c r="U13" s="45"/>
      <c r="V13" s="77"/>
      <c r="W13" s="42"/>
    </row>
    <row r="14" spans="1:23">
      <c r="B14" s="36"/>
      <c r="E14" s="61"/>
      <c r="F14" s="27" t="s">
        <v>59</v>
      </c>
      <c r="G14" s="47">
        <v>1</v>
      </c>
      <c r="H14" s="50" t="s">
        <v>98</v>
      </c>
    </row>
    <row r="15" spans="1:23">
      <c r="B15" s="36"/>
      <c r="E15" s="61"/>
      <c r="F15" s="27" t="s">
        <v>60</v>
      </c>
      <c r="G15" s="47"/>
      <c r="H15" s="50"/>
    </row>
    <row r="16" spans="1:23">
      <c r="B16" s="36"/>
      <c r="E16" s="61"/>
      <c r="F16" s="27" t="s">
        <v>61</v>
      </c>
      <c r="G16" s="47">
        <v>2</v>
      </c>
      <c r="H16" s="50" t="s">
        <v>99</v>
      </c>
    </row>
    <row r="17" spans="2:10" ht="16.5" customHeight="1">
      <c r="B17" s="36"/>
      <c r="E17" s="61"/>
      <c r="F17" s="27" t="s">
        <v>62</v>
      </c>
      <c r="G17" s="47"/>
      <c r="H17" s="22"/>
    </row>
    <row r="18" spans="2:10" ht="35.25" customHeight="1">
      <c r="B18" s="36"/>
      <c r="E18" s="61"/>
      <c r="F18" s="27" t="s">
        <v>63</v>
      </c>
      <c r="G18" s="47">
        <v>2</v>
      </c>
      <c r="H18" s="46" t="s">
        <v>100</v>
      </c>
    </row>
    <row r="19" spans="2:10">
      <c r="B19" s="36"/>
      <c r="E19" s="61"/>
      <c r="F19" s="27" t="s">
        <v>64</v>
      </c>
      <c r="G19" s="47">
        <v>2</v>
      </c>
      <c r="H19" s="46" t="s">
        <v>103</v>
      </c>
    </row>
    <row r="20" spans="2:10">
      <c r="B20" s="36"/>
      <c r="E20" s="61"/>
      <c r="F20" s="27" t="s">
        <v>65</v>
      </c>
      <c r="G20" s="47"/>
      <c r="H20" s="22"/>
    </row>
    <row r="21" spans="2:10" ht="10.5" customHeight="1">
      <c r="B21" s="36"/>
      <c r="E21" s="65"/>
      <c r="F21" s="27" t="s">
        <v>66</v>
      </c>
      <c r="G21" s="47"/>
      <c r="H21" s="22"/>
      <c r="J21" s="51" t="s">
        <v>96</v>
      </c>
    </row>
    <row r="22" spans="2:10" ht="48" customHeight="1">
      <c r="B22" s="36"/>
      <c r="E22" s="22" t="s">
        <v>48</v>
      </c>
      <c r="F22" s="27"/>
      <c r="G22" s="23"/>
      <c r="H22" s="49"/>
    </row>
    <row r="23" spans="2:10">
      <c r="B23" s="36"/>
      <c r="E23" s="59" t="s">
        <v>67</v>
      </c>
      <c r="F23" s="59"/>
      <c r="G23" s="59"/>
      <c r="H23" s="59"/>
    </row>
    <row r="24" spans="2:10">
      <c r="B24" s="36"/>
    </row>
    <row r="25" spans="2:10">
      <c r="B25" s="36"/>
    </row>
    <row r="26" spans="2:10">
      <c r="B26" s="36"/>
    </row>
  </sheetData>
  <mergeCells count="23">
    <mergeCell ref="V4:V13"/>
    <mergeCell ref="W1:W3"/>
    <mergeCell ref="R2:R3"/>
    <mergeCell ref="S2:S3"/>
    <mergeCell ref="T2:T3"/>
    <mergeCell ref="U2:U3"/>
    <mergeCell ref="V1:V3"/>
    <mergeCell ref="A1:C1"/>
    <mergeCell ref="E1:H1"/>
    <mergeCell ref="O1:R1"/>
    <mergeCell ref="S1:U1"/>
    <mergeCell ref="E23:H23"/>
    <mergeCell ref="E3:E4"/>
    <mergeCell ref="E5:E12"/>
    <mergeCell ref="E13:E21"/>
    <mergeCell ref="L1:L3"/>
    <mergeCell ref="L4:L13"/>
    <mergeCell ref="M1:M3"/>
    <mergeCell ref="M7:M8"/>
    <mergeCell ref="M9:M13"/>
    <mergeCell ref="N1:N3"/>
    <mergeCell ref="P2:P3"/>
    <mergeCell ref="Q2:Q3"/>
  </mergeCells>
  <phoneticPr fontId="24" type="noConversion"/>
  <pageMargins left="0.7" right="0.7" top="0.75" bottom="0.75" header="0.3" footer="0.3"/>
  <pageSetup paperSize="9" scale="6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R17"/>
  <sheetViews>
    <sheetView view="pageBreakPreview" zoomScale="90" zoomScaleNormal="100" workbookViewId="0">
      <selection activeCell="H36" sqref="H36"/>
    </sheetView>
  </sheetViews>
  <sheetFormatPr defaultColWidth="9" defaultRowHeight="13.5"/>
  <cols>
    <col min="1" max="1" width="5.5" customWidth="1"/>
    <col min="2" max="2" width="13.625" customWidth="1"/>
    <col min="3" max="3" width="27.375" customWidth="1"/>
    <col min="4" max="7" width="9.375" customWidth="1"/>
    <col min="8" max="9" width="9.125" customWidth="1"/>
    <col min="10" max="10" width="11.875" customWidth="1"/>
    <col min="11" max="11" width="14.25" customWidth="1"/>
    <col min="12" max="12" width="13.375" customWidth="1"/>
    <col min="13" max="13" width="12.875" customWidth="1"/>
    <col min="14" max="14" width="11.625" customWidth="1"/>
    <col min="15" max="15" width="11.25" customWidth="1"/>
    <col min="16" max="16" width="14.25" style="2" customWidth="1"/>
    <col min="17" max="17" width="38.75" customWidth="1"/>
  </cols>
  <sheetData>
    <row r="2" spans="1:18" ht="16.5">
      <c r="A2" s="3" t="s">
        <v>68</v>
      </c>
      <c r="B2" s="3"/>
      <c r="C2" s="3"/>
      <c r="D2" s="82" t="s">
        <v>69</v>
      </c>
      <c r="E2" s="82"/>
      <c r="F2" s="82"/>
      <c r="G2" s="82"/>
      <c r="H2" s="3"/>
      <c r="I2" s="3"/>
      <c r="J2" s="3"/>
      <c r="K2" s="3"/>
      <c r="L2" s="3"/>
      <c r="M2" s="3"/>
      <c r="N2" s="3"/>
      <c r="O2" s="3"/>
      <c r="P2" s="12"/>
      <c r="Q2" s="3"/>
    </row>
    <row r="3" spans="1:18" ht="16.5">
      <c r="A3" s="4" t="s">
        <v>70</v>
      </c>
      <c r="B3" s="5" t="s">
        <v>71</v>
      </c>
      <c r="C3" s="5" t="s">
        <v>72</v>
      </c>
      <c r="D3" s="4" t="s">
        <v>73</v>
      </c>
      <c r="E3" s="4" t="s">
        <v>74</v>
      </c>
      <c r="F3" s="4" t="s">
        <v>75</v>
      </c>
      <c r="G3" s="4" t="s">
        <v>76</v>
      </c>
      <c r="H3" s="4" t="s">
        <v>77</v>
      </c>
      <c r="I3" s="4" t="s">
        <v>78</v>
      </c>
      <c r="J3" s="4" t="s">
        <v>79</v>
      </c>
      <c r="K3" s="4" t="s">
        <v>80</v>
      </c>
      <c r="L3" s="4" t="s">
        <v>81</v>
      </c>
      <c r="M3" s="4" t="s">
        <v>82</v>
      </c>
      <c r="N3" s="4" t="s">
        <v>83</v>
      </c>
      <c r="O3" s="4" t="s">
        <v>84</v>
      </c>
      <c r="P3" s="13" t="s">
        <v>48</v>
      </c>
      <c r="Q3" s="4" t="s">
        <v>10</v>
      </c>
    </row>
    <row r="4" spans="1:18" s="1" customFormat="1" ht="16.5">
      <c r="A4" s="6">
        <v>1</v>
      </c>
      <c r="B4" s="7">
        <v>66040001</v>
      </c>
      <c r="C4" s="8" t="s">
        <v>85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4"/>
      <c r="Q4" s="16"/>
    </row>
    <row r="5" spans="1:18" s="1" customFormat="1" ht="16.5">
      <c r="A5" s="6">
        <v>2</v>
      </c>
      <c r="B5" s="7" t="s">
        <v>86</v>
      </c>
      <c r="C5" s="8" t="s">
        <v>87</v>
      </c>
      <c r="D5" s="10"/>
      <c r="E5" s="10"/>
      <c r="F5" s="10"/>
      <c r="G5" s="10"/>
      <c r="H5" s="10"/>
      <c r="I5" s="10"/>
      <c r="J5" s="10"/>
      <c r="K5" s="10"/>
      <c r="L5" s="10">
        <v>10000</v>
      </c>
      <c r="M5" s="10">
        <v>10000</v>
      </c>
      <c r="N5" s="10">
        <v>6000</v>
      </c>
      <c r="O5" s="10">
        <v>4000</v>
      </c>
      <c r="P5" s="14">
        <f>SUM(L5:O5)</f>
        <v>30000</v>
      </c>
      <c r="Q5" s="16"/>
      <c r="R5" s="17"/>
    </row>
    <row r="6" spans="1:18" s="1" customFormat="1" ht="16.5">
      <c r="A6" s="6">
        <v>3</v>
      </c>
      <c r="B6" s="7">
        <v>66040112</v>
      </c>
      <c r="C6" s="8" t="s">
        <v>88</v>
      </c>
      <c r="D6" s="10"/>
      <c r="E6" s="10"/>
      <c r="F6" s="10"/>
      <c r="G6" s="10"/>
      <c r="H6" s="10"/>
      <c r="I6" s="10"/>
      <c r="J6" s="10"/>
      <c r="K6" s="10"/>
      <c r="L6" s="10">
        <v>15000</v>
      </c>
      <c r="M6" s="10">
        <v>15000</v>
      </c>
      <c r="N6" s="10">
        <v>10000</v>
      </c>
      <c r="O6" s="10">
        <v>10000</v>
      </c>
      <c r="P6" s="14">
        <f>SUM(L6:O6)</f>
        <v>50000</v>
      </c>
      <c r="Q6" s="16"/>
      <c r="R6" s="17"/>
    </row>
    <row r="7" spans="1:18" s="1" customFormat="1" ht="16.5">
      <c r="A7" s="6">
        <v>4</v>
      </c>
      <c r="B7" s="7">
        <v>66040114</v>
      </c>
      <c r="C7" s="8" t="s">
        <v>89</v>
      </c>
      <c r="D7" s="10"/>
      <c r="E7" s="10"/>
      <c r="F7" s="10"/>
      <c r="G7" s="10"/>
      <c r="H7" s="10"/>
      <c r="I7" s="10"/>
      <c r="J7" s="10"/>
      <c r="K7" s="10">
        <v>3000</v>
      </c>
      <c r="L7" s="10">
        <v>5000</v>
      </c>
      <c r="M7" s="10">
        <v>2000</v>
      </c>
      <c r="N7" s="10"/>
      <c r="O7" s="10"/>
      <c r="P7" s="14">
        <f>SUM(K7:O7)</f>
        <v>10000</v>
      </c>
      <c r="Q7" s="16"/>
      <c r="R7" s="17"/>
    </row>
    <row r="8" spans="1:18" s="1" customFormat="1" ht="16.5">
      <c r="A8" s="6">
        <v>5</v>
      </c>
      <c r="B8" s="7">
        <v>66040115</v>
      </c>
      <c r="C8" s="8" t="s">
        <v>90</v>
      </c>
      <c r="D8" s="9"/>
      <c r="E8" s="9"/>
      <c r="F8" s="9"/>
      <c r="G8" s="9"/>
      <c r="H8" s="9"/>
      <c r="I8" s="9"/>
      <c r="J8" s="9"/>
      <c r="K8" s="14"/>
      <c r="L8" s="14"/>
      <c r="M8" s="14"/>
      <c r="N8" s="14"/>
      <c r="O8" s="14"/>
      <c r="P8" s="14"/>
      <c r="Q8" s="16"/>
      <c r="R8" s="17"/>
    </row>
    <row r="9" spans="1:18" s="1" customFormat="1" ht="16.5">
      <c r="A9" s="6">
        <v>6</v>
      </c>
      <c r="B9" s="7">
        <v>66040116</v>
      </c>
      <c r="C9" s="8" t="s">
        <v>91</v>
      </c>
      <c r="D9" s="9"/>
      <c r="E9" s="9"/>
      <c r="F9" s="9"/>
      <c r="G9" s="9"/>
      <c r="H9" s="9"/>
      <c r="I9" s="9"/>
      <c r="J9" s="9"/>
      <c r="K9" s="9"/>
      <c r="L9" s="9">
        <v>20000</v>
      </c>
      <c r="M9" s="9">
        <v>40000</v>
      </c>
      <c r="N9" s="9">
        <v>40000</v>
      </c>
      <c r="O9" s="9">
        <v>20000</v>
      </c>
      <c r="P9" s="14">
        <f>SUM(L9:O9)</f>
        <v>120000</v>
      </c>
      <c r="Q9" s="16"/>
      <c r="R9" s="17"/>
    </row>
    <row r="10" spans="1:18" s="1" customFormat="1" ht="16.5">
      <c r="A10" s="6">
        <v>7</v>
      </c>
      <c r="B10" s="7">
        <v>66040117</v>
      </c>
      <c r="C10" s="8" t="s">
        <v>92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14"/>
      <c r="Q10" s="16"/>
      <c r="R10" s="17"/>
    </row>
    <row r="11" spans="1:18" s="1" customFormat="1" ht="16.5">
      <c r="A11" s="6">
        <v>8</v>
      </c>
      <c r="B11" s="7">
        <v>66040120</v>
      </c>
      <c r="C11" s="11" t="s">
        <v>93</v>
      </c>
      <c r="D11" s="9"/>
      <c r="E11" s="9"/>
      <c r="F11" s="9"/>
      <c r="G11" s="9"/>
      <c r="H11" s="9"/>
      <c r="I11" s="9"/>
      <c r="J11" s="9"/>
      <c r="K11" s="9"/>
      <c r="L11" s="9">
        <v>40000</v>
      </c>
      <c r="M11" s="9">
        <v>20000</v>
      </c>
      <c r="N11" s="9">
        <v>10000</v>
      </c>
      <c r="O11" s="9"/>
      <c r="P11" s="14">
        <f>SUM(K11:O11)</f>
        <v>70000</v>
      </c>
      <c r="Q11" s="16"/>
      <c r="R11" s="17"/>
    </row>
    <row r="12" spans="1:18" s="1" customFormat="1" ht="16.5">
      <c r="A12" s="6">
        <v>9</v>
      </c>
      <c r="B12" s="7">
        <v>66040604</v>
      </c>
      <c r="C12" s="11" t="s">
        <v>94</v>
      </c>
      <c r="D12" s="9"/>
      <c r="E12" s="9"/>
      <c r="F12" s="9"/>
      <c r="G12" s="9"/>
      <c r="H12" s="9"/>
      <c r="I12" s="9"/>
      <c r="J12" s="9"/>
      <c r="K12" s="9"/>
      <c r="L12" s="9">
        <v>10000</v>
      </c>
      <c r="M12" s="9">
        <v>10000</v>
      </c>
      <c r="N12" s="9">
        <v>5000</v>
      </c>
      <c r="O12" s="9">
        <v>5000</v>
      </c>
      <c r="P12" s="14">
        <f>SUM(L12:O12)</f>
        <v>30000</v>
      </c>
      <c r="Q12" s="16"/>
      <c r="R12" s="17"/>
    </row>
    <row r="13" spans="1:18" s="1" customFormat="1" ht="16.5">
      <c r="A13" s="6">
        <v>10</v>
      </c>
      <c r="B13" s="7">
        <v>66040199</v>
      </c>
      <c r="C13" s="11" t="s">
        <v>95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4"/>
      <c r="Q13" s="16"/>
    </row>
    <row r="14" spans="1:18" s="1" customFormat="1" ht="16.5">
      <c r="A14" s="6"/>
      <c r="B14" s="7"/>
      <c r="C14" s="11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4"/>
      <c r="Q14" s="16"/>
    </row>
    <row r="15" spans="1:18" s="1" customFormat="1" ht="16.5">
      <c r="A15" s="6"/>
      <c r="B15" s="7"/>
      <c r="C15" s="11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4"/>
      <c r="Q15" s="16"/>
    </row>
    <row r="16" spans="1:18" s="1" customFormat="1" ht="16.5">
      <c r="A16" s="6"/>
      <c r="B16" s="7"/>
      <c r="C16" s="11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4"/>
      <c r="Q16" s="18"/>
    </row>
    <row r="17" spans="1:16" s="1" customFormat="1">
      <c r="A17" t="s">
        <v>48</v>
      </c>
      <c r="B17"/>
      <c r="C17"/>
      <c r="P17" s="15">
        <f>SUM(P5:P16)</f>
        <v>310000</v>
      </c>
    </row>
  </sheetData>
  <mergeCells count="1">
    <mergeCell ref="D2:G2"/>
  </mergeCells>
  <phoneticPr fontId="24" type="noConversion"/>
  <pageMargins left="0.7" right="0.7" top="0.75" bottom="0.75" header="0.3" footer="0.3"/>
  <pageSetup paperSize="9" scale="61" orientation="portrait" r:id="rId1"/>
  <colBreaks count="1" manualBreakCount="1">
    <brk id="7" max="1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主驾方案</vt:lpstr>
      <vt:lpstr>副驾方案</vt:lpstr>
      <vt:lpstr>项目投资</vt:lpstr>
      <vt:lpstr>H5000S座椅项目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连晓宇</dc:creator>
  <cp:lastModifiedBy>1353602498@qq.com</cp:lastModifiedBy>
  <cp:lastPrinted>2022-08-25T07:36:00Z</cp:lastPrinted>
  <dcterms:created xsi:type="dcterms:W3CDTF">2022-08-20T03:04:00Z</dcterms:created>
  <dcterms:modified xsi:type="dcterms:W3CDTF">2025-07-04T00:49:46Z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3B24063CF4F04783B218BD2A2BD5B0C6_13</vt:lpwstr>
  </property>
  <property fmtid="{D5CDD505-2E9C-101B-9397-08002B2CF9AE}" pid="3" name="KSOProductBuildVer">
    <vt:lpwstr>2052-12.1.0.18276</vt:lpwstr>
  </property>
</Properties>
</file>