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21" firstSheet="4" activeTab="5"/>
  </bookViews>
  <sheets>
    <sheet name="首页" sheetId="1" r:id="rId1"/>
    <sheet name="领用记录表" sheetId="70" r:id="rId2"/>
    <sheet name="库存" sheetId="3" r:id="rId3"/>
    <sheet name="入库明细" sheetId="4" r:id="rId4"/>
    <sheet name="入库汇总" sheetId="74" r:id="rId5"/>
    <sheet name="出库明细" sheetId="5" r:id="rId6"/>
    <sheet name="出库汇总" sheetId="75" r:id="rId7"/>
    <sheet name="说明" sheetId="8" r:id="rId8"/>
    <sheet name="Sheet1" sheetId="73" r:id="rId9"/>
  </sheets>
  <definedNames>
    <definedName name="_xlnm._FilterDatabase" localSheetId="2" hidden="1">库存!$A$1:$V$22</definedName>
    <definedName name="_xlnm._FilterDatabase" localSheetId="3" hidden="1">入库明细!$A$1:$K$60</definedName>
    <definedName name="_xlnm._FilterDatabase" localSheetId="5" hidden="1">出库明细!$A$1:$K$9</definedName>
    <definedName name="_xlnm._FilterDatabase" localSheetId="1" hidden="1">领用记录表!#REF!</definedName>
    <definedName name="_xlnm.Print_Area" localSheetId="1">领用记录表!$A$1:$G$36</definedName>
  </definedNames>
  <calcPr calcId="191029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<sst xmlns="http://schemas.openxmlformats.org/spreadsheetml/2006/main" count="457" uniqueCount="103">
  <si>
    <t>潍坊光华荣昌汽车技术有限公司办公用品领用登记表</t>
  </si>
  <si>
    <t>序号</t>
  </si>
  <si>
    <t>部门</t>
  </si>
  <si>
    <t>物料名称</t>
  </si>
  <si>
    <t>领用数量</t>
  </si>
  <si>
    <t>领用日期</t>
  </si>
  <si>
    <t>领用人员</t>
  </si>
  <si>
    <t>备注</t>
  </si>
  <si>
    <t>辅料编码</t>
  </si>
  <si>
    <t>辅料名称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</si>
  <si>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</si>
  <si>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</si>
  <si>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</si>
  <si>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</si>
  <si>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</si>
  <si>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</si>
  <si>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</si>
  <si>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</si>
  <si>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</si>
  <si>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</si>
  <si>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</si>
  <si>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</si>
  <si>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</si>
  <si>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</si>
  <si>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</si>
  <si>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</si>
  <si>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</si>
  <si>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BG-001</t>
  </si>
  <si>
    <t>A4打印纸</t>
  </si>
  <si>
    <t>70g/张，100页/包</t>
  </si>
  <si>
    <t>包</t>
  </si>
  <si>
    <t>京东商城</t>
  </si>
  <si>
    <t>BG-002</t>
  </si>
  <si>
    <t>电脑打印纸</t>
  </si>
  <si>
    <t>五联二等分</t>
  </si>
  <si>
    <t>BG-003</t>
  </si>
  <si>
    <t>硒鼓</t>
  </si>
  <si>
    <t>惠普</t>
  </si>
  <si>
    <t>个</t>
  </si>
  <si>
    <t>BG-004</t>
  </si>
  <si>
    <t>色带架</t>
  </si>
  <si>
    <t>爱普生730/630K</t>
  </si>
  <si>
    <t>BG-005</t>
  </si>
  <si>
    <t>色带芯</t>
  </si>
  <si>
    <t>BG-006</t>
  </si>
  <si>
    <t>A4不干胶</t>
  </si>
  <si>
    <t>整面</t>
  </si>
  <si>
    <t>BG-007</t>
  </si>
  <si>
    <t>一次性纸杯</t>
  </si>
  <si>
    <t>250ml，100只</t>
  </si>
  <si>
    <t>BG-008</t>
  </si>
  <si>
    <t>200ml，50只</t>
  </si>
  <si>
    <t>BG-009</t>
  </si>
  <si>
    <t>228ml，50只</t>
  </si>
  <si>
    <t>BG-010</t>
  </si>
  <si>
    <t>长尾夹</t>
  </si>
  <si>
    <t>4#，25mm</t>
  </si>
  <si>
    <t>BG-011</t>
  </si>
  <si>
    <t>5#，19mm</t>
  </si>
  <si>
    <t>BG-012</t>
  </si>
  <si>
    <t>裁纸刀</t>
  </si>
  <si>
    <t>13045，白</t>
  </si>
  <si>
    <t>BG-013</t>
  </si>
  <si>
    <t>劳动合同</t>
  </si>
  <si>
    <t xml:space="preserve">A5  </t>
  </si>
  <si>
    <t>本</t>
  </si>
  <si>
    <t>澳风广告</t>
  </si>
  <si>
    <t>BG-014</t>
  </si>
  <si>
    <t>名片</t>
  </si>
  <si>
    <t>铜版纸</t>
  </si>
  <si>
    <t>盒</t>
  </si>
  <si>
    <t>BG-015</t>
  </si>
  <si>
    <t>奖杯</t>
  </si>
  <si>
    <t>BG-016</t>
  </si>
  <si>
    <t>奖牌</t>
  </si>
  <si>
    <t>BG-017</t>
  </si>
  <si>
    <t>脚踏阀</t>
  </si>
  <si>
    <t>BG-018</t>
  </si>
  <si>
    <t>防盗门锁</t>
  </si>
  <si>
    <t>BG-019</t>
  </si>
  <si>
    <t>A4硬胶套</t>
  </si>
  <si>
    <t>BG-020</t>
  </si>
  <si>
    <t>仓库标识卡</t>
  </si>
  <si>
    <t>30*60</t>
  </si>
  <si>
    <t>张</t>
  </si>
  <si>
    <t>BG-021</t>
  </si>
  <si>
    <t>20*40</t>
  </si>
  <si>
    <t>物料编码</t>
  </si>
  <si>
    <t>日期</t>
  </si>
  <si>
    <t>通用</t>
  </si>
  <si>
    <t>发货通知单</t>
  </si>
  <si>
    <t>综合/生产</t>
  </si>
  <si>
    <t>综合办公室</t>
  </si>
  <si>
    <t>综合/生管</t>
  </si>
  <si>
    <t>KD入库</t>
  </si>
  <si>
    <t>求和项:入库数量</t>
  </si>
  <si>
    <t>(空白)</t>
  </si>
  <si>
    <t>总计</t>
  </si>
  <si>
    <t>用途</t>
  </si>
  <si>
    <t>办公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</si>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</sst>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6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6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145905" cy="594423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733550" y="352425"/>
          <a:ext cx="5610225" cy="6286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14350"/>
          <a:ext cx="1056640" cy="105664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781675" y="230505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514850" y="3476625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2009775" y="346710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400425" y="2295525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866775" y="230505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629400" y="346710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35.7414467593" refreshedBy="Administrator" recordCount="56">
  <cacheSource type="worksheet">
    <worksheetSource ref="A1:K60" sheet="入库明细"/>
  </cacheSource>
  <cacheFields count="11">
    <cacheField name="序号" numFmtId="0">
      <sharedItems containsSemiMixedTypes="0" containsString="0" containsNumber="1" containsInteger="1" minValue="0" maxValue="56" count="5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</sharedItems>
    </cacheField>
    <cacheField name="物料编码" numFmtId="0">
      <sharedItems containsBlank="1" count="20">
        <s v="BG-001"/>
        <s v="BG-002"/>
        <s v="BG-003"/>
        <s v="BG-004"/>
        <s v="BG-005"/>
        <s v="BG-006"/>
        <s v="BG-007"/>
        <s v="BG-008"/>
        <s v="BG-009"/>
        <s v="BG-010"/>
        <s v="BG-011"/>
        <s v="BG-012"/>
        <s v="BG-013"/>
        <s v="BG-014"/>
        <s v="BG-015"/>
        <s v="BG-016"/>
        <s v="BG-017"/>
        <s v="BG-018"/>
        <s v="BG-019"/>
        <m/>
      </sharedItems>
    </cacheField>
    <cacheField name="物料名称" numFmtId="0">
      <sharedItems containsBlank="1" count="7">
        <s v="A4打印纸"/>
        <s v="电脑打印纸"/>
        <s v="硒鼓"/>
        <s v="色带架"/>
        <s v="色带芯"/>
        <s v="A4不干胶"/>
        <m/>
      </sharedItems>
    </cacheField>
    <cacheField name="规格型号" numFmtId="0">
      <sharedItems containsBlank="1" count="6">
        <s v="70g/张，100页/包"/>
        <s v="五联二等分"/>
        <s v="惠普"/>
        <s v="爱普生730/630K"/>
        <s v="整面"/>
        <m/>
      </sharedItems>
    </cacheField>
    <cacheField name="入库数量" numFmtId="0">
      <sharedItems containsString="0" containsBlank="1" containsNumber="1" containsInteger="1" minValue="0" maxValue="10" count="5">
        <n v="10"/>
        <n v="8"/>
        <n v="2"/>
        <n v="5"/>
        <m/>
      </sharedItems>
    </cacheField>
    <cacheField name="日期" numFmtId="0">
      <sharedItems containsString="0" containsBlank="1" containsNonDate="0" containsDate="1" minDate="2025-01-10T00:00:00" maxDate="2025-01-10T00:00:00" count="2">
        <d v="2025-01-10T00:00:00"/>
        <m/>
      </sharedItems>
    </cacheField>
    <cacheField name="单价" numFmtId="176">
      <sharedItems containsString="0" containsBlank="1" containsNumber="1" minValue="0" maxValue="45" count="6">
        <n v="19.9"/>
        <n v="45"/>
        <n v="35"/>
        <n v="8"/>
        <n v="40"/>
        <m/>
      </sharedItems>
    </cacheField>
    <cacheField name="供应商名称" numFmtId="0">
      <sharedItems containsBlank="1" count="2">
        <s v="京东商城"/>
        <m/>
      </sharedItems>
    </cacheField>
    <cacheField name="入库金额" numFmtId="176">
      <sharedItems containsString="0" containsBlank="1" containsNumber="1" containsInteger="1" minValue="0" maxValue="450" count="7">
        <n v="199"/>
        <n v="450"/>
        <n v="280"/>
        <n v="70"/>
        <n v="80"/>
        <n v="200"/>
        <m/>
      </sharedItems>
    </cacheField>
    <cacheField name="备注" numFmtId="0">
      <sharedItems containsBlank="1" count="7">
        <s v="通用"/>
        <s v="发货通知单"/>
        <s v="综合/生产"/>
        <s v="综合办公室"/>
        <s v="综合/生管"/>
        <s v="KD入库"/>
        <m/>
      </sharedItems>
    </cacheField>
    <cacheField name="首页" numFmtId="0">
      <sharedItems containsString="0" containsBlank="1" containsNonDate="0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35.7441435185" refreshedBy="Administrator" recordCount="6">
  <cacheSource type="worksheet">
    <worksheetSource ref="B1:D7" sheet="出库明细"/>
  </cacheSource>
  <cacheFields count="3">
    <cacheField name="物料编码" numFmtId="0">
      <sharedItems count="6">
        <s v="BG-001"/>
        <s v="BG-002"/>
        <s v="BG-003"/>
        <s v="BG-004"/>
        <s v="BG-005"/>
        <s v="BG-006"/>
      </sharedItems>
    </cacheField>
    <cacheField name="物料名称" numFmtId="0">
      <sharedItems count="6">
        <s v="A4打印纸"/>
        <s v="电脑打印纸"/>
        <s v="硒鼓"/>
        <s v="色带架"/>
        <s v="色带芯"/>
        <s v="A4不干胶"/>
      </sharedItems>
    </cacheField>
    <cacheField name="出库数量" numFmtId="0">
      <sharedItems containsSemiMixedTypes="0" containsString="0" containsNumber="1" containsInteger="1" minValue="0" maxValue="10" count="4">
        <n v="10"/>
        <n v="6"/>
        <n v="2"/>
        <n v="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1"/>
    <x v="0"/>
    <x v="1"/>
    <x v="1"/>
    <x v="0"/>
  </r>
  <r>
    <x v="2"/>
    <x v="2"/>
    <x v="2"/>
    <x v="2"/>
    <x v="1"/>
    <x v="0"/>
    <x v="2"/>
    <x v="0"/>
    <x v="2"/>
    <x v="2"/>
    <x v="0"/>
  </r>
  <r>
    <x v="3"/>
    <x v="3"/>
    <x v="3"/>
    <x v="3"/>
    <x v="2"/>
    <x v="0"/>
    <x v="2"/>
    <x v="0"/>
    <x v="3"/>
    <x v="3"/>
    <x v="0"/>
  </r>
  <r>
    <x v="4"/>
    <x v="4"/>
    <x v="4"/>
    <x v="3"/>
    <x v="0"/>
    <x v="0"/>
    <x v="3"/>
    <x v="0"/>
    <x v="4"/>
    <x v="4"/>
    <x v="0"/>
  </r>
  <r>
    <x v="5"/>
    <x v="5"/>
    <x v="5"/>
    <x v="4"/>
    <x v="3"/>
    <x v="0"/>
    <x v="4"/>
    <x v="0"/>
    <x v="5"/>
    <x v="5"/>
    <x v="0"/>
  </r>
  <r>
    <x v="6"/>
    <x v="6"/>
    <x v="6"/>
    <x v="5"/>
    <x v="4"/>
    <x v="1"/>
    <x v="5"/>
    <x v="1"/>
    <x v="6"/>
    <x v="6"/>
    <x v="0"/>
  </r>
  <r>
    <x v="7"/>
    <x v="7"/>
    <x v="6"/>
    <x v="5"/>
    <x v="4"/>
    <x v="1"/>
    <x v="5"/>
    <x v="1"/>
    <x v="6"/>
    <x v="6"/>
    <x v="0"/>
  </r>
  <r>
    <x v="8"/>
    <x v="8"/>
    <x v="6"/>
    <x v="5"/>
    <x v="4"/>
    <x v="1"/>
    <x v="5"/>
    <x v="1"/>
    <x v="6"/>
    <x v="6"/>
    <x v="0"/>
  </r>
  <r>
    <x v="9"/>
    <x v="9"/>
    <x v="6"/>
    <x v="5"/>
    <x v="4"/>
    <x v="1"/>
    <x v="5"/>
    <x v="1"/>
    <x v="6"/>
    <x v="6"/>
    <x v="0"/>
  </r>
  <r>
    <x v="10"/>
    <x v="10"/>
    <x v="6"/>
    <x v="5"/>
    <x v="4"/>
    <x v="1"/>
    <x v="5"/>
    <x v="1"/>
    <x v="6"/>
    <x v="6"/>
    <x v="0"/>
  </r>
  <r>
    <x v="11"/>
    <x v="11"/>
    <x v="6"/>
    <x v="5"/>
    <x v="4"/>
    <x v="1"/>
    <x v="5"/>
    <x v="1"/>
    <x v="6"/>
    <x v="6"/>
    <x v="0"/>
  </r>
  <r>
    <x v="12"/>
    <x v="12"/>
    <x v="6"/>
    <x v="5"/>
    <x v="4"/>
    <x v="1"/>
    <x v="5"/>
    <x v="1"/>
    <x v="6"/>
    <x v="6"/>
    <x v="0"/>
  </r>
  <r>
    <x v="13"/>
    <x v="13"/>
    <x v="6"/>
    <x v="5"/>
    <x v="4"/>
    <x v="1"/>
    <x v="5"/>
    <x v="1"/>
    <x v="6"/>
    <x v="6"/>
    <x v="0"/>
  </r>
  <r>
    <x v="14"/>
    <x v="14"/>
    <x v="6"/>
    <x v="5"/>
    <x v="4"/>
    <x v="1"/>
    <x v="5"/>
    <x v="1"/>
    <x v="6"/>
    <x v="6"/>
    <x v="0"/>
  </r>
  <r>
    <x v="15"/>
    <x v="15"/>
    <x v="6"/>
    <x v="5"/>
    <x v="4"/>
    <x v="1"/>
    <x v="5"/>
    <x v="1"/>
    <x v="6"/>
    <x v="6"/>
    <x v="0"/>
  </r>
  <r>
    <x v="16"/>
    <x v="16"/>
    <x v="6"/>
    <x v="5"/>
    <x v="4"/>
    <x v="1"/>
    <x v="5"/>
    <x v="1"/>
    <x v="6"/>
    <x v="6"/>
    <x v="0"/>
  </r>
  <r>
    <x v="17"/>
    <x v="17"/>
    <x v="6"/>
    <x v="5"/>
    <x v="4"/>
    <x v="1"/>
    <x v="5"/>
    <x v="1"/>
    <x v="6"/>
    <x v="6"/>
    <x v="0"/>
  </r>
  <r>
    <x v="18"/>
    <x v="18"/>
    <x v="6"/>
    <x v="5"/>
    <x v="4"/>
    <x v="1"/>
    <x v="5"/>
    <x v="1"/>
    <x v="6"/>
    <x v="6"/>
    <x v="0"/>
  </r>
  <r>
    <x v="19"/>
    <x v="19"/>
    <x v="6"/>
    <x v="5"/>
    <x v="4"/>
    <x v="1"/>
    <x v="5"/>
    <x v="1"/>
    <x v="6"/>
    <x v="6"/>
    <x v="0"/>
  </r>
  <r>
    <x v="20"/>
    <x v="19"/>
    <x v="6"/>
    <x v="5"/>
    <x v="4"/>
    <x v="1"/>
    <x v="5"/>
    <x v="1"/>
    <x v="6"/>
    <x v="6"/>
    <x v="0"/>
  </r>
  <r>
    <x v="21"/>
    <x v="19"/>
    <x v="6"/>
    <x v="5"/>
    <x v="4"/>
    <x v="1"/>
    <x v="5"/>
    <x v="1"/>
    <x v="6"/>
    <x v="6"/>
    <x v="0"/>
  </r>
  <r>
    <x v="22"/>
    <x v="19"/>
    <x v="6"/>
    <x v="5"/>
    <x v="4"/>
    <x v="1"/>
    <x v="5"/>
    <x v="1"/>
    <x v="6"/>
    <x v="6"/>
    <x v="0"/>
  </r>
  <r>
    <x v="23"/>
    <x v="19"/>
    <x v="6"/>
    <x v="5"/>
    <x v="4"/>
    <x v="1"/>
    <x v="5"/>
    <x v="1"/>
    <x v="6"/>
    <x v="6"/>
    <x v="0"/>
  </r>
  <r>
    <x v="24"/>
    <x v="19"/>
    <x v="6"/>
    <x v="5"/>
    <x v="4"/>
    <x v="1"/>
    <x v="5"/>
    <x v="1"/>
    <x v="6"/>
    <x v="6"/>
    <x v="0"/>
  </r>
  <r>
    <x v="25"/>
    <x v="19"/>
    <x v="6"/>
    <x v="5"/>
    <x v="4"/>
    <x v="1"/>
    <x v="5"/>
    <x v="1"/>
    <x v="6"/>
    <x v="6"/>
    <x v="0"/>
  </r>
  <r>
    <x v="26"/>
    <x v="19"/>
    <x v="6"/>
    <x v="5"/>
    <x v="4"/>
    <x v="1"/>
    <x v="5"/>
    <x v="1"/>
    <x v="6"/>
    <x v="6"/>
    <x v="0"/>
  </r>
  <r>
    <x v="27"/>
    <x v="19"/>
    <x v="6"/>
    <x v="5"/>
    <x v="4"/>
    <x v="1"/>
    <x v="5"/>
    <x v="1"/>
    <x v="6"/>
    <x v="6"/>
    <x v="0"/>
  </r>
  <r>
    <x v="28"/>
    <x v="19"/>
    <x v="6"/>
    <x v="5"/>
    <x v="4"/>
    <x v="1"/>
    <x v="5"/>
    <x v="1"/>
    <x v="6"/>
    <x v="6"/>
    <x v="0"/>
  </r>
  <r>
    <x v="29"/>
    <x v="19"/>
    <x v="6"/>
    <x v="5"/>
    <x v="4"/>
    <x v="1"/>
    <x v="5"/>
    <x v="1"/>
    <x v="6"/>
    <x v="6"/>
    <x v="0"/>
  </r>
  <r>
    <x v="30"/>
    <x v="19"/>
    <x v="6"/>
    <x v="5"/>
    <x v="4"/>
    <x v="1"/>
    <x v="5"/>
    <x v="1"/>
    <x v="6"/>
    <x v="6"/>
    <x v="0"/>
  </r>
  <r>
    <x v="31"/>
    <x v="19"/>
    <x v="6"/>
    <x v="5"/>
    <x v="4"/>
    <x v="1"/>
    <x v="5"/>
    <x v="1"/>
    <x v="6"/>
    <x v="6"/>
    <x v="0"/>
  </r>
  <r>
    <x v="32"/>
    <x v="19"/>
    <x v="6"/>
    <x v="5"/>
    <x v="4"/>
    <x v="1"/>
    <x v="5"/>
    <x v="1"/>
    <x v="6"/>
    <x v="6"/>
    <x v="0"/>
  </r>
  <r>
    <x v="33"/>
    <x v="19"/>
    <x v="6"/>
    <x v="5"/>
    <x v="4"/>
    <x v="1"/>
    <x v="5"/>
    <x v="1"/>
    <x v="6"/>
    <x v="6"/>
    <x v="0"/>
  </r>
  <r>
    <x v="34"/>
    <x v="19"/>
    <x v="6"/>
    <x v="5"/>
    <x v="4"/>
    <x v="1"/>
    <x v="5"/>
    <x v="1"/>
    <x v="6"/>
    <x v="6"/>
    <x v="0"/>
  </r>
  <r>
    <x v="35"/>
    <x v="19"/>
    <x v="6"/>
    <x v="5"/>
    <x v="4"/>
    <x v="1"/>
    <x v="5"/>
    <x v="1"/>
    <x v="6"/>
    <x v="6"/>
    <x v="0"/>
  </r>
  <r>
    <x v="36"/>
    <x v="19"/>
    <x v="6"/>
    <x v="5"/>
    <x v="4"/>
    <x v="1"/>
    <x v="5"/>
    <x v="1"/>
    <x v="6"/>
    <x v="6"/>
    <x v="0"/>
  </r>
  <r>
    <x v="37"/>
    <x v="19"/>
    <x v="6"/>
    <x v="5"/>
    <x v="4"/>
    <x v="1"/>
    <x v="5"/>
    <x v="1"/>
    <x v="6"/>
    <x v="6"/>
    <x v="0"/>
  </r>
  <r>
    <x v="38"/>
    <x v="19"/>
    <x v="6"/>
    <x v="5"/>
    <x v="4"/>
    <x v="1"/>
    <x v="5"/>
    <x v="1"/>
    <x v="6"/>
    <x v="6"/>
    <x v="0"/>
  </r>
  <r>
    <x v="39"/>
    <x v="19"/>
    <x v="6"/>
    <x v="5"/>
    <x v="4"/>
    <x v="1"/>
    <x v="5"/>
    <x v="1"/>
    <x v="6"/>
    <x v="6"/>
    <x v="0"/>
  </r>
  <r>
    <x v="40"/>
    <x v="19"/>
    <x v="6"/>
    <x v="5"/>
    <x v="4"/>
    <x v="1"/>
    <x v="5"/>
    <x v="1"/>
    <x v="6"/>
    <x v="6"/>
    <x v="0"/>
  </r>
  <r>
    <x v="41"/>
    <x v="19"/>
    <x v="6"/>
    <x v="5"/>
    <x v="4"/>
    <x v="1"/>
    <x v="5"/>
    <x v="1"/>
    <x v="6"/>
    <x v="6"/>
    <x v="0"/>
  </r>
  <r>
    <x v="42"/>
    <x v="19"/>
    <x v="6"/>
    <x v="5"/>
    <x v="4"/>
    <x v="1"/>
    <x v="5"/>
    <x v="1"/>
    <x v="6"/>
    <x v="6"/>
    <x v="0"/>
  </r>
  <r>
    <x v="43"/>
    <x v="19"/>
    <x v="6"/>
    <x v="5"/>
    <x v="4"/>
    <x v="1"/>
    <x v="5"/>
    <x v="1"/>
    <x v="6"/>
    <x v="6"/>
    <x v="0"/>
  </r>
  <r>
    <x v="44"/>
    <x v="19"/>
    <x v="6"/>
    <x v="5"/>
    <x v="4"/>
    <x v="1"/>
    <x v="5"/>
    <x v="1"/>
    <x v="6"/>
    <x v="6"/>
    <x v="0"/>
  </r>
  <r>
    <x v="45"/>
    <x v="19"/>
    <x v="6"/>
    <x v="5"/>
    <x v="4"/>
    <x v="1"/>
    <x v="5"/>
    <x v="1"/>
    <x v="6"/>
    <x v="6"/>
    <x v="0"/>
  </r>
  <r>
    <x v="46"/>
    <x v="19"/>
    <x v="6"/>
    <x v="5"/>
    <x v="4"/>
    <x v="1"/>
    <x v="5"/>
    <x v="1"/>
    <x v="6"/>
    <x v="6"/>
    <x v="0"/>
  </r>
  <r>
    <x v="47"/>
    <x v="19"/>
    <x v="6"/>
    <x v="5"/>
    <x v="4"/>
    <x v="1"/>
    <x v="5"/>
    <x v="1"/>
    <x v="6"/>
    <x v="6"/>
    <x v="0"/>
  </r>
  <r>
    <x v="48"/>
    <x v="19"/>
    <x v="6"/>
    <x v="5"/>
    <x v="4"/>
    <x v="1"/>
    <x v="5"/>
    <x v="1"/>
    <x v="6"/>
    <x v="6"/>
    <x v="0"/>
  </r>
  <r>
    <x v="49"/>
    <x v="19"/>
    <x v="6"/>
    <x v="5"/>
    <x v="4"/>
    <x v="1"/>
    <x v="5"/>
    <x v="1"/>
    <x v="6"/>
    <x v="6"/>
    <x v="0"/>
  </r>
  <r>
    <x v="50"/>
    <x v="19"/>
    <x v="6"/>
    <x v="5"/>
    <x v="4"/>
    <x v="1"/>
    <x v="5"/>
    <x v="1"/>
    <x v="6"/>
    <x v="6"/>
    <x v="0"/>
  </r>
  <r>
    <x v="51"/>
    <x v="19"/>
    <x v="6"/>
    <x v="5"/>
    <x v="4"/>
    <x v="1"/>
    <x v="5"/>
    <x v="1"/>
    <x v="6"/>
    <x v="6"/>
    <x v="0"/>
  </r>
  <r>
    <x v="52"/>
    <x v="19"/>
    <x v="6"/>
    <x v="5"/>
    <x v="4"/>
    <x v="1"/>
    <x v="5"/>
    <x v="1"/>
    <x v="6"/>
    <x v="6"/>
    <x v="0"/>
  </r>
  <r>
    <x v="53"/>
    <x v="19"/>
    <x v="6"/>
    <x v="5"/>
    <x v="4"/>
    <x v="1"/>
    <x v="5"/>
    <x v="1"/>
    <x v="6"/>
    <x v="6"/>
    <x v="0"/>
  </r>
  <r>
    <x v="54"/>
    <x v="19"/>
    <x v="6"/>
    <x v="5"/>
    <x v="4"/>
    <x v="1"/>
    <x v="5"/>
    <x v="1"/>
    <x v="6"/>
    <x v="6"/>
    <x v="0"/>
  </r>
  <r>
    <x v="55"/>
    <x v="19"/>
    <x v="6"/>
    <x v="5"/>
    <x v="4"/>
    <x v="1"/>
    <x v="5"/>
    <x v="1"/>
    <x v="6"/>
    <x v="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0"/>
    <x v="0"/>
  </r>
  <r>
    <x v="1"/>
    <x v="1"/>
    <x v="0"/>
  </r>
  <r>
    <x v="2"/>
    <x v="2"/>
    <x v="1"/>
  </r>
  <r>
    <x v="3"/>
    <x v="3"/>
    <x v="2"/>
  </r>
  <r>
    <x v="4"/>
    <x v="4"/>
    <x v="3"/>
  </r>
  <r>
    <x v="5"/>
    <x v="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24" firstHeaderRow="1" firstDataRow="1" firstDataCol="2"/>
  <pivotFields count="11">
    <pivotField compact="0" defaultSubtotal="0" outline="0" showAl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axis="axisRow" compact="0" defaultSubtotal="0" outline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compact="0" defaultSubtotal="0" outline="0" showAll="0">
      <items count="7">
        <item x="5"/>
        <item x="0"/>
        <item x="1"/>
        <item x="3"/>
        <item x="4"/>
        <item x="2"/>
        <item x="6"/>
      </items>
    </pivotField>
    <pivotField compact="0" defaultSubtotal="0" outline="0" showAll="0"/>
    <pivotField dataField="1" compact="0" defaultSubtotal="0" outline="0" showAll="0">
      <items count="5">
        <item x="2"/>
        <item x="3"/>
        <item x="1"/>
        <item x="0"/>
        <item x="4"/>
      </items>
    </pivotField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</pivotFields>
  <rowFields count="2">
    <field x="1"/>
    <field x="2"/>
  </rowFields>
  <rowItems count="21">
    <i>
      <x/>
      <x v="1"/>
    </i>
    <i>
      <x v="1"/>
      <x v="2"/>
    </i>
    <i>
      <x v="2"/>
      <x v="5"/>
    </i>
    <i>
      <x v="3"/>
      <x v="3"/>
    </i>
    <i>
      <x v="4"/>
      <x v="4"/>
    </i>
    <i>
      <x v="5"/>
      <x/>
    </i>
    <i>
      <x v="6"/>
      <x v="6"/>
    </i>
    <i>
      <x v="7"/>
      <x v="6"/>
    </i>
    <i>
      <x v="8"/>
      <x v="6"/>
    </i>
    <i>
      <x v="9"/>
      <x v="6"/>
    </i>
    <i>
      <x v="10"/>
      <x v="6"/>
    </i>
    <i>
      <x v="11"/>
      <x v="6"/>
    </i>
    <i>
      <x v="12"/>
      <x v="6"/>
    </i>
    <i>
      <x v="13"/>
      <x v="6"/>
    </i>
    <i>
      <x v="14"/>
      <x v="6"/>
    </i>
    <i>
      <x v="15"/>
      <x v="6"/>
    </i>
    <i>
      <x v="16"/>
      <x v="6"/>
    </i>
    <i>
      <x v="17"/>
      <x v="6"/>
    </i>
    <i>
      <x v="18"/>
      <x v="6"/>
    </i>
    <i>
      <x v="19"/>
      <x v="6"/>
    </i>
    <i t="grand">
      <x/>
    </i>
  </rowItems>
  <colItems count="1">
    <i/>
  </colItems>
  <dataFields count="1">
    <dataField name="求和项:入库数量" fld="4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10" firstHeaderRow="1" firstDataRow="1" firstDataCol="2"/>
  <pivotFields count="3">
    <pivotField axis="axisRow" compact="0" defaultSubtotal="0" outline="0" showAll="0">
      <items count="6">
        <item x="0"/>
        <item x="1"/>
        <item x="2"/>
        <item x="3"/>
        <item x="4"/>
        <item x="5"/>
      </items>
    </pivotField>
    <pivotField axis="axisRow" compact="0" defaultSubtotal="0" outline="0" showAll="0">
      <items count="6">
        <item x="5"/>
        <item x="0"/>
        <item x="1"/>
        <item x="3"/>
        <item x="4"/>
        <item x="2"/>
      </items>
    </pivotField>
    <pivotField dataField="1" compact="0" defaultSubtotal="0" outline="0" showAll="0">
      <items count="4">
        <item x="2"/>
        <item x="3"/>
        <item x="1"/>
        <item x="0"/>
      </items>
    </pivotField>
  </pivotFields>
  <rowFields count="2">
    <field x="0"/>
    <field x="1"/>
  </rowFields>
  <rowItems count="7">
    <i>
      <x/>
      <x v="1"/>
    </i>
    <i>
      <x v="1"/>
      <x v="2"/>
    </i>
    <i>
      <x v="2"/>
      <x v="5"/>
    </i>
    <i>
      <x v="3"/>
      <x v="3"/>
    </i>
    <i>
      <x v="4"/>
      <x v="4"/>
    </i>
    <i>
      <x v="5"/>
      <x/>
    </i>
    <i t="grand">
      <x/>
    </i>
  </rowItems>
  <colItems count="1">
    <i/>
  </colItems>
  <dataFields count="1">
    <dataField name="求和项:出库数量" fld="2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9" sqref="I39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D4" sqref="D4"/>
    </sheetView>
  </sheetViews>
  <sheetFormatPr defaultColWidth="9" defaultRowHeight="13.5" outlineLevelCol="6"/>
  <cols>
    <col min="1" max="1" width="9" customWidth="1"/>
    <col min="2" max="2" width="13.225" customWidth="1"/>
    <col min="3" max="3" width="17.775" customWidth="1"/>
    <col min="4" max="4" width="17.1083333333333" customWidth="1"/>
    <col min="5" max="5" width="16.5583333333333" customWidth="1"/>
    <col min="6" max="6" width="15.775" customWidth="1"/>
    <col min="7" max="7" width="9.55833333333333" customWidth="1"/>
  </cols>
  <sheetData>
    <row r="1" ht="43.2" customHeight="1" spans="1:7">
      <c r="A1" s="41" t="s">
        <v>0</v>
      </c>
      <c r="B1" s="41"/>
      <c r="C1" s="41"/>
      <c r="D1" s="41"/>
      <c r="E1" s="41"/>
      <c r="F1" s="41"/>
      <c r="G1" s="41"/>
    </row>
    <row r="2" ht="25.8" customHeight="1" spans="1:7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</row>
    <row r="3" s="39" customFormat="1" ht="22.2" customHeight="1" spans="1:7">
      <c r="A3" s="42">
        <v>1</v>
      </c>
      <c r="B3" s="42"/>
      <c r="C3" s="42"/>
      <c r="D3" s="43"/>
      <c r="E3" s="43"/>
      <c r="F3" s="43"/>
      <c r="G3" s="43"/>
    </row>
    <row r="4" s="39" customFormat="1" ht="22.2" customHeight="1" spans="1:7">
      <c r="A4" s="42">
        <v>2</v>
      </c>
      <c r="B4" s="42"/>
      <c r="C4" s="42"/>
      <c r="D4" s="43"/>
      <c r="E4" s="43"/>
      <c r="F4" s="43"/>
      <c r="G4" s="43"/>
    </row>
    <row r="5" s="39" customFormat="1" ht="22.2" customHeight="1" spans="1:7">
      <c r="A5" s="42">
        <v>3</v>
      </c>
      <c r="B5" s="42"/>
      <c r="C5" s="42"/>
      <c r="D5" s="43"/>
      <c r="E5" s="43"/>
      <c r="F5" s="43"/>
      <c r="G5" s="43"/>
    </row>
    <row r="6" s="39" customFormat="1" ht="22.2" customHeight="1" spans="1:7">
      <c r="A6" s="42">
        <v>4</v>
      </c>
      <c r="B6" s="42"/>
      <c r="C6" s="42"/>
      <c r="D6" s="43"/>
      <c r="E6" s="43"/>
      <c r="F6" s="43"/>
      <c r="G6" s="43"/>
    </row>
    <row r="7" s="39" customFormat="1" ht="22.2" customHeight="1" spans="1:7">
      <c r="A7" s="42">
        <v>5</v>
      </c>
      <c r="B7" s="42"/>
      <c r="C7" s="42"/>
      <c r="D7" s="43"/>
      <c r="E7" s="43"/>
      <c r="F7" s="43"/>
      <c r="G7" s="43"/>
    </row>
    <row r="8" s="39" customFormat="1" ht="22.2" customHeight="1" spans="1:7">
      <c r="A8" s="42">
        <v>6</v>
      </c>
      <c r="B8" s="42"/>
      <c r="C8" s="42"/>
      <c r="D8" s="43"/>
      <c r="E8" s="43"/>
      <c r="F8" s="43"/>
      <c r="G8" s="43"/>
    </row>
    <row r="9" s="39" customFormat="1" ht="22.2" customHeight="1" spans="1:7">
      <c r="A9" s="42">
        <v>7</v>
      </c>
      <c r="B9" s="42"/>
      <c r="C9" s="42"/>
      <c r="D9" s="43"/>
      <c r="E9" s="43"/>
      <c r="F9" s="43"/>
      <c r="G9" s="43"/>
    </row>
    <row r="10" s="39" customFormat="1" ht="22.2" customHeight="1" spans="1:7">
      <c r="A10" s="42">
        <v>8</v>
      </c>
      <c r="B10" s="42"/>
      <c r="C10" s="42"/>
      <c r="D10" s="43"/>
      <c r="E10" s="43"/>
      <c r="F10" s="43"/>
      <c r="G10" s="43"/>
    </row>
    <row r="11" s="39" customFormat="1" ht="22.2" customHeight="1" spans="1:7">
      <c r="A11" s="42">
        <v>9</v>
      </c>
      <c r="B11" s="42"/>
      <c r="C11" s="42"/>
      <c r="D11" s="43"/>
      <c r="E11" s="43"/>
      <c r="F11" s="43"/>
      <c r="G11" s="43"/>
    </row>
    <row r="12" s="39" customFormat="1" ht="22.2" customHeight="1" spans="1:7">
      <c r="A12" s="42">
        <v>10</v>
      </c>
      <c r="B12" s="42"/>
      <c r="C12" s="42"/>
      <c r="D12" s="43"/>
      <c r="E12" s="43"/>
      <c r="F12" s="43"/>
      <c r="G12" s="43"/>
    </row>
    <row r="13" s="39" customFormat="1" ht="22.2" customHeight="1" spans="1:7">
      <c r="A13" s="42">
        <v>11</v>
      </c>
      <c r="B13" s="42"/>
      <c r="C13" s="42"/>
      <c r="D13" s="43"/>
      <c r="E13" s="43"/>
      <c r="F13" s="43"/>
      <c r="G13" s="43"/>
    </row>
    <row r="14" s="39" customFormat="1" ht="22.2" customHeight="1" spans="1:7">
      <c r="A14" s="42">
        <v>12</v>
      </c>
      <c r="B14" s="42"/>
      <c r="C14" s="42"/>
      <c r="D14" s="43"/>
      <c r="E14" s="43"/>
      <c r="F14" s="43"/>
      <c r="G14" s="43"/>
    </row>
    <row r="15" s="39" customFormat="1" ht="22.2" customHeight="1" spans="1:7">
      <c r="A15" s="42">
        <v>13</v>
      </c>
      <c r="B15" s="42"/>
      <c r="C15" s="42"/>
      <c r="D15" s="43"/>
      <c r="E15" s="43"/>
      <c r="F15" s="43"/>
      <c r="G15" s="43"/>
    </row>
    <row r="16" s="39" customFormat="1" ht="22.2" customHeight="1" spans="1:7">
      <c r="A16" s="42">
        <v>14</v>
      </c>
      <c r="B16" s="42"/>
      <c r="C16" s="42"/>
      <c r="D16" s="43"/>
      <c r="E16" s="43"/>
      <c r="F16" s="43"/>
      <c r="G16" s="43"/>
    </row>
    <row r="17" s="39" customFormat="1" ht="22.2" customHeight="1" spans="1:7">
      <c r="A17" s="42">
        <v>15</v>
      </c>
      <c r="B17" s="42"/>
      <c r="C17" s="42"/>
      <c r="D17" s="43"/>
      <c r="E17" s="43"/>
      <c r="F17" s="43"/>
      <c r="G17" s="43"/>
    </row>
    <row r="18" s="39" customFormat="1" ht="22.2" customHeight="1" spans="1:7">
      <c r="A18" s="42">
        <v>16</v>
      </c>
      <c r="B18" s="42"/>
      <c r="C18" s="42"/>
      <c r="D18" s="43"/>
      <c r="E18" s="43"/>
      <c r="F18" s="43"/>
      <c r="G18" s="43"/>
    </row>
    <row r="19" s="39" customFormat="1" ht="22.2" customHeight="1" spans="1:7">
      <c r="A19" s="42">
        <v>17</v>
      </c>
      <c r="B19" s="42"/>
      <c r="C19" s="42"/>
      <c r="D19" s="43"/>
      <c r="E19" s="43"/>
      <c r="F19" s="43"/>
      <c r="G19" s="43"/>
    </row>
    <row r="20" s="39" customFormat="1" ht="22.2" customHeight="1" spans="1:7">
      <c r="A20" s="42">
        <v>18</v>
      </c>
      <c r="B20" s="42"/>
      <c r="C20" s="42"/>
      <c r="D20" s="43"/>
      <c r="E20" s="43"/>
      <c r="F20" s="43"/>
      <c r="G20" s="43"/>
    </row>
    <row r="21" s="39" customFormat="1" ht="22.2" customHeight="1" spans="1:7">
      <c r="A21" s="42">
        <v>19</v>
      </c>
      <c r="B21" s="42"/>
      <c r="C21" s="42"/>
      <c r="D21" s="43"/>
      <c r="E21" s="43"/>
      <c r="F21" s="43"/>
      <c r="G21" s="43"/>
    </row>
    <row r="22" s="39" customFormat="1" ht="22.2" customHeight="1" spans="1:7">
      <c r="A22" s="42">
        <v>20</v>
      </c>
      <c r="B22" s="42"/>
      <c r="C22" s="42"/>
      <c r="D22" s="43"/>
      <c r="E22" s="43"/>
      <c r="F22" s="43"/>
      <c r="G22" s="43"/>
    </row>
    <row r="23" s="39" customFormat="1" ht="22.2" customHeight="1" spans="1:7">
      <c r="A23" s="42">
        <v>21</v>
      </c>
      <c r="B23" s="42"/>
      <c r="C23" s="42"/>
      <c r="D23" s="43"/>
      <c r="E23" s="43"/>
      <c r="F23" s="43"/>
      <c r="G23" s="43"/>
    </row>
    <row r="24" s="39" customFormat="1" ht="22.2" customHeight="1" spans="1:7">
      <c r="A24" s="42">
        <v>22</v>
      </c>
      <c r="B24" s="42"/>
      <c r="C24" s="43"/>
      <c r="D24" s="43"/>
      <c r="E24" s="43"/>
      <c r="F24" s="43"/>
      <c r="G24" s="43"/>
    </row>
    <row r="25" s="39" customFormat="1" ht="22.2" customHeight="1" spans="1:7">
      <c r="A25" s="42">
        <v>23</v>
      </c>
      <c r="B25" s="42"/>
      <c r="C25" s="43"/>
      <c r="D25" s="43"/>
      <c r="E25" s="43"/>
      <c r="F25" s="43"/>
      <c r="G25" s="43"/>
    </row>
    <row r="26" s="39" customFormat="1" ht="22.2" customHeight="1" spans="1:7">
      <c r="A26" s="42">
        <v>24</v>
      </c>
      <c r="B26" s="42"/>
      <c r="C26" s="43"/>
      <c r="D26" s="43"/>
      <c r="E26" s="43"/>
      <c r="F26" s="43"/>
      <c r="G26" s="43"/>
    </row>
    <row r="27" s="39" customFormat="1" ht="22.2" customHeight="1" spans="1:7">
      <c r="A27" s="42">
        <v>25</v>
      </c>
      <c r="B27" s="42"/>
      <c r="C27" s="43"/>
      <c r="D27" s="43"/>
      <c r="E27" s="43"/>
      <c r="F27" s="43"/>
      <c r="G27" s="43"/>
    </row>
    <row r="28" s="39" customFormat="1" ht="22.2" customHeight="1" spans="1:7">
      <c r="A28" s="42">
        <v>26</v>
      </c>
      <c r="B28" s="42"/>
      <c r="C28" s="43"/>
      <c r="D28" s="43"/>
      <c r="E28" s="43"/>
      <c r="F28" s="43"/>
      <c r="G28" s="43"/>
    </row>
    <row r="29" s="39" customFormat="1" ht="22.2" customHeight="1" spans="1:7">
      <c r="A29" s="42">
        <v>27</v>
      </c>
      <c r="B29" s="42"/>
      <c r="C29" s="43"/>
      <c r="D29" s="43"/>
      <c r="E29" s="43"/>
      <c r="F29" s="43"/>
      <c r="G29" s="43"/>
    </row>
    <row r="30" s="39" customFormat="1" ht="22.2" customHeight="1" spans="1:7">
      <c r="A30" s="42">
        <v>28</v>
      </c>
      <c r="B30" s="42"/>
      <c r="C30" s="43"/>
      <c r="D30" s="43"/>
      <c r="E30" s="43"/>
      <c r="F30" s="43"/>
      <c r="G30" s="43"/>
    </row>
    <row r="31" s="39" customFormat="1" ht="22.2" customHeight="1" spans="1:7">
      <c r="A31" s="42">
        <v>29</v>
      </c>
      <c r="B31" s="42"/>
      <c r="C31" s="43"/>
      <c r="D31" s="43"/>
      <c r="E31" s="43"/>
      <c r="F31" s="43"/>
      <c r="G31" s="43"/>
    </row>
    <row r="32" s="39" customFormat="1" ht="22.2" customHeight="1" spans="1:7">
      <c r="A32" s="42">
        <v>30</v>
      </c>
      <c r="B32" s="42"/>
      <c r="C32" s="43"/>
      <c r="D32" s="43"/>
      <c r="E32" s="43"/>
      <c r="F32" s="43"/>
      <c r="G32" s="43"/>
    </row>
    <row r="33" s="39" customFormat="1" ht="22.2" customHeight="1" spans="1:7">
      <c r="A33" s="42">
        <v>31</v>
      </c>
      <c r="B33" s="42"/>
      <c r="C33" s="43"/>
      <c r="D33" s="43"/>
      <c r="E33" s="43"/>
      <c r="F33" s="43"/>
      <c r="G33" s="43"/>
    </row>
    <row r="34" s="39" customFormat="1" ht="22.2" customHeight="1" spans="1:7">
      <c r="A34" s="42">
        <v>32</v>
      </c>
      <c r="B34" s="42"/>
      <c r="C34" s="43"/>
      <c r="D34" s="43"/>
      <c r="E34" s="43"/>
      <c r="F34" s="43"/>
      <c r="G34" s="43"/>
    </row>
    <row r="35" s="39" customFormat="1" ht="22.2" customHeight="1" spans="1:7">
      <c r="A35" s="42">
        <v>33</v>
      </c>
      <c r="B35" s="42"/>
      <c r="C35" s="43"/>
      <c r="D35" s="43"/>
      <c r="E35" s="43"/>
      <c r="F35" s="43"/>
      <c r="G35" s="43"/>
    </row>
    <row r="36" s="39" customFormat="1" ht="22.2" customHeight="1" spans="1:7">
      <c r="A36" s="42">
        <v>34</v>
      </c>
      <c r="B36" s="42"/>
      <c r="C36" s="43"/>
      <c r="D36" s="43"/>
      <c r="E36" s="43"/>
      <c r="F36" s="43"/>
      <c r="G36" s="43"/>
    </row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s="6" customFormat="1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s="40" customFormat="1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22"/>
  <sheetViews>
    <sheetView workbookViewId="0">
      <pane ySplit="1" topLeftCell="A2" activePane="bottomLeft" state="frozen"/>
      <selection/>
      <selection pane="bottomLeft" activeCell="G31" sqref="G31"/>
    </sheetView>
  </sheetViews>
  <sheetFormatPr defaultColWidth="9" defaultRowHeight="13.5"/>
  <cols>
    <col min="1" max="1" width="9" style="31"/>
    <col min="2" max="2" width="17.4416666666667" style="6" customWidth="1"/>
    <col min="3" max="3" width="22" style="6" customWidth="1"/>
    <col min="4" max="4" width="16.5" style="6" customWidth="1"/>
    <col min="5" max="6" width="11" style="6" customWidth="1"/>
    <col min="7" max="7" width="34.4416666666667" style="6" customWidth="1"/>
    <col min="8" max="13" width="10.225" customWidth="1"/>
    <col min="14" max="15" width="12.4416666666667" customWidth="1"/>
    <col min="16" max="16" width="6.225" customWidth="1"/>
    <col min="17" max="18" width="16.1083333333333" customWidth="1"/>
    <col min="19" max="19" width="15.4416666666667" customWidth="1"/>
    <col min="20" max="20" width="9" customWidth="1"/>
  </cols>
  <sheetData>
    <row r="1" s="29" customFormat="1" ht="25.5" customHeight="1" spans="1:22">
      <c r="A1" s="32" t="s">
        <v>1</v>
      </c>
      <c r="B1" s="11" t="s">
        <v>8</v>
      </c>
      <c r="C1" s="11" t="s">
        <v>9</v>
      </c>
      <c r="D1" s="33" t="s">
        <v>10</v>
      </c>
      <c r="E1" s="33" t="s">
        <v>11</v>
      </c>
      <c r="F1" s="11" t="s">
        <v>12</v>
      </c>
      <c r="G1" s="11" t="s">
        <v>13</v>
      </c>
      <c r="H1" s="34" t="s">
        <v>14</v>
      </c>
      <c r="I1" s="34" t="s">
        <v>15</v>
      </c>
      <c r="J1" s="34" t="s">
        <v>16</v>
      </c>
      <c r="K1" s="32" t="s">
        <v>17</v>
      </c>
      <c r="L1" s="32" t="s">
        <v>18</v>
      </c>
      <c r="M1" s="32" t="s">
        <v>19</v>
      </c>
      <c r="N1" s="34" t="s">
        <v>20</v>
      </c>
      <c r="O1" s="37" t="s">
        <v>21</v>
      </c>
      <c r="P1" s="37" t="s">
        <v>7</v>
      </c>
      <c r="Q1" s="34" t="s">
        <v>22</v>
      </c>
      <c r="R1" s="34" t="s">
        <v>23</v>
      </c>
      <c r="S1" s="34" t="s">
        <v>24</v>
      </c>
      <c r="T1" s="2" t="s">
        <v>25</v>
      </c>
      <c r="U1" s="34" t="s">
        <v>12</v>
      </c>
      <c r="V1" s="34" t="s">
        <v>26</v>
      </c>
    </row>
    <row r="2" s="30" customFormat="1" ht="18" customHeight="1" spans="1:19">
      <c r="A2" s="17">
        <f>ROW()-1</f>
        <v>1</v>
      </c>
      <c r="B2" s="13" t="s">
        <v>27</v>
      </c>
      <c r="C2" s="13" t="s">
        <v>28</v>
      </c>
      <c r="D2" s="35" t="s">
        <v>29</v>
      </c>
      <c r="E2" s="35" t="s">
        <v>30</v>
      </c>
      <c r="F2" s="35">
        <v>19.9</v>
      </c>
      <c r="G2" s="35" t="s">
        <v>31</v>
      </c>
      <c r="H2" s="36">
        <v>0</v>
      </c>
      <c r="I2" s="36">
        <f>F2*H2</f>
        <v>0</v>
      </c>
      <c r="J2" s="36" t="str">
        <f>IFERROR(VLOOKUP(B2,#REF!,3,0),"0")</f>
        <v>0</v>
      </c>
      <c r="K2" s="36">
        <f>F2*J2</f>
        <v>0</v>
      </c>
      <c r="L2" s="36" t="str">
        <f>IFERROR(VLOOKUP(B2,#REF!,3,0),"0")</f>
        <v>0</v>
      </c>
      <c r="M2" s="38">
        <f>L2*F2</f>
        <v>0</v>
      </c>
      <c r="N2" s="38">
        <f>IFERROR(SUM(H2+J2)-L2,"0")</f>
        <v>0</v>
      </c>
      <c r="O2" s="38"/>
      <c r="P2" s="36"/>
      <c r="Q2" s="36"/>
      <c r="R2" s="36"/>
      <c r="S2" s="36"/>
    </row>
    <row r="3" s="30" customFormat="1" ht="18" customHeight="1" spans="1:19">
      <c r="A3" s="17">
        <f t="shared" ref="A3:A46" si="0">ROW()-1</f>
        <v>2</v>
      </c>
      <c r="B3" s="13" t="s">
        <v>32</v>
      </c>
      <c r="C3" s="13" t="s">
        <v>33</v>
      </c>
      <c r="D3" s="35" t="s">
        <v>34</v>
      </c>
      <c r="E3" s="35" t="s">
        <v>30</v>
      </c>
      <c r="F3" s="35">
        <v>45</v>
      </c>
      <c r="G3" s="35" t="s">
        <v>31</v>
      </c>
      <c r="H3" s="36">
        <v>0</v>
      </c>
      <c r="I3" s="36">
        <f t="shared" ref="I3:I27" si="1">F3*H3</f>
        <v>0</v>
      </c>
      <c r="J3" s="36" t="str">
        <f>IFERROR(VLOOKUP(B3,#REF!,3,0),"0")</f>
        <v>0</v>
      </c>
      <c r="K3" s="36">
        <f t="shared" ref="K3:K43" si="2">F3*J3</f>
        <v>0</v>
      </c>
      <c r="L3" s="36" t="str">
        <f>IFERROR(VLOOKUP(B3,#REF!,3,0),"0")</f>
        <v>0</v>
      </c>
      <c r="M3" s="38">
        <f t="shared" ref="M3:M43" si="3">L3*F3</f>
        <v>0</v>
      </c>
      <c r="N3" s="38">
        <f t="shared" ref="N3:N55" si="4">IFERROR(SUM(H3+J3)-L3,"0")</f>
        <v>0</v>
      </c>
      <c r="O3" s="36"/>
      <c r="P3" s="36"/>
      <c r="Q3" s="36"/>
      <c r="R3" s="36"/>
      <c r="S3" s="36"/>
    </row>
    <row r="4" s="30" customFormat="1" ht="18" customHeight="1" spans="1:19">
      <c r="A4" s="17">
        <f t="shared" si="0"/>
        <v>3</v>
      </c>
      <c r="B4" s="13" t="s">
        <v>35</v>
      </c>
      <c r="C4" s="13" t="s">
        <v>36</v>
      </c>
      <c r="D4" s="35" t="s">
        <v>37</v>
      </c>
      <c r="E4" s="35" t="s">
        <v>38</v>
      </c>
      <c r="F4" s="35">
        <v>35</v>
      </c>
      <c r="G4" s="35" t="s">
        <v>31</v>
      </c>
      <c r="H4" s="36">
        <v>0</v>
      </c>
      <c r="I4" s="36">
        <f t="shared" si="1"/>
        <v>0</v>
      </c>
      <c r="J4" s="36" t="str">
        <f>IFERROR(VLOOKUP(B4,#REF!,3,0),"0")</f>
        <v>0</v>
      </c>
      <c r="K4" s="36">
        <f t="shared" si="2"/>
        <v>0</v>
      </c>
      <c r="L4" s="36" t="str">
        <f>IFERROR(VLOOKUP(B4,#REF!,3,0),"0")</f>
        <v>0</v>
      </c>
      <c r="M4" s="38">
        <f t="shared" si="3"/>
        <v>0</v>
      </c>
      <c r="N4" s="38">
        <f t="shared" si="4"/>
        <v>0</v>
      </c>
      <c r="O4" s="36"/>
      <c r="P4" s="36"/>
      <c r="Q4" s="36"/>
      <c r="R4" s="36"/>
      <c r="S4" s="36"/>
    </row>
    <row r="5" s="30" customFormat="1" ht="18" customHeight="1" spans="1:19">
      <c r="A5" s="17">
        <f t="shared" si="0"/>
        <v>4</v>
      </c>
      <c r="B5" s="13" t="s">
        <v>39</v>
      </c>
      <c r="C5" s="13" t="s">
        <v>40</v>
      </c>
      <c r="D5" s="35" t="s">
        <v>41</v>
      </c>
      <c r="E5" s="35" t="s">
        <v>38</v>
      </c>
      <c r="F5" s="35">
        <v>35</v>
      </c>
      <c r="G5" s="35" t="s">
        <v>31</v>
      </c>
      <c r="H5" s="36">
        <v>0</v>
      </c>
      <c r="I5" s="36">
        <f t="shared" si="1"/>
        <v>0</v>
      </c>
      <c r="J5" s="36" t="str">
        <f>IFERROR(VLOOKUP(B5,#REF!,3,0),"0")</f>
        <v>0</v>
      </c>
      <c r="K5" s="36">
        <f t="shared" si="2"/>
        <v>0</v>
      </c>
      <c r="L5" s="36" t="str">
        <f>IFERROR(VLOOKUP(B5,#REF!,3,0),"0")</f>
        <v>0</v>
      </c>
      <c r="M5" s="38">
        <f t="shared" si="3"/>
        <v>0</v>
      </c>
      <c r="N5" s="38">
        <f t="shared" si="4"/>
        <v>0</v>
      </c>
      <c r="O5" s="36"/>
      <c r="P5" s="36"/>
      <c r="Q5" s="36"/>
      <c r="R5" s="36"/>
      <c r="S5" s="36"/>
    </row>
    <row r="6" s="30" customFormat="1" ht="18" customHeight="1" spans="1:19">
      <c r="A6" s="17">
        <f t="shared" si="0"/>
        <v>5</v>
      </c>
      <c r="B6" s="13" t="s">
        <v>42</v>
      </c>
      <c r="C6" s="13" t="s">
        <v>43</v>
      </c>
      <c r="D6" s="35" t="s">
        <v>41</v>
      </c>
      <c r="E6" s="35" t="s">
        <v>38</v>
      </c>
      <c r="F6" s="35">
        <v>8</v>
      </c>
      <c r="G6" s="35" t="s">
        <v>31</v>
      </c>
      <c r="H6" s="36">
        <v>0</v>
      </c>
      <c r="I6" s="36">
        <f t="shared" si="1"/>
        <v>0</v>
      </c>
      <c r="J6" s="36" t="str">
        <f>IFERROR(VLOOKUP(B6,#REF!,3,0),"0")</f>
        <v>0</v>
      </c>
      <c r="K6" s="36">
        <f t="shared" si="2"/>
        <v>0</v>
      </c>
      <c r="L6" s="36" t="str">
        <f>IFERROR(VLOOKUP(B6,#REF!,3,0),"0")</f>
        <v>0</v>
      </c>
      <c r="M6" s="38">
        <f t="shared" si="3"/>
        <v>0</v>
      </c>
      <c r="N6" s="38">
        <f t="shared" si="4"/>
        <v>0</v>
      </c>
      <c r="O6" s="36"/>
      <c r="P6" s="36"/>
      <c r="Q6" s="36"/>
      <c r="R6" s="36"/>
      <c r="S6" s="36"/>
    </row>
    <row r="7" s="30" customFormat="1" ht="18" customHeight="1" spans="1:19">
      <c r="A7" s="17">
        <f t="shared" si="0"/>
        <v>6</v>
      </c>
      <c r="B7" s="13" t="s">
        <v>44</v>
      </c>
      <c r="C7" s="13" t="s">
        <v>45</v>
      </c>
      <c r="D7" s="35" t="s">
        <v>46</v>
      </c>
      <c r="E7" s="35" t="s">
        <v>30</v>
      </c>
      <c r="F7" s="35">
        <v>40</v>
      </c>
      <c r="G7" s="35" t="s">
        <v>31</v>
      </c>
      <c r="H7" s="36">
        <v>0</v>
      </c>
      <c r="I7" s="36">
        <f t="shared" si="1"/>
        <v>0</v>
      </c>
      <c r="J7" s="36" t="str">
        <f>IFERROR(VLOOKUP(B7,#REF!,3,0),"0")</f>
        <v>0</v>
      </c>
      <c r="K7" s="36">
        <f t="shared" si="2"/>
        <v>0</v>
      </c>
      <c r="L7" s="36" t="str">
        <f>IFERROR(VLOOKUP(B7,#REF!,3,0),"0")</f>
        <v>0</v>
      </c>
      <c r="M7" s="38">
        <f t="shared" si="3"/>
        <v>0</v>
      </c>
      <c r="N7" s="38">
        <f t="shared" si="4"/>
        <v>0</v>
      </c>
      <c r="O7" s="36"/>
      <c r="P7" s="36"/>
      <c r="Q7" s="36"/>
      <c r="R7" s="36"/>
      <c r="S7" s="36"/>
    </row>
    <row r="8" s="30" customFormat="1" ht="18" customHeight="1" spans="1:19">
      <c r="A8" s="17">
        <f t="shared" si="0"/>
        <v>7</v>
      </c>
      <c r="B8" s="13" t="s">
        <v>47</v>
      </c>
      <c r="C8" s="13" t="s">
        <v>48</v>
      </c>
      <c r="D8" s="35" t="s">
        <v>49</v>
      </c>
      <c r="E8" s="35" t="s">
        <v>38</v>
      </c>
      <c r="F8" s="35">
        <v>0.2392</v>
      </c>
      <c r="G8" s="35" t="s">
        <v>31</v>
      </c>
      <c r="H8" s="36">
        <v>0</v>
      </c>
      <c r="I8" s="36">
        <f t="shared" si="1"/>
        <v>0</v>
      </c>
      <c r="J8" s="36" t="str">
        <f>IFERROR(VLOOKUP(B8,#REF!,3,0),"0")</f>
        <v>0</v>
      </c>
      <c r="K8" s="36">
        <f t="shared" si="2"/>
        <v>0</v>
      </c>
      <c r="L8" s="36" t="str">
        <f>IFERROR(VLOOKUP(B8,#REF!,3,0),"0")</f>
        <v>0</v>
      </c>
      <c r="M8" s="38">
        <f t="shared" si="3"/>
        <v>0</v>
      </c>
      <c r="N8" s="38">
        <f t="shared" si="4"/>
        <v>0</v>
      </c>
      <c r="O8" s="36"/>
      <c r="P8" s="36"/>
      <c r="Q8" s="36"/>
      <c r="R8" s="36"/>
      <c r="S8" s="36"/>
    </row>
    <row r="9" s="30" customFormat="1" ht="18" customHeight="1" spans="1:19">
      <c r="A9" s="17">
        <f t="shared" si="0"/>
        <v>8</v>
      </c>
      <c r="B9" s="13" t="s">
        <v>50</v>
      </c>
      <c r="C9" s="13" t="s">
        <v>48</v>
      </c>
      <c r="D9" s="35" t="s">
        <v>51</v>
      </c>
      <c r="E9" s="35" t="s">
        <v>38</v>
      </c>
      <c r="F9" s="35">
        <v>0.2494</v>
      </c>
      <c r="G9" s="35" t="s">
        <v>31</v>
      </c>
      <c r="H9" s="36">
        <v>0</v>
      </c>
      <c r="I9" s="36">
        <f t="shared" si="1"/>
        <v>0</v>
      </c>
      <c r="J9" s="36" t="str">
        <f>IFERROR(VLOOKUP(B9,#REF!,3,0),"0")</f>
        <v>0</v>
      </c>
      <c r="K9" s="36">
        <f t="shared" si="2"/>
        <v>0</v>
      </c>
      <c r="L9" s="36" t="str">
        <f>IFERROR(VLOOKUP(B9,#REF!,3,0),"0")</f>
        <v>0</v>
      </c>
      <c r="M9" s="38">
        <f t="shared" si="3"/>
        <v>0</v>
      </c>
      <c r="N9" s="38">
        <f t="shared" si="4"/>
        <v>0</v>
      </c>
      <c r="O9" s="36"/>
      <c r="P9" s="36"/>
      <c r="Q9" s="36"/>
      <c r="R9" s="36"/>
      <c r="S9" s="36"/>
    </row>
    <row r="10" s="30" customFormat="1" ht="18" customHeight="1" spans="1:19">
      <c r="A10" s="17">
        <f t="shared" si="0"/>
        <v>9</v>
      </c>
      <c r="B10" s="13" t="s">
        <v>52</v>
      </c>
      <c r="C10" s="13" t="s">
        <v>48</v>
      </c>
      <c r="D10" s="35" t="s">
        <v>53</v>
      </c>
      <c r="E10" s="35" t="s">
        <v>38</v>
      </c>
      <c r="F10" s="35">
        <v>0.3213</v>
      </c>
      <c r="G10" s="35" t="s">
        <v>31</v>
      </c>
      <c r="H10" s="36">
        <v>0</v>
      </c>
      <c r="I10" s="36">
        <f t="shared" si="1"/>
        <v>0</v>
      </c>
      <c r="J10" s="36" t="str">
        <f>IFERROR(VLOOKUP(B10,#REF!,3,0),"0")</f>
        <v>0</v>
      </c>
      <c r="K10" s="36">
        <f t="shared" si="2"/>
        <v>0</v>
      </c>
      <c r="L10" s="36" t="str">
        <f>IFERROR(VLOOKUP(B10,#REF!,3,0),"0")</f>
        <v>0</v>
      </c>
      <c r="M10" s="38">
        <f t="shared" si="3"/>
        <v>0</v>
      </c>
      <c r="N10" s="38">
        <f t="shared" si="4"/>
        <v>0</v>
      </c>
      <c r="O10" s="36"/>
      <c r="P10" s="36"/>
      <c r="Q10" s="36"/>
      <c r="R10" s="36"/>
      <c r="S10" s="36"/>
    </row>
    <row r="11" s="30" customFormat="1" ht="18" customHeight="1" spans="1:19">
      <c r="A11" s="17">
        <f t="shared" si="0"/>
        <v>10</v>
      </c>
      <c r="B11" s="13" t="s">
        <v>54</v>
      </c>
      <c r="C11" s="13" t="s">
        <v>55</v>
      </c>
      <c r="D11" s="35" t="s">
        <v>56</v>
      </c>
      <c r="E11" s="35" t="s">
        <v>38</v>
      </c>
      <c r="F11" s="35">
        <v>0.2335</v>
      </c>
      <c r="G11" s="35" t="s">
        <v>31</v>
      </c>
      <c r="H11" s="36">
        <v>0</v>
      </c>
      <c r="I11" s="36">
        <f t="shared" si="1"/>
        <v>0</v>
      </c>
      <c r="J11" s="36" t="str">
        <f>IFERROR(VLOOKUP(B11,#REF!,3,0),"0")</f>
        <v>0</v>
      </c>
      <c r="K11" s="36">
        <f t="shared" si="2"/>
        <v>0</v>
      </c>
      <c r="L11" s="36" t="str">
        <f>IFERROR(VLOOKUP(B11,#REF!,3,0),"0")</f>
        <v>0</v>
      </c>
      <c r="M11" s="38">
        <f t="shared" si="3"/>
        <v>0</v>
      </c>
      <c r="N11" s="38">
        <f t="shared" si="4"/>
        <v>0</v>
      </c>
      <c r="O11" s="36"/>
      <c r="P11" s="36"/>
      <c r="Q11" s="36"/>
      <c r="R11" s="36"/>
      <c r="S11" s="36"/>
    </row>
    <row r="12" s="30" customFormat="1" ht="18" customHeight="1" spans="1:19">
      <c r="A12" s="17">
        <f t="shared" si="0"/>
        <v>11</v>
      </c>
      <c r="B12" s="13" t="s">
        <v>57</v>
      </c>
      <c r="C12" s="13" t="s">
        <v>55</v>
      </c>
      <c r="D12" s="35" t="s">
        <v>58</v>
      </c>
      <c r="E12" s="35" t="s">
        <v>38</v>
      </c>
      <c r="F12" s="35">
        <v>0.1355</v>
      </c>
      <c r="G12" s="35" t="s">
        <v>31</v>
      </c>
      <c r="H12" s="36">
        <v>0</v>
      </c>
      <c r="I12" s="36">
        <f t="shared" si="1"/>
        <v>0</v>
      </c>
      <c r="J12" s="36" t="str">
        <f>IFERROR(VLOOKUP(B12,#REF!,3,0),"0")</f>
        <v>0</v>
      </c>
      <c r="K12" s="36">
        <f t="shared" si="2"/>
        <v>0</v>
      </c>
      <c r="L12" s="36" t="str">
        <f>IFERROR(VLOOKUP(B12,#REF!,3,0),"0")</f>
        <v>0</v>
      </c>
      <c r="M12" s="38">
        <f t="shared" si="3"/>
        <v>0</v>
      </c>
      <c r="N12" s="38">
        <f t="shared" si="4"/>
        <v>0</v>
      </c>
      <c r="O12" s="36"/>
      <c r="P12" s="36"/>
      <c r="Q12" s="36"/>
      <c r="R12" s="36"/>
      <c r="S12" s="36"/>
    </row>
    <row r="13" s="30" customFormat="1" ht="18" customHeight="1" spans="1:19">
      <c r="A13" s="17">
        <f t="shared" si="0"/>
        <v>12</v>
      </c>
      <c r="B13" s="13" t="s">
        <v>59</v>
      </c>
      <c r="C13" s="13" t="s">
        <v>60</v>
      </c>
      <c r="D13" s="35" t="s">
        <v>61</v>
      </c>
      <c r="E13" s="35" t="s">
        <v>38</v>
      </c>
      <c r="F13" s="35">
        <v>47.41</v>
      </c>
      <c r="G13" s="35" t="s">
        <v>31</v>
      </c>
      <c r="H13" s="36">
        <v>0</v>
      </c>
      <c r="I13" s="36">
        <f t="shared" si="1"/>
        <v>0</v>
      </c>
      <c r="J13" s="36" t="str">
        <f>IFERROR(VLOOKUP(B13,#REF!,3,0),"0")</f>
        <v>0</v>
      </c>
      <c r="K13" s="36">
        <f t="shared" si="2"/>
        <v>0</v>
      </c>
      <c r="L13" s="36" t="str">
        <f>IFERROR(VLOOKUP(B13,#REF!,3,0),"0")</f>
        <v>0</v>
      </c>
      <c r="M13" s="38">
        <f t="shared" si="3"/>
        <v>0</v>
      </c>
      <c r="N13" s="38">
        <f t="shared" si="4"/>
        <v>0</v>
      </c>
      <c r="O13" s="36"/>
      <c r="P13" s="36"/>
      <c r="Q13" s="36"/>
      <c r="R13" s="36"/>
      <c r="S13" s="36"/>
    </row>
    <row r="14" spans="1:19">
      <c r="A14" s="17">
        <f t="shared" si="0"/>
        <v>13</v>
      </c>
      <c r="B14" s="13" t="s">
        <v>62</v>
      </c>
      <c r="C14" s="13" t="s">
        <v>63</v>
      </c>
      <c r="D14" s="35" t="s">
        <v>64</v>
      </c>
      <c r="E14" s="35" t="s">
        <v>65</v>
      </c>
      <c r="F14" s="35">
        <v>3</v>
      </c>
      <c r="G14" s="35" t="s">
        <v>66</v>
      </c>
      <c r="H14" s="36">
        <v>0</v>
      </c>
      <c r="I14" s="36">
        <f t="shared" si="1"/>
        <v>0</v>
      </c>
      <c r="J14" s="36" t="str">
        <f>IFERROR(VLOOKUP(B14,#REF!,3,0),"0")</f>
        <v>0</v>
      </c>
      <c r="K14" s="36">
        <f t="shared" si="2"/>
        <v>0</v>
      </c>
      <c r="L14" s="36" t="str">
        <f>IFERROR(VLOOKUP(B14,#REF!,3,0),"0")</f>
        <v>0</v>
      </c>
      <c r="M14" s="38">
        <f t="shared" si="3"/>
        <v>0</v>
      </c>
      <c r="N14" s="38">
        <f t="shared" si="4"/>
        <v>0</v>
      </c>
      <c r="O14" s="36"/>
      <c r="P14" s="36"/>
      <c r="Q14" s="36"/>
      <c r="R14" s="36"/>
      <c r="S14" s="36"/>
    </row>
    <row r="15" spans="1:19">
      <c r="A15" s="17">
        <f t="shared" si="0"/>
        <v>14</v>
      </c>
      <c r="B15" s="13" t="s">
        <v>67</v>
      </c>
      <c r="C15" s="13" t="s">
        <v>68</v>
      </c>
      <c r="D15" s="35" t="s">
        <v>69</v>
      </c>
      <c r="E15" s="35" t="s">
        <v>70</v>
      </c>
      <c r="F15" s="35">
        <v>30</v>
      </c>
      <c r="G15" s="35" t="s">
        <v>66</v>
      </c>
      <c r="H15" s="36">
        <v>0</v>
      </c>
      <c r="I15" s="36">
        <f t="shared" si="1"/>
        <v>0</v>
      </c>
      <c r="J15" s="36" t="str">
        <f>IFERROR(VLOOKUP(B15,#REF!,3,0),"0")</f>
        <v>0</v>
      </c>
      <c r="K15" s="36">
        <f t="shared" si="2"/>
        <v>0</v>
      </c>
      <c r="L15" s="36" t="str">
        <f>IFERROR(VLOOKUP(B15,#REF!,3,0),"0")</f>
        <v>0</v>
      </c>
      <c r="M15" s="38">
        <f t="shared" si="3"/>
        <v>0</v>
      </c>
      <c r="N15" s="38">
        <f t="shared" si="4"/>
        <v>0</v>
      </c>
      <c r="O15" s="36"/>
      <c r="P15" s="36"/>
      <c r="Q15" s="36"/>
      <c r="R15" s="36"/>
      <c r="S15" s="36"/>
    </row>
    <row r="16" spans="1:19">
      <c r="A16" s="17">
        <f t="shared" si="0"/>
        <v>15</v>
      </c>
      <c r="B16" s="13" t="s">
        <v>71</v>
      </c>
      <c r="C16" s="13" t="s">
        <v>72</v>
      </c>
      <c r="D16" s="35">
        <v>0</v>
      </c>
      <c r="E16" s="35" t="s">
        <v>38</v>
      </c>
      <c r="F16" s="35">
        <v>60</v>
      </c>
      <c r="G16" s="35" t="s">
        <v>66</v>
      </c>
      <c r="H16" s="36">
        <v>0</v>
      </c>
      <c r="I16" s="36">
        <f t="shared" si="1"/>
        <v>0</v>
      </c>
      <c r="J16" s="36" t="str">
        <f>IFERROR(VLOOKUP(B16,#REF!,3,0),"0")</f>
        <v>0</v>
      </c>
      <c r="K16" s="36">
        <f t="shared" si="2"/>
        <v>0</v>
      </c>
      <c r="L16" s="36" t="str">
        <f>IFERROR(VLOOKUP(B16,#REF!,3,0),"0")</f>
        <v>0</v>
      </c>
      <c r="M16" s="38">
        <f t="shared" si="3"/>
        <v>0</v>
      </c>
      <c r="N16" s="38">
        <f t="shared" si="4"/>
        <v>0</v>
      </c>
      <c r="O16" s="36"/>
      <c r="P16" s="36"/>
      <c r="Q16" s="36"/>
      <c r="R16" s="36"/>
      <c r="S16" s="36"/>
    </row>
    <row r="17" spans="1:19">
      <c r="A17" s="17">
        <f t="shared" si="0"/>
        <v>16</v>
      </c>
      <c r="B17" s="13" t="s">
        <v>73</v>
      </c>
      <c r="C17" s="13" t="s">
        <v>74</v>
      </c>
      <c r="D17" s="35">
        <v>0</v>
      </c>
      <c r="E17" s="35" t="s">
        <v>38</v>
      </c>
      <c r="F17" s="35">
        <v>5</v>
      </c>
      <c r="G17" s="35" t="s">
        <v>66</v>
      </c>
      <c r="H17" s="36">
        <v>0</v>
      </c>
      <c r="I17" s="36">
        <f t="shared" si="1"/>
        <v>0</v>
      </c>
      <c r="J17" s="36" t="str">
        <f>IFERROR(VLOOKUP(B17,#REF!,3,0),"0")</f>
        <v>0</v>
      </c>
      <c r="K17" s="36">
        <f t="shared" si="2"/>
        <v>0</v>
      </c>
      <c r="L17" s="36" t="str">
        <f>IFERROR(VLOOKUP(B17,#REF!,3,0),"0")</f>
        <v>0</v>
      </c>
      <c r="M17" s="38">
        <f t="shared" si="3"/>
        <v>0</v>
      </c>
      <c r="N17" s="38">
        <f t="shared" si="4"/>
        <v>0</v>
      </c>
      <c r="O17" s="36"/>
      <c r="P17" s="36"/>
      <c r="Q17" s="36"/>
      <c r="R17" s="36"/>
      <c r="S17" s="36"/>
    </row>
    <row r="18" spans="1:19">
      <c r="A18" s="17">
        <f t="shared" si="0"/>
        <v>17</v>
      </c>
      <c r="B18" s="13" t="s">
        <v>75</v>
      </c>
      <c r="C18" s="13" t="s">
        <v>76</v>
      </c>
      <c r="D18" s="35">
        <v>0</v>
      </c>
      <c r="E18" s="35" t="s">
        <v>38</v>
      </c>
      <c r="F18" s="35">
        <v>300</v>
      </c>
      <c r="G18" s="35" t="s">
        <v>31</v>
      </c>
      <c r="H18" s="36">
        <v>0</v>
      </c>
      <c r="I18" s="36">
        <f t="shared" si="1"/>
        <v>0</v>
      </c>
      <c r="J18" s="36" t="str">
        <f>IFERROR(VLOOKUP(B18,#REF!,3,0),"0")</f>
        <v>0</v>
      </c>
      <c r="K18" s="36">
        <f t="shared" si="2"/>
        <v>0</v>
      </c>
      <c r="L18" s="36" t="str">
        <f>IFERROR(VLOOKUP(B18,#REF!,3,0),"0")</f>
        <v>0</v>
      </c>
      <c r="M18" s="38">
        <f t="shared" si="3"/>
        <v>0</v>
      </c>
      <c r="N18" s="38">
        <f t="shared" si="4"/>
        <v>0</v>
      </c>
      <c r="O18" s="36"/>
      <c r="P18" s="36"/>
      <c r="Q18" s="36"/>
      <c r="R18" s="36"/>
      <c r="S18" s="36"/>
    </row>
    <row r="19" spans="1:19">
      <c r="A19" s="17">
        <f t="shared" si="0"/>
        <v>18</v>
      </c>
      <c r="B19" s="13" t="s">
        <v>77</v>
      </c>
      <c r="C19" s="13" t="s">
        <v>78</v>
      </c>
      <c r="D19" s="35">
        <v>0</v>
      </c>
      <c r="E19" s="35" t="s">
        <v>38</v>
      </c>
      <c r="F19" s="35">
        <v>260</v>
      </c>
      <c r="G19" s="35" t="s">
        <v>31</v>
      </c>
      <c r="H19" s="36">
        <v>0</v>
      </c>
      <c r="I19" s="36">
        <f t="shared" si="1"/>
        <v>0</v>
      </c>
      <c r="J19" s="36" t="str">
        <f>IFERROR(VLOOKUP(B19,#REF!,3,0),"0")</f>
        <v>0</v>
      </c>
      <c r="K19" s="36">
        <f t="shared" si="2"/>
        <v>0</v>
      </c>
      <c r="L19" s="36" t="str">
        <f>IFERROR(VLOOKUP(B19,#REF!,3,0),"0")</f>
        <v>0</v>
      </c>
      <c r="M19" s="38">
        <f t="shared" si="3"/>
        <v>0</v>
      </c>
      <c r="N19" s="38">
        <f t="shared" si="4"/>
        <v>0</v>
      </c>
      <c r="O19" s="36"/>
      <c r="P19" s="36"/>
      <c r="Q19" s="36"/>
      <c r="R19" s="36"/>
      <c r="S19" s="36"/>
    </row>
    <row r="20" spans="1:19">
      <c r="A20" s="17">
        <f t="shared" si="0"/>
        <v>19</v>
      </c>
      <c r="B20" s="13" t="s">
        <v>79</v>
      </c>
      <c r="C20" s="13" t="s">
        <v>80</v>
      </c>
      <c r="D20" s="35">
        <v>0</v>
      </c>
      <c r="E20" s="35" t="s">
        <v>30</v>
      </c>
      <c r="F20" s="35">
        <v>12.73</v>
      </c>
      <c r="G20" s="35" t="s">
        <v>31</v>
      </c>
      <c r="H20" s="36">
        <v>0</v>
      </c>
      <c r="I20" s="36">
        <f t="shared" si="1"/>
        <v>0</v>
      </c>
      <c r="J20" s="36" t="str">
        <f>IFERROR(VLOOKUP(B20,#REF!,3,0),"0")</f>
        <v>0</v>
      </c>
      <c r="K20" s="36">
        <f t="shared" si="2"/>
        <v>0</v>
      </c>
      <c r="L20" s="36" t="str">
        <f>IFERROR(VLOOKUP(B20,#REF!,3,0),"0")</f>
        <v>0</v>
      </c>
      <c r="M20" s="38">
        <f t="shared" si="3"/>
        <v>0</v>
      </c>
      <c r="N20" s="38">
        <f t="shared" si="4"/>
        <v>0</v>
      </c>
      <c r="O20" s="36"/>
      <c r="P20" s="36"/>
      <c r="Q20" s="36"/>
      <c r="R20" s="36"/>
      <c r="S20" s="36"/>
    </row>
    <row r="21" spans="1:19">
      <c r="A21" s="17">
        <f t="shared" si="0"/>
        <v>20</v>
      </c>
      <c r="B21" s="13" t="s">
        <v>81</v>
      </c>
      <c r="C21" s="13" t="s">
        <v>82</v>
      </c>
      <c r="D21" s="35" t="s">
        <v>83</v>
      </c>
      <c r="E21" s="35" t="s">
        <v>84</v>
      </c>
      <c r="F21" s="35">
        <v>11</v>
      </c>
      <c r="G21" s="35" t="s">
        <v>31</v>
      </c>
      <c r="H21" s="36">
        <v>0</v>
      </c>
      <c r="I21" s="36">
        <f t="shared" si="1"/>
        <v>0</v>
      </c>
      <c r="J21" s="36" t="str">
        <f>IFERROR(VLOOKUP(B21,#REF!,3,0),"0")</f>
        <v>0</v>
      </c>
      <c r="K21" s="36">
        <f t="shared" si="2"/>
        <v>0</v>
      </c>
      <c r="L21" s="36" t="str">
        <f>IFERROR(VLOOKUP(B21,#REF!,3,0),"0")</f>
        <v>0</v>
      </c>
      <c r="M21" s="38">
        <f t="shared" si="3"/>
        <v>0</v>
      </c>
      <c r="N21" s="38">
        <f t="shared" si="4"/>
        <v>0</v>
      </c>
      <c r="O21" s="36"/>
      <c r="P21" s="36"/>
      <c r="Q21" s="36"/>
      <c r="R21" s="36"/>
      <c r="S21" s="36"/>
    </row>
    <row r="22" spans="1:19">
      <c r="A22" s="17">
        <f t="shared" si="0"/>
        <v>21</v>
      </c>
      <c r="B22" s="13" t="s">
        <v>85</v>
      </c>
      <c r="C22" s="13" t="s">
        <v>82</v>
      </c>
      <c r="D22" s="35" t="s">
        <v>86</v>
      </c>
      <c r="E22" s="35" t="s">
        <v>84</v>
      </c>
      <c r="F22" s="35">
        <v>11</v>
      </c>
      <c r="G22" s="35" t="s">
        <v>31</v>
      </c>
      <c r="H22" s="36">
        <v>0</v>
      </c>
      <c r="I22" s="36">
        <f t="shared" si="1"/>
        <v>0</v>
      </c>
      <c r="J22" s="36" t="str">
        <f>IFERROR(VLOOKUP(B22,#REF!,3,0),"0")</f>
        <v>0</v>
      </c>
      <c r="K22" s="36">
        <f t="shared" si="2"/>
        <v>0</v>
      </c>
      <c r="L22" s="36" t="str">
        <f>IFERROR(VLOOKUP(B22,#REF!,3,0),"0")</f>
        <v>0</v>
      </c>
      <c r="M22" s="38">
        <f t="shared" si="3"/>
        <v>0</v>
      </c>
      <c r="N22" s="38">
        <f t="shared" si="4"/>
        <v>0</v>
      </c>
      <c r="O22" s="36"/>
      <c r="P22" s="36"/>
      <c r="Q22" s="36"/>
      <c r="R22" s="36"/>
      <c r="S22" s="36"/>
    </row>
  </sheetData>
  <conditionalFormatting sqref="B4:B22">
    <cfRule type="duplicateValues" dxfId="0" priority="1"/>
  </conditionalFormatting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60"/>
  <sheetViews>
    <sheetView workbookViewId="0">
      <pane ySplit="1" topLeftCell="A10" activePane="bottomLeft" state="frozen"/>
      <selection/>
      <selection pane="bottomLeft" activeCell="G9" sqref="G9:G29"/>
    </sheetView>
  </sheetViews>
  <sheetFormatPr defaultColWidth="9" defaultRowHeight="13.5"/>
  <cols>
    <col min="1" max="1" width="6.44166666666667" style="4" customWidth="1"/>
    <col min="2" max="2" width="16.1083333333333" style="4" customWidth="1"/>
    <col min="3" max="3" width="22" style="4" customWidth="1"/>
    <col min="4" max="4" width="26.5583333333333" style="4" customWidth="1"/>
    <col min="5" max="5" width="14.8916666666667" style="4" customWidth="1"/>
    <col min="6" max="6" width="16.3333333333333" style="4" customWidth="1"/>
    <col min="7" max="7" width="12.6666666666667" style="25" customWidth="1"/>
    <col min="8" max="8" width="34.4416666666667" style="25" customWidth="1"/>
    <col min="9" max="9" width="11" style="4" customWidth="1"/>
    <col min="10" max="10" width="21.6666666666667" style="4" customWidth="1"/>
    <col min="11" max="11" width="25.775" style="4" customWidth="1"/>
    <col min="12" max="12" width="12.625" style="4" hidden="1" customWidth="1"/>
    <col min="13" max="16" width="9" style="4" hidden="1" customWidth="1"/>
    <col min="17" max="16384" width="9" style="4"/>
  </cols>
  <sheetData>
    <row r="1" ht="19.5" customHeight="1" spans="1:11">
      <c r="A1" s="7" t="s">
        <v>1</v>
      </c>
      <c r="B1" s="8" t="s">
        <v>87</v>
      </c>
      <c r="C1" s="7" t="s">
        <v>3</v>
      </c>
      <c r="D1" s="7" t="s">
        <v>10</v>
      </c>
      <c r="E1" s="8" t="s">
        <v>16</v>
      </c>
      <c r="F1" s="8" t="s">
        <v>88</v>
      </c>
      <c r="G1" s="11" t="s">
        <v>12</v>
      </c>
      <c r="H1" s="11" t="s">
        <v>13</v>
      </c>
      <c r="I1" s="11" t="s">
        <v>17</v>
      </c>
      <c r="J1" s="7" t="s">
        <v>7</v>
      </c>
      <c r="K1" s="28" t="s">
        <v>25</v>
      </c>
    </row>
    <row r="2" ht="20.25" customHeight="1" spans="1:16">
      <c r="A2" s="12">
        <f>ROW()-1</f>
        <v>1</v>
      </c>
      <c r="B2" s="13" t="s">
        <v>27</v>
      </c>
      <c r="C2" s="12" t="s">
        <v>28</v>
      </c>
      <c r="D2" s="12" t="s">
        <v>29</v>
      </c>
      <c r="E2" s="13">
        <v>10</v>
      </c>
      <c r="F2" s="14">
        <v>45667</v>
      </c>
      <c r="G2" s="16">
        <v>19.9</v>
      </c>
      <c r="H2" s="12" t="s">
        <v>31</v>
      </c>
      <c r="I2" s="16">
        <f t="shared" ref="I2:I14" si="0">G2*E2</f>
        <v>199</v>
      </c>
      <c r="J2" s="13" t="s">
        <v>89</v>
      </c>
      <c r="L2" s="13" t="s">
        <v>27</v>
      </c>
      <c r="M2" s="4" t="str">
        <f>VLOOKUP(L2,B:C,2,0)</f>
        <v>A4打印纸</v>
      </c>
      <c r="N2" s="4" t="str">
        <f>VLOOKUP(L2,B:D,3,0)</f>
        <v>70g/张，100页/包</v>
      </c>
      <c r="O2" s="4">
        <f>VLOOKUP(L2,B:G,6,0)</f>
        <v>19.9</v>
      </c>
      <c r="P2" s="4" t="str">
        <f>VLOOKUP(L2,B:H,7,0)</f>
        <v>京东商城</v>
      </c>
    </row>
    <row r="3" ht="20.25" customHeight="1" spans="1:16">
      <c r="A3" s="12">
        <f t="shared" ref="A3:A17" si="1">ROW()-1</f>
        <v>2</v>
      </c>
      <c r="B3" s="13" t="s">
        <v>32</v>
      </c>
      <c r="C3" s="12" t="s">
        <v>33</v>
      </c>
      <c r="D3" s="12" t="s">
        <v>34</v>
      </c>
      <c r="E3" s="13">
        <v>10</v>
      </c>
      <c r="F3" s="14">
        <v>45667</v>
      </c>
      <c r="G3" s="16">
        <v>45</v>
      </c>
      <c r="H3" s="12" t="s">
        <v>31</v>
      </c>
      <c r="I3" s="16">
        <f t="shared" si="0"/>
        <v>450</v>
      </c>
      <c r="J3" s="13" t="s">
        <v>90</v>
      </c>
      <c r="L3" s="13" t="s">
        <v>32</v>
      </c>
      <c r="M3" s="4" t="str">
        <f t="shared" ref="M3:M23" si="2">VLOOKUP(L3,B:C,2,0)</f>
        <v>电脑打印纸</v>
      </c>
      <c r="N3" s="4" t="str">
        <f t="shared" ref="N3:N34" si="3">VLOOKUP(L3,B:D,3,0)</f>
        <v>五联二等分</v>
      </c>
      <c r="O3" s="4">
        <f t="shared" ref="O3:O22" si="4">VLOOKUP(L3,B:G,6,0)</f>
        <v>45</v>
      </c>
      <c r="P3" s="4" t="str">
        <f t="shared" ref="P3:P22" si="5">VLOOKUP(L3,B:H,7,0)</f>
        <v>京东商城</v>
      </c>
    </row>
    <row r="4" ht="20.25" customHeight="1" spans="1:16">
      <c r="A4" s="12">
        <f t="shared" si="1"/>
        <v>3</v>
      </c>
      <c r="B4" s="13" t="s">
        <v>35</v>
      </c>
      <c r="C4" s="12" t="s">
        <v>36</v>
      </c>
      <c r="D4" s="12" t="s">
        <v>37</v>
      </c>
      <c r="E4" s="13">
        <v>8</v>
      </c>
      <c r="F4" s="14">
        <v>45667</v>
      </c>
      <c r="G4" s="16">
        <v>35</v>
      </c>
      <c r="H4" s="12" t="s">
        <v>31</v>
      </c>
      <c r="I4" s="16">
        <f t="shared" si="0"/>
        <v>280</v>
      </c>
      <c r="J4" s="13" t="s">
        <v>91</v>
      </c>
      <c r="L4" s="13" t="s">
        <v>35</v>
      </c>
      <c r="M4" s="4" t="str">
        <f t="shared" si="2"/>
        <v>硒鼓</v>
      </c>
      <c r="N4" s="4" t="str">
        <f t="shared" si="3"/>
        <v>惠普</v>
      </c>
      <c r="O4" s="4">
        <f t="shared" si="4"/>
        <v>35</v>
      </c>
      <c r="P4" s="4" t="str">
        <f t="shared" si="5"/>
        <v>京东商城</v>
      </c>
    </row>
    <row r="5" ht="20.25" customHeight="1" spans="1:16">
      <c r="A5" s="12">
        <f t="shared" si="1"/>
        <v>4</v>
      </c>
      <c r="B5" s="13" t="s">
        <v>39</v>
      </c>
      <c r="C5" s="12" t="s">
        <v>40</v>
      </c>
      <c r="D5" s="12" t="s">
        <v>41</v>
      </c>
      <c r="E5" s="13">
        <v>2</v>
      </c>
      <c r="F5" s="14">
        <v>45667</v>
      </c>
      <c r="G5" s="16">
        <v>35</v>
      </c>
      <c r="H5" s="12" t="s">
        <v>31</v>
      </c>
      <c r="I5" s="16">
        <f t="shared" si="0"/>
        <v>70</v>
      </c>
      <c r="J5" s="13" t="s">
        <v>92</v>
      </c>
      <c r="L5" s="13" t="s">
        <v>39</v>
      </c>
      <c r="M5" s="4" t="str">
        <f t="shared" si="2"/>
        <v>色带架</v>
      </c>
      <c r="N5" s="4" t="str">
        <f t="shared" si="3"/>
        <v>爱普生730/630K</v>
      </c>
      <c r="O5" s="4">
        <f t="shared" si="4"/>
        <v>35</v>
      </c>
      <c r="P5" s="4" t="str">
        <f t="shared" si="5"/>
        <v>京东商城</v>
      </c>
    </row>
    <row r="6" ht="20.25" customHeight="1" spans="1:16">
      <c r="A6" s="12">
        <f t="shared" si="1"/>
        <v>5</v>
      </c>
      <c r="B6" s="13" t="s">
        <v>42</v>
      </c>
      <c r="C6" s="12" t="s">
        <v>43</v>
      </c>
      <c r="D6" s="12" t="s">
        <v>41</v>
      </c>
      <c r="E6" s="13">
        <v>10</v>
      </c>
      <c r="F6" s="14">
        <v>45667</v>
      </c>
      <c r="G6" s="16">
        <v>8</v>
      </c>
      <c r="H6" s="12" t="s">
        <v>31</v>
      </c>
      <c r="I6" s="16">
        <f t="shared" si="0"/>
        <v>80</v>
      </c>
      <c r="J6" s="13" t="s">
        <v>93</v>
      </c>
      <c r="L6" s="13" t="s">
        <v>42</v>
      </c>
      <c r="M6" s="4" t="str">
        <f t="shared" si="2"/>
        <v>色带芯</v>
      </c>
      <c r="N6" s="4" t="str">
        <f t="shared" si="3"/>
        <v>爱普生730/630K</v>
      </c>
      <c r="O6" s="4">
        <f t="shared" si="4"/>
        <v>8</v>
      </c>
      <c r="P6" s="4" t="str">
        <f t="shared" si="5"/>
        <v>京东商城</v>
      </c>
    </row>
    <row r="7" ht="20.25" customHeight="1" spans="1:16">
      <c r="A7" s="12">
        <f t="shared" si="1"/>
        <v>6</v>
      </c>
      <c r="B7" s="13" t="s">
        <v>44</v>
      </c>
      <c r="C7" s="12" t="s">
        <v>45</v>
      </c>
      <c r="D7" s="12" t="s">
        <v>46</v>
      </c>
      <c r="E7" s="13">
        <v>5</v>
      </c>
      <c r="F7" s="14">
        <v>45667</v>
      </c>
      <c r="G7" s="16">
        <v>40</v>
      </c>
      <c r="H7" s="12" t="s">
        <v>31</v>
      </c>
      <c r="I7" s="16">
        <f t="shared" si="0"/>
        <v>200</v>
      </c>
      <c r="J7" s="13" t="s">
        <v>94</v>
      </c>
      <c r="L7" s="13" t="s">
        <v>44</v>
      </c>
      <c r="M7" s="4" t="str">
        <f t="shared" si="2"/>
        <v>A4不干胶</v>
      </c>
      <c r="N7" s="4" t="str">
        <f t="shared" si="3"/>
        <v>整面</v>
      </c>
      <c r="O7" s="4">
        <f t="shared" si="4"/>
        <v>40</v>
      </c>
      <c r="P7" s="4" t="str">
        <f t="shared" si="5"/>
        <v>京东商城</v>
      </c>
    </row>
    <row r="8" ht="20.25" customHeight="1" spans="1:16">
      <c r="A8" s="12">
        <f t="shared" si="1"/>
        <v>7</v>
      </c>
      <c r="B8" s="13" t="s">
        <v>47</v>
      </c>
      <c r="C8" s="12" t="s">
        <v>48</v>
      </c>
      <c r="D8" s="12" t="s">
        <v>49</v>
      </c>
      <c r="E8" s="13">
        <v>100</v>
      </c>
      <c r="F8" s="14">
        <v>45735</v>
      </c>
      <c r="G8" s="16">
        <v>0.2392</v>
      </c>
      <c r="H8" s="12" t="s">
        <v>31</v>
      </c>
      <c r="I8" s="16">
        <f t="shared" si="0"/>
        <v>23.92</v>
      </c>
      <c r="J8" s="13"/>
      <c r="L8" s="13" t="s">
        <v>47</v>
      </c>
      <c r="M8" s="4" t="str">
        <f t="shared" si="2"/>
        <v>一次性纸杯</v>
      </c>
      <c r="N8" s="4" t="str">
        <f t="shared" si="3"/>
        <v>250ml，100只</v>
      </c>
      <c r="O8" s="4">
        <f t="shared" si="4"/>
        <v>0.2392</v>
      </c>
      <c r="P8" s="4" t="str">
        <f t="shared" si="5"/>
        <v>京东商城</v>
      </c>
    </row>
    <row r="9" ht="20.25" customHeight="1" spans="1:16">
      <c r="A9" s="12">
        <f t="shared" si="1"/>
        <v>8</v>
      </c>
      <c r="B9" s="13" t="s">
        <v>50</v>
      </c>
      <c r="C9" s="12" t="s">
        <v>48</v>
      </c>
      <c r="D9" s="12" t="s">
        <v>51</v>
      </c>
      <c r="E9" s="13">
        <v>100</v>
      </c>
      <c r="F9" s="14"/>
      <c r="G9" s="16">
        <v>0.2494</v>
      </c>
      <c r="H9" s="12" t="s">
        <v>31</v>
      </c>
      <c r="I9" s="16">
        <f t="shared" si="0"/>
        <v>24.94</v>
      </c>
      <c r="J9" s="13"/>
      <c r="L9" s="13" t="s">
        <v>50</v>
      </c>
      <c r="M9" s="4" t="str">
        <f t="shared" si="2"/>
        <v>一次性纸杯</v>
      </c>
      <c r="N9" s="4" t="str">
        <f t="shared" si="3"/>
        <v>200ml，50只</v>
      </c>
      <c r="O9" s="4">
        <f t="shared" si="4"/>
        <v>0.2494</v>
      </c>
      <c r="P9" s="4" t="str">
        <f t="shared" si="5"/>
        <v>京东商城</v>
      </c>
    </row>
    <row r="10" ht="20.25" customHeight="1" spans="1:16">
      <c r="A10" s="12">
        <f t="shared" si="1"/>
        <v>9</v>
      </c>
      <c r="B10" s="13" t="s">
        <v>52</v>
      </c>
      <c r="C10" s="12" t="s">
        <v>48</v>
      </c>
      <c r="D10" s="12" t="s">
        <v>53</v>
      </c>
      <c r="E10" s="13">
        <v>200</v>
      </c>
      <c r="F10" s="14"/>
      <c r="G10" s="16">
        <v>0.3213</v>
      </c>
      <c r="H10" s="12" t="s">
        <v>31</v>
      </c>
      <c r="I10" s="16">
        <f t="shared" si="0"/>
        <v>64.26</v>
      </c>
      <c r="J10" s="13"/>
      <c r="L10" s="13" t="s">
        <v>52</v>
      </c>
      <c r="M10" s="4" t="str">
        <f t="shared" si="2"/>
        <v>一次性纸杯</v>
      </c>
      <c r="N10" s="4" t="str">
        <f t="shared" si="3"/>
        <v>228ml，50只</v>
      </c>
      <c r="O10" s="4">
        <f t="shared" si="4"/>
        <v>0.3213</v>
      </c>
      <c r="P10" s="4" t="str">
        <f t="shared" si="5"/>
        <v>京东商城</v>
      </c>
    </row>
    <row r="11" ht="20.25" customHeight="1" spans="1:16">
      <c r="A11" s="12">
        <f t="shared" si="1"/>
        <v>10</v>
      </c>
      <c r="B11" s="13" t="s">
        <v>54</v>
      </c>
      <c r="C11" s="12" t="s">
        <v>55</v>
      </c>
      <c r="D11" s="12" t="s">
        <v>56</v>
      </c>
      <c r="E11" s="13">
        <v>96</v>
      </c>
      <c r="F11" s="14"/>
      <c r="G11" s="16">
        <v>0.2335</v>
      </c>
      <c r="H11" s="12" t="s">
        <v>31</v>
      </c>
      <c r="I11" s="16">
        <f t="shared" si="0"/>
        <v>22.416</v>
      </c>
      <c r="J11" s="13"/>
      <c r="L11" s="13" t="s">
        <v>54</v>
      </c>
      <c r="M11" s="4" t="str">
        <f t="shared" si="2"/>
        <v>长尾夹</v>
      </c>
      <c r="N11" s="4" t="str">
        <f t="shared" si="3"/>
        <v>4#，25mm</v>
      </c>
      <c r="O11" s="4">
        <f t="shared" si="4"/>
        <v>0.2335</v>
      </c>
      <c r="P11" s="4" t="str">
        <f t="shared" si="5"/>
        <v>京东商城</v>
      </c>
    </row>
    <row r="12" ht="20.25" customHeight="1" spans="1:16">
      <c r="A12" s="12">
        <f t="shared" si="1"/>
        <v>11</v>
      </c>
      <c r="B12" s="13" t="s">
        <v>57</v>
      </c>
      <c r="C12" s="12" t="s">
        <v>55</v>
      </c>
      <c r="D12" s="12" t="s">
        <v>58</v>
      </c>
      <c r="E12" s="13">
        <v>80</v>
      </c>
      <c r="F12" s="14"/>
      <c r="G12" s="16">
        <v>0.1355</v>
      </c>
      <c r="H12" s="12" t="s">
        <v>31</v>
      </c>
      <c r="I12" s="16">
        <f t="shared" si="0"/>
        <v>10.84</v>
      </c>
      <c r="J12" s="13"/>
      <c r="L12" s="13" t="s">
        <v>57</v>
      </c>
      <c r="M12" s="4" t="str">
        <f t="shared" si="2"/>
        <v>长尾夹</v>
      </c>
      <c r="N12" s="4" t="str">
        <f t="shared" si="3"/>
        <v>5#，19mm</v>
      </c>
      <c r="O12" s="4">
        <f t="shared" si="4"/>
        <v>0.1355</v>
      </c>
      <c r="P12" s="4" t="str">
        <f t="shared" si="5"/>
        <v>京东商城</v>
      </c>
    </row>
    <row r="13" ht="20.25" customHeight="1" spans="1:16">
      <c r="A13" s="12">
        <f t="shared" si="1"/>
        <v>12</v>
      </c>
      <c r="B13" s="13" t="s">
        <v>59</v>
      </c>
      <c r="C13" s="12" t="s">
        <v>60</v>
      </c>
      <c r="D13" s="12" t="s">
        <v>61</v>
      </c>
      <c r="E13" s="13">
        <v>1</v>
      </c>
      <c r="F13" s="14"/>
      <c r="G13" s="16">
        <v>47.41</v>
      </c>
      <c r="H13" s="12" t="s">
        <v>31</v>
      </c>
      <c r="I13" s="16">
        <f t="shared" si="0"/>
        <v>47.41</v>
      </c>
      <c r="J13" s="13"/>
      <c r="L13" s="13" t="s">
        <v>59</v>
      </c>
      <c r="M13" s="4" t="str">
        <f t="shared" si="2"/>
        <v>裁纸刀</v>
      </c>
      <c r="N13" s="4" t="str">
        <f t="shared" si="3"/>
        <v>13045，白</v>
      </c>
      <c r="O13" s="4">
        <f t="shared" si="4"/>
        <v>47.41</v>
      </c>
      <c r="P13" s="4" t="str">
        <f t="shared" si="5"/>
        <v>京东商城</v>
      </c>
    </row>
    <row r="14" ht="20.25" customHeight="1" spans="1:16">
      <c r="A14" s="12">
        <f t="shared" si="1"/>
        <v>13</v>
      </c>
      <c r="B14" s="13" t="s">
        <v>62</v>
      </c>
      <c r="C14" s="12" t="s">
        <v>63</v>
      </c>
      <c r="D14" s="12" t="s">
        <v>64</v>
      </c>
      <c r="E14" s="13">
        <v>50</v>
      </c>
      <c r="F14" s="14"/>
      <c r="G14" s="16">
        <v>3</v>
      </c>
      <c r="H14" s="12" t="s">
        <v>66</v>
      </c>
      <c r="I14" s="16">
        <f t="shared" si="0"/>
        <v>150</v>
      </c>
      <c r="J14" s="13"/>
      <c r="L14" s="13" t="s">
        <v>62</v>
      </c>
      <c r="M14" s="4" t="str">
        <f t="shared" si="2"/>
        <v>劳动合同</v>
      </c>
      <c r="N14" s="4" t="str">
        <f t="shared" si="3"/>
        <v>A5  </v>
      </c>
      <c r="O14" s="4">
        <f t="shared" si="4"/>
        <v>3</v>
      </c>
      <c r="P14" s="4" t="str">
        <f t="shared" si="5"/>
        <v>澳风广告</v>
      </c>
    </row>
    <row r="15" ht="20.25" customHeight="1" spans="1:16">
      <c r="A15" s="12">
        <f t="shared" si="1"/>
        <v>14</v>
      </c>
      <c r="B15" s="13" t="s">
        <v>67</v>
      </c>
      <c r="C15" s="12" t="s">
        <v>68</v>
      </c>
      <c r="D15" s="12" t="s">
        <v>69</v>
      </c>
      <c r="E15" s="13">
        <v>1</v>
      </c>
      <c r="F15" s="14"/>
      <c r="G15" s="16">
        <v>30</v>
      </c>
      <c r="H15" s="12" t="s">
        <v>66</v>
      </c>
      <c r="I15" s="16">
        <f t="shared" ref="I15:I29" si="6">G15*E15</f>
        <v>30</v>
      </c>
      <c r="J15" s="13"/>
      <c r="L15" s="13" t="s">
        <v>67</v>
      </c>
      <c r="M15" s="4" t="str">
        <f t="shared" si="2"/>
        <v>名片</v>
      </c>
      <c r="N15" s="4" t="str">
        <f t="shared" si="3"/>
        <v>铜版纸</v>
      </c>
      <c r="O15" s="4">
        <f t="shared" si="4"/>
        <v>30</v>
      </c>
      <c r="P15" s="4" t="str">
        <f t="shared" si="5"/>
        <v>澳风广告</v>
      </c>
    </row>
    <row r="16" ht="20.25" customHeight="1" spans="1:16">
      <c r="A16" s="12">
        <f t="shared" si="1"/>
        <v>15</v>
      </c>
      <c r="B16" s="13" t="s">
        <v>71</v>
      </c>
      <c r="C16" s="12" t="s">
        <v>72</v>
      </c>
      <c r="D16" s="12"/>
      <c r="E16" s="13">
        <v>11</v>
      </c>
      <c r="F16" s="14"/>
      <c r="G16" s="16">
        <v>60</v>
      </c>
      <c r="H16" s="12" t="s">
        <v>66</v>
      </c>
      <c r="I16" s="16">
        <f t="shared" si="6"/>
        <v>660</v>
      </c>
      <c r="J16" s="13"/>
      <c r="L16" s="13" t="s">
        <v>71</v>
      </c>
      <c r="M16" s="4" t="str">
        <f t="shared" si="2"/>
        <v>奖杯</v>
      </c>
      <c r="N16" s="4">
        <f t="shared" si="3"/>
        <v>0</v>
      </c>
      <c r="O16" s="4">
        <f t="shared" si="4"/>
        <v>60</v>
      </c>
      <c r="P16" s="4" t="str">
        <f t="shared" si="5"/>
        <v>澳风广告</v>
      </c>
    </row>
    <row r="17" ht="20.25" customHeight="1" spans="1:16">
      <c r="A17" s="12">
        <f t="shared" si="1"/>
        <v>16</v>
      </c>
      <c r="B17" s="13" t="s">
        <v>73</v>
      </c>
      <c r="C17" s="12" t="s">
        <v>74</v>
      </c>
      <c r="D17" s="12"/>
      <c r="E17" s="13">
        <v>9</v>
      </c>
      <c r="F17" s="14"/>
      <c r="G17" s="16">
        <v>5</v>
      </c>
      <c r="H17" s="12" t="s">
        <v>66</v>
      </c>
      <c r="I17" s="16">
        <f t="shared" si="6"/>
        <v>45</v>
      </c>
      <c r="J17" s="13"/>
      <c r="L17" s="13" t="s">
        <v>73</v>
      </c>
      <c r="M17" s="4" t="str">
        <f t="shared" si="2"/>
        <v>奖牌</v>
      </c>
      <c r="N17" s="4">
        <f t="shared" si="3"/>
        <v>0</v>
      </c>
      <c r="O17" s="4">
        <f t="shared" si="4"/>
        <v>5</v>
      </c>
      <c r="P17" s="4" t="str">
        <f t="shared" si="5"/>
        <v>澳风广告</v>
      </c>
    </row>
    <row r="18" ht="20.25" customHeight="1" spans="1:16">
      <c r="A18" s="12">
        <f t="shared" ref="A18:A26" si="7">ROW()-1</f>
        <v>17</v>
      </c>
      <c r="B18" s="13" t="s">
        <v>75</v>
      </c>
      <c r="C18" s="12" t="s">
        <v>76</v>
      </c>
      <c r="D18" s="12"/>
      <c r="E18" s="13">
        <v>1</v>
      </c>
      <c r="F18" s="14"/>
      <c r="G18" s="16">
        <v>300</v>
      </c>
      <c r="H18" s="12" t="s">
        <v>31</v>
      </c>
      <c r="I18" s="16">
        <f t="shared" si="6"/>
        <v>300</v>
      </c>
      <c r="J18" s="13"/>
      <c r="L18" s="13" t="s">
        <v>75</v>
      </c>
      <c r="M18" s="4" t="str">
        <f t="shared" si="2"/>
        <v>脚踏阀</v>
      </c>
      <c r="N18" s="4">
        <f t="shared" si="3"/>
        <v>0</v>
      </c>
      <c r="O18" s="4">
        <f t="shared" si="4"/>
        <v>300</v>
      </c>
      <c r="P18" s="4" t="str">
        <f t="shared" si="5"/>
        <v>京东商城</v>
      </c>
    </row>
    <row r="19" ht="20.25" customHeight="1" spans="1:16">
      <c r="A19" s="12">
        <f t="shared" si="7"/>
        <v>18</v>
      </c>
      <c r="B19" s="13" t="s">
        <v>77</v>
      </c>
      <c r="C19" s="12" t="s">
        <v>78</v>
      </c>
      <c r="D19" s="12"/>
      <c r="E19" s="13">
        <v>1</v>
      </c>
      <c r="F19" s="14"/>
      <c r="G19" s="16">
        <v>260</v>
      </c>
      <c r="H19" s="12" t="s">
        <v>31</v>
      </c>
      <c r="I19" s="16">
        <f t="shared" si="6"/>
        <v>260</v>
      </c>
      <c r="J19" s="13"/>
      <c r="L19" s="13" t="s">
        <v>77</v>
      </c>
      <c r="M19" s="4" t="str">
        <f t="shared" si="2"/>
        <v>防盗门锁</v>
      </c>
      <c r="N19" s="4">
        <f t="shared" si="3"/>
        <v>0</v>
      </c>
      <c r="O19" s="4">
        <f t="shared" si="4"/>
        <v>260</v>
      </c>
      <c r="P19" s="4" t="str">
        <f t="shared" si="5"/>
        <v>京东商城</v>
      </c>
    </row>
    <row r="20" ht="20.25" customHeight="1" spans="1:16">
      <c r="A20" s="12">
        <f t="shared" si="7"/>
        <v>19</v>
      </c>
      <c r="B20" s="13" t="s">
        <v>79</v>
      </c>
      <c r="C20" s="12" t="s">
        <v>80</v>
      </c>
      <c r="D20" s="12"/>
      <c r="E20" s="13">
        <v>10</v>
      </c>
      <c r="F20" s="14"/>
      <c r="G20" s="16">
        <v>12.73</v>
      </c>
      <c r="H20" s="12" t="s">
        <v>31</v>
      </c>
      <c r="I20" s="16">
        <f t="shared" si="6"/>
        <v>127.3</v>
      </c>
      <c r="J20" s="13"/>
      <c r="L20" s="13" t="s">
        <v>79</v>
      </c>
      <c r="M20" s="4" t="str">
        <f t="shared" si="2"/>
        <v>A4硬胶套</v>
      </c>
      <c r="N20" s="4">
        <f t="shared" si="3"/>
        <v>0</v>
      </c>
      <c r="O20" s="4">
        <f t="shared" si="4"/>
        <v>12.73</v>
      </c>
      <c r="P20" s="4" t="str">
        <f t="shared" si="5"/>
        <v>京东商城</v>
      </c>
    </row>
    <row r="21" ht="20.25" customHeight="1" spans="1:16">
      <c r="A21" s="12">
        <f t="shared" si="7"/>
        <v>20</v>
      </c>
      <c r="B21" s="13" t="s">
        <v>81</v>
      </c>
      <c r="C21" s="12" t="s">
        <v>82</v>
      </c>
      <c r="D21" s="12" t="s">
        <v>83</v>
      </c>
      <c r="E21" s="13">
        <v>15</v>
      </c>
      <c r="F21" s="14"/>
      <c r="G21" s="16">
        <v>11</v>
      </c>
      <c r="H21" s="12" t="s">
        <v>31</v>
      </c>
      <c r="I21" s="16">
        <f t="shared" si="6"/>
        <v>165</v>
      </c>
      <c r="J21" s="13"/>
      <c r="L21" s="13" t="s">
        <v>81</v>
      </c>
      <c r="M21" s="4" t="str">
        <f t="shared" si="2"/>
        <v>仓库标识卡</v>
      </c>
      <c r="N21" s="4" t="str">
        <f t="shared" si="3"/>
        <v>30*60</v>
      </c>
      <c r="O21" s="4">
        <f t="shared" si="4"/>
        <v>11</v>
      </c>
      <c r="P21" s="4" t="str">
        <f t="shared" si="5"/>
        <v>京东商城</v>
      </c>
    </row>
    <row r="22" ht="20.25" customHeight="1" spans="1:16">
      <c r="A22" s="12">
        <f t="shared" si="7"/>
        <v>21</v>
      </c>
      <c r="B22" s="13" t="s">
        <v>85</v>
      </c>
      <c r="C22" s="12" t="s">
        <v>82</v>
      </c>
      <c r="D22" s="12" t="s">
        <v>86</v>
      </c>
      <c r="E22" s="13">
        <v>7</v>
      </c>
      <c r="F22" s="14"/>
      <c r="G22" s="16">
        <v>11</v>
      </c>
      <c r="H22" s="12" t="s">
        <v>31</v>
      </c>
      <c r="I22" s="16">
        <f t="shared" si="6"/>
        <v>77</v>
      </c>
      <c r="J22" s="13"/>
      <c r="L22" s="13" t="s">
        <v>85</v>
      </c>
      <c r="M22" s="4" t="str">
        <f t="shared" si="2"/>
        <v>仓库标识卡</v>
      </c>
      <c r="N22" s="4" t="str">
        <f t="shared" si="3"/>
        <v>20*40</v>
      </c>
      <c r="O22" s="4">
        <f t="shared" si="4"/>
        <v>11</v>
      </c>
      <c r="P22" s="4" t="str">
        <f t="shared" si="5"/>
        <v>京东商城</v>
      </c>
    </row>
    <row r="23" ht="20.25" customHeight="1" spans="1:14">
      <c r="A23" s="12">
        <f t="shared" si="7"/>
        <v>22</v>
      </c>
      <c r="B23" s="13" t="s">
        <v>32</v>
      </c>
      <c r="C23" s="12" t="s">
        <v>33</v>
      </c>
      <c r="D23" s="12" t="s">
        <v>34</v>
      </c>
      <c r="E23" s="13">
        <v>10</v>
      </c>
      <c r="F23" s="14"/>
      <c r="G23" s="16">
        <v>40.69</v>
      </c>
      <c r="H23" s="12" t="s">
        <v>31</v>
      </c>
      <c r="I23" s="16">
        <f t="shared" si="6"/>
        <v>406.9</v>
      </c>
      <c r="J23" s="13"/>
      <c r="L23"/>
      <c r="N23" s="4" t="e">
        <f t="shared" si="3"/>
        <v>#N/A</v>
      </c>
    </row>
    <row r="24" ht="20.25" customHeight="1" spans="1:14">
      <c r="A24" s="12">
        <f t="shared" si="7"/>
        <v>23</v>
      </c>
      <c r="B24" s="13" t="s">
        <v>32</v>
      </c>
      <c r="C24" s="12" t="s">
        <v>33</v>
      </c>
      <c r="D24" s="12" t="s">
        <v>34</v>
      </c>
      <c r="E24" s="13">
        <v>5</v>
      </c>
      <c r="F24" s="14"/>
      <c r="G24" s="16">
        <v>40.8</v>
      </c>
      <c r="H24" s="12" t="s">
        <v>31</v>
      </c>
      <c r="I24" s="16">
        <f t="shared" si="6"/>
        <v>204</v>
      </c>
      <c r="J24" s="13"/>
      <c r="L24"/>
      <c r="N24" s="4" t="e">
        <f t="shared" si="3"/>
        <v>#N/A</v>
      </c>
    </row>
    <row r="25" ht="20.25" customHeight="1" spans="1:14">
      <c r="A25" s="12">
        <f t="shared" si="7"/>
        <v>24</v>
      </c>
      <c r="B25" s="13" t="s">
        <v>39</v>
      </c>
      <c r="C25" s="12" t="s">
        <v>40</v>
      </c>
      <c r="D25" s="12" t="s">
        <v>41</v>
      </c>
      <c r="E25" s="13">
        <v>1</v>
      </c>
      <c r="F25" s="14"/>
      <c r="G25" s="16">
        <v>58.71</v>
      </c>
      <c r="H25" s="12" t="s">
        <v>31</v>
      </c>
      <c r="I25" s="16">
        <f t="shared" si="6"/>
        <v>58.71</v>
      </c>
      <c r="J25" s="13"/>
      <c r="L25"/>
      <c r="N25" s="4" t="e">
        <f t="shared" si="3"/>
        <v>#N/A</v>
      </c>
    </row>
    <row r="26" ht="20.25" customHeight="1" spans="1:14">
      <c r="A26" s="12">
        <f t="shared" si="7"/>
        <v>25</v>
      </c>
      <c r="B26" s="13" t="s">
        <v>27</v>
      </c>
      <c r="C26" s="12" t="s">
        <v>28</v>
      </c>
      <c r="D26" s="12" t="s">
        <v>29</v>
      </c>
      <c r="E26" s="13">
        <v>8</v>
      </c>
      <c r="F26" s="14"/>
      <c r="G26" s="16">
        <v>15.67</v>
      </c>
      <c r="H26" s="12" t="s">
        <v>31</v>
      </c>
      <c r="I26" s="16">
        <f t="shared" si="6"/>
        <v>125.36</v>
      </c>
      <c r="J26" s="13"/>
      <c r="L26"/>
      <c r="N26" s="4" t="e">
        <f t="shared" si="3"/>
        <v>#N/A</v>
      </c>
    </row>
    <row r="27" ht="20.25" customHeight="1" spans="1:14">
      <c r="A27" s="12">
        <f t="shared" ref="A27:A36" si="8">ROW()-1</f>
        <v>26</v>
      </c>
      <c r="B27" s="13" t="s">
        <v>42</v>
      </c>
      <c r="C27" s="12" t="s">
        <v>43</v>
      </c>
      <c r="D27" s="12" t="s">
        <v>41</v>
      </c>
      <c r="E27" s="13">
        <v>10</v>
      </c>
      <c r="F27" s="14"/>
      <c r="G27" s="16">
        <v>4.876</v>
      </c>
      <c r="H27" s="12" t="s">
        <v>31</v>
      </c>
      <c r="I27" s="16">
        <f t="shared" si="6"/>
        <v>48.76</v>
      </c>
      <c r="J27" s="13"/>
      <c r="L27"/>
      <c r="N27" s="4" t="e">
        <f t="shared" si="3"/>
        <v>#N/A</v>
      </c>
    </row>
    <row r="28" ht="20.25" customHeight="1" spans="1:14">
      <c r="A28" s="12">
        <f t="shared" si="8"/>
        <v>27</v>
      </c>
      <c r="B28" s="13" t="s">
        <v>44</v>
      </c>
      <c r="C28" s="12" t="s">
        <v>45</v>
      </c>
      <c r="D28" s="12" t="s">
        <v>46</v>
      </c>
      <c r="E28" s="13">
        <v>2</v>
      </c>
      <c r="F28" s="14"/>
      <c r="G28" s="16">
        <v>18.8</v>
      </c>
      <c r="H28" s="12" t="s">
        <v>31</v>
      </c>
      <c r="I28" s="16">
        <f t="shared" si="6"/>
        <v>37.6</v>
      </c>
      <c r="J28" s="13"/>
      <c r="L28"/>
      <c r="N28" s="4" t="e">
        <f t="shared" si="3"/>
        <v>#N/A</v>
      </c>
    </row>
    <row r="29" ht="20.25" customHeight="1" spans="1:14">
      <c r="A29" s="12">
        <f t="shared" si="8"/>
        <v>28</v>
      </c>
      <c r="B29" s="13" t="s">
        <v>32</v>
      </c>
      <c r="C29" s="12" t="s">
        <v>33</v>
      </c>
      <c r="D29" s="12" t="s">
        <v>34</v>
      </c>
      <c r="E29" s="13">
        <v>1</v>
      </c>
      <c r="F29" s="14"/>
      <c r="G29" s="16">
        <v>37.81</v>
      </c>
      <c r="H29" s="12" t="s">
        <v>31</v>
      </c>
      <c r="I29" s="16">
        <f t="shared" si="6"/>
        <v>37.81</v>
      </c>
      <c r="J29" s="13"/>
      <c r="L29"/>
      <c r="N29" s="4" t="e">
        <f t="shared" si="3"/>
        <v>#N/A</v>
      </c>
    </row>
    <row r="30" ht="20.25" customHeight="1" spans="1:14">
      <c r="A30" s="12">
        <f t="shared" si="8"/>
        <v>29</v>
      </c>
      <c r="B30" s="13"/>
      <c r="C30" s="12"/>
      <c r="D30" s="12"/>
      <c r="E30" s="13"/>
      <c r="F30" s="14"/>
      <c r="G30" s="16"/>
      <c r="H30" s="12"/>
      <c r="I30" s="16"/>
      <c r="J30" s="13"/>
      <c r="N30" s="4" t="e">
        <f t="shared" si="3"/>
        <v>#N/A</v>
      </c>
    </row>
    <row r="31" ht="20.25" customHeight="1" spans="1:14">
      <c r="A31" s="12">
        <f t="shared" si="8"/>
        <v>30</v>
      </c>
      <c r="B31" s="13"/>
      <c r="C31" s="12"/>
      <c r="D31" s="12"/>
      <c r="E31" s="13"/>
      <c r="F31" s="14"/>
      <c r="G31" s="16"/>
      <c r="H31" s="12"/>
      <c r="I31" s="16"/>
      <c r="J31" s="13"/>
      <c r="N31" s="4" t="e">
        <f t="shared" si="3"/>
        <v>#N/A</v>
      </c>
    </row>
    <row r="32" ht="20.25" customHeight="1" spans="1:14">
      <c r="A32" s="12">
        <f t="shared" si="8"/>
        <v>31</v>
      </c>
      <c r="B32" s="13"/>
      <c r="C32" s="12"/>
      <c r="D32" s="12"/>
      <c r="E32" s="13"/>
      <c r="F32" s="14"/>
      <c r="G32" s="16"/>
      <c r="H32" s="12"/>
      <c r="I32" s="16"/>
      <c r="J32" s="13"/>
      <c r="N32" s="4" t="e">
        <f t="shared" si="3"/>
        <v>#N/A</v>
      </c>
    </row>
    <row r="33" ht="20.25" customHeight="1" spans="1:14">
      <c r="A33" s="12">
        <f t="shared" si="8"/>
        <v>32</v>
      </c>
      <c r="B33" s="13"/>
      <c r="C33" s="12"/>
      <c r="D33" s="12"/>
      <c r="E33" s="13"/>
      <c r="F33" s="14"/>
      <c r="G33" s="16"/>
      <c r="H33" s="12"/>
      <c r="I33" s="16"/>
      <c r="J33" s="13"/>
      <c r="N33" s="4" t="e">
        <f t="shared" si="3"/>
        <v>#N/A</v>
      </c>
    </row>
    <row r="34" spans="1:14">
      <c r="A34" s="12">
        <f t="shared" si="8"/>
        <v>33</v>
      </c>
      <c r="B34" s="13"/>
      <c r="C34" s="12"/>
      <c r="D34" s="12"/>
      <c r="E34" s="13"/>
      <c r="F34" s="14"/>
      <c r="G34" s="16"/>
      <c r="H34" s="12"/>
      <c r="I34" s="16"/>
      <c r="J34" s="13"/>
      <c r="N34" s="4" t="e">
        <f t="shared" si="3"/>
        <v>#N/A</v>
      </c>
    </row>
    <row r="35" spans="1:14">
      <c r="A35" s="12">
        <f t="shared" si="8"/>
        <v>34</v>
      </c>
      <c r="B35" s="13"/>
      <c r="C35" s="12"/>
      <c r="D35" s="12"/>
      <c r="E35" s="13"/>
      <c r="F35" s="14"/>
      <c r="G35" s="16"/>
      <c r="H35" s="12"/>
      <c r="I35" s="16"/>
      <c r="J35" s="13"/>
      <c r="N35" s="4" t="e">
        <f t="shared" ref="N35:N60" si="9">VLOOKUP(L35,B:D,3,0)</f>
        <v>#N/A</v>
      </c>
    </row>
    <row r="36" spans="1:14">
      <c r="A36" s="12">
        <f t="shared" si="8"/>
        <v>35</v>
      </c>
      <c r="B36" s="13"/>
      <c r="C36" s="12"/>
      <c r="D36" s="12"/>
      <c r="E36" s="13"/>
      <c r="F36" s="14"/>
      <c r="G36" s="16"/>
      <c r="H36" s="12"/>
      <c r="I36" s="16"/>
      <c r="J36" s="13"/>
      <c r="N36" s="4" t="e">
        <f t="shared" si="9"/>
        <v>#N/A</v>
      </c>
    </row>
    <row r="37" spans="1:14">
      <c r="A37" s="12">
        <f t="shared" ref="A37:A46" si="10">ROW()-1</f>
        <v>36</v>
      </c>
      <c r="B37" s="13"/>
      <c r="C37" s="12"/>
      <c r="D37" s="12"/>
      <c r="E37" s="13"/>
      <c r="F37" s="14"/>
      <c r="G37" s="16"/>
      <c r="H37" s="12"/>
      <c r="I37" s="16"/>
      <c r="J37" s="13"/>
      <c r="N37" s="4" t="e">
        <f t="shared" si="9"/>
        <v>#N/A</v>
      </c>
    </row>
    <row r="38" spans="1:14">
      <c r="A38" s="12">
        <f t="shared" si="10"/>
        <v>37</v>
      </c>
      <c r="B38" s="13"/>
      <c r="C38" s="12"/>
      <c r="D38" s="12"/>
      <c r="E38" s="13"/>
      <c r="F38" s="14"/>
      <c r="G38" s="16"/>
      <c r="H38" s="12"/>
      <c r="I38" s="16"/>
      <c r="J38" s="13"/>
      <c r="N38" s="4" t="e">
        <f t="shared" si="9"/>
        <v>#N/A</v>
      </c>
    </row>
    <row r="39" spans="1:14">
      <c r="A39" s="12">
        <f t="shared" si="10"/>
        <v>38</v>
      </c>
      <c r="B39" s="13"/>
      <c r="C39" s="12"/>
      <c r="D39" s="12"/>
      <c r="E39" s="13"/>
      <c r="F39" s="14"/>
      <c r="G39" s="16"/>
      <c r="H39" s="12"/>
      <c r="I39" s="16"/>
      <c r="J39" s="13"/>
      <c r="N39" s="4" t="e">
        <f t="shared" si="9"/>
        <v>#N/A</v>
      </c>
    </row>
    <row r="40" spans="1:14">
      <c r="A40" s="12">
        <f t="shared" si="10"/>
        <v>39</v>
      </c>
      <c r="B40" s="13"/>
      <c r="C40" s="12"/>
      <c r="D40" s="12"/>
      <c r="E40" s="13"/>
      <c r="F40" s="14"/>
      <c r="G40" s="16"/>
      <c r="H40" s="12"/>
      <c r="I40" s="16"/>
      <c r="J40" s="13"/>
      <c r="N40" s="4" t="e">
        <f t="shared" si="9"/>
        <v>#N/A</v>
      </c>
    </row>
    <row r="41" spans="1:14">
      <c r="A41" s="12">
        <f t="shared" si="10"/>
        <v>40</v>
      </c>
      <c r="B41" s="13"/>
      <c r="C41" s="12"/>
      <c r="D41" s="12"/>
      <c r="E41" s="13"/>
      <c r="F41" s="14"/>
      <c r="G41" s="16"/>
      <c r="H41" s="12"/>
      <c r="I41" s="16"/>
      <c r="J41" s="13"/>
      <c r="N41" s="4" t="e">
        <f t="shared" si="9"/>
        <v>#N/A</v>
      </c>
    </row>
    <row r="42" spans="1:14">
      <c r="A42" s="12">
        <f t="shared" si="10"/>
        <v>41</v>
      </c>
      <c r="B42" s="13"/>
      <c r="C42" s="12"/>
      <c r="D42" s="12"/>
      <c r="E42" s="13"/>
      <c r="F42" s="14"/>
      <c r="G42" s="16"/>
      <c r="H42" s="12"/>
      <c r="I42" s="16"/>
      <c r="J42" s="13"/>
      <c r="N42" s="4" t="e">
        <f t="shared" si="9"/>
        <v>#N/A</v>
      </c>
    </row>
    <row r="43" spans="1:14">
      <c r="A43" s="12">
        <f t="shared" si="10"/>
        <v>42</v>
      </c>
      <c r="B43" s="13"/>
      <c r="C43" s="12"/>
      <c r="D43" s="12"/>
      <c r="E43" s="13"/>
      <c r="F43" s="14"/>
      <c r="G43" s="16"/>
      <c r="H43" s="12"/>
      <c r="I43" s="16"/>
      <c r="J43" s="13"/>
      <c r="N43" s="4" t="e">
        <f t="shared" si="9"/>
        <v>#N/A</v>
      </c>
    </row>
    <row r="44" spans="1:14">
      <c r="A44" s="12">
        <f t="shared" si="10"/>
        <v>43</v>
      </c>
      <c r="B44" s="13"/>
      <c r="C44" s="12"/>
      <c r="D44" s="12"/>
      <c r="E44" s="13"/>
      <c r="F44" s="14"/>
      <c r="G44" s="16"/>
      <c r="H44" s="12"/>
      <c r="I44" s="16"/>
      <c r="J44" s="13"/>
      <c r="N44" s="4" t="e">
        <f t="shared" si="9"/>
        <v>#N/A</v>
      </c>
    </row>
    <row r="45" spans="1:14">
      <c r="A45" s="12">
        <f t="shared" si="10"/>
        <v>44</v>
      </c>
      <c r="B45" s="13"/>
      <c r="C45" s="12"/>
      <c r="D45" s="12"/>
      <c r="E45" s="13"/>
      <c r="F45" s="14"/>
      <c r="G45" s="16"/>
      <c r="H45" s="12"/>
      <c r="I45" s="16"/>
      <c r="J45" s="13"/>
      <c r="N45" s="4" t="e">
        <f t="shared" si="9"/>
        <v>#N/A</v>
      </c>
    </row>
    <row r="46" spans="1:14">
      <c r="A46" s="12">
        <f t="shared" si="10"/>
        <v>45</v>
      </c>
      <c r="B46" s="13"/>
      <c r="C46" s="12"/>
      <c r="D46" s="12"/>
      <c r="E46" s="13"/>
      <c r="F46" s="14"/>
      <c r="G46" s="16"/>
      <c r="H46" s="12"/>
      <c r="I46" s="16"/>
      <c r="J46" s="13"/>
      <c r="N46" s="4" t="e">
        <f t="shared" si="9"/>
        <v>#N/A</v>
      </c>
    </row>
    <row r="47" spans="1:14">
      <c r="A47" s="12">
        <f t="shared" ref="A47:A53" si="11">ROW()-1</f>
        <v>46</v>
      </c>
      <c r="B47" s="13"/>
      <c r="C47" s="12"/>
      <c r="D47" s="12"/>
      <c r="E47" s="13"/>
      <c r="F47" s="14"/>
      <c r="G47" s="16"/>
      <c r="H47" s="12"/>
      <c r="I47" s="16"/>
      <c r="J47" s="13"/>
      <c r="N47" s="4" t="e">
        <f t="shared" si="9"/>
        <v>#N/A</v>
      </c>
    </row>
    <row r="48" spans="1:14">
      <c r="A48" s="12">
        <f t="shared" si="11"/>
        <v>47</v>
      </c>
      <c r="B48" s="13"/>
      <c r="C48" s="12"/>
      <c r="D48" s="12"/>
      <c r="E48" s="13"/>
      <c r="F48" s="14"/>
      <c r="G48" s="16"/>
      <c r="H48" s="12"/>
      <c r="I48" s="16"/>
      <c r="J48" s="13"/>
      <c r="N48" s="4" t="e">
        <f t="shared" si="9"/>
        <v>#N/A</v>
      </c>
    </row>
    <row r="49" spans="1:14">
      <c r="A49" s="12">
        <f t="shared" si="11"/>
        <v>48</v>
      </c>
      <c r="B49" s="13"/>
      <c r="C49" s="12"/>
      <c r="D49" s="12"/>
      <c r="E49" s="13"/>
      <c r="F49" s="14"/>
      <c r="G49" s="16"/>
      <c r="H49" s="12"/>
      <c r="I49" s="16"/>
      <c r="J49" s="13"/>
      <c r="N49" s="4" t="e">
        <f t="shared" si="9"/>
        <v>#N/A</v>
      </c>
    </row>
    <row r="50" spans="1:14">
      <c r="A50" s="12">
        <f t="shared" si="11"/>
        <v>49</v>
      </c>
      <c r="B50" s="13"/>
      <c r="C50" s="12"/>
      <c r="D50" s="12"/>
      <c r="E50" s="13"/>
      <c r="F50" s="14"/>
      <c r="G50" s="16"/>
      <c r="H50" s="12"/>
      <c r="I50" s="16"/>
      <c r="J50" s="13"/>
      <c r="N50" s="4" t="e">
        <f t="shared" si="9"/>
        <v>#N/A</v>
      </c>
    </row>
    <row r="51" spans="1:14">
      <c r="A51" s="12">
        <f t="shared" si="11"/>
        <v>50</v>
      </c>
      <c r="B51" s="13"/>
      <c r="C51" s="12"/>
      <c r="D51" s="12"/>
      <c r="E51" s="13"/>
      <c r="F51" s="14"/>
      <c r="G51" s="16"/>
      <c r="H51" s="12"/>
      <c r="I51" s="16"/>
      <c r="J51" s="13"/>
      <c r="N51" s="4" t="e">
        <f t="shared" si="9"/>
        <v>#N/A</v>
      </c>
    </row>
    <row r="52" spans="1:14">
      <c r="A52" s="12">
        <f t="shared" si="11"/>
        <v>51</v>
      </c>
      <c r="B52" s="13"/>
      <c r="C52" s="12"/>
      <c r="D52" s="12"/>
      <c r="E52" s="13"/>
      <c r="F52" s="14"/>
      <c r="G52" s="16"/>
      <c r="H52" s="12"/>
      <c r="I52" s="16"/>
      <c r="J52" s="13"/>
      <c r="N52" s="4" t="e">
        <f t="shared" si="9"/>
        <v>#N/A</v>
      </c>
    </row>
    <row r="53" spans="1:14">
      <c r="A53" s="12">
        <f t="shared" si="11"/>
        <v>52</v>
      </c>
      <c r="B53" s="13"/>
      <c r="C53" s="12"/>
      <c r="D53" s="12"/>
      <c r="E53" s="13"/>
      <c r="F53" s="14"/>
      <c r="G53" s="16"/>
      <c r="H53" s="12"/>
      <c r="I53" s="16"/>
      <c r="J53" s="13"/>
      <c r="N53" s="4" t="e">
        <f t="shared" si="9"/>
        <v>#N/A</v>
      </c>
    </row>
    <row r="54" spans="1:14">
      <c r="A54" s="12">
        <f t="shared" ref="A54:A60" si="12">ROW()-1</f>
        <v>53</v>
      </c>
      <c r="B54" s="15"/>
      <c r="C54" s="12"/>
      <c r="D54" s="12"/>
      <c r="E54" s="13"/>
      <c r="F54" s="14"/>
      <c r="G54" s="16"/>
      <c r="H54" s="12"/>
      <c r="I54" s="16"/>
      <c r="J54" s="13"/>
      <c r="N54" s="4" t="e">
        <f t="shared" si="9"/>
        <v>#N/A</v>
      </c>
    </row>
    <row r="55" spans="1:14">
      <c r="A55" s="12">
        <f t="shared" si="12"/>
        <v>54</v>
      </c>
      <c r="B55" s="13"/>
      <c r="C55" s="12"/>
      <c r="D55" s="12"/>
      <c r="E55" s="13"/>
      <c r="F55" s="14"/>
      <c r="G55" s="16"/>
      <c r="H55" s="12"/>
      <c r="I55" s="16"/>
      <c r="J55" s="13"/>
      <c r="N55" s="4" t="e">
        <f t="shared" si="9"/>
        <v>#N/A</v>
      </c>
    </row>
    <row r="56" spans="1:14">
      <c r="A56" s="12">
        <f t="shared" si="12"/>
        <v>55</v>
      </c>
      <c r="B56" s="13"/>
      <c r="C56" s="12"/>
      <c r="D56" s="12"/>
      <c r="E56" s="13"/>
      <c r="F56" s="14"/>
      <c r="G56" s="16"/>
      <c r="H56" s="12"/>
      <c r="I56" s="16"/>
      <c r="J56" s="13"/>
      <c r="N56" s="4" t="e">
        <f t="shared" si="9"/>
        <v>#N/A</v>
      </c>
    </row>
    <row r="57" spans="1:14">
      <c r="A57" s="12">
        <f t="shared" si="12"/>
        <v>56</v>
      </c>
      <c r="B57" s="13"/>
      <c r="C57" s="12"/>
      <c r="D57" s="12"/>
      <c r="E57" s="13"/>
      <c r="F57" s="14"/>
      <c r="G57" s="16"/>
      <c r="H57" s="12"/>
      <c r="I57" s="16"/>
      <c r="J57" s="13"/>
      <c r="N57" s="4" t="e">
        <f t="shared" si="9"/>
        <v>#N/A</v>
      </c>
    </row>
    <row r="58" spans="1:14">
      <c r="A58" s="12">
        <f t="shared" si="12"/>
        <v>57</v>
      </c>
      <c r="B58" s="17"/>
      <c r="C58" s="12"/>
      <c r="D58" s="12"/>
      <c r="E58" s="13"/>
      <c r="F58" s="14"/>
      <c r="G58" s="16"/>
      <c r="H58" s="12"/>
      <c r="I58" s="16"/>
      <c r="J58" s="13"/>
      <c r="N58" s="4" t="e">
        <f t="shared" si="9"/>
        <v>#N/A</v>
      </c>
    </row>
    <row r="59" spans="1:14">
      <c r="A59" s="12">
        <f t="shared" si="12"/>
        <v>58</v>
      </c>
      <c r="B59" s="13"/>
      <c r="C59" s="13"/>
      <c r="D59" s="13"/>
      <c r="E59" s="13"/>
      <c r="F59" s="13"/>
      <c r="G59" s="26"/>
      <c r="H59" s="27"/>
      <c r="I59" s="26"/>
      <c r="J59" s="13"/>
      <c r="N59" s="4" t="e">
        <f t="shared" si="9"/>
        <v>#N/A</v>
      </c>
    </row>
    <row r="60" spans="1:14">
      <c r="A60" s="12">
        <f t="shared" si="12"/>
        <v>59</v>
      </c>
      <c r="B60" s="13"/>
      <c r="C60" s="13"/>
      <c r="D60" s="13"/>
      <c r="E60" s="13"/>
      <c r="F60" s="13"/>
      <c r="G60" s="26"/>
      <c r="H60" s="27"/>
      <c r="I60" s="26"/>
      <c r="J60" s="13"/>
      <c r="N60" s="4" t="e">
        <f t="shared" si="9"/>
        <v>#N/A</v>
      </c>
    </row>
  </sheetData>
  <conditionalFormatting sqref="B25">
    <cfRule type="duplicateValues" dxfId="0" priority="8"/>
  </conditionalFormatting>
  <conditionalFormatting sqref="B27">
    <cfRule type="duplicateValues" dxfId="0" priority="7"/>
  </conditionalFormatting>
  <conditionalFormatting sqref="B28">
    <cfRule type="duplicateValues" dxfId="0" priority="6"/>
  </conditionalFormatting>
  <conditionalFormatting sqref="B58">
    <cfRule type="duplicateValues" dxfId="0" priority="9"/>
  </conditionalFormatting>
  <conditionalFormatting sqref="B4:B22">
    <cfRule type="duplicateValues" dxfId="0" priority="25"/>
  </conditionalFormatting>
  <conditionalFormatting sqref="L4:L22">
    <cfRule type="duplicateValues" dxfId="0" priority="4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3:C24"/>
  <sheetViews>
    <sheetView workbookViewId="0">
      <selection activeCell="J16" sqref="J16"/>
    </sheetView>
  </sheetViews>
  <sheetFormatPr defaultColWidth="9" defaultRowHeight="13.5" outlineLevelCol="2"/>
  <cols>
    <col min="1" max="2" width="11.375"/>
    <col min="3" max="3" width="17.25"/>
    <col min="4" max="4" width="16.125"/>
  </cols>
  <sheetData>
    <row r="3" spans="1:3">
      <c r="A3" t="s">
        <v>87</v>
      </c>
      <c r="B3" t="s">
        <v>3</v>
      </c>
      <c r="C3" t="s">
        <v>95</v>
      </c>
    </row>
    <row r="4" spans="1:3">
      <c r="A4" t="s">
        <v>27</v>
      </c>
      <c r="B4" t="s">
        <v>28</v>
      </c>
      <c r="C4">
        <v>10</v>
      </c>
    </row>
    <row r="5" spans="1:3">
      <c r="A5" t="s">
        <v>32</v>
      </c>
      <c r="B5" t="s">
        <v>33</v>
      </c>
      <c r="C5">
        <v>10</v>
      </c>
    </row>
    <row r="6" spans="1:3">
      <c r="A6" t="s">
        <v>35</v>
      </c>
      <c r="B6" t="s">
        <v>36</v>
      </c>
      <c r="C6">
        <v>8</v>
      </c>
    </row>
    <row r="7" spans="1:3">
      <c r="A7" t="s">
        <v>39</v>
      </c>
      <c r="B7" t="s">
        <v>40</v>
      </c>
      <c r="C7">
        <v>2</v>
      </c>
    </row>
    <row r="8" spans="1:3">
      <c r="A8" t="s">
        <v>42</v>
      </c>
      <c r="B8" t="s">
        <v>43</v>
      </c>
      <c r="C8">
        <v>10</v>
      </c>
    </row>
    <row r="9" spans="1:3">
      <c r="A9" t="s">
        <v>44</v>
      </c>
      <c r="B9" t="s">
        <v>45</v>
      </c>
      <c r="C9">
        <v>5</v>
      </c>
    </row>
    <row r="10" spans="1:2">
      <c r="A10" t="s">
        <v>47</v>
      </c>
      <c r="B10" t="s">
        <v>96</v>
      </c>
    </row>
    <row r="11" spans="1:2">
      <c r="A11" t="s">
        <v>50</v>
      </c>
      <c r="B11" t="s">
        <v>96</v>
      </c>
    </row>
    <row r="12" spans="1:2">
      <c r="A12" t="s">
        <v>52</v>
      </c>
      <c r="B12" t="s">
        <v>96</v>
      </c>
    </row>
    <row r="13" spans="1:2">
      <c r="A13" t="s">
        <v>54</v>
      </c>
      <c r="B13" t="s">
        <v>96</v>
      </c>
    </row>
    <row r="14" spans="1:2">
      <c r="A14" t="s">
        <v>57</v>
      </c>
      <c r="B14" t="s">
        <v>96</v>
      </c>
    </row>
    <row r="15" spans="1:2">
      <c r="A15" t="s">
        <v>59</v>
      </c>
      <c r="B15" t="s">
        <v>96</v>
      </c>
    </row>
    <row r="16" spans="1:2">
      <c r="A16" t="s">
        <v>62</v>
      </c>
      <c r="B16" t="s">
        <v>96</v>
      </c>
    </row>
    <row r="17" spans="1:2">
      <c r="A17" t="s">
        <v>67</v>
      </c>
      <c r="B17" t="s">
        <v>96</v>
      </c>
    </row>
    <row r="18" spans="1:2">
      <c r="A18" t="s">
        <v>71</v>
      </c>
      <c r="B18" t="s">
        <v>96</v>
      </c>
    </row>
    <row r="19" spans="1:2">
      <c r="A19" t="s">
        <v>73</v>
      </c>
      <c r="B19" t="s">
        <v>96</v>
      </c>
    </row>
    <row r="20" spans="1:2">
      <c r="A20" t="s">
        <v>75</v>
      </c>
      <c r="B20" t="s">
        <v>96</v>
      </c>
    </row>
    <row r="21" spans="1:2">
      <c r="A21" t="s">
        <v>77</v>
      </c>
      <c r="B21" t="s">
        <v>96</v>
      </c>
    </row>
    <row r="22" spans="1:2">
      <c r="A22" t="s">
        <v>79</v>
      </c>
      <c r="B22" t="s">
        <v>96</v>
      </c>
    </row>
    <row r="23" spans="1:2">
      <c r="A23" t="s">
        <v>96</v>
      </c>
      <c r="B23" t="s">
        <v>96</v>
      </c>
    </row>
    <row r="24" spans="1:3">
      <c r="A24" t="s">
        <v>97</v>
      </c>
      <c r="C24">
        <v>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74"/>
  <sheetViews>
    <sheetView tabSelected="1" workbookViewId="0">
      <pane ySplit="1" topLeftCell="A10" activePane="bottomLeft" state="frozen"/>
      <selection/>
      <selection pane="bottomLeft" activeCell="C33" sqref="C33"/>
    </sheetView>
  </sheetViews>
  <sheetFormatPr defaultColWidth="9" defaultRowHeight="13.5"/>
  <cols>
    <col min="1" max="1" width="6.44166666666667" style="3" customWidth="1"/>
    <col min="2" max="2" width="11.1083333333333" style="3" customWidth="1"/>
    <col min="3" max="3" width="22" style="3" customWidth="1"/>
    <col min="4" max="4" width="11.1083333333333" style="4" customWidth="1"/>
    <col min="5" max="5" width="11.8916666666667" style="5" customWidth="1"/>
    <col min="6" max="6" width="16.4416666666667" style="4" customWidth="1"/>
    <col min="7" max="7" width="6.33333333333333" style="4" customWidth="1"/>
    <col min="8" max="8" width="34.4416666666667" style="4" customWidth="1"/>
    <col min="9" max="9" width="11.1083333333333" style="4" customWidth="1"/>
    <col min="10" max="10" width="9.66666666666667" style="3" customWidth="1"/>
    <col min="11" max="11" width="5.225" style="6" customWidth="1"/>
    <col min="12" max="16384" width="9" style="6"/>
  </cols>
  <sheetData>
    <row r="1" ht="19.5" customHeight="1" spans="1:11">
      <c r="A1" s="7" t="s">
        <v>1</v>
      </c>
      <c r="B1" s="8" t="s">
        <v>87</v>
      </c>
      <c r="C1" s="7" t="s">
        <v>3</v>
      </c>
      <c r="D1" s="9" t="s">
        <v>18</v>
      </c>
      <c r="E1" s="10" t="s">
        <v>88</v>
      </c>
      <c r="F1" s="9" t="s">
        <v>98</v>
      </c>
      <c r="G1" s="11" t="s">
        <v>12</v>
      </c>
      <c r="H1" s="11" t="s">
        <v>13</v>
      </c>
      <c r="I1" s="11" t="s">
        <v>19</v>
      </c>
      <c r="J1" s="9" t="s">
        <v>7</v>
      </c>
      <c r="K1" s="21" t="s">
        <v>25</v>
      </c>
    </row>
    <row r="2" ht="19.5" customHeight="1" spans="1:11">
      <c r="A2" s="12">
        <f t="shared" ref="A2:A7" si="0">ROW()-1</f>
        <v>1</v>
      </c>
      <c r="B2" s="13" t="s">
        <v>27</v>
      </c>
      <c r="C2" s="12" t="s">
        <v>28</v>
      </c>
      <c r="D2" s="13">
        <v>10</v>
      </c>
      <c r="E2" s="14">
        <v>45675</v>
      </c>
      <c r="F2" s="15" t="s">
        <v>99</v>
      </c>
      <c r="G2" s="12">
        <v>19.9</v>
      </c>
      <c r="H2" s="12" t="s">
        <v>31</v>
      </c>
      <c r="I2" s="22">
        <f t="shared" ref="I2:I7" si="1">IFERROR((D2*G2),"")</f>
        <v>199</v>
      </c>
      <c r="J2" s="15"/>
      <c r="K2" s="21"/>
    </row>
    <row r="3" ht="19.5" customHeight="1" spans="1:11">
      <c r="A3" s="12">
        <f t="shared" si="0"/>
        <v>2</v>
      </c>
      <c r="B3" s="13" t="s">
        <v>32</v>
      </c>
      <c r="C3" s="12" t="s">
        <v>33</v>
      </c>
      <c r="D3" s="15">
        <v>10</v>
      </c>
      <c r="E3" s="14">
        <v>45675</v>
      </c>
      <c r="F3" s="15" t="s">
        <v>99</v>
      </c>
      <c r="G3" s="12">
        <v>45</v>
      </c>
      <c r="H3" s="12" t="s">
        <v>31</v>
      </c>
      <c r="I3" s="22">
        <f t="shared" si="1"/>
        <v>450</v>
      </c>
      <c r="J3" s="15"/>
      <c r="K3" s="21"/>
    </row>
    <row r="4" ht="19.5" customHeight="1" spans="1:11">
      <c r="A4" s="12">
        <f t="shared" si="0"/>
        <v>3</v>
      </c>
      <c r="B4" s="13" t="s">
        <v>35</v>
      </c>
      <c r="C4" s="12" t="s">
        <v>36</v>
      </c>
      <c r="D4" s="15">
        <v>6</v>
      </c>
      <c r="E4" s="14">
        <v>45675</v>
      </c>
      <c r="F4" s="15" t="s">
        <v>99</v>
      </c>
      <c r="G4" s="12">
        <v>35</v>
      </c>
      <c r="H4" s="12" t="s">
        <v>31</v>
      </c>
      <c r="I4" s="22">
        <f t="shared" si="1"/>
        <v>210</v>
      </c>
      <c r="J4" s="23"/>
      <c r="K4" s="21"/>
    </row>
    <row r="5" ht="19.5" customHeight="1" spans="1:11">
      <c r="A5" s="12">
        <f t="shared" si="0"/>
        <v>4</v>
      </c>
      <c r="B5" s="13" t="s">
        <v>39</v>
      </c>
      <c r="C5" s="12" t="s">
        <v>40</v>
      </c>
      <c r="D5" s="15">
        <v>2</v>
      </c>
      <c r="E5" s="14">
        <v>45675</v>
      </c>
      <c r="F5" s="15" t="s">
        <v>99</v>
      </c>
      <c r="G5" s="12">
        <v>35</v>
      </c>
      <c r="H5" s="12" t="s">
        <v>31</v>
      </c>
      <c r="I5" s="22">
        <f t="shared" si="1"/>
        <v>70</v>
      </c>
      <c r="J5" s="23"/>
      <c r="K5" s="21"/>
    </row>
    <row r="6" ht="19.5" customHeight="1" spans="1:11">
      <c r="A6" s="12">
        <f t="shared" si="0"/>
        <v>5</v>
      </c>
      <c r="B6" s="13" t="s">
        <v>42</v>
      </c>
      <c r="C6" s="12" t="s">
        <v>43</v>
      </c>
      <c r="D6" s="15">
        <v>5</v>
      </c>
      <c r="E6" s="14">
        <v>45675</v>
      </c>
      <c r="F6" s="15" t="s">
        <v>99</v>
      </c>
      <c r="G6" s="12">
        <v>8</v>
      </c>
      <c r="H6" s="12" t="s">
        <v>31</v>
      </c>
      <c r="I6" s="22">
        <f t="shared" si="1"/>
        <v>40</v>
      </c>
      <c r="J6" s="23"/>
      <c r="K6" s="21"/>
    </row>
    <row r="7" ht="19.5" customHeight="1" spans="1:11">
      <c r="A7" s="12">
        <f t="shared" si="0"/>
        <v>6</v>
      </c>
      <c r="B7" s="13" t="s">
        <v>44</v>
      </c>
      <c r="C7" s="12" t="s">
        <v>45</v>
      </c>
      <c r="D7" s="15">
        <v>5</v>
      </c>
      <c r="E7" s="14">
        <v>45675</v>
      </c>
      <c r="F7" s="15" t="s">
        <v>99</v>
      </c>
      <c r="G7" s="12">
        <v>40</v>
      </c>
      <c r="H7" s="12" t="s">
        <v>31</v>
      </c>
      <c r="I7" s="22">
        <f t="shared" si="1"/>
        <v>200</v>
      </c>
      <c r="J7" s="23"/>
      <c r="K7" s="21"/>
    </row>
    <row r="8" ht="19.5" customHeight="1" spans="1:11">
      <c r="A8" s="12">
        <f t="shared" ref="A8:A17" si="2">ROW()-1</f>
        <v>7</v>
      </c>
      <c r="B8" s="13" t="s">
        <v>50</v>
      </c>
      <c r="C8" s="12" t="s">
        <v>48</v>
      </c>
      <c r="D8" s="13">
        <v>100</v>
      </c>
      <c r="E8" s="14">
        <v>45747</v>
      </c>
      <c r="F8" s="15" t="s">
        <v>99</v>
      </c>
      <c r="G8" s="16">
        <v>0.2494</v>
      </c>
      <c r="H8" s="12" t="s">
        <v>31</v>
      </c>
      <c r="I8" s="22">
        <f t="shared" ref="I8:I28" si="3">IFERROR((D8*G8),"")</f>
        <v>24.94</v>
      </c>
      <c r="J8" s="23"/>
      <c r="K8" s="21"/>
    </row>
    <row r="9" ht="19.5" customHeight="1" spans="1:11">
      <c r="A9" s="12">
        <f t="shared" si="2"/>
        <v>8</v>
      </c>
      <c r="B9" s="13" t="s">
        <v>52</v>
      </c>
      <c r="C9" s="12" t="s">
        <v>48</v>
      </c>
      <c r="D9" s="13">
        <v>200</v>
      </c>
      <c r="E9" s="14">
        <v>45747</v>
      </c>
      <c r="F9" s="15" t="s">
        <v>99</v>
      </c>
      <c r="G9" s="16">
        <v>0.3213</v>
      </c>
      <c r="H9" s="12" t="s">
        <v>31</v>
      </c>
      <c r="I9" s="22">
        <f t="shared" si="3"/>
        <v>64.26</v>
      </c>
      <c r="J9" s="23"/>
      <c r="K9" s="21"/>
    </row>
    <row r="10" ht="19.5" customHeight="1" spans="1:10">
      <c r="A10" s="12">
        <f t="shared" si="2"/>
        <v>9</v>
      </c>
      <c r="B10" s="13" t="s">
        <v>54</v>
      </c>
      <c r="C10" s="12" t="s">
        <v>55</v>
      </c>
      <c r="D10" s="13">
        <v>96</v>
      </c>
      <c r="E10" s="14">
        <v>45747</v>
      </c>
      <c r="F10" s="15" t="s">
        <v>99</v>
      </c>
      <c r="G10" s="16">
        <v>0.2335</v>
      </c>
      <c r="H10" s="12" t="s">
        <v>31</v>
      </c>
      <c r="I10" s="22">
        <f t="shared" si="3"/>
        <v>22.416</v>
      </c>
      <c r="J10" s="13"/>
    </row>
    <row r="11" ht="19.5" customHeight="1" spans="1:10">
      <c r="A11" s="12">
        <f t="shared" si="2"/>
        <v>10</v>
      </c>
      <c r="B11" s="13" t="s">
        <v>57</v>
      </c>
      <c r="C11" s="12" t="s">
        <v>55</v>
      </c>
      <c r="D11" s="13">
        <v>80</v>
      </c>
      <c r="E11" s="14">
        <v>45747</v>
      </c>
      <c r="F11" s="15" t="s">
        <v>99</v>
      </c>
      <c r="G11" s="16">
        <v>0.1355</v>
      </c>
      <c r="H11" s="12" t="s">
        <v>31</v>
      </c>
      <c r="I11" s="22">
        <f t="shared" si="3"/>
        <v>10.84</v>
      </c>
      <c r="J11" s="13"/>
    </row>
    <row r="12" ht="19.5" customHeight="1" spans="1:12">
      <c r="A12" s="12">
        <f t="shared" si="2"/>
        <v>11</v>
      </c>
      <c r="B12" s="13" t="s">
        <v>59</v>
      </c>
      <c r="C12" s="12" t="s">
        <v>60</v>
      </c>
      <c r="D12" s="13">
        <v>1</v>
      </c>
      <c r="E12" s="14">
        <v>45747</v>
      </c>
      <c r="F12" s="15" t="s">
        <v>99</v>
      </c>
      <c r="G12" s="16">
        <v>47.41</v>
      </c>
      <c r="H12" s="12" t="s">
        <v>31</v>
      </c>
      <c r="I12" s="22">
        <f t="shared" si="3"/>
        <v>47.41</v>
      </c>
      <c r="J12" s="13"/>
      <c r="L12" s="6">
        <f>216-149</f>
        <v>67</v>
      </c>
    </row>
    <row r="13" ht="19.5" customHeight="1" spans="1:10">
      <c r="A13" s="12">
        <f t="shared" si="2"/>
        <v>12</v>
      </c>
      <c r="B13" s="13" t="s">
        <v>62</v>
      </c>
      <c r="C13" s="12" t="s">
        <v>63</v>
      </c>
      <c r="D13" s="13">
        <v>50</v>
      </c>
      <c r="E13" s="14">
        <v>45747</v>
      </c>
      <c r="F13" s="15" t="s">
        <v>99</v>
      </c>
      <c r="G13" s="16">
        <v>3</v>
      </c>
      <c r="H13" s="12" t="s">
        <v>31</v>
      </c>
      <c r="I13" s="22">
        <f t="shared" si="3"/>
        <v>150</v>
      </c>
      <c r="J13" s="13"/>
    </row>
    <row r="14" ht="19.5" customHeight="1" spans="1:10">
      <c r="A14" s="12">
        <f t="shared" si="2"/>
        <v>13</v>
      </c>
      <c r="B14" s="13" t="s">
        <v>67</v>
      </c>
      <c r="C14" s="12" t="s">
        <v>68</v>
      </c>
      <c r="D14" s="13">
        <v>1</v>
      </c>
      <c r="E14" s="14">
        <v>45747</v>
      </c>
      <c r="F14" s="15" t="s">
        <v>99</v>
      </c>
      <c r="G14" s="16">
        <v>30</v>
      </c>
      <c r="H14" s="12" t="s">
        <v>31</v>
      </c>
      <c r="I14" s="22">
        <f t="shared" si="3"/>
        <v>30</v>
      </c>
      <c r="J14" s="13"/>
    </row>
    <row r="15" ht="19.5" customHeight="1" spans="1:10">
      <c r="A15" s="12">
        <f t="shared" si="2"/>
        <v>14</v>
      </c>
      <c r="B15" s="13" t="s">
        <v>71</v>
      </c>
      <c r="C15" s="12" t="s">
        <v>72</v>
      </c>
      <c r="D15" s="13">
        <v>11</v>
      </c>
      <c r="E15" s="14">
        <v>45747</v>
      </c>
      <c r="F15" s="15" t="s">
        <v>99</v>
      </c>
      <c r="G15" s="16">
        <v>60</v>
      </c>
      <c r="H15" s="12" t="s">
        <v>31</v>
      </c>
      <c r="I15" s="22">
        <f t="shared" si="3"/>
        <v>660</v>
      </c>
      <c r="J15" s="13"/>
    </row>
    <row r="16" ht="19.5" customHeight="1" spans="1:10">
      <c r="A16" s="12">
        <f t="shared" si="2"/>
        <v>15</v>
      </c>
      <c r="B16" s="13" t="s">
        <v>73</v>
      </c>
      <c r="C16" s="12" t="s">
        <v>74</v>
      </c>
      <c r="D16" s="13">
        <v>9</v>
      </c>
      <c r="E16" s="14">
        <v>45747</v>
      </c>
      <c r="F16" s="15" t="s">
        <v>99</v>
      </c>
      <c r="G16" s="16">
        <v>5</v>
      </c>
      <c r="H16" s="12" t="s">
        <v>31</v>
      </c>
      <c r="I16" s="22">
        <f t="shared" si="3"/>
        <v>45</v>
      </c>
      <c r="J16" s="13"/>
    </row>
    <row r="17" ht="19.5" customHeight="1" spans="1:10">
      <c r="A17" s="12">
        <f t="shared" si="2"/>
        <v>16</v>
      </c>
      <c r="B17" s="13" t="s">
        <v>75</v>
      </c>
      <c r="C17" s="12" t="s">
        <v>76</v>
      </c>
      <c r="D17" s="13">
        <v>1</v>
      </c>
      <c r="E17" s="14">
        <v>45747</v>
      </c>
      <c r="F17" s="15" t="s">
        <v>99</v>
      </c>
      <c r="G17" s="16">
        <v>300</v>
      </c>
      <c r="H17" s="12" t="s">
        <v>31</v>
      </c>
      <c r="I17" s="22">
        <f t="shared" si="3"/>
        <v>300</v>
      </c>
      <c r="J17" s="13"/>
    </row>
    <row r="18" ht="19.5" customHeight="1" spans="1:10">
      <c r="A18" s="12">
        <f t="shared" ref="A18:A28" si="4">ROW()-1</f>
        <v>17</v>
      </c>
      <c r="B18" s="13" t="s">
        <v>77</v>
      </c>
      <c r="C18" s="12" t="s">
        <v>78</v>
      </c>
      <c r="D18" s="13">
        <v>1</v>
      </c>
      <c r="E18" s="14">
        <v>45747</v>
      </c>
      <c r="F18" s="15" t="s">
        <v>99</v>
      </c>
      <c r="G18" s="16">
        <v>260</v>
      </c>
      <c r="H18" s="12" t="s">
        <v>31</v>
      </c>
      <c r="I18" s="22">
        <f t="shared" si="3"/>
        <v>260</v>
      </c>
      <c r="J18" s="13"/>
    </row>
    <row r="19" ht="19.5" customHeight="1" spans="1:10">
      <c r="A19" s="12">
        <f t="shared" si="4"/>
        <v>18</v>
      </c>
      <c r="B19" s="13" t="s">
        <v>79</v>
      </c>
      <c r="C19" s="12" t="s">
        <v>80</v>
      </c>
      <c r="D19" s="13">
        <v>10</v>
      </c>
      <c r="E19" s="14">
        <v>45747</v>
      </c>
      <c r="F19" s="15" t="s">
        <v>99</v>
      </c>
      <c r="G19" s="16">
        <v>12.73</v>
      </c>
      <c r="H19" s="12" t="s">
        <v>31</v>
      </c>
      <c r="I19" s="22">
        <f t="shared" si="3"/>
        <v>127.3</v>
      </c>
      <c r="J19" s="13"/>
    </row>
    <row r="20" ht="19.5" customHeight="1" spans="1:10">
      <c r="A20" s="12">
        <f t="shared" si="4"/>
        <v>19</v>
      </c>
      <c r="B20" s="13" t="s">
        <v>81</v>
      </c>
      <c r="C20" s="12" t="s">
        <v>82</v>
      </c>
      <c r="D20" s="13">
        <v>15</v>
      </c>
      <c r="E20" s="14">
        <v>45747</v>
      </c>
      <c r="F20" s="15" t="s">
        <v>99</v>
      </c>
      <c r="G20" s="16">
        <v>11</v>
      </c>
      <c r="H20" s="12" t="s">
        <v>31</v>
      </c>
      <c r="I20" s="22">
        <f t="shared" si="3"/>
        <v>165</v>
      </c>
      <c r="J20" s="13"/>
    </row>
    <row r="21" ht="19.5" customHeight="1" spans="1:10">
      <c r="A21" s="12">
        <f t="shared" si="4"/>
        <v>20</v>
      </c>
      <c r="B21" s="13" t="s">
        <v>85</v>
      </c>
      <c r="C21" s="12" t="s">
        <v>82</v>
      </c>
      <c r="D21" s="13">
        <v>7</v>
      </c>
      <c r="E21" s="14">
        <v>45747</v>
      </c>
      <c r="F21" s="15" t="s">
        <v>99</v>
      </c>
      <c r="G21" s="16">
        <v>11</v>
      </c>
      <c r="H21" s="12" t="s">
        <v>31</v>
      </c>
      <c r="I21" s="22">
        <f t="shared" si="3"/>
        <v>77</v>
      </c>
      <c r="J21" s="13"/>
    </row>
    <row r="22" ht="19.5" customHeight="1" spans="1:10">
      <c r="A22" s="12">
        <f t="shared" si="4"/>
        <v>21</v>
      </c>
      <c r="B22" s="13" t="s">
        <v>32</v>
      </c>
      <c r="C22" s="12" t="s">
        <v>33</v>
      </c>
      <c r="D22" s="13">
        <v>10</v>
      </c>
      <c r="E22" s="14">
        <v>45747</v>
      </c>
      <c r="F22" s="15" t="s">
        <v>99</v>
      </c>
      <c r="G22" s="16">
        <v>40.69</v>
      </c>
      <c r="H22" s="12" t="s">
        <v>31</v>
      </c>
      <c r="I22" s="22">
        <f t="shared" si="3"/>
        <v>406.9</v>
      </c>
      <c r="J22" s="13"/>
    </row>
    <row r="23" ht="19.5" customHeight="1" spans="1:10">
      <c r="A23" s="12">
        <f t="shared" si="4"/>
        <v>22</v>
      </c>
      <c r="B23" s="13" t="s">
        <v>32</v>
      </c>
      <c r="C23" s="12" t="s">
        <v>33</v>
      </c>
      <c r="D23" s="13">
        <v>5</v>
      </c>
      <c r="E23" s="14">
        <v>45747</v>
      </c>
      <c r="F23" s="15" t="s">
        <v>99</v>
      </c>
      <c r="G23" s="16">
        <v>40.8</v>
      </c>
      <c r="H23" s="12" t="s">
        <v>31</v>
      </c>
      <c r="I23" s="22">
        <f t="shared" si="3"/>
        <v>204</v>
      </c>
      <c r="J23" s="13"/>
    </row>
    <row r="24" ht="19.5" customHeight="1" spans="1:10">
      <c r="A24" s="12">
        <f t="shared" si="4"/>
        <v>23</v>
      </c>
      <c r="B24" s="13" t="s">
        <v>39</v>
      </c>
      <c r="C24" s="12" t="s">
        <v>40</v>
      </c>
      <c r="D24" s="13">
        <v>1</v>
      </c>
      <c r="E24" s="14">
        <v>45747</v>
      </c>
      <c r="F24" s="15" t="s">
        <v>99</v>
      </c>
      <c r="G24" s="16">
        <v>58.71</v>
      </c>
      <c r="H24" s="12" t="s">
        <v>31</v>
      </c>
      <c r="I24" s="22">
        <f t="shared" si="3"/>
        <v>58.71</v>
      </c>
      <c r="J24" s="15"/>
    </row>
    <row r="25" ht="19.5" customHeight="1" spans="1:10">
      <c r="A25" s="12">
        <f t="shared" si="4"/>
        <v>24</v>
      </c>
      <c r="B25" s="13" t="s">
        <v>27</v>
      </c>
      <c r="C25" s="12" t="s">
        <v>28</v>
      </c>
      <c r="D25" s="13">
        <v>8</v>
      </c>
      <c r="E25" s="14">
        <v>45747</v>
      </c>
      <c r="F25" s="15" t="s">
        <v>99</v>
      </c>
      <c r="G25" s="16">
        <v>15.67</v>
      </c>
      <c r="H25" s="12" t="s">
        <v>31</v>
      </c>
      <c r="I25" s="22">
        <f t="shared" si="3"/>
        <v>125.36</v>
      </c>
      <c r="J25" s="15"/>
    </row>
    <row r="26" ht="19.5" customHeight="1" spans="1:10">
      <c r="A26" s="12">
        <f t="shared" si="4"/>
        <v>25</v>
      </c>
      <c r="B26" s="13" t="s">
        <v>42</v>
      </c>
      <c r="C26" s="12" t="s">
        <v>43</v>
      </c>
      <c r="D26" s="13">
        <v>10</v>
      </c>
      <c r="E26" s="14">
        <v>45747</v>
      </c>
      <c r="F26" s="15" t="s">
        <v>99</v>
      </c>
      <c r="G26" s="16">
        <v>4.876</v>
      </c>
      <c r="H26" s="12" t="s">
        <v>31</v>
      </c>
      <c r="I26" s="22">
        <f t="shared" si="3"/>
        <v>48.76</v>
      </c>
      <c r="J26" s="15"/>
    </row>
    <row r="27" ht="19.5" customHeight="1" spans="1:10">
      <c r="A27" s="12">
        <f t="shared" si="4"/>
        <v>26</v>
      </c>
      <c r="B27" s="13" t="s">
        <v>44</v>
      </c>
      <c r="C27" s="12" t="s">
        <v>45</v>
      </c>
      <c r="D27" s="13">
        <v>2</v>
      </c>
      <c r="E27" s="14">
        <v>45747</v>
      </c>
      <c r="F27" s="15" t="s">
        <v>99</v>
      </c>
      <c r="G27" s="16">
        <v>18.8</v>
      </c>
      <c r="H27" s="12" t="s">
        <v>31</v>
      </c>
      <c r="I27" s="22">
        <f t="shared" si="3"/>
        <v>37.6</v>
      </c>
      <c r="J27" s="15"/>
    </row>
    <row r="28" ht="19.5" customHeight="1" spans="1:10">
      <c r="A28" s="12">
        <f t="shared" si="4"/>
        <v>27</v>
      </c>
      <c r="B28" s="13" t="s">
        <v>32</v>
      </c>
      <c r="C28" s="12" t="s">
        <v>33</v>
      </c>
      <c r="D28" s="13">
        <v>1</v>
      </c>
      <c r="E28" s="14">
        <v>45747</v>
      </c>
      <c r="F28" s="15" t="s">
        <v>99</v>
      </c>
      <c r="G28" s="16">
        <v>37.81</v>
      </c>
      <c r="H28" s="12" t="s">
        <v>31</v>
      </c>
      <c r="I28" s="22">
        <f t="shared" si="3"/>
        <v>37.81</v>
      </c>
      <c r="J28" s="15"/>
    </row>
    <row r="29" ht="19.5" customHeight="1" spans="1:10">
      <c r="A29" s="12"/>
      <c r="B29" s="13"/>
      <c r="C29" s="12"/>
      <c r="D29" s="13"/>
      <c r="E29" s="14"/>
      <c r="F29" s="15"/>
      <c r="G29" s="12"/>
      <c r="H29" s="12"/>
      <c r="I29" s="22"/>
      <c r="J29" s="15"/>
    </row>
    <row r="30" ht="19.5" customHeight="1" spans="1:10">
      <c r="A30" s="12"/>
      <c r="B30" s="13"/>
      <c r="C30" s="12"/>
      <c r="D30" s="13"/>
      <c r="E30" s="14"/>
      <c r="F30" s="15"/>
      <c r="G30" s="12"/>
      <c r="H30" s="12"/>
      <c r="I30" s="22"/>
      <c r="J30" s="15"/>
    </row>
    <row r="31" ht="19.5" customHeight="1" spans="1:10">
      <c r="A31" s="12"/>
      <c r="B31" s="13"/>
      <c r="C31" s="12"/>
      <c r="D31" s="13"/>
      <c r="E31" s="14"/>
      <c r="F31" s="15"/>
      <c r="G31" s="12"/>
      <c r="H31" s="12"/>
      <c r="I31" s="22"/>
      <c r="J31" s="13"/>
    </row>
    <row r="32" ht="19.5" customHeight="1" spans="1:10">
      <c r="A32" s="12"/>
      <c r="B32" s="13"/>
      <c r="C32" s="12"/>
      <c r="D32" s="13"/>
      <c r="E32" s="14"/>
      <c r="F32" s="15"/>
      <c r="G32" s="12"/>
      <c r="H32" s="12"/>
      <c r="I32" s="22"/>
      <c r="J32" s="13"/>
    </row>
    <row r="33" ht="19.5" customHeight="1" spans="1:10">
      <c r="A33" s="12"/>
      <c r="B33" s="13"/>
      <c r="C33" s="12"/>
      <c r="D33" s="13"/>
      <c r="E33" s="14"/>
      <c r="F33" s="15"/>
      <c r="G33" s="12"/>
      <c r="H33" s="12"/>
      <c r="I33" s="22"/>
      <c r="J33" s="13"/>
    </row>
    <row r="34" ht="19.5" customHeight="1" spans="1:10">
      <c r="A34" s="12"/>
      <c r="B34" s="13"/>
      <c r="C34" s="12"/>
      <c r="D34" s="13"/>
      <c r="E34" s="14"/>
      <c r="F34" s="15"/>
      <c r="G34" s="12"/>
      <c r="H34" s="12"/>
      <c r="I34" s="22"/>
      <c r="J34" s="13"/>
    </row>
    <row r="35" ht="19.5" customHeight="1" spans="1:10">
      <c r="A35" s="12"/>
      <c r="B35" s="13"/>
      <c r="C35" s="12"/>
      <c r="D35" s="13"/>
      <c r="E35" s="14"/>
      <c r="F35" s="15"/>
      <c r="G35" s="12"/>
      <c r="H35" s="12"/>
      <c r="I35" s="22"/>
      <c r="J35" s="13"/>
    </row>
    <row r="36" ht="19.5" customHeight="1" spans="1:10">
      <c r="A36" s="12"/>
      <c r="B36" s="13"/>
      <c r="C36" s="12"/>
      <c r="D36" s="13"/>
      <c r="E36" s="14"/>
      <c r="F36" s="15"/>
      <c r="G36" s="12"/>
      <c r="H36" s="12"/>
      <c r="I36" s="22"/>
      <c r="J36" s="13"/>
    </row>
    <row r="37" ht="19.5" customHeight="1" spans="1:10">
      <c r="A37" s="12"/>
      <c r="B37" s="13"/>
      <c r="C37" s="12"/>
      <c r="D37" s="13"/>
      <c r="E37" s="14"/>
      <c r="F37" s="15"/>
      <c r="G37" s="12"/>
      <c r="H37" s="12"/>
      <c r="I37" s="22"/>
      <c r="J37" s="13"/>
    </row>
    <row r="38" ht="19.5" customHeight="1" spans="1:10">
      <c r="A38" s="12"/>
      <c r="B38" s="13"/>
      <c r="C38" s="12"/>
      <c r="D38" s="13"/>
      <c r="E38" s="14"/>
      <c r="F38" s="15"/>
      <c r="G38" s="12"/>
      <c r="H38" s="12"/>
      <c r="I38" s="22"/>
      <c r="J38" s="13"/>
    </row>
    <row r="39" ht="19.5" customHeight="1" spans="1:10">
      <c r="A39" s="12"/>
      <c r="B39" s="13"/>
      <c r="C39" s="12"/>
      <c r="D39" s="13"/>
      <c r="E39" s="14"/>
      <c r="F39" s="15"/>
      <c r="G39" s="12"/>
      <c r="H39" s="12"/>
      <c r="I39" s="22"/>
      <c r="J39" s="13"/>
    </row>
    <row r="40" ht="19.5" customHeight="1" spans="1:10">
      <c r="A40" s="12"/>
      <c r="B40" s="13"/>
      <c r="C40" s="12"/>
      <c r="D40" s="13"/>
      <c r="E40" s="14"/>
      <c r="F40" s="15"/>
      <c r="G40" s="12"/>
      <c r="H40" s="12"/>
      <c r="I40" s="22"/>
      <c r="J40" s="13"/>
    </row>
    <row r="41" ht="19.5" customHeight="1" spans="1:10">
      <c r="A41" s="12"/>
      <c r="B41" s="13"/>
      <c r="C41" s="12"/>
      <c r="D41" s="13"/>
      <c r="E41" s="14"/>
      <c r="F41" s="15"/>
      <c r="G41" s="12"/>
      <c r="H41" s="12"/>
      <c r="I41" s="22"/>
      <c r="J41" s="13"/>
    </row>
    <row r="42" ht="19.5" customHeight="1" spans="1:10">
      <c r="A42" s="12"/>
      <c r="B42" s="13"/>
      <c r="C42" s="12"/>
      <c r="D42" s="13"/>
      <c r="E42" s="14"/>
      <c r="F42" s="15"/>
      <c r="G42" s="12"/>
      <c r="H42" s="12"/>
      <c r="I42" s="22"/>
      <c r="J42" s="13"/>
    </row>
    <row r="43" ht="19.5" customHeight="1" spans="1:10">
      <c r="A43" s="12"/>
      <c r="B43" s="13"/>
      <c r="C43" s="12"/>
      <c r="D43" s="13"/>
      <c r="E43" s="14"/>
      <c r="F43" s="15"/>
      <c r="G43" s="12"/>
      <c r="H43" s="12"/>
      <c r="I43" s="22"/>
      <c r="J43" s="13"/>
    </row>
    <row r="44" ht="19.5" customHeight="1" spans="1:10">
      <c r="A44" s="12"/>
      <c r="B44" s="13"/>
      <c r="C44" s="12"/>
      <c r="D44" s="13"/>
      <c r="E44" s="14"/>
      <c r="F44" s="15"/>
      <c r="G44" s="12"/>
      <c r="H44" s="12"/>
      <c r="I44" s="22"/>
      <c r="J44" s="13"/>
    </row>
    <row r="45" ht="19.5" customHeight="1" spans="1:10">
      <c r="A45" s="12"/>
      <c r="B45" s="13"/>
      <c r="C45" s="12"/>
      <c r="D45" s="13"/>
      <c r="E45" s="14"/>
      <c r="F45" s="15"/>
      <c r="G45" s="12"/>
      <c r="H45" s="12"/>
      <c r="I45" s="22"/>
      <c r="J45" s="13"/>
    </row>
    <row r="46" ht="19.5" customHeight="1" spans="1:10">
      <c r="A46" s="12"/>
      <c r="B46" s="13"/>
      <c r="C46" s="12"/>
      <c r="D46" s="13"/>
      <c r="E46" s="14"/>
      <c r="F46" s="15"/>
      <c r="G46" s="12"/>
      <c r="H46" s="12"/>
      <c r="I46" s="22"/>
      <c r="J46" s="13"/>
    </row>
    <row r="47" ht="19.5" customHeight="1" spans="1:10">
      <c r="A47" s="12"/>
      <c r="B47" s="13"/>
      <c r="C47" s="12"/>
      <c r="D47" s="13"/>
      <c r="E47" s="14"/>
      <c r="F47" s="15"/>
      <c r="G47" s="12"/>
      <c r="H47" s="12"/>
      <c r="I47" s="22"/>
      <c r="J47" s="13"/>
    </row>
    <row r="48" ht="19.5" customHeight="1" spans="1:10">
      <c r="A48" s="12"/>
      <c r="B48" s="13"/>
      <c r="C48" s="12"/>
      <c r="D48" s="13"/>
      <c r="E48" s="14"/>
      <c r="F48" s="15"/>
      <c r="G48" s="12"/>
      <c r="H48" s="12"/>
      <c r="I48" s="22"/>
      <c r="J48" s="13"/>
    </row>
    <row r="49" ht="19.5" customHeight="1" spans="1:10">
      <c r="A49" s="12"/>
      <c r="B49" s="13"/>
      <c r="C49" s="12"/>
      <c r="D49" s="13"/>
      <c r="E49" s="14"/>
      <c r="F49" s="15"/>
      <c r="G49" s="12"/>
      <c r="H49" s="12"/>
      <c r="I49" s="22"/>
      <c r="J49" s="13"/>
    </row>
    <row r="50" ht="19.5" customHeight="1" spans="1:10">
      <c r="A50" s="12"/>
      <c r="B50" s="13"/>
      <c r="C50" s="12"/>
      <c r="D50" s="13"/>
      <c r="E50" s="14"/>
      <c r="F50" s="15"/>
      <c r="G50" s="12"/>
      <c r="H50" s="12"/>
      <c r="I50" s="22"/>
      <c r="J50" s="13"/>
    </row>
    <row r="51" ht="19.5" customHeight="1" spans="1:10">
      <c r="A51" s="12"/>
      <c r="B51" s="13"/>
      <c r="C51" s="12"/>
      <c r="D51" s="13"/>
      <c r="E51" s="14"/>
      <c r="F51" s="15"/>
      <c r="G51" s="12"/>
      <c r="H51" s="12"/>
      <c r="I51" s="22"/>
      <c r="J51" s="13"/>
    </row>
    <row r="52" ht="19.5" customHeight="1" spans="1:10">
      <c r="A52" s="12"/>
      <c r="B52" s="13"/>
      <c r="C52" s="12"/>
      <c r="D52" s="13"/>
      <c r="E52" s="14"/>
      <c r="F52" s="15"/>
      <c r="G52" s="12"/>
      <c r="H52" s="12"/>
      <c r="I52" s="22"/>
      <c r="J52" s="13"/>
    </row>
    <row r="53" ht="19.5" customHeight="1" spans="1:10">
      <c r="A53" s="12"/>
      <c r="B53" s="13"/>
      <c r="C53" s="12"/>
      <c r="D53" s="13"/>
      <c r="E53" s="14"/>
      <c r="F53" s="15"/>
      <c r="G53" s="12"/>
      <c r="H53" s="12"/>
      <c r="I53" s="22"/>
      <c r="J53" s="13"/>
    </row>
    <row r="54" ht="19.5" customHeight="1" spans="1:10">
      <c r="A54" s="12"/>
      <c r="B54" s="13"/>
      <c r="C54" s="12"/>
      <c r="D54" s="13"/>
      <c r="E54" s="14"/>
      <c r="F54" s="15"/>
      <c r="G54" s="12"/>
      <c r="H54" s="12"/>
      <c r="I54" s="22"/>
      <c r="J54" s="13"/>
    </row>
    <row r="55" ht="19.5" customHeight="1" spans="1:10">
      <c r="A55" s="12"/>
      <c r="B55" s="13"/>
      <c r="C55" s="12"/>
      <c r="D55" s="13"/>
      <c r="E55" s="14"/>
      <c r="F55" s="15"/>
      <c r="G55" s="12"/>
      <c r="H55" s="12"/>
      <c r="I55" s="22"/>
      <c r="J55" s="13"/>
    </row>
    <row r="56" ht="19.5" customHeight="1" spans="1:10">
      <c r="A56" s="12"/>
      <c r="B56" s="17"/>
      <c r="C56" s="12"/>
      <c r="D56" s="13"/>
      <c r="E56" s="14"/>
      <c r="F56" s="15"/>
      <c r="G56" s="12"/>
      <c r="H56" s="12"/>
      <c r="I56" s="22"/>
      <c r="J56" s="13"/>
    </row>
    <row r="57" ht="19.5" customHeight="1" spans="1:10">
      <c r="A57" s="18"/>
      <c r="B57" s="19"/>
      <c r="C57" s="18"/>
      <c r="D57" s="20"/>
      <c r="E57" s="14"/>
      <c r="F57" s="15"/>
      <c r="G57" s="18"/>
      <c r="H57" s="18"/>
      <c r="I57" s="24"/>
      <c r="J57" s="13"/>
    </row>
    <row r="58" ht="19.5" customHeight="1" spans="1:10">
      <c r="A58" s="12"/>
      <c r="B58" s="17"/>
      <c r="C58" s="18"/>
      <c r="D58" s="13"/>
      <c r="E58" s="14"/>
      <c r="F58" s="15"/>
      <c r="G58" s="18"/>
      <c r="H58" s="18"/>
      <c r="I58" s="24"/>
      <c r="J58" s="13"/>
    </row>
    <row r="59" ht="19.5" customHeight="1" spans="1:10">
      <c r="A59" s="18"/>
      <c r="B59" s="13"/>
      <c r="C59" s="18"/>
      <c r="D59" s="13"/>
      <c r="E59" s="14"/>
      <c r="F59" s="13"/>
      <c r="G59" s="18"/>
      <c r="H59" s="18"/>
      <c r="I59" s="24"/>
      <c r="J59" s="13"/>
    </row>
    <row r="60" ht="19.5" customHeight="1" spans="1:10">
      <c r="A60" s="12"/>
      <c r="B60" s="13"/>
      <c r="C60" s="18"/>
      <c r="D60" s="13"/>
      <c r="E60" s="14"/>
      <c r="F60" s="13"/>
      <c r="G60" s="18"/>
      <c r="H60" s="18"/>
      <c r="I60" s="24"/>
      <c r="J60" s="13"/>
    </row>
    <row r="61" ht="19.5" customHeight="1" spans="1:10">
      <c r="A61" s="18"/>
      <c r="B61" s="13"/>
      <c r="C61" s="18"/>
      <c r="D61" s="13"/>
      <c r="E61" s="14"/>
      <c r="F61" s="13"/>
      <c r="G61" s="18"/>
      <c r="H61" s="18"/>
      <c r="I61" s="24"/>
      <c r="J61" s="13"/>
    </row>
    <row r="62" ht="19.5" customHeight="1" spans="1:10">
      <c r="A62" s="12"/>
      <c r="B62" s="13"/>
      <c r="C62" s="18"/>
      <c r="D62" s="13"/>
      <c r="E62" s="14"/>
      <c r="F62" s="13"/>
      <c r="G62" s="18"/>
      <c r="H62" s="18"/>
      <c r="I62" s="24"/>
      <c r="J62" s="13"/>
    </row>
    <row r="63" ht="19.5" customHeight="1" spans="1:10">
      <c r="A63" s="18"/>
      <c r="B63" s="13"/>
      <c r="C63" s="18"/>
      <c r="D63" s="13"/>
      <c r="E63" s="14"/>
      <c r="F63" s="13"/>
      <c r="G63" s="18"/>
      <c r="H63" s="18"/>
      <c r="I63" s="24"/>
      <c r="J63" s="13"/>
    </row>
    <row r="64" ht="19.5" customHeight="1" spans="1:10">
      <c r="A64" s="12"/>
      <c r="B64" s="13"/>
      <c r="C64" s="18"/>
      <c r="D64" s="13"/>
      <c r="E64" s="14"/>
      <c r="F64" s="13"/>
      <c r="G64" s="18"/>
      <c r="H64" s="18"/>
      <c r="I64" s="24"/>
      <c r="J64" s="13"/>
    </row>
    <row r="65" ht="19.5" customHeight="1" spans="1:10">
      <c r="A65" s="18"/>
      <c r="B65" s="13"/>
      <c r="C65" s="18"/>
      <c r="D65" s="13"/>
      <c r="E65" s="14"/>
      <c r="F65" s="13"/>
      <c r="G65" s="18"/>
      <c r="H65" s="18"/>
      <c r="I65" s="24"/>
      <c r="J65" s="13"/>
    </row>
    <row r="66" ht="19.5" customHeight="1" spans="1:10">
      <c r="A66" s="12"/>
      <c r="B66" s="13"/>
      <c r="C66" s="12"/>
      <c r="D66" s="13"/>
      <c r="E66" s="14"/>
      <c r="F66" s="13"/>
      <c r="G66" s="12"/>
      <c r="H66" s="12"/>
      <c r="I66" s="22"/>
      <c r="J66" s="13"/>
    </row>
    <row r="67" ht="19.5" customHeight="1" spans="1:10">
      <c r="A67" s="12"/>
      <c r="B67" s="13"/>
      <c r="C67" s="12"/>
      <c r="D67" s="13"/>
      <c r="E67" s="14"/>
      <c r="F67" s="13"/>
      <c r="G67" s="12"/>
      <c r="H67" s="12"/>
      <c r="I67" s="13"/>
      <c r="J67" s="13"/>
    </row>
    <row r="68" ht="19.5" customHeight="1" spans="1:10">
      <c r="A68" s="12"/>
      <c r="B68" s="13"/>
      <c r="C68" s="12"/>
      <c r="D68" s="13"/>
      <c r="E68" s="14"/>
      <c r="F68" s="13"/>
      <c r="G68" s="12"/>
      <c r="H68" s="12"/>
      <c r="I68" s="13"/>
      <c r="J68" s="15"/>
    </row>
    <row r="69" ht="19.5" customHeight="1" spans="1:10">
      <c r="A69" s="12"/>
      <c r="B69" s="13"/>
      <c r="C69" s="12"/>
      <c r="D69" s="13"/>
      <c r="E69" s="14"/>
      <c r="F69" s="13"/>
      <c r="G69" s="12"/>
      <c r="H69" s="12"/>
      <c r="I69" s="13"/>
      <c r="J69" s="13"/>
    </row>
    <row r="70" ht="19.5" customHeight="1" spans="1:10">
      <c r="A70" s="12"/>
      <c r="B70" s="13"/>
      <c r="C70" s="12"/>
      <c r="D70" s="13"/>
      <c r="E70" s="14"/>
      <c r="F70" s="13"/>
      <c r="G70" s="12"/>
      <c r="H70" s="12"/>
      <c r="I70" s="13"/>
      <c r="J70" s="13"/>
    </row>
    <row r="71" spans="1:10">
      <c r="A71" s="12"/>
      <c r="B71" s="13"/>
      <c r="C71" s="12"/>
      <c r="D71" s="13"/>
      <c r="E71" s="14"/>
      <c r="F71" s="13"/>
      <c r="G71" s="12"/>
      <c r="H71" s="12"/>
      <c r="I71" s="13"/>
      <c r="J71" s="13"/>
    </row>
    <row r="72" spans="1:10">
      <c r="A72" s="12"/>
      <c r="B72" s="13"/>
      <c r="C72" s="12"/>
      <c r="D72" s="13"/>
      <c r="E72" s="14"/>
      <c r="F72" s="13"/>
      <c r="G72" s="12"/>
      <c r="H72" s="12"/>
      <c r="I72" s="13"/>
      <c r="J72" s="15"/>
    </row>
    <row r="73" spans="1:10">
      <c r="A73" s="12"/>
      <c r="B73" s="13"/>
      <c r="C73" s="12"/>
      <c r="D73" s="13"/>
      <c r="E73" s="14"/>
      <c r="F73" s="13"/>
      <c r="G73" s="12"/>
      <c r="H73" s="12"/>
      <c r="I73" s="13"/>
      <c r="J73" s="13"/>
    </row>
    <row r="74" spans="1:10">
      <c r="A74" s="12"/>
      <c r="B74" s="13"/>
      <c r="C74" s="12"/>
      <c r="D74" s="13"/>
      <c r="E74" s="14"/>
      <c r="F74" s="13"/>
      <c r="G74" s="12"/>
      <c r="H74" s="12"/>
      <c r="I74" s="13"/>
      <c r="J74" s="13"/>
    </row>
  </sheetData>
  <conditionalFormatting sqref="B24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conditionalFormatting sqref="B58">
    <cfRule type="duplicateValues" dxfId="0" priority="6"/>
  </conditionalFormatting>
  <conditionalFormatting sqref="B4:B7">
    <cfRule type="duplicateValues" dxfId="0" priority="5"/>
  </conditionalFormatting>
  <conditionalFormatting sqref="B8:B21">
    <cfRule type="duplicateValues" dxfId="0" priority="4"/>
  </conditionalFormatting>
  <conditionalFormatting sqref="B56:B57">
    <cfRule type="duplicateValues" dxfId="0" priority="7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3:C10"/>
  <sheetViews>
    <sheetView workbookViewId="0">
      <selection activeCell="G41" sqref="G41"/>
    </sheetView>
  </sheetViews>
  <sheetFormatPr defaultColWidth="9" defaultRowHeight="13.5" outlineLevelCol="2"/>
  <cols>
    <col min="1" max="2" width="11.375"/>
    <col min="3" max="3" width="17.25"/>
  </cols>
  <sheetData>
    <row r="3" spans="1:3">
      <c r="A3" t="s">
        <v>87</v>
      </c>
      <c r="B3" t="s">
        <v>3</v>
      </c>
      <c r="C3" t="s">
        <v>100</v>
      </c>
    </row>
    <row r="4" spans="1:3">
      <c r="A4" t="s">
        <v>27</v>
      </c>
      <c r="B4" t="s">
        <v>28</v>
      </c>
      <c r="C4">
        <v>10</v>
      </c>
    </row>
    <row r="5" spans="1:3">
      <c r="A5" t="s">
        <v>32</v>
      </c>
      <c r="B5" t="s">
        <v>33</v>
      </c>
      <c r="C5">
        <v>10</v>
      </c>
    </row>
    <row r="6" spans="1:3">
      <c r="A6" t="s">
        <v>35</v>
      </c>
      <c r="B6" t="s">
        <v>36</v>
      </c>
      <c r="C6">
        <v>6</v>
      </c>
    </row>
    <row r="7" spans="1:3">
      <c r="A7" t="s">
        <v>39</v>
      </c>
      <c r="B7" t="s">
        <v>40</v>
      </c>
      <c r="C7">
        <v>2</v>
      </c>
    </row>
    <row r="8" spans="1:3">
      <c r="A8" t="s">
        <v>42</v>
      </c>
      <c r="B8" t="s">
        <v>43</v>
      </c>
      <c r="C8">
        <v>5</v>
      </c>
    </row>
    <row r="9" spans="1:3">
      <c r="A9" t="s">
        <v>44</v>
      </c>
      <c r="B9" t="s">
        <v>45</v>
      </c>
      <c r="C9">
        <v>5</v>
      </c>
    </row>
    <row r="10" spans="1:3">
      <c r="A10" t="s">
        <v>97</v>
      </c>
      <c r="C10">
        <v>38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3.5" outlineLevelRow="3" outlineLevelCol="2"/>
  <cols>
    <col min="1" max="1" width="100.333333333333" customWidth="1"/>
  </cols>
  <sheetData>
    <row r="1" ht="33" customHeight="1" spans="1:3">
      <c r="A1" s="1" t="s">
        <v>101</v>
      </c>
      <c r="C1" s="2" t="s">
        <v>25</v>
      </c>
    </row>
    <row r="2" ht="33" customHeight="1" spans="1:1">
      <c r="A2" s="1" t="s">
        <v>102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领用记录表</vt:lpstr>
      <vt:lpstr>库存</vt:lpstr>
      <vt:lpstr>入库明细</vt:lpstr>
      <vt:lpstr>入库汇总</vt:lpstr>
      <vt:lpstr>出库明细</vt:lpstr>
      <vt:lpstr>出库汇总</vt:lpstr>
      <vt:lpstr>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2006-09-16T00:00:00Z</dcterms:created>
  <dcterms:modified xsi:type="dcterms:W3CDTF">2025-07-07T09:27:58Z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2052-12.1.0.21915</vt:lpwstr>
  </property>
</Properties>
</file>