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wmf" ContentType="image/x-w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ThisWorkbook"/>
  <bookViews>
    <workbookView xWindow="0" yWindow="0" windowWidth="27945" windowHeight="12375" tabRatio="902"/>
  </bookViews>
  <sheets>
    <sheet name="2080副驾驶员座椅总成EBOM" sheetId="7" r:id="rId1"/>
  </sheets>
  <definedNames>
    <definedName name="_xlnm._FilterDatabase" localSheetId="0" hidden="1">'2080副驾驶员座椅总成EBOM'!$A$8:$AJ$152</definedName>
    <definedName name="_xlnm.Print_Area" localSheetId="0">'2080副驾驶员座椅总成EBOM'!$A$1:$AJ$152</definedName>
    <definedName name="_xlnm.Print_Titles" localSheetId="0">'2080副驾驶员座椅总成EBOM'!$7:$8</definedName>
  </definedNames>
  <calcPr calcId="125725"/>
</workbook>
</file>

<file path=xl/calcChain.xml><?xml version="1.0" encoding="utf-8"?>
<calcChain xmlns="http://schemas.openxmlformats.org/spreadsheetml/2006/main">
  <c r="AA144" i="7"/>
  <c r="AA141"/>
  <c r="AA129"/>
  <c r="AA123" s="1"/>
  <c r="A120"/>
  <c r="A118"/>
  <c r="AA114"/>
  <c r="AA113"/>
  <c r="A113"/>
  <c r="AA111"/>
  <c r="A111"/>
  <c r="AA105"/>
  <c r="AA96"/>
  <c r="A93"/>
  <c r="A91"/>
  <c r="AA84"/>
  <c r="AA72"/>
  <c r="AA71" s="1"/>
  <c r="A69"/>
  <c r="A67"/>
  <c r="AA55"/>
  <c r="A53"/>
  <c r="A51"/>
  <c r="AA44"/>
  <c r="AA38"/>
  <c r="A35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5" s="1"/>
  <c r="A56" s="1"/>
  <c r="A57" s="1"/>
  <c r="A58" s="1"/>
  <c r="A59" s="1"/>
  <c r="A60" s="1"/>
  <c r="A61" s="1"/>
  <c r="A62" s="1"/>
  <c r="A63" s="1"/>
  <c r="A64" s="1"/>
  <c r="A65" s="1"/>
  <c r="A71" s="1"/>
  <c r="A72" s="1"/>
  <c r="A73" s="1"/>
  <c r="A74" s="1"/>
  <c r="A75" s="1"/>
  <c r="A78" s="1"/>
  <c r="A79" s="1"/>
  <c r="A80" s="1"/>
  <c r="A81" s="1"/>
  <c r="A82" s="1"/>
  <c r="A83" s="1"/>
  <c r="A84" s="1"/>
  <c r="A85" s="1"/>
  <c r="A86" s="1"/>
  <c r="A87" s="1"/>
  <c r="A88" s="1"/>
  <c r="A89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5" s="1"/>
  <c r="A116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7" s="1"/>
  <c r="A148" s="1"/>
  <c r="A149" s="1"/>
  <c r="A150" s="1"/>
  <c r="A151" s="1"/>
  <c r="A152" s="1"/>
  <c r="AA34"/>
  <c r="AA31" s="1"/>
  <c r="AA30" s="1"/>
  <c r="AA23" s="1"/>
  <c r="A34"/>
  <c r="A28"/>
  <c r="A26"/>
  <c r="A21"/>
  <c r="A19"/>
  <c r="A14"/>
  <c r="A12"/>
  <c r="A10"/>
  <c r="A16" s="1"/>
  <c r="A17" s="1"/>
  <c r="A23" s="1"/>
  <c r="A24" s="1"/>
  <c r="A30" s="1"/>
  <c r="A31" s="1"/>
  <c r="A32" s="1"/>
  <c r="A33" s="1"/>
  <c r="AJ2"/>
  <c r="AJ1"/>
  <c r="AA64" l="1"/>
  <c r="AA65" s="1"/>
  <c r="AA66" s="1"/>
  <c r="AA67" s="1"/>
  <c r="AA68" s="1"/>
  <c r="AA69" s="1"/>
  <c r="AA70" s="1"/>
  <c r="AA108"/>
  <c r="AA109"/>
  <c r="AA110"/>
  <c r="AA112"/>
  <c r="AA24"/>
  <c r="AA25" s="1"/>
  <c r="AA26" s="1"/>
  <c r="AA27" s="1"/>
  <c r="AA28" s="1"/>
  <c r="AA29" s="1"/>
  <c r="AA16"/>
  <c r="AA17" l="1"/>
  <c r="AA18" s="1"/>
  <c r="AA19" s="1"/>
  <c r="AA20" s="1"/>
  <c r="AA21" s="1"/>
  <c r="AA22" s="1"/>
  <c r="AA9"/>
  <c r="AA10" l="1"/>
  <c r="AA11" s="1"/>
  <c r="AA12" s="1"/>
  <c r="AA13" s="1"/>
  <c r="AA14" s="1"/>
  <c r="AA15" s="1"/>
  <c r="AJ5"/>
</calcChain>
</file>

<file path=xl/comments1.xml><?xml version="1.0" encoding="utf-8"?>
<comments xmlns="http://schemas.openxmlformats.org/spreadsheetml/2006/main">
  <authors>
    <author>wangyangguang</author>
  </authors>
  <commentList>
    <comment ref="L57" authorId="0">
      <text>
        <r>
          <rPr>
            <sz val="9"/>
            <rFont val="宋体"/>
            <family val="3"/>
            <charset val="134"/>
          </rPr>
          <t xml:space="preserve">工艺确定
</t>
        </r>
      </text>
    </comment>
    <comment ref="L58" authorId="0">
      <text>
        <r>
          <rPr>
            <sz val="9"/>
            <rFont val="宋体"/>
            <family val="3"/>
            <charset val="134"/>
          </rPr>
          <t xml:space="preserve">工艺确定
</t>
        </r>
      </text>
    </comment>
    <comment ref="M82" authorId="0">
      <text>
        <r>
          <rPr>
            <sz val="9"/>
            <rFont val="宋体"/>
            <family val="3"/>
            <charset val="134"/>
          </rPr>
          <t>王阳光：名称调整</t>
        </r>
      </text>
    </comment>
    <comment ref="L86" authorId="0">
      <text>
        <r>
          <rPr>
            <sz val="9"/>
            <rFont val="宋体"/>
            <family val="3"/>
            <charset val="134"/>
          </rPr>
          <t xml:space="preserve">工艺确定
</t>
        </r>
      </text>
    </comment>
    <comment ref="L87" authorId="0">
      <text>
        <r>
          <rPr>
            <sz val="9"/>
            <rFont val="宋体"/>
            <family val="3"/>
            <charset val="134"/>
          </rPr>
          <t xml:space="preserve">工艺定
工艺确定
</t>
        </r>
      </text>
    </comment>
    <comment ref="L125" authorId="0">
      <text>
        <r>
          <rPr>
            <sz val="9"/>
            <rFont val="宋体"/>
            <family val="3"/>
            <charset val="134"/>
          </rPr>
          <t>工艺确定</t>
        </r>
      </text>
    </comment>
    <comment ref="L126" authorId="0">
      <text>
        <r>
          <rPr>
            <sz val="9"/>
            <rFont val="宋体"/>
            <family val="3"/>
            <charset val="134"/>
          </rPr>
          <t xml:space="preserve">工艺确定
</t>
        </r>
      </text>
    </comment>
    <comment ref="L127" authorId="0">
      <text>
        <r>
          <rPr>
            <sz val="9"/>
            <rFont val="宋体"/>
            <family val="3"/>
            <charset val="134"/>
          </rPr>
          <t xml:space="preserve">工艺确定
</t>
        </r>
      </text>
    </comment>
    <comment ref="A141" authorId="0">
      <text>
        <r>
          <rPr>
            <b/>
            <sz val="9"/>
            <rFont val="宋体"/>
            <family val="3"/>
            <charset val="134"/>
          </rPr>
          <t>wangyangguang: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L141" authorId="0">
      <text>
        <r>
          <rPr>
            <sz val="12"/>
            <rFont val="微软雅黑"/>
            <family val="2"/>
            <charset val="134"/>
          </rPr>
          <t>王阳光：副驾手柄合并为1个手柄</t>
        </r>
      </text>
    </comment>
    <comment ref="L144" authorId="0">
      <text>
        <r>
          <rPr>
            <sz val="12"/>
            <rFont val="微软雅黑"/>
            <family val="2"/>
            <charset val="134"/>
          </rPr>
          <t>王阳光：副驾手柄合并为1个手柄</t>
        </r>
      </text>
    </comment>
  </commentList>
</comments>
</file>

<file path=xl/sharedStrings.xml><?xml version="1.0" encoding="utf-8"?>
<sst xmlns="http://schemas.openxmlformats.org/spreadsheetml/2006/main" count="2098" uniqueCount="383">
  <si>
    <t>序号</t>
  </si>
  <si>
    <t>零件号</t>
  </si>
  <si>
    <t>备注</t>
  </si>
  <si>
    <t>主料（织物）：旷达（T965）
辅料（PVC）：旷达（2084-026）</t>
  </si>
  <si>
    <t>通风主料（织物）：旷达（6257）
辅料（PVC）：旷达（2084-026）</t>
  </si>
  <si>
    <t>主料（织物）：旷达（T962）
辅料（PVC）：旷达（2084-003）</t>
  </si>
  <si>
    <t>通风主料（织物）：旷达（6257）
辅料（PVC）：旷达（2084-003）</t>
  </si>
  <si>
    <t>LG1613510060
SLT0010428</t>
  </si>
  <si>
    <t>2080副座椅总成</t>
  </si>
  <si>
    <t>— —</t>
  </si>
  <si>
    <t>LG1613510160
SLT0010489</t>
  </si>
  <si>
    <t>LZ161351000360
SLT0010846</t>
  </si>
  <si>
    <t>2080副座椅总成 （PVC）-通风加热面料</t>
  </si>
  <si>
    <t>LZ161351000621/2
SLT0012104</t>
  </si>
  <si>
    <t>2080副座椅总成 （PVC）</t>
  </si>
  <si>
    <t>统帅</t>
  </si>
  <si>
    <t>LZ161351000622/1
SLT0012105</t>
  </si>
  <si>
    <t>LZ161351000721
SLT0012106</t>
  </si>
  <si>
    <t>2080副座椅总成-悍将 （PVC）</t>
  </si>
  <si>
    <t>LZ161351000722
SLT0012107</t>
  </si>
  <si>
    <t>2080副座椅总成 -悍将（PVC）-通风加热面料</t>
  </si>
  <si>
    <t>图示</t>
  </si>
  <si>
    <t>车型配置</t>
  </si>
  <si>
    <t>A</t>
  </si>
  <si>
    <t>B</t>
  </si>
  <si>
    <t>Q2724295</t>
  </si>
  <si>
    <t>十字槽盘头自攻螺钉</t>
  </si>
  <si>
    <t>C</t>
  </si>
  <si>
    <t>BFA0010037</t>
  </si>
  <si>
    <t>校核：</t>
  </si>
  <si>
    <t>标准化：</t>
  </si>
  <si>
    <t>会签：</t>
  </si>
  <si>
    <t>中文名称</t>
  </si>
  <si>
    <t xml:space="preserve">批准: </t>
  </si>
  <si>
    <t>规格型号</t>
  </si>
  <si>
    <t>重量</t>
  </si>
  <si>
    <t>价格</t>
  </si>
  <si>
    <t>装配等级</t>
  </si>
  <si>
    <t>零件描述</t>
  </si>
  <si>
    <t>重要度</t>
  </si>
  <si>
    <t>单位</t>
  </si>
  <si>
    <t>数据版本</t>
  </si>
  <si>
    <t>图纸号</t>
  </si>
  <si>
    <t>图纸版本</t>
  </si>
  <si>
    <t>是否申请新零件号</t>
  </si>
  <si>
    <t>沿用件            Y/N</t>
  </si>
  <si>
    <t>零件类别</t>
  </si>
  <si>
    <t>材料</t>
  </si>
  <si>
    <t>材料标准</t>
  </si>
  <si>
    <t>轮廓尺寸
(长*宽*高)</t>
  </si>
  <si>
    <t>重量
（Kg）</t>
  </si>
  <si>
    <t>表面处理</t>
  </si>
  <si>
    <t>工艺规格</t>
  </si>
  <si>
    <t>工艺用量
（Kg）</t>
  </si>
  <si>
    <t>焊接长度
（cm）</t>
  </si>
  <si>
    <r>
      <rPr>
        <sz val="12"/>
        <rFont val="微软雅黑"/>
        <family val="2"/>
        <charset val="134"/>
      </rPr>
      <t>涂装面积
（m</t>
    </r>
    <r>
      <rPr>
        <vertAlign val="superscript"/>
        <sz val="12"/>
        <rFont val="微软雅黑"/>
        <family val="2"/>
        <charset val="134"/>
      </rPr>
      <t>2</t>
    </r>
    <r>
      <rPr>
        <sz val="12"/>
        <rFont val="微软雅黑"/>
        <family val="2"/>
        <charset val="134"/>
      </rPr>
      <t>）</t>
    </r>
  </si>
  <si>
    <t>外购/ 自制</t>
  </si>
  <si>
    <t>用量</t>
  </si>
  <si>
    <t>个</t>
  </si>
  <si>
    <t>Y</t>
  </si>
  <si>
    <t>N</t>
  </si>
  <si>
    <t>总成件</t>
  </si>
  <si>
    <t>ASSY</t>
  </si>
  <si>
    <t>新开，织物</t>
  </si>
  <si>
    <t>N/A</t>
  </si>
  <si>
    <t>分总成</t>
  </si>
  <si>
    <t>新开，PVC</t>
  </si>
  <si>
    <t>新开</t>
  </si>
  <si>
    <t>线材</t>
  </si>
  <si>
    <t>GB/T 342
GB/T 700</t>
  </si>
  <si>
    <t>聚氨酯</t>
  </si>
  <si>
    <t>注塑件</t>
  </si>
  <si>
    <t>借用</t>
  </si>
  <si>
    <t>GB/T 342
GB/T 699</t>
  </si>
  <si>
    <t>SLT0001093</t>
  </si>
  <si>
    <t>预埋钢丝Φ2.5*270</t>
  </si>
  <si>
    <t>无纺布</t>
  </si>
  <si>
    <t>100g/㎡</t>
  </si>
  <si>
    <t>面套</t>
  </si>
  <si>
    <t>GHRC00001</t>
  </si>
  <si>
    <t>C型钉</t>
  </si>
  <si>
    <t>标准件</t>
  </si>
  <si>
    <t>借用BA95</t>
  </si>
  <si>
    <t>管材</t>
  </si>
  <si>
    <t>钣金件</t>
  </si>
  <si>
    <t>SPFH590 3.0</t>
  </si>
  <si>
    <t>Q/BQB 301
Q/BQB 310</t>
  </si>
  <si>
    <t>借用B40</t>
  </si>
  <si>
    <t>GB/T 13793
GB/T 700</t>
  </si>
  <si>
    <t>6801621X2001A</t>
  </si>
  <si>
    <t>驾驶员调角器上连接板</t>
  </si>
  <si>
    <t>QStE500TM 2.5</t>
  </si>
  <si>
    <t>116.5*15.5*270.5</t>
  </si>
  <si>
    <t>6801622X2001A</t>
  </si>
  <si>
    <t>前排靠背复位卷簧限位支架</t>
  </si>
  <si>
    <t>19.5*30.5*13</t>
  </si>
  <si>
    <t>SLT0010190</t>
  </si>
  <si>
    <t>复位卷簧下限位支架</t>
  </si>
  <si>
    <t>20*30.5*12</t>
  </si>
  <si>
    <t>6804520X2001A</t>
  </si>
  <si>
    <t>左侧手动调角器总成</t>
  </si>
  <si>
    <t>Q235 φ5</t>
  </si>
  <si>
    <t>电泳</t>
  </si>
  <si>
    <t>6801634X2001A</t>
  </si>
  <si>
    <t>前排靠背复位卷簧安装支架</t>
  </si>
  <si>
    <t>SAPH440 4.0</t>
  </si>
  <si>
    <t>26*54*6</t>
  </si>
  <si>
    <t>Q235 φ6</t>
  </si>
  <si>
    <t>借用M4-2060</t>
  </si>
  <si>
    <t>6801636X2001A</t>
  </si>
  <si>
    <t>靠背调角器涡簧</t>
  </si>
  <si>
    <t>曲簧</t>
  </si>
  <si>
    <t>65Mn</t>
  </si>
  <si>
    <t>GB/T1222</t>
  </si>
  <si>
    <t>Q235 2.0</t>
  </si>
  <si>
    <t>GB/T 708
GB/T 700</t>
  </si>
  <si>
    <t>镀黑锌</t>
  </si>
  <si>
    <t>塑料件</t>
  </si>
  <si>
    <t>标准件
护板固定</t>
  </si>
  <si>
    <t>ST4.2*13</t>
  </si>
  <si>
    <t>钢丝</t>
  </si>
  <si>
    <t>SLT0001126</t>
  </si>
  <si>
    <t>预埋钢丝Φ2.5*400</t>
  </si>
  <si>
    <t>Q235 φ8</t>
  </si>
  <si>
    <t>BQB40-6807121</t>
  </si>
  <si>
    <t>弹簧钢丝</t>
  </si>
  <si>
    <t>PE袋</t>
  </si>
  <si>
    <t>LZ16135000360
SLT0010846</t>
  </si>
  <si>
    <t>SLT0012133</t>
  </si>
  <si>
    <t>副驾座垫护面总成（PVC）-通风加热面料</t>
  </si>
  <si>
    <t>SLT0012134</t>
  </si>
  <si>
    <t>副驾座垫护面总成（PVC）</t>
  </si>
  <si>
    <t>SLT0012135</t>
  </si>
  <si>
    <t>SLT0010439</t>
  </si>
  <si>
    <t>副驾靠背支撑钢丝焊接总成</t>
  </si>
  <si>
    <t>SLT0011478</t>
  </si>
  <si>
    <t>SLT0010798</t>
  </si>
  <si>
    <t>SLT0011477</t>
  </si>
  <si>
    <t>SLT0010799</t>
  </si>
  <si>
    <t>SLT0010725</t>
  </si>
  <si>
    <t>中间靠背左侧装车钣金总成</t>
  </si>
  <si>
    <t>SLT0010724</t>
  </si>
  <si>
    <t>中间靠背装车钣金焊接支架</t>
  </si>
  <si>
    <t>SLT0012108</t>
  </si>
  <si>
    <t>副驾靠背总成（PVC）</t>
  </si>
  <si>
    <t>SLT0012109</t>
  </si>
  <si>
    <t>副驾靠背总成（PVC）-通风加热面料</t>
  </si>
  <si>
    <t>SLT0012110</t>
  </si>
  <si>
    <t>SLT0012111</t>
  </si>
  <si>
    <t>SLT0012112</t>
  </si>
  <si>
    <t>副驾靠背骨架泡沫护面总成（PVC）</t>
  </si>
  <si>
    <t>SLT0012113</t>
  </si>
  <si>
    <t>副驾靠背骨架泡沫护面总成（PVC）-通风加热面料</t>
  </si>
  <si>
    <t>SLT0012114</t>
  </si>
  <si>
    <t>SLT0012115</t>
  </si>
  <si>
    <t>SLT0012116</t>
  </si>
  <si>
    <t>副驾靠背护面总成（PVC）</t>
  </si>
  <si>
    <t>SLT0012117</t>
  </si>
  <si>
    <t>副驾靠背护面总成（PVC）-通风加热面料</t>
  </si>
  <si>
    <t>SLT0012118</t>
  </si>
  <si>
    <t>SLT0012119</t>
  </si>
  <si>
    <t>SLT0012120</t>
  </si>
  <si>
    <t>中靠背总成（PVC）</t>
  </si>
  <si>
    <t>SLT0012121</t>
  </si>
  <si>
    <t>中靠背总成（PVC）-通风加热面料</t>
  </si>
  <si>
    <t>SLT0012122</t>
  </si>
  <si>
    <t>SLT0012123</t>
  </si>
  <si>
    <t>SLT0012124</t>
  </si>
  <si>
    <t>中间座靠背护面总成（PVC）</t>
  </si>
  <si>
    <t>SLT0012125</t>
  </si>
  <si>
    <t>中间座靠背护面总成（PVC）-通风加热面料</t>
  </si>
  <si>
    <t>SLT0012126</t>
  </si>
  <si>
    <t>SLT0012127</t>
  </si>
  <si>
    <t>SLT0012128</t>
  </si>
  <si>
    <t>副驾坐垫总成（PVC）</t>
  </si>
  <si>
    <t>SLT0012129</t>
  </si>
  <si>
    <t>副驾坐垫总成（PVC）-通风加热面料</t>
  </si>
  <si>
    <t>SLT0012130</t>
  </si>
  <si>
    <t>SLT0012131</t>
  </si>
  <si>
    <t>SLT0012132</t>
  </si>
  <si>
    <t>设计:</t>
  </si>
  <si>
    <t>统帅副驾驶员座椅总成EBOM清单</t>
  </si>
  <si>
    <t>标配</t>
  </si>
  <si>
    <t>座椅总成，2080
织物</t>
  </si>
  <si>
    <t>座椅总成，2080
PVC</t>
  </si>
  <si>
    <t>座椅总成，2080
PVC-通风加热面料</t>
  </si>
  <si>
    <t>SLT0010497</t>
  </si>
  <si>
    <t>副驾靠背总成（织物）</t>
  </si>
  <si>
    <t>SLT0010429</t>
  </si>
  <si>
    <t>SLT0011330</t>
  </si>
  <si>
    <t>新开，PVC--通风加热面料</t>
  </si>
  <si>
    <t>SLT0010519</t>
  </si>
  <si>
    <t>副驾靠背骨架泡沫护面总成（织物）</t>
  </si>
  <si>
    <t>SLT0010430</t>
  </si>
  <si>
    <t>SLT0011331</t>
  </si>
  <si>
    <t>新开，PVC-通风加热面料</t>
  </si>
  <si>
    <t>SLT0010351</t>
  </si>
  <si>
    <t>副驾靠背骨架焊接总成</t>
  </si>
  <si>
    <t>骨架总成，新开</t>
  </si>
  <si>
    <t>SLT0010436</t>
  </si>
  <si>
    <t>副驾靠背主管焊接总成</t>
  </si>
  <si>
    <t>SLT0010354</t>
  </si>
  <si>
    <t>副驾靠背主管</t>
  </si>
  <si>
    <r>
      <rPr>
        <sz val="12"/>
        <rFont val="微软雅黑"/>
        <family val="2"/>
        <charset val="134"/>
      </rPr>
      <t>Q</t>
    </r>
    <r>
      <rPr>
        <sz val="12"/>
        <rFont val="微软雅黑"/>
        <family val="2"/>
        <charset val="134"/>
      </rPr>
      <t>235</t>
    </r>
    <r>
      <rPr>
        <sz val="12"/>
        <rFont val="微软雅黑"/>
        <family val="2"/>
        <charset val="134"/>
      </rPr>
      <t xml:space="preserve">
Φ25x</t>
    </r>
    <r>
      <rPr>
        <sz val="12"/>
        <rFont val="微软雅黑"/>
        <family val="2"/>
        <charset val="134"/>
      </rPr>
      <t>1.5</t>
    </r>
  </si>
  <si>
    <t>SLT0010437</t>
  </si>
  <si>
    <t>副驾靠背头枕支撑杆</t>
  </si>
  <si>
    <t>SLT0010441</t>
  </si>
  <si>
    <t>副驾靠背横支撑钢丝B</t>
  </si>
  <si>
    <t>SLT0010442</t>
  </si>
  <si>
    <t>副驾靠背竖支撑钢丝A</t>
  </si>
  <si>
    <t>SLT0010357</t>
  </si>
  <si>
    <t>副驾靠背旋转轴固定座</t>
  </si>
  <si>
    <t>Q235 3.0</t>
  </si>
  <si>
    <t>SLT0010432</t>
  </si>
  <si>
    <t>副驾靠背右侧上连接板焊接总成</t>
  </si>
  <si>
    <t>SLT0010433</t>
  </si>
  <si>
    <t>副驾靠背右侧上连接板</t>
  </si>
  <si>
    <t>SLT0010435</t>
  </si>
  <si>
    <t>右侧手动调角器总成</t>
  </si>
  <si>
    <t>SLT0010355</t>
  </si>
  <si>
    <t>副驾靠背侧翼支撑钢丝</t>
  </si>
  <si>
    <t>SLT0010434</t>
  </si>
  <si>
    <t>副驾靠背右侧装车钣金焊接总成</t>
  </si>
  <si>
    <t>SLT0010353</t>
  </si>
  <si>
    <t>副驾靠背右侧装车钣金</t>
  </si>
  <si>
    <t>SLT0010486</t>
  </si>
  <si>
    <t>副驾靠背护面总成</t>
  </si>
  <si>
    <t>SLT0010444</t>
  </si>
  <si>
    <t>SLT0010848</t>
  </si>
  <si>
    <t>SLT0010358</t>
  </si>
  <si>
    <t>副驾靠背泡沫总成</t>
  </si>
  <si>
    <t>SLT0010445</t>
  </si>
  <si>
    <t>副驾靠背泡沫本体</t>
  </si>
  <si>
    <t>PUR，60kg/m3</t>
  </si>
  <si>
    <t>60kg/m3</t>
  </si>
  <si>
    <t>SLT0001092</t>
  </si>
  <si>
    <t>预埋钢丝2.5*220</t>
  </si>
  <si>
    <t>60 φ2.5*220</t>
  </si>
  <si>
    <t>SLT0000264</t>
  </si>
  <si>
    <t>预埋钢丝2.5*320</t>
  </si>
  <si>
    <t>SLT0010446</t>
  </si>
  <si>
    <t>副驾靠背无纺布</t>
  </si>
  <si>
    <t>SLT0010360</t>
  </si>
  <si>
    <t>副驾靠背右侧护板</t>
  </si>
  <si>
    <t>PP-TP15  2.5</t>
  </si>
  <si>
    <t>6905101X2001A</t>
  </si>
  <si>
    <t>旋转轴套</t>
  </si>
  <si>
    <t>借用M4</t>
  </si>
  <si>
    <t>ASA</t>
  </si>
  <si>
    <t>30*10*30</t>
  </si>
  <si>
    <t>SLT0010498</t>
  </si>
  <si>
    <t>中靠背总成</t>
  </si>
  <si>
    <t>SLT0010447</t>
  </si>
  <si>
    <t>SLT0011332</t>
  </si>
  <si>
    <t>SLT0010362</t>
  </si>
  <si>
    <t>中间靠背骨架焊接总成</t>
  </si>
  <si>
    <t>SLT0010448</t>
  </si>
  <si>
    <t>中间靠背右侧调角器焊接总成</t>
  </si>
  <si>
    <t>SLT0010363</t>
  </si>
  <si>
    <t>中间靠背左侧装车钣金</t>
  </si>
  <si>
    <t>SLT0010364</t>
  </si>
  <si>
    <t>中间靠背主管</t>
  </si>
  <si>
    <t>SLT0010365</t>
  </si>
  <si>
    <t>中间靠背下横支撑管</t>
  </si>
  <si>
    <r>
      <rPr>
        <sz val="12"/>
        <rFont val="微软雅黑"/>
        <family val="2"/>
        <charset val="134"/>
      </rPr>
      <t>Q235</t>
    </r>
    <r>
      <rPr>
        <sz val="12"/>
        <rFont val="微软雅黑"/>
        <family val="2"/>
        <charset val="134"/>
      </rPr>
      <t xml:space="preserve">
Φ25x</t>
    </r>
    <r>
      <rPr>
        <sz val="12"/>
        <rFont val="微软雅黑"/>
        <family val="2"/>
        <charset val="134"/>
      </rPr>
      <t>1.5</t>
    </r>
  </si>
  <si>
    <t>SLT0010449</t>
  </si>
  <si>
    <t>拉簧挂接钣金</t>
  </si>
  <si>
    <t>Q235 2.5</t>
  </si>
  <si>
    <t>SLT0010366</t>
  </si>
  <si>
    <t>中间靠背支撑钣金条</t>
  </si>
  <si>
    <t>SLT0010472</t>
  </si>
  <si>
    <t>拉簧</t>
  </si>
  <si>
    <t>SLT0010371</t>
  </si>
  <si>
    <t>中间座靠背泡沫总成</t>
  </si>
  <si>
    <t>SLT0010450</t>
  </si>
  <si>
    <t>中间座靠背泡沫本体</t>
  </si>
  <si>
    <t>PUR，60kg/㎥</t>
  </si>
  <si>
    <t>60kg/㎥</t>
  </si>
  <si>
    <t>预埋钢丝Φ2.5*220</t>
  </si>
  <si>
    <t>60 Φ2.5*220</t>
  </si>
  <si>
    <t>预埋钢丝Φ2.5*320</t>
  </si>
  <si>
    <t>60 Φ2.5*320</t>
  </si>
  <si>
    <t>SLT0010487</t>
  </si>
  <si>
    <t>中间座靠背护面总成</t>
  </si>
  <si>
    <t>SLT0010451</t>
  </si>
  <si>
    <t>SLT0011329</t>
  </si>
  <si>
    <t>SLT0010452</t>
  </si>
  <si>
    <t>储物盒总成</t>
  </si>
  <si>
    <t>SLT0010369</t>
  </si>
  <si>
    <t>储物盒上盖</t>
  </si>
  <si>
    <t>PP-TP20  2.8</t>
  </si>
  <si>
    <t>SLT0010370</t>
  </si>
  <si>
    <t>储物盒下盒</t>
  </si>
  <si>
    <t>合页</t>
  </si>
  <si>
    <t>冲压件</t>
  </si>
  <si>
    <t>13*196*29</t>
  </si>
  <si>
    <t>Q2740412F31</t>
  </si>
  <si>
    <t>十字槽沉头自攻螺钉</t>
  </si>
  <si>
    <t>借用M4-2060，装合页</t>
  </si>
  <si>
    <t>ST4.2X12</t>
  </si>
  <si>
    <t>12*8*8</t>
  </si>
  <si>
    <t>内梅花三角牙自攻螺钉</t>
  </si>
  <si>
    <t>标准件，借用H6</t>
  </si>
  <si>
    <t>M5</t>
  </si>
  <si>
    <t>SLT0010373</t>
  </si>
  <si>
    <t>中间靠背左侧护板</t>
  </si>
  <si>
    <t>SLT0010375</t>
  </si>
  <si>
    <t>中间固定支架焊接总成</t>
  </si>
  <si>
    <t>SLT0010385</t>
  </si>
  <si>
    <t>中间固定支架</t>
  </si>
  <si>
    <t>3.0
SAPH440</t>
  </si>
  <si>
    <t>SLT0010376</t>
  </si>
  <si>
    <t>中间固定支架旋转轴</t>
  </si>
  <si>
    <t>机加件</t>
  </si>
  <si>
    <t>35 Φ12</t>
  </si>
  <si>
    <t>SLT0010499</t>
  </si>
  <si>
    <t>副驾坐垫总成</t>
  </si>
  <si>
    <t>SLT0010453</t>
  </si>
  <si>
    <t>528*889*204</t>
  </si>
  <si>
    <t>SLT0011333</t>
  </si>
  <si>
    <t>SLT0010488</t>
  </si>
  <si>
    <t>副驾座垫护面总成</t>
  </si>
  <si>
    <t>护面</t>
  </si>
  <si>
    <t>SLT0010454</t>
  </si>
  <si>
    <t>SLT0010849</t>
  </si>
  <si>
    <t>SLT0010396</t>
  </si>
  <si>
    <t>副驾座垫泡沫总成</t>
  </si>
  <si>
    <t>SLT0010455</t>
  </si>
  <si>
    <t>副驾座垫泡沫本体</t>
  </si>
  <si>
    <t>PUR，65km/m³</t>
  </si>
  <si>
    <t>65km/m³</t>
  </si>
  <si>
    <t>60 Φ2.5*270</t>
  </si>
  <si>
    <t>60 Φ2.5*400</t>
  </si>
  <si>
    <t>右侧硬质泡沫</t>
  </si>
  <si>
    <t>再生棉</t>
  </si>
  <si>
    <t>310*64*80</t>
  </si>
  <si>
    <t>SLT0010397</t>
  </si>
  <si>
    <t>副驾座垫骨架总成</t>
  </si>
  <si>
    <t>SLT0010456</t>
  </si>
  <si>
    <t>副驾座垫骨架钢丝A</t>
  </si>
  <si>
    <t>Q195 φ5</t>
  </si>
  <si>
    <t>SLT0010457</t>
  </si>
  <si>
    <t>副驾座垫骨架钢丝B</t>
  </si>
  <si>
    <t>SLT0010458</t>
  </si>
  <si>
    <t>副驾座垫骨架钢丝C</t>
  </si>
  <si>
    <t>SLT0010459</t>
  </si>
  <si>
    <t>副驾座垫骨架钢丝D</t>
  </si>
  <si>
    <t>SLT0010460</t>
  </si>
  <si>
    <t>副驾座垫骨架钢丝E</t>
  </si>
  <si>
    <t>SLT0010461</t>
  </si>
  <si>
    <t>副驾座垫骨架钢丝F</t>
  </si>
  <si>
    <t>SLT0010462</t>
  </si>
  <si>
    <t>副驾座垫骨架钢丝G</t>
  </si>
  <si>
    <t>SLT0010463</t>
  </si>
  <si>
    <t>副驾座垫骨架钢丝H</t>
  </si>
  <si>
    <t>SLT0010377</t>
  </si>
  <si>
    <t>副驾座垫左前地脚</t>
  </si>
  <si>
    <t>SLT0010378</t>
  </si>
  <si>
    <t>副驾座垫右前地脚</t>
  </si>
  <si>
    <t>SLT0010379</t>
  </si>
  <si>
    <t>副驾坐垫后地脚</t>
  </si>
  <si>
    <t>副驾靠背左解锁手轮总成</t>
  </si>
  <si>
    <t>副驾左靠背解锁手轮</t>
  </si>
  <si>
    <t>SLT0010361</t>
  </si>
  <si>
    <t>2.5
PA6+GF30</t>
  </si>
  <si>
    <t>副驾靠背右解锁手轮总成</t>
  </si>
  <si>
    <t>副驾靠背右解锁手轮</t>
  </si>
  <si>
    <t>6900301X2001A</t>
  </si>
  <si>
    <t>主靠背总成包装袋</t>
  </si>
  <si>
    <t>6900102X2001A</t>
  </si>
  <si>
    <t>副靠背总成包装袋</t>
  </si>
  <si>
    <t>6900103X2001A</t>
  </si>
  <si>
    <t>坐垫总成包装袋</t>
  </si>
  <si>
    <t>SLT0010466</t>
  </si>
  <si>
    <t>副驾靠背总成产品标识</t>
  </si>
  <si>
    <t>标签</t>
  </si>
  <si>
    <t>SLT0010467</t>
  </si>
  <si>
    <t>中间靠背总成产品标识</t>
  </si>
  <si>
    <t>SLT0010468</t>
  </si>
  <si>
    <t>副驾坐垫总成产品标识</t>
  </si>
  <si>
    <t>说明：</t>
    <phoneticPr fontId="23" type="noConversion"/>
  </si>
  <si>
    <t>版本：</t>
    <phoneticPr fontId="23" type="noConversion"/>
  </si>
  <si>
    <t>日期：</t>
    <phoneticPr fontId="23" type="noConversion"/>
  </si>
</sst>
</file>

<file path=xl/styles.xml><?xml version="1.0" encoding="utf-8"?>
<styleSheet xmlns="http://schemas.openxmlformats.org/spreadsheetml/2006/main">
  <numFmts count="4">
    <numFmt numFmtId="176" formatCode="0.0000_ "/>
    <numFmt numFmtId="177" formatCode="0_);[Red]\(0\)"/>
    <numFmt numFmtId="178" formatCode="0.000_);[Red]\(0.000\)"/>
    <numFmt numFmtId="179" formatCode="0.0000_);[Red]\(0.0000\)"/>
  </numFmts>
  <fonts count="24">
    <font>
      <sz val="11"/>
      <color theme="1"/>
      <name val="宋体"/>
      <charset val="134"/>
      <scheme val="minor"/>
    </font>
    <font>
      <sz val="11"/>
      <name val="微软雅黑"/>
      <charset val="134"/>
    </font>
    <font>
      <sz val="12"/>
      <name val="微软雅黑"/>
      <charset val="134"/>
    </font>
    <font>
      <sz val="11"/>
      <color theme="1"/>
      <name val="微软雅黑"/>
      <charset val="134"/>
    </font>
    <font>
      <b/>
      <sz val="12"/>
      <name val="微软雅黑"/>
      <charset val="134"/>
    </font>
    <font>
      <b/>
      <sz val="14"/>
      <name val="微软雅黑"/>
      <charset val="134"/>
    </font>
    <font>
      <sz val="10"/>
      <name val="微软雅黑"/>
      <charset val="134"/>
    </font>
    <font>
      <b/>
      <sz val="20"/>
      <name val="微软雅黑"/>
      <charset val="134"/>
    </font>
    <font>
      <sz val="12"/>
      <color theme="1"/>
      <name val="微软雅黑"/>
      <charset val="134"/>
    </font>
    <font>
      <sz val="10"/>
      <name val="宋体"/>
      <charset val="134"/>
      <scheme val="minor"/>
    </font>
    <font>
      <sz val="8"/>
      <name val="微软雅黑"/>
      <charset val="134"/>
    </font>
    <font>
      <sz val="12"/>
      <color rgb="FF000000"/>
      <name val="微软雅黑"/>
      <charset val="134"/>
    </font>
    <font>
      <sz val="12"/>
      <name val="宋体"/>
      <charset val="134"/>
    </font>
    <font>
      <b/>
      <sz val="10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2"/>
      <name val="新細明體"/>
      <charset val="136"/>
    </font>
    <font>
      <vertAlign val="superscript"/>
      <sz val="12"/>
      <name val="微软雅黑"/>
      <family val="2"/>
      <charset val="134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b/>
      <sz val="14"/>
      <name val="微软雅黑"/>
      <family val="2"/>
      <charset val="134"/>
    </font>
    <font>
      <sz val="12"/>
      <name val="微软雅黑"/>
      <family val="2"/>
      <charset val="134"/>
    </font>
    <font>
      <b/>
      <sz val="12"/>
      <name val="微软雅黑"/>
      <family val="2"/>
      <charset val="134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9">
    <xf numFmtId="0" fontId="0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" applyNumberFormat="0" applyFill="0" applyBorder="0" applyAlignment="0" applyProtection="0">
      <alignment vertical="center"/>
    </xf>
    <xf numFmtId="0" fontId="12" fillId="0" borderId="0"/>
    <xf numFmtId="0" fontId="12" fillId="0" borderId="0"/>
    <xf numFmtId="0" fontId="15" fillId="0" borderId="0"/>
    <xf numFmtId="0" fontId="16" fillId="0" borderId="0"/>
    <xf numFmtId="0" fontId="12" fillId="0" borderId="0"/>
    <xf numFmtId="0" fontId="12" fillId="0" borderId="0"/>
  </cellStyleXfs>
  <cellXfs count="135">
    <xf numFmtId="0" fontId="0" fillId="0" borderId="0" xfId="0">
      <alignment vertical="center"/>
    </xf>
    <xf numFmtId="0" fontId="1" fillId="0" borderId="0" xfId="7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2" applyFont="1" applyFill="1" applyBorder="1" applyAlignment="1" applyProtection="1">
      <alignment horizontal="center" vertical="center" wrapText="1"/>
      <protection locked="0"/>
    </xf>
    <xf numFmtId="0" fontId="1" fillId="0" borderId="0" xfId="7" applyNumberFormat="1" applyFont="1" applyFill="1" applyBorder="1" applyAlignment="1" applyProtection="1">
      <alignment horizontal="left" vertical="center" wrapText="1"/>
      <protection locked="0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7" applyNumberFormat="1" applyFont="1" applyFill="1" applyBorder="1" applyAlignment="1" applyProtection="1">
      <alignment horizontal="left" vertical="center" wrapText="1"/>
      <protection locked="0"/>
    </xf>
    <xf numFmtId="0" fontId="2" fillId="0" borderId="1" xfId="7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2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7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2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7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7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7" applyNumberFormat="1" applyFont="1" applyFill="1" applyAlignment="1" applyProtection="1">
      <alignment horizontal="center" vertical="center" wrapText="1"/>
      <protection locked="0"/>
    </xf>
    <xf numFmtId="0" fontId="3" fillId="0" borderId="0" xfId="0" applyFont="1" applyFill="1">
      <alignment vertical="center"/>
    </xf>
    <xf numFmtId="0" fontId="0" fillId="0" borderId="0" xfId="0" applyFill="1">
      <alignment vertical="center"/>
    </xf>
    <xf numFmtId="0" fontId="2" fillId="0" borderId="0" xfId="7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7" applyFont="1" applyFill="1" applyBorder="1" applyAlignment="1" applyProtection="1">
      <alignment horizontal="center" vertical="center" wrapText="1"/>
      <protection locked="0"/>
    </xf>
    <xf numFmtId="49" fontId="1" fillId="0" borderId="0" xfId="7" applyNumberFormat="1" applyFont="1" applyFill="1" applyBorder="1" applyAlignment="1" applyProtection="1">
      <alignment horizontal="center" vertical="center" wrapText="1"/>
      <protection locked="0"/>
    </xf>
    <xf numFmtId="176" fontId="1" fillId="0" borderId="0" xfId="7" applyNumberFormat="1" applyFont="1" applyFill="1" applyBorder="1" applyAlignment="1" applyProtection="1">
      <alignment horizontal="left" vertical="center" wrapText="1"/>
      <protection locked="0"/>
    </xf>
    <xf numFmtId="0" fontId="2" fillId="0" borderId="1" xfId="7" applyFont="1" applyFill="1" applyBorder="1" applyAlignment="1" applyProtection="1">
      <alignment horizontal="center" vertical="center" wrapText="1"/>
      <protection locked="0"/>
    </xf>
    <xf numFmtId="0" fontId="2" fillId="0" borderId="4" xfId="2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>
      <alignment vertical="center"/>
    </xf>
    <xf numFmtId="0" fontId="6" fillId="0" borderId="1" xfId="7" applyFont="1" applyFill="1" applyBorder="1" applyAlignment="1" applyProtection="1">
      <alignment horizontal="center" vertical="center" wrapText="1"/>
      <protection locked="0"/>
    </xf>
    <xf numFmtId="0" fontId="6" fillId="0" borderId="1" xfId="2" applyNumberFormat="1" applyFont="1" applyFill="1" applyBorder="1" applyAlignment="1" applyProtection="1">
      <alignment horizontal="center" vertical="center" wrapText="1"/>
      <protection locked="0"/>
    </xf>
    <xf numFmtId="177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2" fillId="0" borderId="1" xfId="2" applyNumberFormat="1" applyFont="1" applyFill="1" applyBorder="1" applyAlignment="1" applyProtection="1">
      <alignment horizontal="left" vertical="center" wrapText="1"/>
      <protection locked="0"/>
    </xf>
    <xf numFmtId="177" fontId="2" fillId="0" borderId="2" xfId="0" applyNumberFormat="1" applyFont="1" applyFill="1" applyBorder="1" applyAlignment="1">
      <alignment horizontal="center" vertical="center" wrapText="1"/>
    </xf>
    <xf numFmtId="49" fontId="1" fillId="0" borderId="1" xfId="7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2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1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left" vertical="center"/>
    </xf>
    <xf numFmtId="178" fontId="2" fillId="0" borderId="1" xfId="2" applyNumberFormat="1" applyFont="1" applyFill="1" applyBorder="1" applyAlignment="1" applyProtection="1">
      <alignment horizontal="center" vertical="center" wrapText="1"/>
      <protection locked="0"/>
    </xf>
    <xf numFmtId="176" fontId="2" fillId="0" borderId="1" xfId="0" applyNumberFormat="1" applyFont="1" applyFill="1" applyBorder="1" applyAlignment="1">
      <alignment horizontal="left" vertical="center" wrapText="1"/>
    </xf>
    <xf numFmtId="179" fontId="2" fillId="0" borderId="1" xfId="0" applyNumberFormat="1" applyFont="1" applyFill="1" applyBorder="1" applyAlignment="1">
      <alignment horizontal="left" vertical="center" wrapText="1"/>
    </xf>
    <xf numFmtId="0" fontId="1" fillId="0" borderId="1" xfId="7" applyFont="1" applyFill="1" applyBorder="1" applyAlignment="1" applyProtection="1">
      <alignment horizontal="center" vertical="center" wrapText="1"/>
      <protection locked="0"/>
    </xf>
    <xf numFmtId="176" fontId="2" fillId="0" borderId="1" xfId="0" applyNumberFormat="1" applyFont="1" applyFill="1" applyBorder="1" applyAlignment="1">
      <alignment horizontal="center" vertical="center" wrapText="1"/>
    </xf>
    <xf numFmtId="0" fontId="4" fillId="0" borderId="1" xfId="7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2" applyFont="1" applyFill="1" applyBorder="1" applyAlignment="1" applyProtection="1">
      <alignment horizontal="center" vertical="center" wrapText="1" shrinkToFit="1"/>
      <protection locked="0"/>
    </xf>
    <xf numFmtId="0" fontId="2" fillId="0" borderId="1" xfId="2" applyFont="1" applyFill="1" applyBorder="1" applyAlignment="1" applyProtection="1">
      <alignment horizontal="left" vertical="center" wrapText="1" shrinkToFit="1"/>
      <protection locked="0"/>
    </xf>
    <xf numFmtId="0" fontId="2" fillId="0" borderId="3" xfId="2" applyFont="1" applyFill="1" applyBorder="1" applyAlignment="1" applyProtection="1">
      <alignment horizontal="center" vertical="center" wrapText="1" shrinkToFit="1"/>
      <protection locked="0"/>
    </xf>
    <xf numFmtId="0" fontId="2" fillId="0" borderId="1" xfId="0" applyFont="1" applyFill="1" applyBorder="1" applyAlignment="1">
      <alignment vertical="center" wrapText="1"/>
    </xf>
    <xf numFmtId="0" fontId="2" fillId="0" borderId="1" xfId="3" applyNumberFormat="1" applyFont="1" applyFill="1" applyBorder="1" applyAlignment="1">
      <alignment horizontal="center" vertical="center" wrapText="1"/>
    </xf>
    <xf numFmtId="0" fontId="2" fillId="0" borderId="1" xfId="2" applyFont="1" applyFill="1" applyBorder="1" applyAlignment="1" applyProtection="1">
      <alignment vertical="center" wrapText="1" shrinkToFit="1"/>
      <protection locked="0"/>
    </xf>
    <xf numFmtId="0" fontId="2" fillId="0" borderId="1" xfId="2" applyFont="1" applyFill="1" applyBorder="1" applyAlignment="1" applyProtection="1">
      <alignment horizontal="left" vertical="center" wrapText="1"/>
      <protection locked="0"/>
    </xf>
    <xf numFmtId="177" fontId="2" fillId="0" borderId="1" xfId="5" applyNumberFormat="1" applyFont="1" applyFill="1" applyBorder="1" applyAlignment="1">
      <alignment horizontal="center" vertical="center" wrapText="1"/>
    </xf>
    <xf numFmtId="176" fontId="2" fillId="0" borderId="1" xfId="5" applyNumberFormat="1" applyFont="1" applyFill="1" applyBorder="1" applyAlignment="1">
      <alignment horizontal="left" vertical="center"/>
    </xf>
    <xf numFmtId="176" fontId="2" fillId="0" borderId="1" xfId="5" applyNumberFormat="1" applyFont="1" applyFill="1" applyBorder="1" applyAlignment="1">
      <alignment horizontal="left" vertical="center" wrapText="1"/>
    </xf>
    <xf numFmtId="0" fontId="2" fillId="0" borderId="3" xfId="7" applyNumberFormat="1" applyFont="1" applyFill="1" applyBorder="1" applyAlignment="1" applyProtection="1">
      <alignment horizontal="center" vertical="center" wrapText="1"/>
      <protection locked="0"/>
    </xf>
    <xf numFmtId="179" fontId="2" fillId="0" borderId="1" xfId="5" applyNumberFormat="1" applyFont="1" applyFill="1" applyBorder="1" applyAlignment="1">
      <alignment horizontal="left" vertical="center" wrapText="1"/>
    </xf>
    <xf numFmtId="176" fontId="2" fillId="0" borderId="1" xfId="2" applyNumberFormat="1" applyFont="1" applyFill="1" applyBorder="1" applyAlignment="1" applyProtection="1">
      <alignment horizontal="left" vertical="center" wrapText="1" shrinkToFit="1"/>
      <protection locked="0"/>
    </xf>
    <xf numFmtId="49" fontId="9" fillId="0" borderId="1" xfId="1" applyNumberFormat="1" applyFont="1" applyFill="1" applyBorder="1" applyAlignment="1">
      <alignment horizontal="center" vertical="center" wrapText="1"/>
    </xf>
    <xf numFmtId="177" fontId="10" fillId="0" borderId="1" xfId="0" applyNumberFormat="1" applyFont="1" applyFill="1" applyBorder="1" applyAlignment="1">
      <alignment horizontal="center" vertical="center" wrapText="1"/>
    </xf>
    <xf numFmtId="176" fontId="11" fillId="0" borderId="0" xfId="0" applyNumberFormat="1" applyFont="1" applyFill="1" applyAlignment="1">
      <alignment horizontal="left" vertical="center"/>
    </xf>
    <xf numFmtId="176" fontId="8" fillId="0" borderId="0" xfId="0" applyNumberFormat="1" applyFont="1" applyFill="1" applyAlignment="1">
      <alignment horizontal="left" vertical="center"/>
    </xf>
    <xf numFmtId="0" fontId="2" fillId="2" borderId="1" xfId="7" applyFont="1" applyFill="1" applyBorder="1" applyAlignment="1" applyProtection="1">
      <alignment horizontal="center" vertical="center" wrapText="1"/>
      <protection locked="0"/>
    </xf>
    <xf numFmtId="49" fontId="2" fillId="2" borderId="1" xfId="7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2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>
      <alignment horizontal="center" vertical="center"/>
    </xf>
    <xf numFmtId="178" fontId="2" fillId="2" borderId="1" xfId="2" applyNumberFormat="1" applyFont="1" applyFill="1" applyBorder="1" applyAlignment="1" applyProtection="1">
      <alignment horizontal="center" vertical="center" wrapText="1"/>
      <protection locked="0"/>
    </xf>
    <xf numFmtId="0" fontId="1" fillId="2" borderId="0" xfId="7" applyNumberFormat="1" applyFont="1" applyFill="1" applyBorder="1" applyAlignment="1" applyProtection="1">
      <alignment horizontal="center" vertical="center" wrapText="1"/>
      <protection locked="0"/>
    </xf>
    <xf numFmtId="0" fontId="2" fillId="2" borderId="4" xfId="2" applyNumberFormat="1" applyFont="1" applyFill="1" applyBorder="1" applyAlignment="1" applyProtection="1">
      <alignment horizontal="center" vertical="center" wrapText="1"/>
      <protection locked="0"/>
    </xf>
    <xf numFmtId="177" fontId="2" fillId="2" borderId="1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left" vertical="center" wrapText="1"/>
    </xf>
    <xf numFmtId="176" fontId="2" fillId="2" borderId="1" xfId="0" applyNumberFormat="1" applyFont="1" applyFill="1" applyBorder="1" applyAlignment="1">
      <alignment horizontal="left" vertical="center" wrapText="1"/>
    </xf>
    <xf numFmtId="0" fontId="2" fillId="2" borderId="1" xfId="2" applyFont="1" applyFill="1" applyBorder="1" applyAlignment="1" applyProtection="1">
      <alignment horizontal="left" vertical="center" wrapText="1" shrinkToFit="1"/>
      <protection locked="0"/>
    </xf>
    <xf numFmtId="0" fontId="1" fillId="2" borderId="0" xfId="7" applyNumberFormat="1" applyFont="1" applyFill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>
      <alignment vertical="center" wrapText="1"/>
    </xf>
    <xf numFmtId="177" fontId="2" fillId="2" borderId="1" xfId="5" applyNumberFormat="1" applyFont="1" applyFill="1" applyBorder="1" applyAlignment="1">
      <alignment horizontal="center" vertical="center" wrapText="1"/>
    </xf>
    <xf numFmtId="176" fontId="2" fillId="2" borderId="1" xfId="5" applyNumberFormat="1" applyFont="1" applyFill="1" applyBorder="1" applyAlignment="1">
      <alignment horizontal="left" vertical="center" wrapText="1"/>
    </xf>
    <xf numFmtId="0" fontId="2" fillId="2" borderId="3" xfId="7" applyNumberFormat="1" applyFont="1" applyFill="1" applyBorder="1" applyAlignment="1" applyProtection="1">
      <alignment horizontal="center" vertical="center" wrapText="1"/>
      <protection locked="0"/>
    </xf>
    <xf numFmtId="0" fontId="2" fillId="2" borderId="3" xfId="2" applyFont="1" applyFill="1" applyBorder="1" applyAlignment="1" applyProtection="1">
      <alignment horizontal="center" vertical="center" wrapText="1" shrinkToFit="1"/>
      <protection locked="0"/>
    </xf>
    <xf numFmtId="0" fontId="2" fillId="2" borderId="1" xfId="0" applyNumberFormat="1" applyFont="1" applyFill="1" applyBorder="1" applyAlignment="1">
      <alignment horizontal="left" vertical="center" wrapText="1"/>
    </xf>
    <xf numFmtId="0" fontId="2" fillId="0" borderId="2" xfId="7" applyNumberFormat="1" applyFont="1" applyFill="1" applyBorder="1" applyAlignment="1" applyProtection="1">
      <alignment horizontal="center" vertical="center" wrapText="1"/>
      <protection locked="0"/>
    </xf>
    <xf numFmtId="0" fontId="2" fillId="0" borderId="3" xfId="7" applyNumberFormat="1" applyFont="1" applyFill="1" applyBorder="1" applyAlignment="1" applyProtection="1">
      <alignment horizontal="center" vertical="center" wrapText="1"/>
      <protection locked="0"/>
    </xf>
    <xf numFmtId="0" fontId="7" fillId="0" borderId="17" xfId="7" applyNumberFormat="1" applyFont="1" applyFill="1" applyBorder="1" applyAlignment="1" applyProtection="1">
      <alignment horizontal="center" vertical="center" wrapText="1"/>
      <protection locked="0"/>
    </xf>
    <xf numFmtId="0" fontId="7" fillId="0" borderId="13" xfId="7" applyNumberFormat="1" applyFont="1" applyFill="1" applyBorder="1" applyAlignment="1" applyProtection="1">
      <alignment horizontal="center" vertical="center" wrapText="1"/>
      <protection locked="0"/>
    </xf>
    <xf numFmtId="0" fontId="7" fillId="0" borderId="10" xfId="7" applyNumberFormat="1" applyFont="1" applyFill="1" applyBorder="1" applyAlignment="1" applyProtection="1">
      <alignment horizontal="center" vertical="center" wrapText="1"/>
      <protection locked="0"/>
    </xf>
    <xf numFmtId="0" fontId="7" fillId="0" borderId="18" xfId="7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7" applyNumberFormat="1" applyFont="1" applyFill="1" applyBorder="1" applyAlignment="1" applyProtection="1">
      <alignment horizontal="center" vertical="center" wrapText="1"/>
      <protection locked="0"/>
    </xf>
    <xf numFmtId="0" fontId="7" fillId="0" borderId="20" xfId="7" applyNumberFormat="1" applyFont="1" applyFill="1" applyBorder="1" applyAlignment="1" applyProtection="1">
      <alignment horizontal="center" vertical="center" wrapText="1"/>
      <protection locked="0"/>
    </xf>
    <xf numFmtId="0" fontId="7" fillId="0" borderId="8" xfId="7" applyNumberFormat="1" applyFont="1" applyFill="1" applyBorder="1" applyAlignment="1" applyProtection="1">
      <alignment horizontal="center" vertical="center" wrapText="1"/>
      <protection locked="0"/>
    </xf>
    <xf numFmtId="0" fontId="7" fillId="0" borderId="5" xfId="7" applyNumberFormat="1" applyFont="1" applyFill="1" applyBorder="1" applyAlignment="1" applyProtection="1">
      <alignment horizontal="center" vertical="center" wrapText="1"/>
      <protection locked="0"/>
    </xf>
    <xf numFmtId="0" fontId="7" fillId="0" borderId="19" xfId="7" applyNumberFormat="1" applyFont="1" applyFill="1" applyBorder="1" applyAlignment="1" applyProtection="1">
      <alignment horizontal="center" vertical="center" wrapText="1"/>
      <protection locked="0"/>
    </xf>
    <xf numFmtId="0" fontId="2" fillId="0" borderId="2" xfId="7" applyFont="1" applyFill="1" applyBorder="1" applyAlignment="1" applyProtection="1">
      <alignment horizontal="center" vertical="center" wrapText="1"/>
      <protection locked="0"/>
    </xf>
    <xf numFmtId="0" fontId="2" fillId="0" borderId="3" xfId="7" applyFont="1" applyFill="1" applyBorder="1" applyAlignment="1" applyProtection="1">
      <alignment horizontal="center" vertical="center" wrapText="1"/>
      <protection locked="0"/>
    </xf>
    <xf numFmtId="0" fontId="2" fillId="0" borderId="2" xfId="2" applyFont="1" applyFill="1" applyBorder="1" applyAlignment="1" applyProtection="1">
      <alignment horizontal="center" vertical="center" wrapText="1" shrinkToFit="1"/>
      <protection locked="0"/>
    </xf>
    <xf numFmtId="0" fontId="2" fillId="0" borderId="3" xfId="2" applyFont="1" applyFill="1" applyBorder="1" applyAlignment="1" applyProtection="1">
      <alignment horizontal="center" vertical="center" wrapText="1" shrinkToFit="1"/>
      <protection locked="0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49" fontId="2" fillId="0" borderId="2" xfId="2" applyNumberFormat="1" applyFont="1" applyFill="1" applyBorder="1" applyAlignment="1" applyProtection="1">
      <alignment horizontal="center" vertical="center" wrapText="1"/>
      <protection locked="0"/>
    </xf>
    <xf numFmtId="49" fontId="2" fillId="0" borderId="3" xfId="2" applyNumberFormat="1" applyFont="1" applyFill="1" applyBorder="1" applyAlignment="1" applyProtection="1">
      <alignment horizontal="center" vertical="center" wrapText="1"/>
      <protection locked="0"/>
    </xf>
    <xf numFmtId="176" fontId="2" fillId="0" borderId="2" xfId="7" applyNumberFormat="1" applyFont="1" applyFill="1" applyBorder="1" applyAlignment="1" applyProtection="1">
      <alignment horizontal="center" vertical="center" wrapText="1"/>
      <protection locked="0"/>
    </xf>
    <xf numFmtId="176" fontId="2" fillId="0" borderId="3" xfId="7" applyNumberFormat="1" applyFont="1" applyFill="1" applyBorder="1" applyAlignment="1" applyProtection="1">
      <alignment horizontal="center" vertical="center" wrapText="1"/>
      <protection locked="0"/>
    </xf>
    <xf numFmtId="49" fontId="1" fillId="0" borderId="2" xfId="7" applyNumberFormat="1" applyFont="1" applyFill="1" applyBorder="1" applyAlignment="1" applyProtection="1">
      <alignment horizontal="center" vertical="center" wrapText="1"/>
      <protection locked="0"/>
    </xf>
    <xf numFmtId="49" fontId="1" fillId="0" borderId="3" xfId="7" applyNumberFormat="1" applyFont="1" applyFill="1" applyBorder="1" applyAlignment="1" applyProtection="1">
      <alignment horizontal="center" vertical="center" wrapText="1"/>
      <protection locked="0"/>
    </xf>
    <xf numFmtId="49" fontId="1" fillId="0" borderId="2" xfId="2" applyNumberFormat="1" applyFont="1" applyFill="1" applyBorder="1" applyAlignment="1" applyProtection="1">
      <alignment horizontal="center" vertical="center" wrapText="1"/>
      <protection locked="0"/>
    </xf>
    <xf numFmtId="49" fontId="1" fillId="0" borderId="3" xfId="2" applyNumberFormat="1" applyFont="1" applyFill="1" applyBorder="1" applyAlignment="1" applyProtection="1">
      <alignment horizontal="center" vertical="center" wrapText="1"/>
      <protection locked="0"/>
    </xf>
    <xf numFmtId="49" fontId="2" fillId="0" borderId="2" xfId="7" applyNumberFormat="1" applyFont="1" applyFill="1" applyBorder="1" applyAlignment="1" applyProtection="1">
      <alignment horizontal="center" vertical="center" wrapText="1"/>
      <protection locked="0"/>
    </xf>
    <xf numFmtId="49" fontId="2" fillId="0" borderId="3" xfId="7" applyNumberFormat="1" applyFont="1" applyFill="1" applyBorder="1" applyAlignment="1" applyProtection="1">
      <alignment horizontal="center" vertical="center" wrapText="1"/>
      <protection locked="0"/>
    </xf>
    <xf numFmtId="0" fontId="4" fillId="0" borderId="11" xfId="7" applyFont="1" applyFill="1" applyBorder="1" applyAlignment="1" applyProtection="1">
      <alignment horizontal="left" vertical="center" wrapText="1"/>
      <protection locked="0"/>
    </xf>
    <xf numFmtId="0" fontId="4" fillId="0" borderId="7" xfId="7" applyFont="1" applyFill="1" applyBorder="1" applyAlignment="1" applyProtection="1">
      <alignment horizontal="left" vertical="center" wrapText="1"/>
      <protection locked="0"/>
    </xf>
    <xf numFmtId="0" fontId="4" fillId="0" borderId="9" xfId="7" applyFont="1" applyFill="1" applyBorder="1" applyAlignment="1" applyProtection="1">
      <alignment horizontal="left" vertical="center" wrapText="1"/>
      <protection locked="0"/>
    </xf>
    <xf numFmtId="0" fontId="2" fillId="0" borderId="6" xfId="7" applyNumberFormat="1" applyFont="1" applyFill="1" applyBorder="1" applyAlignment="1" applyProtection="1">
      <alignment horizontal="center" vertical="center" wrapText="1"/>
      <protection locked="0"/>
    </xf>
    <xf numFmtId="0" fontId="2" fillId="0" borderId="7" xfId="7" applyNumberFormat="1" applyFont="1" applyFill="1" applyBorder="1" applyAlignment="1" applyProtection="1">
      <alignment horizontal="center" vertical="center" wrapText="1"/>
      <protection locked="0"/>
    </xf>
    <xf numFmtId="0" fontId="2" fillId="0" borderId="9" xfId="7" applyNumberFormat="1" applyFont="1" applyFill="1" applyBorder="1" applyAlignment="1" applyProtection="1">
      <alignment horizontal="center" vertical="center" wrapText="1"/>
      <protection locked="0"/>
    </xf>
    <xf numFmtId="0" fontId="1" fillId="0" borderId="15" xfId="2" applyNumberFormat="1" applyFont="1" applyFill="1" applyBorder="1" applyAlignment="1" applyProtection="1">
      <alignment horizontal="center" vertical="center" wrapText="1"/>
      <protection locked="0"/>
    </xf>
    <xf numFmtId="0" fontId="1" fillId="0" borderId="16" xfId="2" applyNumberFormat="1" applyFont="1" applyFill="1" applyBorder="1" applyAlignment="1" applyProtection="1">
      <alignment horizontal="center" vertical="center" wrapText="1"/>
      <protection locked="0"/>
    </xf>
    <xf numFmtId="0" fontId="4" fillId="0" borderId="13" xfId="7" applyFont="1" applyFill="1" applyBorder="1" applyAlignment="1" applyProtection="1">
      <alignment horizontal="left" vertical="top" wrapText="1"/>
      <protection locked="0"/>
    </xf>
    <xf numFmtId="0" fontId="4" fillId="0" borderId="10" xfId="7" applyFont="1" applyFill="1" applyBorder="1" applyAlignment="1" applyProtection="1">
      <alignment horizontal="left" vertical="top" wrapText="1"/>
      <protection locked="0"/>
    </xf>
    <xf numFmtId="0" fontId="4" fillId="0" borderId="14" xfId="7" applyFont="1" applyFill="1" applyBorder="1" applyAlignment="1" applyProtection="1">
      <alignment horizontal="left" vertical="top" wrapText="1"/>
      <protection locked="0"/>
    </xf>
    <xf numFmtId="0" fontId="4" fillId="0" borderId="5" xfId="7" applyFont="1" applyFill="1" applyBorder="1" applyAlignment="1" applyProtection="1">
      <alignment horizontal="left" vertical="top" wrapText="1"/>
      <protection locked="0"/>
    </xf>
    <xf numFmtId="0" fontId="4" fillId="0" borderId="19" xfId="7" applyFont="1" applyFill="1" applyBorder="1" applyAlignment="1" applyProtection="1">
      <alignment horizontal="left" vertical="top" wrapText="1"/>
      <protection locked="0"/>
    </xf>
    <xf numFmtId="0" fontId="4" fillId="0" borderId="11" xfId="7" applyFont="1" applyFill="1" applyBorder="1" applyAlignment="1" applyProtection="1">
      <alignment horizontal="left" vertical="center"/>
      <protection locked="0"/>
    </xf>
    <xf numFmtId="0" fontId="4" fillId="0" borderId="7" xfId="7" applyFont="1" applyFill="1" applyBorder="1" applyAlignment="1" applyProtection="1">
      <alignment horizontal="left" vertical="center"/>
      <protection locked="0"/>
    </xf>
    <xf numFmtId="0" fontId="4" fillId="0" borderId="9" xfId="7" applyFont="1" applyFill="1" applyBorder="1" applyAlignment="1" applyProtection="1">
      <alignment horizontal="left" vertical="center"/>
      <protection locked="0"/>
    </xf>
    <xf numFmtId="0" fontId="5" fillId="0" borderId="6" xfId="7" applyFont="1" applyFill="1" applyBorder="1" applyAlignment="1" applyProtection="1">
      <alignment horizontal="left" vertical="center"/>
      <protection locked="0"/>
    </xf>
    <xf numFmtId="0" fontId="5" fillId="0" borderId="7" xfId="7" applyFont="1" applyFill="1" applyBorder="1" applyAlignment="1" applyProtection="1">
      <alignment horizontal="left" vertical="center"/>
      <protection locked="0"/>
    </xf>
    <xf numFmtId="0" fontId="5" fillId="0" borderId="9" xfId="7" applyFont="1" applyFill="1" applyBorder="1" applyAlignment="1" applyProtection="1">
      <alignment horizontal="left" vertical="center"/>
      <protection locked="0"/>
    </xf>
    <xf numFmtId="0" fontId="5" fillId="0" borderId="6" xfId="7" applyFont="1" applyFill="1" applyBorder="1" applyAlignment="1" applyProtection="1">
      <alignment horizontal="left" vertical="center" wrapText="1"/>
      <protection locked="0"/>
    </xf>
    <xf numFmtId="0" fontId="5" fillId="0" borderId="9" xfId="7" applyFont="1" applyFill="1" applyBorder="1" applyAlignment="1" applyProtection="1">
      <alignment horizontal="left" vertical="center" wrapText="1"/>
      <protection locked="0"/>
    </xf>
    <xf numFmtId="0" fontId="22" fillId="0" borderId="12" xfId="7" applyFont="1" applyFill="1" applyBorder="1" applyAlignment="1" applyProtection="1">
      <alignment horizontal="left" vertical="top" wrapText="1"/>
      <protection locked="0"/>
    </xf>
    <xf numFmtId="0" fontId="22" fillId="0" borderId="11" xfId="7" applyFont="1" applyFill="1" applyBorder="1" applyAlignment="1" applyProtection="1">
      <alignment horizontal="left" vertical="center" wrapText="1"/>
      <protection locked="0"/>
    </xf>
    <xf numFmtId="0" fontId="20" fillId="0" borderId="6" xfId="7" applyFont="1" applyFill="1" applyBorder="1" applyAlignment="1" applyProtection="1">
      <alignment horizontal="left" vertical="center" wrapText="1"/>
      <protection locked="0"/>
    </xf>
  </cellXfs>
  <cellStyles count="9">
    <cellStyle name="BOM_Level_1" xfId="1"/>
    <cellStyle name="BOM_Level_Below3" xfId="2"/>
    <cellStyle name="常规" xfId="0" builtinId="0"/>
    <cellStyle name="常规 10" xfId="3"/>
    <cellStyle name="常规 2 2" xfId="4"/>
    <cellStyle name="常规 5" xfId="5"/>
    <cellStyle name="常规 5 2" xfId="6"/>
    <cellStyle name="样式 1" xfId="7"/>
    <cellStyle name="样式 1 10" xfId="8"/>
  </cellStyles>
  <dxfs count="10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FFD319B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wmf"/><Relationship Id="rId18" Type="http://schemas.openxmlformats.org/officeDocument/2006/relationships/image" Target="../media/image18.wmf"/><Relationship Id="rId26" Type="http://schemas.openxmlformats.org/officeDocument/2006/relationships/image" Target="../media/image26.wmf"/><Relationship Id="rId39" Type="http://schemas.openxmlformats.org/officeDocument/2006/relationships/image" Target="../media/image39.wmf"/><Relationship Id="rId21" Type="http://schemas.openxmlformats.org/officeDocument/2006/relationships/image" Target="../media/image21.wmf"/><Relationship Id="rId34" Type="http://schemas.openxmlformats.org/officeDocument/2006/relationships/image" Target="../media/image34.wmf"/><Relationship Id="rId42" Type="http://schemas.openxmlformats.org/officeDocument/2006/relationships/image" Target="../media/image42.wmf"/><Relationship Id="rId47" Type="http://schemas.openxmlformats.org/officeDocument/2006/relationships/image" Target="../media/image47.wmf"/><Relationship Id="rId50" Type="http://schemas.openxmlformats.org/officeDocument/2006/relationships/image" Target="../media/image50.wmf"/><Relationship Id="rId55" Type="http://schemas.openxmlformats.org/officeDocument/2006/relationships/image" Target="../media/image55.wmf"/><Relationship Id="rId63" Type="http://schemas.openxmlformats.org/officeDocument/2006/relationships/image" Target="../media/image63.wmf"/><Relationship Id="rId68" Type="http://schemas.openxmlformats.org/officeDocument/2006/relationships/image" Target="../media/image68.wmf"/><Relationship Id="rId76" Type="http://schemas.openxmlformats.org/officeDocument/2006/relationships/image" Target="../media/image76.png"/><Relationship Id="rId7" Type="http://schemas.openxmlformats.org/officeDocument/2006/relationships/image" Target="../media/image7.emf"/><Relationship Id="rId71" Type="http://schemas.openxmlformats.org/officeDocument/2006/relationships/image" Target="../media/image71.wmf"/><Relationship Id="rId2" Type="http://schemas.openxmlformats.org/officeDocument/2006/relationships/image" Target="../media/image2.emf"/><Relationship Id="rId16" Type="http://schemas.openxmlformats.org/officeDocument/2006/relationships/image" Target="../media/image16.wmf"/><Relationship Id="rId29" Type="http://schemas.openxmlformats.org/officeDocument/2006/relationships/image" Target="../media/image29.wmf"/><Relationship Id="rId11" Type="http://schemas.openxmlformats.org/officeDocument/2006/relationships/image" Target="../media/image11.wmf"/><Relationship Id="rId24" Type="http://schemas.openxmlformats.org/officeDocument/2006/relationships/image" Target="../media/image24.wmf"/><Relationship Id="rId32" Type="http://schemas.openxmlformats.org/officeDocument/2006/relationships/image" Target="../media/image32.wmf"/><Relationship Id="rId37" Type="http://schemas.openxmlformats.org/officeDocument/2006/relationships/image" Target="../media/image37.wmf"/><Relationship Id="rId40" Type="http://schemas.openxmlformats.org/officeDocument/2006/relationships/image" Target="../media/image40.emf"/><Relationship Id="rId45" Type="http://schemas.openxmlformats.org/officeDocument/2006/relationships/image" Target="../media/image45.emf"/><Relationship Id="rId53" Type="http://schemas.openxmlformats.org/officeDocument/2006/relationships/image" Target="../media/image53.wmf"/><Relationship Id="rId58" Type="http://schemas.openxmlformats.org/officeDocument/2006/relationships/image" Target="../media/image58.wmf"/><Relationship Id="rId66" Type="http://schemas.openxmlformats.org/officeDocument/2006/relationships/image" Target="../media/image66.wmf"/><Relationship Id="rId74" Type="http://schemas.openxmlformats.org/officeDocument/2006/relationships/image" Target="../media/image74.png"/><Relationship Id="rId5" Type="http://schemas.openxmlformats.org/officeDocument/2006/relationships/image" Target="../media/image5.emf"/><Relationship Id="rId15" Type="http://schemas.openxmlformats.org/officeDocument/2006/relationships/image" Target="../media/image15.wmf"/><Relationship Id="rId23" Type="http://schemas.openxmlformats.org/officeDocument/2006/relationships/image" Target="../media/image23.wmf"/><Relationship Id="rId28" Type="http://schemas.openxmlformats.org/officeDocument/2006/relationships/image" Target="../media/image28.wmf"/><Relationship Id="rId36" Type="http://schemas.openxmlformats.org/officeDocument/2006/relationships/image" Target="../media/image36.jpeg"/><Relationship Id="rId49" Type="http://schemas.openxmlformats.org/officeDocument/2006/relationships/image" Target="../media/image49.wmf"/><Relationship Id="rId57" Type="http://schemas.openxmlformats.org/officeDocument/2006/relationships/image" Target="../media/image57.wmf"/><Relationship Id="rId61" Type="http://schemas.openxmlformats.org/officeDocument/2006/relationships/image" Target="../media/image61.wmf"/><Relationship Id="rId10" Type="http://schemas.openxmlformats.org/officeDocument/2006/relationships/image" Target="../media/image10.wmf"/><Relationship Id="rId19" Type="http://schemas.openxmlformats.org/officeDocument/2006/relationships/image" Target="../media/image19.wmf"/><Relationship Id="rId31" Type="http://schemas.openxmlformats.org/officeDocument/2006/relationships/image" Target="../media/image31.wmf"/><Relationship Id="rId44" Type="http://schemas.openxmlformats.org/officeDocument/2006/relationships/image" Target="../media/image44.wmf"/><Relationship Id="rId52" Type="http://schemas.openxmlformats.org/officeDocument/2006/relationships/image" Target="../media/image52.wmf"/><Relationship Id="rId60" Type="http://schemas.openxmlformats.org/officeDocument/2006/relationships/image" Target="../media/image60.wmf"/><Relationship Id="rId65" Type="http://schemas.openxmlformats.org/officeDocument/2006/relationships/image" Target="../media/image65.wmf"/><Relationship Id="rId73" Type="http://schemas.openxmlformats.org/officeDocument/2006/relationships/image" Target="../media/image73.png"/><Relationship Id="rId4" Type="http://schemas.openxmlformats.org/officeDocument/2006/relationships/image" Target="../media/image4.emf"/><Relationship Id="rId9" Type="http://schemas.openxmlformats.org/officeDocument/2006/relationships/image" Target="../media/image9.emf"/><Relationship Id="rId14" Type="http://schemas.openxmlformats.org/officeDocument/2006/relationships/image" Target="../media/image14.wmf"/><Relationship Id="rId22" Type="http://schemas.openxmlformats.org/officeDocument/2006/relationships/image" Target="../media/image22.wmf"/><Relationship Id="rId27" Type="http://schemas.openxmlformats.org/officeDocument/2006/relationships/image" Target="../media/image27.wmf"/><Relationship Id="rId30" Type="http://schemas.openxmlformats.org/officeDocument/2006/relationships/image" Target="../media/image30.wmf"/><Relationship Id="rId35" Type="http://schemas.openxmlformats.org/officeDocument/2006/relationships/image" Target="../media/image35.wmf"/><Relationship Id="rId43" Type="http://schemas.openxmlformats.org/officeDocument/2006/relationships/image" Target="../media/image43.wmf"/><Relationship Id="rId48" Type="http://schemas.openxmlformats.org/officeDocument/2006/relationships/image" Target="../media/image48.wmf"/><Relationship Id="rId56" Type="http://schemas.openxmlformats.org/officeDocument/2006/relationships/image" Target="../media/image56.wmf"/><Relationship Id="rId64" Type="http://schemas.openxmlformats.org/officeDocument/2006/relationships/image" Target="../media/image64.wmf"/><Relationship Id="rId69" Type="http://schemas.openxmlformats.org/officeDocument/2006/relationships/image" Target="../media/image69.wmf"/><Relationship Id="rId8" Type="http://schemas.openxmlformats.org/officeDocument/2006/relationships/image" Target="../media/image8.emf"/><Relationship Id="rId51" Type="http://schemas.openxmlformats.org/officeDocument/2006/relationships/image" Target="../media/image51.wmf"/><Relationship Id="rId72" Type="http://schemas.openxmlformats.org/officeDocument/2006/relationships/image" Target="../media/image72.wmf"/><Relationship Id="rId3" Type="http://schemas.openxmlformats.org/officeDocument/2006/relationships/image" Target="../media/image3.emf"/><Relationship Id="rId12" Type="http://schemas.openxmlformats.org/officeDocument/2006/relationships/image" Target="../media/image12.wmf"/><Relationship Id="rId17" Type="http://schemas.openxmlformats.org/officeDocument/2006/relationships/image" Target="../media/image17.wmf"/><Relationship Id="rId25" Type="http://schemas.openxmlformats.org/officeDocument/2006/relationships/image" Target="../media/image25.emf"/><Relationship Id="rId33" Type="http://schemas.openxmlformats.org/officeDocument/2006/relationships/image" Target="../media/image33.wmf"/><Relationship Id="rId38" Type="http://schemas.openxmlformats.org/officeDocument/2006/relationships/image" Target="../media/image38.wmf"/><Relationship Id="rId46" Type="http://schemas.openxmlformats.org/officeDocument/2006/relationships/image" Target="../media/image46.emf"/><Relationship Id="rId59" Type="http://schemas.openxmlformats.org/officeDocument/2006/relationships/image" Target="../media/image59.emf"/><Relationship Id="rId67" Type="http://schemas.openxmlformats.org/officeDocument/2006/relationships/image" Target="../media/image67.wmf"/><Relationship Id="rId20" Type="http://schemas.openxmlformats.org/officeDocument/2006/relationships/image" Target="../media/image20.wmf"/><Relationship Id="rId41" Type="http://schemas.openxmlformats.org/officeDocument/2006/relationships/image" Target="../media/image41.emf"/><Relationship Id="rId54" Type="http://schemas.openxmlformats.org/officeDocument/2006/relationships/image" Target="../media/image54.wmf"/><Relationship Id="rId62" Type="http://schemas.openxmlformats.org/officeDocument/2006/relationships/image" Target="../media/image62.wmf"/><Relationship Id="rId70" Type="http://schemas.openxmlformats.org/officeDocument/2006/relationships/image" Target="../media/image70.wmf"/><Relationship Id="rId75" Type="http://schemas.openxmlformats.org/officeDocument/2006/relationships/image" Target="../media/image75.png"/><Relationship Id="rId1" Type="http://schemas.openxmlformats.org/officeDocument/2006/relationships/image" Target="../media/image1.emf"/><Relationship Id="rId6" Type="http://schemas.openxmlformats.org/officeDocument/2006/relationships/image" Target="../media/image6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168275</xdr:colOff>
      <xdr:row>124</xdr:row>
      <xdr:rowOff>168910</xdr:rowOff>
    </xdr:from>
    <xdr:to>
      <xdr:col>16</xdr:col>
      <xdr:colOff>364588</xdr:colOff>
      <xdr:row>124</xdr:row>
      <xdr:rowOff>391566</xdr:rowOff>
    </xdr:to>
    <xdr:pic>
      <xdr:nvPicPr>
        <xdr:cNvPr id="140" name="Picture 8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7875270" y="76132690"/>
          <a:ext cx="196215" cy="22225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69215</xdr:colOff>
      <xdr:row>127</xdr:row>
      <xdr:rowOff>115570</xdr:rowOff>
    </xdr:from>
    <xdr:to>
      <xdr:col>16</xdr:col>
      <xdr:colOff>442246</xdr:colOff>
      <xdr:row>127</xdr:row>
      <xdr:rowOff>344170</xdr:rowOff>
    </xdr:to>
    <xdr:pic>
      <xdr:nvPicPr>
        <xdr:cNvPr id="1028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7776210" y="77601445"/>
          <a:ext cx="372745" cy="22860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125730</xdr:colOff>
      <xdr:row>106</xdr:row>
      <xdr:rowOff>126365</xdr:rowOff>
    </xdr:from>
    <xdr:to>
      <xdr:col>16</xdr:col>
      <xdr:colOff>459105</xdr:colOff>
      <xdr:row>106</xdr:row>
      <xdr:rowOff>364490</xdr:rowOff>
    </xdr:to>
    <xdr:pic>
      <xdr:nvPicPr>
        <xdr:cNvPr id="1032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>
        <a:xfrm>
          <a:off x="7832725" y="63472695"/>
          <a:ext cx="333375" cy="238125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105410</xdr:colOff>
      <xdr:row>103</xdr:row>
      <xdr:rowOff>105410</xdr:rowOff>
    </xdr:from>
    <xdr:to>
      <xdr:col>16</xdr:col>
      <xdr:colOff>391160</xdr:colOff>
      <xdr:row>103</xdr:row>
      <xdr:rowOff>375444</xdr:rowOff>
    </xdr:to>
    <xdr:pic>
      <xdr:nvPicPr>
        <xdr:cNvPr id="1045" name="Picture 21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>
        <a:xfrm>
          <a:off x="7812405" y="61929645"/>
          <a:ext cx="285750" cy="269875"/>
        </a:xfrm>
        <a:prstGeom prst="rect">
          <a:avLst/>
        </a:prstGeom>
        <a:noFill/>
      </xdr:spPr>
    </xdr:pic>
    <xdr:clientData/>
  </xdr:twoCellAnchor>
  <xdr:twoCellAnchor>
    <xdr:from>
      <xdr:col>16</xdr:col>
      <xdr:colOff>40005</xdr:colOff>
      <xdr:row>126</xdr:row>
      <xdr:rowOff>115570</xdr:rowOff>
    </xdr:from>
    <xdr:to>
      <xdr:col>16</xdr:col>
      <xdr:colOff>535305</xdr:colOff>
      <xdr:row>126</xdr:row>
      <xdr:rowOff>341042</xdr:rowOff>
    </xdr:to>
    <xdr:pic>
      <xdr:nvPicPr>
        <xdr:cNvPr id="2050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>
        <a:xfrm>
          <a:off x="7747000" y="77094080"/>
          <a:ext cx="495300" cy="225425"/>
        </a:xfrm>
        <a:prstGeom prst="rect">
          <a:avLst/>
        </a:prstGeom>
        <a:noFill/>
      </xdr:spPr>
    </xdr:pic>
    <xdr:clientData/>
  </xdr:twoCellAnchor>
  <xdr:twoCellAnchor>
    <xdr:from>
      <xdr:col>16</xdr:col>
      <xdr:colOff>65405</xdr:colOff>
      <xdr:row>125</xdr:row>
      <xdr:rowOff>94615</xdr:rowOff>
    </xdr:from>
    <xdr:to>
      <xdr:col>16</xdr:col>
      <xdr:colOff>503555</xdr:colOff>
      <xdr:row>125</xdr:row>
      <xdr:rowOff>311933</xdr:rowOff>
    </xdr:to>
    <xdr:pic>
      <xdr:nvPicPr>
        <xdr:cNvPr id="15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>
        <a:xfrm>
          <a:off x="7772400" y="76565760"/>
          <a:ext cx="438150" cy="21717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172085</xdr:colOff>
      <xdr:row>99</xdr:row>
      <xdr:rowOff>115570</xdr:rowOff>
    </xdr:from>
    <xdr:to>
      <xdr:col>16</xdr:col>
      <xdr:colOff>400685</xdr:colOff>
      <xdr:row>99</xdr:row>
      <xdr:rowOff>353060</xdr:rowOff>
    </xdr:to>
    <xdr:pic>
      <xdr:nvPicPr>
        <xdr:cNvPr id="66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>
        <a:xfrm>
          <a:off x="7879080" y="59910345"/>
          <a:ext cx="228600" cy="23749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104140</xdr:colOff>
      <xdr:row>98</xdr:row>
      <xdr:rowOff>136525</xdr:rowOff>
    </xdr:from>
    <xdr:to>
      <xdr:col>16</xdr:col>
      <xdr:colOff>505460</xdr:colOff>
      <xdr:row>98</xdr:row>
      <xdr:rowOff>339725</xdr:rowOff>
    </xdr:to>
    <xdr:pic>
      <xdr:nvPicPr>
        <xdr:cNvPr id="68" name="Picture 13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>
        <a:xfrm>
          <a:off x="7811135" y="59423935"/>
          <a:ext cx="401320" cy="20320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59055</xdr:colOff>
      <xdr:row>102</xdr:row>
      <xdr:rowOff>88900</xdr:rowOff>
    </xdr:from>
    <xdr:to>
      <xdr:col>16</xdr:col>
      <xdr:colOff>487680</xdr:colOff>
      <xdr:row>102</xdr:row>
      <xdr:rowOff>400050</xdr:rowOff>
    </xdr:to>
    <xdr:pic>
      <xdr:nvPicPr>
        <xdr:cNvPr id="74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>
        <a:xfrm>
          <a:off x="7766050" y="61405770"/>
          <a:ext cx="428625" cy="31115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58420</xdr:colOff>
      <xdr:row>104</xdr:row>
      <xdr:rowOff>159385</xdr:rowOff>
    </xdr:from>
    <xdr:to>
      <xdr:col>16</xdr:col>
      <xdr:colOff>520065</xdr:colOff>
      <xdr:row>104</xdr:row>
      <xdr:rowOff>396875</xdr:rowOff>
    </xdr:to>
    <xdr:pic>
      <xdr:nvPicPr>
        <xdr:cNvPr id="75" name="图片 74"/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7765415" y="62490985"/>
          <a:ext cx="461645" cy="237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69215</xdr:colOff>
      <xdr:row>105</xdr:row>
      <xdr:rowOff>136525</xdr:rowOff>
    </xdr:from>
    <xdr:to>
      <xdr:col>16</xdr:col>
      <xdr:colOff>497840</xdr:colOff>
      <xdr:row>105</xdr:row>
      <xdr:rowOff>356870</xdr:rowOff>
    </xdr:to>
    <xdr:pic>
      <xdr:nvPicPr>
        <xdr:cNvPr id="76" name="图片 75"/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7776210" y="62975490"/>
          <a:ext cx="428625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113665</xdr:colOff>
      <xdr:row>128</xdr:row>
      <xdr:rowOff>104775</xdr:rowOff>
    </xdr:from>
    <xdr:to>
      <xdr:col>16</xdr:col>
      <xdr:colOff>515620</xdr:colOff>
      <xdr:row>128</xdr:row>
      <xdr:rowOff>387985</xdr:rowOff>
    </xdr:to>
    <xdr:pic>
      <xdr:nvPicPr>
        <xdr:cNvPr id="78" name="图片 77"/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7820660" y="78098015"/>
          <a:ext cx="401955" cy="283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57150</xdr:colOff>
      <xdr:row>129</xdr:row>
      <xdr:rowOff>281940</xdr:rowOff>
    </xdr:from>
    <xdr:to>
      <xdr:col>16</xdr:col>
      <xdr:colOff>488950</xdr:colOff>
      <xdr:row>129</xdr:row>
      <xdr:rowOff>347980</xdr:rowOff>
    </xdr:to>
    <xdr:pic>
      <xdr:nvPicPr>
        <xdr:cNvPr id="79" name="图片 78"/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7764145" y="78782545"/>
          <a:ext cx="431800" cy="66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159385</xdr:colOff>
      <xdr:row>130</xdr:row>
      <xdr:rowOff>100965</xdr:rowOff>
    </xdr:from>
    <xdr:to>
      <xdr:col>16</xdr:col>
      <xdr:colOff>347345</xdr:colOff>
      <xdr:row>130</xdr:row>
      <xdr:rowOff>436245</xdr:rowOff>
    </xdr:to>
    <xdr:pic>
      <xdr:nvPicPr>
        <xdr:cNvPr id="80" name="图片 79"/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7866380" y="79108935"/>
          <a:ext cx="187960" cy="335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169545</xdr:colOff>
      <xdr:row>131</xdr:row>
      <xdr:rowOff>80645</xdr:rowOff>
    </xdr:from>
    <xdr:to>
      <xdr:col>16</xdr:col>
      <xdr:colOff>351790</xdr:colOff>
      <xdr:row>131</xdr:row>
      <xdr:rowOff>416560</xdr:rowOff>
    </xdr:to>
    <xdr:pic>
      <xdr:nvPicPr>
        <xdr:cNvPr id="81" name="图片 80"/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7876540" y="79595980"/>
          <a:ext cx="182245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158750</xdr:colOff>
      <xdr:row>132</xdr:row>
      <xdr:rowOff>69215</xdr:rowOff>
    </xdr:from>
    <xdr:to>
      <xdr:col>16</xdr:col>
      <xdr:colOff>286385</xdr:colOff>
      <xdr:row>132</xdr:row>
      <xdr:rowOff>400050</xdr:rowOff>
    </xdr:to>
    <xdr:pic>
      <xdr:nvPicPr>
        <xdr:cNvPr id="82" name="图片 81"/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7865745" y="80091915"/>
          <a:ext cx="127635" cy="330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80645</xdr:colOff>
      <xdr:row>133</xdr:row>
      <xdr:rowOff>92710</xdr:rowOff>
    </xdr:from>
    <xdr:to>
      <xdr:col>17</xdr:col>
      <xdr:colOff>3175</xdr:colOff>
      <xdr:row>133</xdr:row>
      <xdr:rowOff>405765</xdr:rowOff>
    </xdr:to>
    <xdr:pic>
      <xdr:nvPicPr>
        <xdr:cNvPr id="83" name="图片 82"/>
        <xdr:cNvPicPr>
          <a:picLocks noChangeAspect="1"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7787640" y="80622775"/>
          <a:ext cx="484505" cy="313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158750</xdr:colOff>
      <xdr:row>134</xdr:row>
      <xdr:rowOff>90805</xdr:rowOff>
    </xdr:from>
    <xdr:to>
      <xdr:col>16</xdr:col>
      <xdr:colOff>396875</xdr:colOff>
      <xdr:row>134</xdr:row>
      <xdr:rowOff>394335</xdr:rowOff>
    </xdr:to>
    <xdr:pic>
      <xdr:nvPicPr>
        <xdr:cNvPr id="84" name="图片 83"/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7865745" y="81128235"/>
          <a:ext cx="238125" cy="303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80010</xdr:colOff>
      <xdr:row>135</xdr:row>
      <xdr:rowOff>236855</xdr:rowOff>
    </xdr:from>
    <xdr:to>
      <xdr:col>16</xdr:col>
      <xdr:colOff>514985</xdr:colOff>
      <xdr:row>135</xdr:row>
      <xdr:rowOff>303530</xdr:rowOff>
    </xdr:to>
    <xdr:pic>
      <xdr:nvPicPr>
        <xdr:cNvPr id="85" name="图片 84"/>
        <xdr:cNvPicPr>
          <a:picLocks noChangeAspect="1"/>
        </xdr:cNvPicPr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xfrm>
          <a:off x="7787005" y="81781650"/>
          <a:ext cx="4349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147320</xdr:colOff>
      <xdr:row>136</xdr:row>
      <xdr:rowOff>81915</xdr:rowOff>
    </xdr:from>
    <xdr:to>
      <xdr:col>16</xdr:col>
      <xdr:colOff>443230</xdr:colOff>
      <xdr:row>136</xdr:row>
      <xdr:rowOff>441325</xdr:rowOff>
    </xdr:to>
    <xdr:pic>
      <xdr:nvPicPr>
        <xdr:cNvPr id="86" name="图片 85"/>
        <xdr:cNvPicPr>
          <a:picLocks noChangeAspect="1"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7854315" y="82134075"/>
          <a:ext cx="295910" cy="359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146685</xdr:colOff>
      <xdr:row>8</xdr:row>
      <xdr:rowOff>99695</xdr:rowOff>
    </xdr:from>
    <xdr:to>
      <xdr:col>16</xdr:col>
      <xdr:colOff>452120</xdr:colOff>
      <xdr:row>8</xdr:row>
      <xdr:rowOff>441960</xdr:rowOff>
    </xdr:to>
    <xdr:pic>
      <xdr:nvPicPr>
        <xdr:cNvPr id="4" name="图片 3"/>
        <xdr:cNvPicPr>
          <a:picLocks noChangeAspect="1"/>
        </xdr:cNvPicPr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7853680" y="3209925"/>
          <a:ext cx="305435" cy="342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146685</xdr:colOff>
      <xdr:row>9</xdr:row>
      <xdr:rowOff>99695</xdr:rowOff>
    </xdr:from>
    <xdr:to>
      <xdr:col>16</xdr:col>
      <xdr:colOff>452120</xdr:colOff>
      <xdr:row>9</xdr:row>
      <xdr:rowOff>441960</xdr:rowOff>
    </xdr:to>
    <xdr:pic>
      <xdr:nvPicPr>
        <xdr:cNvPr id="5" name="图片 4"/>
        <xdr:cNvPicPr>
          <a:picLocks noChangeAspect="1"/>
        </xdr:cNvPicPr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7853680" y="3717290"/>
          <a:ext cx="305435" cy="342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191770</xdr:colOff>
      <xdr:row>15</xdr:row>
      <xdr:rowOff>70485</xdr:rowOff>
    </xdr:from>
    <xdr:to>
      <xdr:col>16</xdr:col>
      <xdr:colOff>427355</xdr:colOff>
      <xdr:row>15</xdr:row>
      <xdr:rowOff>433705</xdr:rowOff>
    </xdr:to>
    <xdr:pic>
      <xdr:nvPicPr>
        <xdr:cNvPr id="6" name="图片 5"/>
        <xdr:cNvPicPr>
          <a:picLocks noChangeAspect="1"/>
        </xdr:cNvPicPr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7898765" y="8603615"/>
          <a:ext cx="235585" cy="363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191770</xdr:colOff>
      <xdr:row>16</xdr:row>
      <xdr:rowOff>70485</xdr:rowOff>
    </xdr:from>
    <xdr:to>
      <xdr:col>16</xdr:col>
      <xdr:colOff>427355</xdr:colOff>
      <xdr:row>16</xdr:row>
      <xdr:rowOff>433705</xdr:rowOff>
    </xdr:to>
    <xdr:pic>
      <xdr:nvPicPr>
        <xdr:cNvPr id="9" name="图片 8"/>
        <xdr:cNvPicPr>
          <a:picLocks noChangeAspect="1"/>
        </xdr:cNvPicPr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7898765" y="9110980"/>
          <a:ext cx="235585" cy="363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169545</xdr:colOff>
      <xdr:row>22</xdr:row>
      <xdr:rowOff>91440</xdr:rowOff>
    </xdr:from>
    <xdr:to>
      <xdr:col>16</xdr:col>
      <xdr:colOff>404495</xdr:colOff>
      <xdr:row>22</xdr:row>
      <xdr:rowOff>455295</xdr:rowOff>
    </xdr:to>
    <xdr:pic>
      <xdr:nvPicPr>
        <xdr:cNvPr id="10" name="图片 9"/>
        <xdr:cNvPicPr>
          <a:picLocks noChangeAspect="1"/>
        </xdr:cNvPicPr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7876540" y="13918565"/>
          <a:ext cx="234950" cy="346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169545</xdr:colOff>
      <xdr:row>23</xdr:row>
      <xdr:rowOff>91440</xdr:rowOff>
    </xdr:from>
    <xdr:to>
      <xdr:col>16</xdr:col>
      <xdr:colOff>404495</xdr:colOff>
      <xdr:row>23</xdr:row>
      <xdr:rowOff>455295</xdr:rowOff>
    </xdr:to>
    <xdr:pic>
      <xdr:nvPicPr>
        <xdr:cNvPr id="11" name="图片 10"/>
        <xdr:cNvPicPr>
          <a:picLocks noChangeAspect="1"/>
        </xdr:cNvPicPr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7876540" y="14356715"/>
          <a:ext cx="234950" cy="363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156845</xdr:colOff>
      <xdr:row>29</xdr:row>
      <xdr:rowOff>68580</xdr:rowOff>
    </xdr:from>
    <xdr:to>
      <xdr:col>16</xdr:col>
      <xdr:colOff>397510</xdr:colOff>
      <xdr:row>29</xdr:row>
      <xdr:rowOff>432435</xdr:rowOff>
    </xdr:to>
    <xdr:pic>
      <xdr:nvPicPr>
        <xdr:cNvPr id="12" name="图片 11"/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7863840" y="19120485"/>
          <a:ext cx="240665" cy="363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153035</xdr:colOff>
      <xdr:row>32</xdr:row>
      <xdr:rowOff>85725</xdr:rowOff>
    </xdr:from>
    <xdr:to>
      <xdr:col>16</xdr:col>
      <xdr:colOff>368300</xdr:colOff>
      <xdr:row>32</xdr:row>
      <xdr:rowOff>388620</xdr:rowOff>
    </xdr:to>
    <xdr:pic>
      <xdr:nvPicPr>
        <xdr:cNvPr id="13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>
        <a:xfrm>
          <a:off x="7860030" y="20659725"/>
          <a:ext cx="215265" cy="302895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158750</xdr:colOff>
      <xdr:row>31</xdr:row>
      <xdr:rowOff>59690</xdr:rowOff>
    </xdr:from>
    <xdr:to>
      <xdr:col>16</xdr:col>
      <xdr:colOff>401955</xdr:colOff>
      <xdr:row>31</xdr:row>
      <xdr:rowOff>448310</xdr:rowOff>
    </xdr:to>
    <xdr:pic>
      <xdr:nvPicPr>
        <xdr:cNvPr id="16" name="图片 15"/>
        <xdr:cNvPicPr>
          <a:picLocks noChangeAspect="1"/>
        </xdr:cNvPicPr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xfrm>
          <a:off x="7865745" y="20126325"/>
          <a:ext cx="243205" cy="388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88900</xdr:colOff>
      <xdr:row>36</xdr:row>
      <xdr:rowOff>81915</xdr:rowOff>
    </xdr:from>
    <xdr:to>
      <xdr:col>16</xdr:col>
      <xdr:colOff>443865</xdr:colOff>
      <xdr:row>36</xdr:row>
      <xdr:rowOff>430530</xdr:rowOff>
    </xdr:to>
    <xdr:pic>
      <xdr:nvPicPr>
        <xdr:cNvPr id="17" name="图片 16"/>
        <xdr:cNvPicPr>
          <a:picLocks noChangeAspect="1"/>
        </xdr:cNvPicPr>
      </xdr:nvPicPr>
      <xdr:blipFill>
        <a:blip xmlns:r="http://schemas.openxmlformats.org/officeDocument/2006/relationships" r:embed="rId27" cstate="print"/>
        <a:stretch>
          <a:fillRect/>
        </a:stretch>
      </xdr:blipFill>
      <xdr:spPr>
        <a:xfrm>
          <a:off x="7795895" y="22685375"/>
          <a:ext cx="354965" cy="348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99060</xdr:colOff>
      <xdr:row>39</xdr:row>
      <xdr:rowOff>83185</xdr:rowOff>
    </xdr:from>
    <xdr:to>
      <xdr:col>16</xdr:col>
      <xdr:colOff>485775</xdr:colOff>
      <xdr:row>39</xdr:row>
      <xdr:rowOff>406400</xdr:rowOff>
    </xdr:to>
    <xdr:pic>
      <xdr:nvPicPr>
        <xdr:cNvPr id="18" name="图片 17"/>
        <xdr:cNvPicPr>
          <a:picLocks noChangeAspect="1"/>
        </xdr:cNvPicPr>
      </xdr:nvPicPr>
      <xdr:blipFill>
        <a:blip xmlns:r="http://schemas.openxmlformats.org/officeDocument/2006/relationships" r:embed="rId28" cstate="print"/>
        <a:stretch>
          <a:fillRect/>
        </a:stretch>
      </xdr:blipFill>
      <xdr:spPr>
        <a:xfrm>
          <a:off x="7806055" y="24208740"/>
          <a:ext cx="386715" cy="323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67310</xdr:colOff>
      <xdr:row>40</xdr:row>
      <xdr:rowOff>73025</xdr:rowOff>
    </xdr:from>
    <xdr:to>
      <xdr:col>16</xdr:col>
      <xdr:colOff>489585</xdr:colOff>
      <xdr:row>40</xdr:row>
      <xdr:rowOff>431800</xdr:rowOff>
    </xdr:to>
    <xdr:pic>
      <xdr:nvPicPr>
        <xdr:cNvPr id="19" name="图片 18"/>
        <xdr:cNvPicPr>
          <a:picLocks noChangeAspect="1"/>
        </xdr:cNvPicPr>
      </xdr:nvPicPr>
      <xdr:blipFill>
        <a:blip xmlns:r="http://schemas.openxmlformats.org/officeDocument/2006/relationships" r:embed="rId29" cstate="print"/>
        <a:stretch>
          <a:fillRect/>
        </a:stretch>
      </xdr:blipFill>
      <xdr:spPr>
        <a:xfrm>
          <a:off x="7774305" y="24705945"/>
          <a:ext cx="422275" cy="358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109855</xdr:colOff>
      <xdr:row>41</xdr:row>
      <xdr:rowOff>81915</xdr:rowOff>
    </xdr:from>
    <xdr:to>
      <xdr:col>16</xdr:col>
      <xdr:colOff>422910</xdr:colOff>
      <xdr:row>41</xdr:row>
      <xdr:rowOff>420370</xdr:rowOff>
    </xdr:to>
    <xdr:pic>
      <xdr:nvPicPr>
        <xdr:cNvPr id="20" name="图片 19"/>
        <xdr:cNvPicPr>
          <a:picLocks noChangeAspect="1"/>
        </xdr:cNvPicPr>
      </xdr:nvPicPr>
      <xdr:blipFill>
        <a:blip xmlns:r="http://schemas.openxmlformats.org/officeDocument/2006/relationships" r:embed="rId30" cstate="print"/>
        <a:stretch>
          <a:fillRect/>
        </a:stretch>
      </xdr:blipFill>
      <xdr:spPr>
        <a:xfrm>
          <a:off x="7816850" y="25222200"/>
          <a:ext cx="313055" cy="338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114935</xdr:colOff>
      <xdr:row>42</xdr:row>
      <xdr:rowOff>69850</xdr:rowOff>
    </xdr:from>
    <xdr:to>
      <xdr:col>16</xdr:col>
      <xdr:colOff>461010</xdr:colOff>
      <xdr:row>42</xdr:row>
      <xdr:rowOff>396240</xdr:rowOff>
    </xdr:to>
    <xdr:pic>
      <xdr:nvPicPr>
        <xdr:cNvPr id="22" name="图片 21"/>
        <xdr:cNvPicPr>
          <a:picLocks noChangeAspect="1"/>
        </xdr:cNvPicPr>
      </xdr:nvPicPr>
      <xdr:blipFill>
        <a:blip xmlns:r="http://schemas.openxmlformats.org/officeDocument/2006/relationships" r:embed="rId31" cstate="print"/>
        <a:stretch>
          <a:fillRect/>
        </a:stretch>
      </xdr:blipFill>
      <xdr:spPr>
        <a:xfrm>
          <a:off x="7821930" y="25717500"/>
          <a:ext cx="346075" cy="326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125730</xdr:colOff>
      <xdr:row>37</xdr:row>
      <xdr:rowOff>37465</xdr:rowOff>
    </xdr:from>
    <xdr:to>
      <xdr:col>16</xdr:col>
      <xdr:colOff>441960</xdr:colOff>
      <xdr:row>37</xdr:row>
      <xdr:rowOff>426720</xdr:rowOff>
    </xdr:to>
    <xdr:pic>
      <xdr:nvPicPr>
        <xdr:cNvPr id="23" name="图片 22"/>
        <xdr:cNvPicPr>
          <a:picLocks noChangeAspect="1"/>
        </xdr:cNvPicPr>
      </xdr:nvPicPr>
      <xdr:blipFill>
        <a:blip xmlns:r="http://schemas.openxmlformats.org/officeDocument/2006/relationships" r:embed="rId32" cstate="print"/>
        <a:stretch>
          <a:fillRect/>
        </a:stretch>
      </xdr:blipFill>
      <xdr:spPr>
        <a:xfrm>
          <a:off x="7832725" y="23148290"/>
          <a:ext cx="316230" cy="389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137160</xdr:colOff>
      <xdr:row>38</xdr:row>
      <xdr:rowOff>104775</xdr:rowOff>
    </xdr:from>
    <xdr:to>
      <xdr:col>16</xdr:col>
      <xdr:colOff>476885</xdr:colOff>
      <xdr:row>39</xdr:row>
      <xdr:rowOff>3810</xdr:rowOff>
    </xdr:to>
    <xdr:pic>
      <xdr:nvPicPr>
        <xdr:cNvPr id="24" name="图片 23"/>
        <xdr:cNvPicPr>
          <a:picLocks noChangeAspect="1"/>
        </xdr:cNvPicPr>
      </xdr:nvPicPr>
      <xdr:blipFill>
        <a:blip xmlns:r="http://schemas.openxmlformats.org/officeDocument/2006/relationships" r:embed="rId33" cstate="print"/>
        <a:stretch>
          <a:fillRect/>
        </a:stretch>
      </xdr:blipFill>
      <xdr:spPr>
        <a:xfrm>
          <a:off x="7844155" y="23722965"/>
          <a:ext cx="339725" cy="406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104140</xdr:colOff>
      <xdr:row>35</xdr:row>
      <xdr:rowOff>92075</xdr:rowOff>
    </xdr:from>
    <xdr:to>
      <xdr:col>16</xdr:col>
      <xdr:colOff>410210</xdr:colOff>
      <xdr:row>35</xdr:row>
      <xdr:rowOff>447675</xdr:rowOff>
    </xdr:to>
    <xdr:pic>
      <xdr:nvPicPr>
        <xdr:cNvPr id="29" name="图片 28"/>
        <xdr:cNvPicPr>
          <a:picLocks noChangeAspect="1"/>
        </xdr:cNvPicPr>
      </xdr:nvPicPr>
      <xdr:blipFill>
        <a:blip xmlns:r="http://schemas.openxmlformats.org/officeDocument/2006/relationships" r:embed="rId34" cstate="print"/>
        <a:stretch>
          <a:fillRect/>
        </a:stretch>
      </xdr:blipFill>
      <xdr:spPr>
        <a:xfrm>
          <a:off x="7811135" y="22188170"/>
          <a:ext cx="306070" cy="355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45720</xdr:colOff>
      <xdr:row>34</xdr:row>
      <xdr:rowOff>111760</xdr:rowOff>
    </xdr:from>
    <xdr:to>
      <xdr:col>16</xdr:col>
      <xdr:colOff>517525</xdr:colOff>
      <xdr:row>34</xdr:row>
      <xdr:rowOff>356235</xdr:rowOff>
    </xdr:to>
    <xdr:pic>
      <xdr:nvPicPr>
        <xdr:cNvPr id="30" name="图片 29"/>
        <xdr:cNvPicPr>
          <a:picLocks noChangeAspect="1"/>
        </xdr:cNvPicPr>
      </xdr:nvPicPr>
      <xdr:blipFill>
        <a:blip xmlns:r="http://schemas.openxmlformats.org/officeDocument/2006/relationships" r:embed="rId35" cstate="print"/>
        <a:stretch>
          <a:fillRect/>
        </a:stretch>
      </xdr:blipFill>
      <xdr:spPr>
        <a:xfrm>
          <a:off x="7752715" y="21700490"/>
          <a:ext cx="471805" cy="2444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67310</xdr:colOff>
      <xdr:row>46</xdr:row>
      <xdr:rowOff>103505</xdr:rowOff>
    </xdr:from>
    <xdr:to>
      <xdr:col>16</xdr:col>
      <xdr:colOff>487680</xdr:colOff>
      <xdr:row>46</xdr:row>
      <xdr:rowOff>377190</xdr:rowOff>
    </xdr:to>
    <xdr:pic>
      <xdr:nvPicPr>
        <xdr:cNvPr id="31" name="图片 4" descr="微信图片_20191204142201"/>
        <xdr:cNvPicPr>
          <a:picLocks noChangeAspect="1"/>
        </xdr:cNvPicPr>
      </xdr:nvPicPr>
      <xdr:blipFill>
        <a:blip xmlns:r="http://schemas.openxmlformats.org/officeDocument/2006/relationships" r:embed="rId36" cstate="print"/>
        <a:srcRect l="10605" r="14953" b="14752"/>
        <a:stretch>
          <a:fillRect/>
        </a:stretch>
      </xdr:blipFill>
      <xdr:spPr>
        <a:xfrm>
          <a:off x="7774305" y="27780615"/>
          <a:ext cx="420370" cy="273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89535</xdr:colOff>
      <xdr:row>45</xdr:row>
      <xdr:rowOff>114935</xdr:rowOff>
    </xdr:from>
    <xdr:to>
      <xdr:col>16</xdr:col>
      <xdr:colOff>466090</xdr:colOff>
      <xdr:row>45</xdr:row>
      <xdr:rowOff>382270</xdr:rowOff>
    </xdr:to>
    <xdr:pic>
      <xdr:nvPicPr>
        <xdr:cNvPr id="32" name="图片 31"/>
        <xdr:cNvPicPr>
          <a:picLocks noChangeAspect="1"/>
        </xdr:cNvPicPr>
      </xdr:nvPicPr>
      <xdr:blipFill>
        <a:blip xmlns:r="http://schemas.openxmlformats.org/officeDocument/2006/relationships" r:embed="rId37" cstate="print"/>
        <a:stretch>
          <a:fillRect/>
        </a:stretch>
      </xdr:blipFill>
      <xdr:spPr>
        <a:xfrm>
          <a:off x="7796530" y="27284680"/>
          <a:ext cx="376555" cy="267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120015</xdr:colOff>
      <xdr:row>43</xdr:row>
      <xdr:rowOff>114300</xdr:rowOff>
    </xdr:from>
    <xdr:to>
      <xdr:col>16</xdr:col>
      <xdr:colOff>470535</xdr:colOff>
      <xdr:row>43</xdr:row>
      <xdr:rowOff>410845</xdr:rowOff>
    </xdr:to>
    <xdr:pic>
      <xdr:nvPicPr>
        <xdr:cNvPr id="34" name="图片 33"/>
        <xdr:cNvPicPr>
          <a:picLocks noChangeAspect="1"/>
        </xdr:cNvPicPr>
      </xdr:nvPicPr>
      <xdr:blipFill>
        <a:blip xmlns:r="http://schemas.openxmlformats.org/officeDocument/2006/relationships" r:embed="rId38" cstate="print"/>
        <a:stretch>
          <a:fillRect/>
        </a:stretch>
      </xdr:blipFill>
      <xdr:spPr>
        <a:xfrm>
          <a:off x="7827010" y="26269315"/>
          <a:ext cx="350520" cy="296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88900</xdr:colOff>
      <xdr:row>44</xdr:row>
      <xdr:rowOff>83185</xdr:rowOff>
    </xdr:from>
    <xdr:to>
      <xdr:col>16</xdr:col>
      <xdr:colOff>442595</xdr:colOff>
      <xdr:row>44</xdr:row>
      <xdr:rowOff>382270</xdr:rowOff>
    </xdr:to>
    <xdr:pic>
      <xdr:nvPicPr>
        <xdr:cNvPr id="35" name="图片 34"/>
        <xdr:cNvPicPr>
          <a:picLocks noChangeAspect="1"/>
        </xdr:cNvPicPr>
      </xdr:nvPicPr>
      <xdr:blipFill>
        <a:blip xmlns:r="http://schemas.openxmlformats.org/officeDocument/2006/relationships" r:embed="rId39" cstate="print"/>
        <a:stretch>
          <a:fillRect/>
        </a:stretch>
      </xdr:blipFill>
      <xdr:spPr>
        <a:xfrm>
          <a:off x="7795895" y="26745565"/>
          <a:ext cx="353695" cy="299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108585</xdr:colOff>
      <xdr:row>62</xdr:row>
      <xdr:rowOff>92075</xdr:rowOff>
    </xdr:from>
    <xdr:to>
      <xdr:col>16</xdr:col>
      <xdr:colOff>459105</xdr:colOff>
      <xdr:row>62</xdr:row>
      <xdr:rowOff>405130</xdr:rowOff>
    </xdr:to>
    <xdr:pic>
      <xdr:nvPicPr>
        <xdr:cNvPr id="37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0" cstate="print"/>
        <a:srcRect/>
        <a:stretch>
          <a:fillRect/>
        </a:stretch>
      </xdr:blipFill>
      <xdr:spPr>
        <a:xfrm>
          <a:off x="7815580" y="37629465"/>
          <a:ext cx="350520" cy="313055"/>
        </a:xfrm>
        <a:prstGeom prst="rect">
          <a:avLst/>
        </a:prstGeom>
        <a:noFill/>
      </xdr:spPr>
    </xdr:pic>
    <xdr:clientData/>
  </xdr:twoCellAnchor>
  <xdr:twoCellAnchor>
    <xdr:from>
      <xdr:col>16</xdr:col>
      <xdr:colOff>40005</xdr:colOff>
      <xdr:row>57</xdr:row>
      <xdr:rowOff>178435</xdr:rowOff>
    </xdr:from>
    <xdr:to>
      <xdr:col>16</xdr:col>
      <xdr:colOff>535305</xdr:colOff>
      <xdr:row>57</xdr:row>
      <xdr:rowOff>343535</xdr:rowOff>
    </xdr:to>
    <xdr:pic>
      <xdr:nvPicPr>
        <xdr:cNvPr id="5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/>
        <a:srcRect/>
        <a:stretch>
          <a:fillRect/>
        </a:stretch>
      </xdr:blipFill>
      <xdr:spPr>
        <a:xfrm>
          <a:off x="7747000" y="35179000"/>
          <a:ext cx="495300" cy="16510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59055</xdr:colOff>
      <xdr:row>61</xdr:row>
      <xdr:rowOff>88900</xdr:rowOff>
    </xdr:from>
    <xdr:to>
      <xdr:col>16</xdr:col>
      <xdr:colOff>487680</xdr:colOff>
      <xdr:row>61</xdr:row>
      <xdr:rowOff>400050</xdr:rowOff>
    </xdr:to>
    <xdr:pic>
      <xdr:nvPicPr>
        <xdr:cNvPr id="55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>
        <a:xfrm>
          <a:off x="7766050" y="37118925"/>
          <a:ext cx="428625" cy="31115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90170</xdr:colOff>
      <xdr:row>56</xdr:row>
      <xdr:rowOff>115570</xdr:rowOff>
    </xdr:from>
    <xdr:to>
      <xdr:col>16</xdr:col>
      <xdr:colOff>528320</xdr:colOff>
      <xdr:row>56</xdr:row>
      <xdr:rowOff>332740</xdr:rowOff>
    </xdr:to>
    <xdr:pic>
      <xdr:nvPicPr>
        <xdr:cNvPr id="6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>
        <a:xfrm>
          <a:off x="7797165" y="34608770"/>
          <a:ext cx="438150" cy="21717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126365</xdr:colOff>
      <xdr:row>58</xdr:row>
      <xdr:rowOff>70485</xdr:rowOff>
    </xdr:from>
    <xdr:to>
      <xdr:col>16</xdr:col>
      <xdr:colOff>424815</xdr:colOff>
      <xdr:row>58</xdr:row>
      <xdr:rowOff>481965</xdr:rowOff>
    </xdr:to>
    <xdr:pic>
      <xdr:nvPicPr>
        <xdr:cNvPr id="72" name="图片 71"/>
        <xdr:cNvPicPr>
          <a:picLocks noChangeAspect="1"/>
        </xdr:cNvPicPr>
      </xdr:nvPicPr>
      <xdr:blipFill>
        <a:blip xmlns:r="http://schemas.openxmlformats.org/officeDocument/2006/relationships" r:embed="rId42" cstate="print"/>
        <a:stretch>
          <a:fillRect/>
        </a:stretch>
      </xdr:blipFill>
      <xdr:spPr>
        <a:xfrm>
          <a:off x="7833360" y="35578415"/>
          <a:ext cx="298450" cy="411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114935</xdr:colOff>
      <xdr:row>60</xdr:row>
      <xdr:rowOff>138430</xdr:rowOff>
    </xdr:from>
    <xdr:to>
      <xdr:col>16</xdr:col>
      <xdr:colOff>503555</xdr:colOff>
      <xdr:row>60</xdr:row>
      <xdr:rowOff>486410</xdr:rowOff>
    </xdr:to>
    <xdr:pic>
      <xdr:nvPicPr>
        <xdr:cNvPr id="77" name="图片 76"/>
        <xdr:cNvPicPr>
          <a:picLocks noChangeAspect="1"/>
        </xdr:cNvPicPr>
      </xdr:nvPicPr>
      <xdr:blipFill>
        <a:blip xmlns:r="http://schemas.openxmlformats.org/officeDocument/2006/relationships" r:embed="rId43" cstate="print"/>
        <a:stretch>
          <a:fillRect/>
        </a:stretch>
      </xdr:blipFill>
      <xdr:spPr>
        <a:xfrm>
          <a:off x="7821930" y="36661090"/>
          <a:ext cx="388620" cy="347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152400</xdr:colOff>
      <xdr:row>70</xdr:row>
      <xdr:rowOff>81915</xdr:rowOff>
    </xdr:from>
    <xdr:to>
      <xdr:col>16</xdr:col>
      <xdr:colOff>464820</xdr:colOff>
      <xdr:row>70</xdr:row>
      <xdr:rowOff>446405</xdr:rowOff>
    </xdr:to>
    <xdr:pic>
      <xdr:nvPicPr>
        <xdr:cNvPr id="98" name="图片 97"/>
        <xdr:cNvPicPr>
          <a:picLocks noChangeAspect="1"/>
        </xdr:cNvPicPr>
      </xdr:nvPicPr>
      <xdr:blipFill>
        <a:blip xmlns:r="http://schemas.openxmlformats.org/officeDocument/2006/relationships" r:embed="rId44" cstate="print"/>
        <a:stretch>
          <a:fillRect/>
        </a:stretch>
      </xdr:blipFill>
      <xdr:spPr>
        <a:xfrm>
          <a:off x="7859395" y="43420665"/>
          <a:ext cx="312420" cy="364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187325</xdr:colOff>
      <xdr:row>72</xdr:row>
      <xdr:rowOff>114300</xdr:rowOff>
    </xdr:from>
    <xdr:to>
      <xdr:col>16</xdr:col>
      <xdr:colOff>376555</xdr:colOff>
      <xdr:row>72</xdr:row>
      <xdr:rowOff>415290</xdr:rowOff>
    </xdr:to>
    <xdr:pic>
      <xdr:nvPicPr>
        <xdr:cNvPr id="100" name="图片 99"/>
        <xdr:cNvPicPr>
          <a:picLocks noChangeAspect="1" noChangeArrowheads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20334" t="3964"/>
        <a:stretch>
          <a:fillRect/>
        </a:stretch>
      </xdr:blipFill>
      <xdr:spPr>
        <a:xfrm>
          <a:off x="7894320" y="44467780"/>
          <a:ext cx="189230" cy="300990"/>
        </a:xfrm>
        <a:prstGeom prst="rect">
          <a:avLst/>
        </a:prstGeom>
        <a:noFill/>
        <a:extLst>
          <a:ext uri="{909E8E84-426E-40DD-AFC4-6F175D3DCCD1}">
            <a14:hiddenFill xmlns="" xmlns:r="http://schemas.openxmlformats.org/officeDocument/2006/relationships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74930</xdr:colOff>
      <xdr:row>73</xdr:row>
      <xdr:rowOff>104140</xdr:rowOff>
    </xdr:from>
    <xdr:to>
      <xdr:col>16</xdr:col>
      <xdr:colOff>494030</xdr:colOff>
      <xdr:row>73</xdr:row>
      <xdr:rowOff>423545</xdr:rowOff>
    </xdr:to>
    <xdr:pic>
      <xdr:nvPicPr>
        <xdr:cNvPr id="10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46" cstate="print"/>
        <a:srcRect/>
        <a:stretch>
          <a:fillRect/>
        </a:stretch>
      </xdr:blipFill>
      <xdr:spPr>
        <a:xfrm>
          <a:off x="7781925" y="44964985"/>
          <a:ext cx="419100" cy="319405"/>
        </a:xfrm>
        <a:prstGeom prst="rect">
          <a:avLst/>
        </a:prstGeom>
        <a:noFill/>
      </xdr:spPr>
    </xdr:pic>
    <xdr:clientData/>
  </xdr:twoCellAnchor>
  <xdr:twoCellAnchor>
    <xdr:from>
      <xdr:col>16</xdr:col>
      <xdr:colOff>91440</xdr:colOff>
      <xdr:row>82</xdr:row>
      <xdr:rowOff>127000</xdr:rowOff>
    </xdr:from>
    <xdr:to>
      <xdr:col>16</xdr:col>
      <xdr:colOff>446405</xdr:colOff>
      <xdr:row>82</xdr:row>
      <xdr:rowOff>398145</xdr:rowOff>
    </xdr:to>
    <xdr:pic>
      <xdr:nvPicPr>
        <xdr:cNvPr id="104" name="图片 103"/>
        <xdr:cNvPicPr>
          <a:picLocks noChangeAspect="1"/>
        </xdr:cNvPicPr>
      </xdr:nvPicPr>
      <xdr:blipFill>
        <a:blip xmlns:r="http://schemas.openxmlformats.org/officeDocument/2006/relationships" r:embed="rId47" cstate="print"/>
        <a:stretch>
          <a:fillRect/>
        </a:stretch>
      </xdr:blipFill>
      <xdr:spPr>
        <a:xfrm>
          <a:off x="7798435" y="49554130"/>
          <a:ext cx="354965" cy="271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121285</xdr:colOff>
      <xdr:row>74</xdr:row>
      <xdr:rowOff>147320</xdr:rowOff>
    </xdr:from>
    <xdr:to>
      <xdr:col>16</xdr:col>
      <xdr:colOff>501650</xdr:colOff>
      <xdr:row>74</xdr:row>
      <xdr:rowOff>421640</xdr:rowOff>
    </xdr:to>
    <xdr:pic>
      <xdr:nvPicPr>
        <xdr:cNvPr id="105" name="图片 104"/>
        <xdr:cNvPicPr>
          <a:picLocks noChangeAspect="1"/>
        </xdr:cNvPicPr>
      </xdr:nvPicPr>
      <xdr:blipFill>
        <a:blip xmlns:r="http://schemas.openxmlformats.org/officeDocument/2006/relationships" r:embed="rId48" cstate="print"/>
        <a:stretch>
          <a:fillRect/>
        </a:stretch>
      </xdr:blipFill>
      <xdr:spPr>
        <a:xfrm>
          <a:off x="7828280" y="45515530"/>
          <a:ext cx="380365" cy="274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160655</xdr:colOff>
      <xdr:row>77</xdr:row>
      <xdr:rowOff>48260</xdr:rowOff>
    </xdr:from>
    <xdr:to>
      <xdr:col>16</xdr:col>
      <xdr:colOff>471805</xdr:colOff>
      <xdr:row>77</xdr:row>
      <xdr:rowOff>423545</xdr:rowOff>
    </xdr:to>
    <xdr:pic>
      <xdr:nvPicPr>
        <xdr:cNvPr id="106" name="图片 105"/>
        <xdr:cNvPicPr>
          <a:picLocks noChangeAspect="1"/>
        </xdr:cNvPicPr>
      </xdr:nvPicPr>
      <xdr:blipFill>
        <a:blip xmlns:r="http://schemas.openxmlformats.org/officeDocument/2006/relationships" r:embed="rId49" cstate="print"/>
        <a:stretch>
          <a:fillRect/>
        </a:stretch>
      </xdr:blipFill>
      <xdr:spPr>
        <a:xfrm>
          <a:off x="7867650" y="46938565"/>
          <a:ext cx="311150" cy="375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92075</xdr:colOff>
      <xdr:row>78</xdr:row>
      <xdr:rowOff>92710</xdr:rowOff>
    </xdr:from>
    <xdr:to>
      <xdr:col>16</xdr:col>
      <xdr:colOff>557530</xdr:colOff>
      <xdr:row>78</xdr:row>
      <xdr:rowOff>403225</xdr:rowOff>
    </xdr:to>
    <xdr:pic>
      <xdr:nvPicPr>
        <xdr:cNvPr id="107" name="图片 106"/>
        <xdr:cNvPicPr>
          <a:picLocks noChangeAspect="1"/>
        </xdr:cNvPicPr>
      </xdr:nvPicPr>
      <xdr:blipFill>
        <a:blip xmlns:r="http://schemas.openxmlformats.org/officeDocument/2006/relationships" r:embed="rId50" cstate="print"/>
        <a:stretch>
          <a:fillRect/>
        </a:stretch>
      </xdr:blipFill>
      <xdr:spPr>
        <a:xfrm>
          <a:off x="7799070" y="47490380"/>
          <a:ext cx="465455" cy="310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103505</xdr:colOff>
      <xdr:row>80</xdr:row>
      <xdr:rowOff>71120</xdr:rowOff>
    </xdr:from>
    <xdr:to>
      <xdr:col>16</xdr:col>
      <xdr:colOff>471805</xdr:colOff>
      <xdr:row>80</xdr:row>
      <xdr:rowOff>397510</xdr:rowOff>
    </xdr:to>
    <xdr:pic>
      <xdr:nvPicPr>
        <xdr:cNvPr id="108" name="图片 107"/>
        <xdr:cNvPicPr>
          <a:picLocks noChangeAspect="1"/>
        </xdr:cNvPicPr>
      </xdr:nvPicPr>
      <xdr:blipFill>
        <a:blip xmlns:r="http://schemas.openxmlformats.org/officeDocument/2006/relationships" r:embed="rId51" cstate="print"/>
        <a:stretch>
          <a:fillRect/>
        </a:stretch>
      </xdr:blipFill>
      <xdr:spPr>
        <a:xfrm>
          <a:off x="7810500" y="48483520"/>
          <a:ext cx="368300" cy="326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88900</xdr:colOff>
      <xdr:row>79</xdr:row>
      <xdr:rowOff>81915</xdr:rowOff>
    </xdr:from>
    <xdr:to>
      <xdr:col>16</xdr:col>
      <xdr:colOff>443865</xdr:colOff>
      <xdr:row>79</xdr:row>
      <xdr:rowOff>430530</xdr:rowOff>
    </xdr:to>
    <xdr:pic>
      <xdr:nvPicPr>
        <xdr:cNvPr id="110" name="图片 109"/>
        <xdr:cNvPicPr>
          <a:picLocks noChangeAspect="1"/>
        </xdr:cNvPicPr>
      </xdr:nvPicPr>
      <xdr:blipFill>
        <a:blip xmlns:r="http://schemas.openxmlformats.org/officeDocument/2006/relationships" r:embed="rId27" cstate="print"/>
        <a:stretch>
          <a:fillRect/>
        </a:stretch>
      </xdr:blipFill>
      <xdr:spPr>
        <a:xfrm>
          <a:off x="7795895" y="47986950"/>
          <a:ext cx="354965" cy="348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25400</xdr:colOff>
      <xdr:row>81</xdr:row>
      <xdr:rowOff>147955</xdr:rowOff>
    </xdr:from>
    <xdr:to>
      <xdr:col>16</xdr:col>
      <xdr:colOff>424815</xdr:colOff>
      <xdr:row>81</xdr:row>
      <xdr:rowOff>432435</xdr:rowOff>
    </xdr:to>
    <xdr:pic>
      <xdr:nvPicPr>
        <xdr:cNvPr id="111" name="图片 110"/>
        <xdr:cNvPicPr>
          <a:picLocks noChangeAspect="1"/>
        </xdr:cNvPicPr>
      </xdr:nvPicPr>
      <xdr:blipFill>
        <a:blip xmlns:r="http://schemas.openxmlformats.org/officeDocument/2006/relationships" r:embed="rId52" cstate="print"/>
        <a:stretch>
          <a:fillRect/>
        </a:stretch>
      </xdr:blipFill>
      <xdr:spPr>
        <a:xfrm>
          <a:off x="7732395" y="49067720"/>
          <a:ext cx="399415" cy="284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125730</xdr:colOff>
      <xdr:row>71</xdr:row>
      <xdr:rowOff>37465</xdr:rowOff>
    </xdr:from>
    <xdr:to>
      <xdr:col>16</xdr:col>
      <xdr:colOff>448310</xdr:colOff>
      <xdr:row>71</xdr:row>
      <xdr:rowOff>407670</xdr:rowOff>
    </xdr:to>
    <xdr:pic>
      <xdr:nvPicPr>
        <xdr:cNvPr id="114" name="图片 113"/>
        <xdr:cNvPicPr>
          <a:picLocks noChangeAspect="1"/>
        </xdr:cNvPicPr>
      </xdr:nvPicPr>
      <xdr:blipFill>
        <a:blip xmlns:r="http://schemas.openxmlformats.org/officeDocument/2006/relationships" r:embed="rId53" cstate="print"/>
        <a:stretch>
          <a:fillRect/>
        </a:stretch>
      </xdr:blipFill>
      <xdr:spPr>
        <a:xfrm>
          <a:off x="7832725" y="43883580"/>
          <a:ext cx="322580" cy="370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48260</xdr:colOff>
      <xdr:row>101</xdr:row>
      <xdr:rowOff>81280</xdr:rowOff>
    </xdr:from>
    <xdr:to>
      <xdr:col>16</xdr:col>
      <xdr:colOff>473710</xdr:colOff>
      <xdr:row>101</xdr:row>
      <xdr:rowOff>431800</xdr:rowOff>
    </xdr:to>
    <xdr:pic>
      <xdr:nvPicPr>
        <xdr:cNvPr id="118" name="图片 117"/>
        <xdr:cNvPicPr>
          <a:picLocks noChangeAspect="1"/>
        </xdr:cNvPicPr>
      </xdr:nvPicPr>
      <xdr:blipFill>
        <a:blip xmlns:r="http://schemas.openxmlformats.org/officeDocument/2006/relationships" r:embed="rId54" cstate="print"/>
        <a:stretch>
          <a:fillRect/>
        </a:stretch>
      </xdr:blipFill>
      <xdr:spPr>
        <a:xfrm>
          <a:off x="7755255" y="60890785"/>
          <a:ext cx="425450" cy="350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81280</xdr:colOff>
      <xdr:row>100</xdr:row>
      <xdr:rowOff>26035</xdr:rowOff>
    </xdr:from>
    <xdr:to>
      <xdr:col>16</xdr:col>
      <xdr:colOff>492125</xdr:colOff>
      <xdr:row>100</xdr:row>
      <xdr:rowOff>370840</xdr:rowOff>
    </xdr:to>
    <xdr:pic>
      <xdr:nvPicPr>
        <xdr:cNvPr id="119" name="图片 118"/>
        <xdr:cNvPicPr>
          <a:picLocks noChangeAspect="1"/>
        </xdr:cNvPicPr>
      </xdr:nvPicPr>
      <xdr:blipFill>
        <a:blip xmlns:r="http://schemas.openxmlformats.org/officeDocument/2006/relationships" r:embed="rId55" cstate="print"/>
        <a:stretch>
          <a:fillRect/>
        </a:stretch>
      </xdr:blipFill>
      <xdr:spPr>
        <a:xfrm>
          <a:off x="7788275" y="60328175"/>
          <a:ext cx="410845" cy="3448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103505</xdr:colOff>
      <xdr:row>138</xdr:row>
      <xdr:rowOff>114935</xdr:rowOff>
    </xdr:from>
    <xdr:to>
      <xdr:col>16</xdr:col>
      <xdr:colOff>467360</xdr:colOff>
      <xdr:row>138</xdr:row>
      <xdr:rowOff>431165</xdr:rowOff>
    </xdr:to>
    <xdr:pic>
      <xdr:nvPicPr>
        <xdr:cNvPr id="122" name="图片 121"/>
        <xdr:cNvPicPr>
          <a:picLocks noChangeAspect="1"/>
        </xdr:cNvPicPr>
      </xdr:nvPicPr>
      <xdr:blipFill>
        <a:blip xmlns:r="http://schemas.openxmlformats.org/officeDocument/2006/relationships" r:embed="rId56" cstate="print"/>
        <a:stretch>
          <a:fillRect/>
        </a:stretch>
      </xdr:blipFill>
      <xdr:spPr>
        <a:xfrm>
          <a:off x="7810500" y="83181825"/>
          <a:ext cx="363855" cy="3162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103505</xdr:colOff>
      <xdr:row>137</xdr:row>
      <xdr:rowOff>59690</xdr:rowOff>
    </xdr:from>
    <xdr:to>
      <xdr:col>16</xdr:col>
      <xdr:colOff>544830</xdr:colOff>
      <xdr:row>137</xdr:row>
      <xdr:rowOff>384810</xdr:rowOff>
    </xdr:to>
    <xdr:pic>
      <xdr:nvPicPr>
        <xdr:cNvPr id="123" name="图片 122"/>
        <xdr:cNvPicPr>
          <a:picLocks noChangeAspect="1"/>
        </xdr:cNvPicPr>
      </xdr:nvPicPr>
      <xdr:blipFill>
        <a:blip xmlns:r="http://schemas.openxmlformats.org/officeDocument/2006/relationships" r:embed="rId57" cstate="print"/>
        <a:stretch>
          <a:fillRect/>
        </a:stretch>
      </xdr:blipFill>
      <xdr:spPr>
        <a:xfrm>
          <a:off x="7810500" y="82619215"/>
          <a:ext cx="441325" cy="325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101600</xdr:colOff>
      <xdr:row>139</xdr:row>
      <xdr:rowOff>67310</xdr:rowOff>
    </xdr:from>
    <xdr:to>
      <xdr:col>16</xdr:col>
      <xdr:colOff>487680</xdr:colOff>
      <xdr:row>139</xdr:row>
      <xdr:rowOff>390525</xdr:rowOff>
    </xdr:to>
    <xdr:pic>
      <xdr:nvPicPr>
        <xdr:cNvPr id="124" name="图片 123"/>
        <xdr:cNvPicPr>
          <a:picLocks noChangeAspect="1"/>
        </xdr:cNvPicPr>
      </xdr:nvPicPr>
      <xdr:blipFill>
        <a:blip xmlns:r="http://schemas.openxmlformats.org/officeDocument/2006/relationships" r:embed="rId58" cstate="print"/>
        <a:stretch>
          <a:fillRect/>
        </a:stretch>
      </xdr:blipFill>
      <xdr:spPr>
        <a:xfrm>
          <a:off x="7808595" y="83641565"/>
          <a:ext cx="386080" cy="323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33020</xdr:colOff>
      <xdr:row>85</xdr:row>
      <xdr:rowOff>183515</xdr:rowOff>
    </xdr:from>
    <xdr:to>
      <xdr:col>16</xdr:col>
      <xdr:colOff>471170</xdr:colOff>
      <xdr:row>85</xdr:row>
      <xdr:rowOff>400685</xdr:rowOff>
    </xdr:to>
    <xdr:pic>
      <xdr:nvPicPr>
        <xdr:cNvPr id="12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>
        <a:xfrm>
          <a:off x="7740015" y="51132740"/>
          <a:ext cx="438150" cy="21717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92075</xdr:colOff>
      <xdr:row>86</xdr:row>
      <xdr:rowOff>93980</xdr:rowOff>
    </xdr:from>
    <xdr:to>
      <xdr:col>16</xdr:col>
      <xdr:colOff>530225</xdr:colOff>
      <xdr:row>86</xdr:row>
      <xdr:rowOff>311150</xdr:rowOff>
    </xdr:to>
    <xdr:pic>
      <xdr:nvPicPr>
        <xdr:cNvPr id="1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>
        <a:xfrm>
          <a:off x="7799070" y="51550570"/>
          <a:ext cx="438150" cy="21717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132715</xdr:colOff>
      <xdr:row>142</xdr:row>
      <xdr:rowOff>136525</xdr:rowOff>
    </xdr:from>
    <xdr:to>
      <xdr:col>16</xdr:col>
      <xdr:colOff>403860</xdr:colOff>
      <xdr:row>142</xdr:row>
      <xdr:rowOff>387985</xdr:rowOff>
    </xdr:to>
    <xdr:pic>
      <xdr:nvPicPr>
        <xdr:cNvPr id="2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>
        <a:xfrm>
          <a:off x="7839710" y="85232875"/>
          <a:ext cx="271145" cy="25146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190500</xdr:colOff>
      <xdr:row>95</xdr:row>
      <xdr:rowOff>16510</xdr:rowOff>
    </xdr:from>
    <xdr:to>
      <xdr:col>16</xdr:col>
      <xdr:colOff>458470</xdr:colOff>
      <xdr:row>95</xdr:row>
      <xdr:rowOff>426085</xdr:rowOff>
    </xdr:to>
    <xdr:pic>
      <xdr:nvPicPr>
        <xdr:cNvPr id="40" name="图片 39"/>
        <xdr:cNvPicPr>
          <a:picLocks noChangeAspect="1"/>
        </xdr:cNvPicPr>
      </xdr:nvPicPr>
      <xdr:blipFill>
        <a:blip xmlns:r="http://schemas.openxmlformats.org/officeDocument/2006/relationships" r:embed="rId60" cstate="print"/>
        <a:stretch>
          <a:fillRect/>
        </a:stretch>
      </xdr:blipFill>
      <xdr:spPr>
        <a:xfrm>
          <a:off x="7897495" y="57781825"/>
          <a:ext cx="267970" cy="409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148590</xdr:colOff>
      <xdr:row>30</xdr:row>
      <xdr:rowOff>53975</xdr:rowOff>
    </xdr:from>
    <xdr:to>
      <xdr:col>16</xdr:col>
      <xdr:colOff>400685</xdr:colOff>
      <xdr:row>30</xdr:row>
      <xdr:rowOff>435610</xdr:rowOff>
    </xdr:to>
    <xdr:pic>
      <xdr:nvPicPr>
        <xdr:cNvPr id="41" name="图片 40"/>
        <xdr:cNvPicPr>
          <a:picLocks noChangeAspect="1"/>
        </xdr:cNvPicPr>
      </xdr:nvPicPr>
      <xdr:blipFill>
        <a:blip xmlns:r="http://schemas.openxmlformats.org/officeDocument/2006/relationships" r:embed="rId61" cstate="print"/>
        <a:stretch>
          <a:fillRect/>
        </a:stretch>
      </xdr:blipFill>
      <xdr:spPr>
        <a:xfrm>
          <a:off x="7855585" y="19613245"/>
          <a:ext cx="252095" cy="381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210820</xdr:colOff>
      <xdr:row>47</xdr:row>
      <xdr:rowOff>62865</xdr:rowOff>
    </xdr:from>
    <xdr:to>
      <xdr:col>16</xdr:col>
      <xdr:colOff>409575</xdr:colOff>
      <xdr:row>47</xdr:row>
      <xdr:rowOff>387350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62" cstate="print"/>
        <a:stretch>
          <a:fillRect/>
        </a:stretch>
      </xdr:blipFill>
      <xdr:spPr>
        <a:xfrm>
          <a:off x="7917815" y="28247340"/>
          <a:ext cx="198755" cy="324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189230</xdr:colOff>
      <xdr:row>48</xdr:row>
      <xdr:rowOff>83185</xdr:rowOff>
    </xdr:from>
    <xdr:to>
      <xdr:col>16</xdr:col>
      <xdr:colOff>387985</xdr:colOff>
      <xdr:row>48</xdr:row>
      <xdr:rowOff>407670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62" cstate="print"/>
        <a:stretch>
          <a:fillRect/>
        </a:stretch>
      </xdr:blipFill>
      <xdr:spPr>
        <a:xfrm>
          <a:off x="7896225" y="28775025"/>
          <a:ext cx="198755" cy="324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200660</xdr:colOff>
      <xdr:row>54</xdr:row>
      <xdr:rowOff>71755</xdr:rowOff>
    </xdr:from>
    <xdr:to>
      <xdr:col>16</xdr:col>
      <xdr:colOff>394335</xdr:colOff>
      <xdr:row>54</xdr:row>
      <xdr:rowOff>396240</xdr:rowOff>
    </xdr:to>
    <xdr:pic>
      <xdr:nvPicPr>
        <xdr:cNvPr id="7" name="图片 6"/>
        <xdr:cNvPicPr>
          <a:picLocks noChangeAspect="1"/>
        </xdr:cNvPicPr>
      </xdr:nvPicPr>
      <xdr:blipFill>
        <a:blip xmlns:r="http://schemas.openxmlformats.org/officeDocument/2006/relationships" r:embed="rId63" cstate="print"/>
        <a:stretch>
          <a:fillRect/>
        </a:stretch>
      </xdr:blipFill>
      <xdr:spPr>
        <a:xfrm>
          <a:off x="7907655" y="33550225"/>
          <a:ext cx="193675" cy="324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179705</xdr:colOff>
      <xdr:row>55</xdr:row>
      <xdr:rowOff>81280</xdr:rowOff>
    </xdr:from>
    <xdr:to>
      <xdr:col>16</xdr:col>
      <xdr:colOff>373380</xdr:colOff>
      <xdr:row>55</xdr:row>
      <xdr:rowOff>405765</xdr:rowOff>
    </xdr:to>
    <xdr:pic>
      <xdr:nvPicPr>
        <xdr:cNvPr id="8" name="图片 7"/>
        <xdr:cNvPicPr>
          <a:picLocks noChangeAspect="1"/>
        </xdr:cNvPicPr>
      </xdr:nvPicPr>
      <xdr:blipFill>
        <a:blip xmlns:r="http://schemas.openxmlformats.org/officeDocument/2006/relationships" r:embed="rId63" cstate="print"/>
        <a:stretch>
          <a:fillRect/>
        </a:stretch>
      </xdr:blipFill>
      <xdr:spPr>
        <a:xfrm>
          <a:off x="7886700" y="34067115"/>
          <a:ext cx="193675" cy="324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189865</xdr:colOff>
      <xdr:row>64</xdr:row>
      <xdr:rowOff>83185</xdr:rowOff>
    </xdr:from>
    <xdr:to>
      <xdr:col>16</xdr:col>
      <xdr:colOff>483235</xdr:colOff>
      <xdr:row>64</xdr:row>
      <xdr:rowOff>407670</xdr:rowOff>
    </xdr:to>
    <xdr:pic>
      <xdr:nvPicPr>
        <xdr:cNvPr id="26" name="图片 25"/>
        <xdr:cNvPicPr>
          <a:picLocks noChangeAspect="1"/>
        </xdr:cNvPicPr>
      </xdr:nvPicPr>
      <xdr:blipFill>
        <a:blip xmlns:r="http://schemas.openxmlformats.org/officeDocument/2006/relationships" r:embed="rId64" cstate="print"/>
        <a:stretch>
          <a:fillRect/>
        </a:stretch>
      </xdr:blipFill>
      <xdr:spPr>
        <a:xfrm>
          <a:off x="7896860" y="38635305"/>
          <a:ext cx="293370" cy="324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178435</xdr:colOff>
      <xdr:row>62</xdr:row>
      <xdr:rowOff>295143</xdr:rowOff>
    </xdr:from>
    <xdr:to>
      <xdr:col>17</xdr:col>
      <xdr:colOff>176893</xdr:colOff>
      <xdr:row>63</xdr:row>
      <xdr:rowOff>407035</xdr:rowOff>
    </xdr:to>
    <xdr:pic>
      <xdr:nvPicPr>
        <xdr:cNvPr id="27" name="图片 26"/>
        <xdr:cNvPicPr>
          <a:picLocks noChangeAspect="1"/>
        </xdr:cNvPicPr>
      </xdr:nvPicPr>
      <xdr:blipFill>
        <a:blip xmlns:r="http://schemas.openxmlformats.org/officeDocument/2006/relationships" r:embed="rId64" cstate="print"/>
        <a:stretch>
          <a:fillRect/>
        </a:stretch>
      </xdr:blipFill>
      <xdr:spPr>
        <a:xfrm>
          <a:off x="7948114" y="41007714"/>
          <a:ext cx="556350" cy="615357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107315</xdr:colOff>
      <xdr:row>87</xdr:row>
      <xdr:rowOff>91440</xdr:rowOff>
    </xdr:from>
    <xdr:to>
      <xdr:col>16</xdr:col>
      <xdr:colOff>346710</xdr:colOff>
      <xdr:row>87</xdr:row>
      <xdr:rowOff>415925</xdr:rowOff>
    </xdr:to>
    <xdr:pic>
      <xdr:nvPicPr>
        <xdr:cNvPr id="36" name="图片 35"/>
        <xdr:cNvPicPr>
          <a:picLocks noChangeAspect="1"/>
        </xdr:cNvPicPr>
      </xdr:nvPicPr>
      <xdr:blipFill>
        <a:blip xmlns:r="http://schemas.openxmlformats.org/officeDocument/2006/relationships" r:embed="rId65" cstate="print"/>
        <a:stretch>
          <a:fillRect/>
        </a:stretch>
      </xdr:blipFill>
      <xdr:spPr>
        <a:xfrm>
          <a:off x="7814310" y="52055395"/>
          <a:ext cx="239395" cy="324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107315</xdr:colOff>
      <xdr:row>88</xdr:row>
      <xdr:rowOff>91440</xdr:rowOff>
    </xdr:from>
    <xdr:to>
      <xdr:col>16</xdr:col>
      <xdr:colOff>346710</xdr:colOff>
      <xdr:row>88</xdr:row>
      <xdr:rowOff>415925</xdr:rowOff>
    </xdr:to>
    <xdr:pic>
      <xdr:nvPicPr>
        <xdr:cNvPr id="38" name="图片 37"/>
        <xdr:cNvPicPr>
          <a:picLocks noChangeAspect="1"/>
        </xdr:cNvPicPr>
      </xdr:nvPicPr>
      <xdr:blipFill>
        <a:blip xmlns:r="http://schemas.openxmlformats.org/officeDocument/2006/relationships" r:embed="rId65" cstate="print"/>
        <a:stretch>
          <a:fillRect/>
        </a:stretch>
      </xdr:blipFill>
      <xdr:spPr>
        <a:xfrm>
          <a:off x="7814310" y="52562760"/>
          <a:ext cx="239395" cy="324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107315</xdr:colOff>
      <xdr:row>96</xdr:row>
      <xdr:rowOff>125095</xdr:rowOff>
    </xdr:from>
    <xdr:to>
      <xdr:col>16</xdr:col>
      <xdr:colOff>454660</xdr:colOff>
      <xdr:row>96</xdr:row>
      <xdr:rowOff>449580</xdr:rowOff>
    </xdr:to>
    <xdr:pic>
      <xdr:nvPicPr>
        <xdr:cNvPr id="42" name="图片 41"/>
        <xdr:cNvPicPr>
          <a:picLocks noChangeAspect="1"/>
        </xdr:cNvPicPr>
      </xdr:nvPicPr>
      <xdr:blipFill>
        <a:blip xmlns:r="http://schemas.openxmlformats.org/officeDocument/2006/relationships" r:embed="rId66" cstate="print"/>
        <a:stretch>
          <a:fillRect/>
        </a:stretch>
      </xdr:blipFill>
      <xdr:spPr>
        <a:xfrm>
          <a:off x="7814310" y="58397775"/>
          <a:ext cx="347345" cy="324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190500</xdr:colOff>
      <xdr:row>97</xdr:row>
      <xdr:rowOff>93980</xdr:rowOff>
    </xdr:from>
    <xdr:to>
      <xdr:col>16</xdr:col>
      <xdr:colOff>459740</xdr:colOff>
      <xdr:row>97</xdr:row>
      <xdr:rowOff>418465</xdr:rowOff>
    </xdr:to>
    <xdr:pic>
      <xdr:nvPicPr>
        <xdr:cNvPr id="43" name="图片 42"/>
        <xdr:cNvPicPr>
          <a:picLocks noChangeAspect="1"/>
        </xdr:cNvPicPr>
      </xdr:nvPicPr>
      <xdr:blipFill>
        <a:blip xmlns:r="http://schemas.openxmlformats.org/officeDocument/2006/relationships" r:embed="rId67" cstate="print"/>
        <a:stretch>
          <a:fillRect/>
        </a:stretch>
      </xdr:blipFill>
      <xdr:spPr>
        <a:xfrm>
          <a:off x="7897495" y="58874025"/>
          <a:ext cx="269240" cy="324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76200</xdr:colOff>
      <xdr:row>107</xdr:row>
      <xdr:rowOff>93345</xdr:rowOff>
    </xdr:from>
    <xdr:to>
      <xdr:col>16</xdr:col>
      <xdr:colOff>504825</xdr:colOff>
      <xdr:row>107</xdr:row>
      <xdr:rowOff>372110</xdr:rowOff>
    </xdr:to>
    <xdr:pic>
      <xdr:nvPicPr>
        <xdr:cNvPr id="44" name="图片 43"/>
        <xdr:cNvPicPr>
          <a:picLocks noChangeAspect="1"/>
        </xdr:cNvPicPr>
      </xdr:nvPicPr>
      <xdr:blipFill>
        <a:blip xmlns:r="http://schemas.openxmlformats.org/officeDocument/2006/relationships" r:embed="rId68" cstate="print"/>
        <a:stretch>
          <a:fillRect/>
        </a:stretch>
      </xdr:blipFill>
      <xdr:spPr>
        <a:xfrm>
          <a:off x="7783195" y="63947040"/>
          <a:ext cx="428625" cy="278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76200</xdr:colOff>
      <xdr:row>108</xdr:row>
      <xdr:rowOff>93345</xdr:rowOff>
    </xdr:from>
    <xdr:to>
      <xdr:col>16</xdr:col>
      <xdr:colOff>504825</xdr:colOff>
      <xdr:row>108</xdr:row>
      <xdr:rowOff>372110</xdr:rowOff>
    </xdr:to>
    <xdr:pic>
      <xdr:nvPicPr>
        <xdr:cNvPr id="45" name="图片 44"/>
        <xdr:cNvPicPr>
          <a:picLocks noChangeAspect="1"/>
        </xdr:cNvPicPr>
      </xdr:nvPicPr>
      <xdr:blipFill>
        <a:blip xmlns:r="http://schemas.openxmlformats.org/officeDocument/2006/relationships" r:embed="rId68" cstate="print"/>
        <a:stretch>
          <a:fillRect/>
        </a:stretch>
      </xdr:blipFill>
      <xdr:spPr>
        <a:xfrm>
          <a:off x="7783195" y="64454405"/>
          <a:ext cx="428625" cy="278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45085</xdr:colOff>
      <xdr:row>114</xdr:row>
      <xdr:rowOff>83185</xdr:rowOff>
    </xdr:from>
    <xdr:to>
      <xdr:col>16</xdr:col>
      <xdr:colOff>506095</xdr:colOff>
      <xdr:row>114</xdr:row>
      <xdr:rowOff>363855</xdr:rowOff>
    </xdr:to>
    <xdr:pic>
      <xdr:nvPicPr>
        <xdr:cNvPr id="46" name="图片 45"/>
        <xdr:cNvPicPr>
          <a:picLocks noChangeAspect="1"/>
        </xdr:cNvPicPr>
      </xdr:nvPicPr>
      <xdr:blipFill>
        <a:blip xmlns:r="http://schemas.openxmlformats.org/officeDocument/2006/relationships" r:embed="rId69" cstate="print"/>
        <a:stretch>
          <a:fillRect/>
        </a:stretch>
      </xdr:blipFill>
      <xdr:spPr>
        <a:xfrm>
          <a:off x="7752080" y="69230875"/>
          <a:ext cx="461010" cy="280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45085</xdr:colOff>
      <xdr:row>115</xdr:row>
      <xdr:rowOff>83185</xdr:rowOff>
    </xdr:from>
    <xdr:to>
      <xdr:col>16</xdr:col>
      <xdr:colOff>506095</xdr:colOff>
      <xdr:row>115</xdr:row>
      <xdr:rowOff>363855</xdr:rowOff>
    </xdr:to>
    <xdr:pic>
      <xdr:nvPicPr>
        <xdr:cNvPr id="47" name="图片 46"/>
        <xdr:cNvPicPr>
          <a:picLocks noChangeAspect="1"/>
        </xdr:cNvPicPr>
      </xdr:nvPicPr>
      <xdr:blipFill>
        <a:blip xmlns:r="http://schemas.openxmlformats.org/officeDocument/2006/relationships" r:embed="rId69" cstate="print"/>
        <a:stretch>
          <a:fillRect/>
        </a:stretch>
      </xdr:blipFill>
      <xdr:spPr>
        <a:xfrm>
          <a:off x="7752080" y="69738240"/>
          <a:ext cx="461010" cy="280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45085</xdr:colOff>
      <xdr:row>122</xdr:row>
      <xdr:rowOff>92710</xdr:rowOff>
    </xdr:from>
    <xdr:to>
      <xdr:col>16</xdr:col>
      <xdr:colOff>488315</xdr:colOff>
      <xdr:row>122</xdr:row>
      <xdr:rowOff>362585</xdr:rowOff>
    </xdr:to>
    <xdr:pic>
      <xdr:nvPicPr>
        <xdr:cNvPr id="48" name="图片 47"/>
        <xdr:cNvPicPr>
          <a:picLocks noChangeAspect="1"/>
        </xdr:cNvPicPr>
      </xdr:nvPicPr>
      <xdr:blipFill>
        <a:blip xmlns:r="http://schemas.openxmlformats.org/officeDocument/2006/relationships" r:embed="rId70" cstate="print"/>
        <a:stretch>
          <a:fillRect/>
        </a:stretch>
      </xdr:blipFill>
      <xdr:spPr>
        <a:xfrm>
          <a:off x="7752080" y="75041760"/>
          <a:ext cx="443230" cy="269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44450</xdr:colOff>
      <xdr:row>123</xdr:row>
      <xdr:rowOff>102235</xdr:rowOff>
    </xdr:from>
    <xdr:to>
      <xdr:col>16</xdr:col>
      <xdr:colOff>502285</xdr:colOff>
      <xdr:row>123</xdr:row>
      <xdr:rowOff>382905</xdr:rowOff>
    </xdr:to>
    <xdr:pic>
      <xdr:nvPicPr>
        <xdr:cNvPr id="50" name="图片 49"/>
        <xdr:cNvPicPr>
          <a:picLocks noChangeAspect="1"/>
        </xdr:cNvPicPr>
      </xdr:nvPicPr>
      <xdr:blipFill>
        <a:blip xmlns:r="http://schemas.openxmlformats.org/officeDocument/2006/relationships" r:embed="rId71" cstate="print"/>
        <a:stretch>
          <a:fillRect/>
        </a:stretch>
      </xdr:blipFill>
      <xdr:spPr>
        <a:xfrm>
          <a:off x="7751445" y="75558650"/>
          <a:ext cx="457835" cy="280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158750</xdr:colOff>
      <xdr:row>83</xdr:row>
      <xdr:rowOff>60325</xdr:rowOff>
    </xdr:from>
    <xdr:to>
      <xdr:col>16</xdr:col>
      <xdr:colOff>429895</xdr:colOff>
      <xdr:row>83</xdr:row>
      <xdr:rowOff>424815</xdr:rowOff>
    </xdr:to>
    <xdr:pic>
      <xdr:nvPicPr>
        <xdr:cNvPr id="51" name="图片 50"/>
        <xdr:cNvPicPr>
          <a:picLocks noChangeAspect="1"/>
        </xdr:cNvPicPr>
      </xdr:nvPicPr>
      <xdr:blipFill>
        <a:blip xmlns:r="http://schemas.openxmlformats.org/officeDocument/2006/relationships" r:embed="rId72" cstate="print"/>
        <a:stretch>
          <a:fillRect/>
        </a:stretch>
      </xdr:blipFill>
      <xdr:spPr>
        <a:xfrm>
          <a:off x="7865745" y="49994820"/>
          <a:ext cx="271145" cy="364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170180</xdr:colOff>
      <xdr:row>84</xdr:row>
      <xdr:rowOff>38100</xdr:rowOff>
    </xdr:from>
    <xdr:to>
      <xdr:col>16</xdr:col>
      <xdr:colOff>441325</xdr:colOff>
      <xdr:row>84</xdr:row>
      <xdr:rowOff>402590</xdr:rowOff>
    </xdr:to>
    <xdr:pic>
      <xdr:nvPicPr>
        <xdr:cNvPr id="52" name="图片 51"/>
        <xdr:cNvPicPr>
          <a:picLocks noChangeAspect="1"/>
        </xdr:cNvPicPr>
      </xdr:nvPicPr>
      <xdr:blipFill>
        <a:blip xmlns:r="http://schemas.openxmlformats.org/officeDocument/2006/relationships" r:embed="rId72" cstate="print"/>
        <a:stretch>
          <a:fillRect/>
        </a:stretch>
      </xdr:blipFill>
      <xdr:spPr>
        <a:xfrm>
          <a:off x="7877175" y="50479960"/>
          <a:ext cx="271145" cy="364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201706</xdr:colOff>
      <xdr:row>33</xdr:row>
      <xdr:rowOff>67236</xdr:rowOff>
    </xdr:from>
    <xdr:to>
      <xdr:col>16</xdr:col>
      <xdr:colOff>430306</xdr:colOff>
      <xdr:row>33</xdr:row>
      <xdr:rowOff>440759</xdr:rowOff>
    </xdr:to>
    <xdr:pic>
      <xdr:nvPicPr>
        <xdr:cNvPr id="204" name="图片 203"/>
        <xdr:cNvPicPr>
          <a:picLocks noChangeAspect="1"/>
        </xdr:cNvPicPr>
      </xdr:nvPicPr>
      <xdr:blipFill>
        <a:blip xmlns:r="http://schemas.openxmlformats.org/officeDocument/2006/relationships" r:embed="rId73" cstate="print"/>
        <a:stretch>
          <a:fillRect/>
        </a:stretch>
      </xdr:blipFill>
      <xdr:spPr>
        <a:xfrm>
          <a:off x="7908290" y="21148040"/>
          <a:ext cx="228600" cy="374015"/>
        </a:xfrm>
        <a:prstGeom prst="rect">
          <a:avLst/>
        </a:prstGeom>
      </xdr:spPr>
    </xdr:pic>
    <xdr:clientData/>
  </xdr:twoCellAnchor>
  <xdr:twoCellAnchor>
    <xdr:from>
      <xdr:col>16</xdr:col>
      <xdr:colOff>132715</xdr:colOff>
      <xdr:row>145</xdr:row>
      <xdr:rowOff>136525</xdr:rowOff>
    </xdr:from>
    <xdr:to>
      <xdr:col>16</xdr:col>
      <xdr:colOff>403860</xdr:colOff>
      <xdr:row>145</xdr:row>
      <xdr:rowOff>387985</xdr:rowOff>
    </xdr:to>
    <xdr:pic>
      <xdr:nvPicPr>
        <xdr:cNvPr id="20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>
        <a:xfrm>
          <a:off x="7839710" y="86754970"/>
          <a:ext cx="271145" cy="25146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61595</xdr:colOff>
      <xdr:row>143</xdr:row>
      <xdr:rowOff>76199</xdr:rowOff>
    </xdr:from>
    <xdr:to>
      <xdr:col>16</xdr:col>
      <xdr:colOff>422910</xdr:colOff>
      <xdr:row>143</xdr:row>
      <xdr:rowOff>425822</xdr:rowOff>
    </xdr:to>
    <xdr:pic>
      <xdr:nvPicPr>
        <xdr:cNvPr id="206" name="图片 205"/>
        <xdr:cNvPicPr>
          <a:picLocks noChangeAspect="1"/>
        </xdr:cNvPicPr>
      </xdr:nvPicPr>
      <xdr:blipFill>
        <a:blip xmlns:r="http://schemas.openxmlformats.org/officeDocument/2006/relationships" r:embed="rId74" cstate="print"/>
        <a:stretch>
          <a:fillRect/>
        </a:stretch>
      </xdr:blipFill>
      <xdr:spPr>
        <a:xfrm>
          <a:off x="7768590" y="85679280"/>
          <a:ext cx="361315" cy="349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80010</xdr:colOff>
      <xdr:row>144</xdr:row>
      <xdr:rowOff>41275</xdr:rowOff>
    </xdr:from>
    <xdr:to>
      <xdr:col>16</xdr:col>
      <xdr:colOff>441325</xdr:colOff>
      <xdr:row>144</xdr:row>
      <xdr:rowOff>336177</xdr:rowOff>
    </xdr:to>
    <xdr:pic>
      <xdr:nvPicPr>
        <xdr:cNvPr id="207" name="图片 206"/>
        <xdr:cNvPicPr>
          <a:picLocks noChangeAspect="1"/>
        </xdr:cNvPicPr>
      </xdr:nvPicPr>
      <xdr:blipFill>
        <a:blip xmlns:r="http://schemas.openxmlformats.org/officeDocument/2006/relationships" r:embed="rId75" cstate="print"/>
        <a:stretch>
          <a:fillRect/>
        </a:stretch>
      </xdr:blipFill>
      <xdr:spPr>
        <a:xfrm>
          <a:off x="7787005" y="86152355"/>
          <a:ext cx="361315" cy="294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123265</xdr:colOff>
      <xdr:row>140</xdr:row>
      <xdr:rowOff>100853</xdr:rowOff>
    </xdr:from>
    <xdr:to>
      <xdr:col>16</xdr:col>
      <xdr:colOff>462990</xdr:colOff>
      <xdr:row>140</xdr:row>
      <xdr:rowOff>442483</xdr:rowOff>
    </xdr:to>
    <xdr:pic>
      <xdr:nvPicPr>
        <xdr:cNvPr id="208" name="图片 207"/>
        <xdr:cNvPicPr>
          <a:picLocks noChangeAspect="1"/>
        </xdr:cNvPicPr>
      </xdr:nvPicPr>
      <xdr:blipFill>
        <a:blip xmlns:r="http://schemas.openxmlformats.org/officeDocument/2006/relationships" r:embed="rId76" cstate="print"/>
        <a:stretch>
          <a:fillRect/>
        </a:stretch>
      </xdr:blipFill>
      <xdr:spPr>
        <a:xfrm>
          <a:off x="7830185" y="84181950"/>
          <a:ext cx="339725" cy="341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112059</xdr:colOff>
      <xdr:row>141</xdr:row>
      <xdr:rowOff>112059</xdr:rowOff>
    </xdr:from>
    <xdr:to>
      <xdr:col>16</xdr:col>
      <xdr:colOff>451784</xdr:colOff>
      <xdr:row>141</xdr:row>
      <xdr:rowOff>453689</xdr:rowOff>
    </xdr:to>
    <xdr:pic>
      <xdr:nvPicPr>
        <xdr:cNvPr id="209" name="图片 208"/>
        <xdr:cNvPicPr>
          <a:picLocks noChangeAspect="1"/>
        </xdr:cNvPicPr>
      </xdr:nvPicPr>
      <xdr:blipFill>
        <a:blip xmlns:r="http://schemas.openxmlformats.org/officeDocument/2006/relationships" r:embed="rId76" cstate="print"/>
        <a:stretch>
          <a:fillRect/>
        </a:stretch>
      </xdr:blipFill>
      <xdr:spPr>
        <a:xfrm>
          <a:off x="7818755" y="84700745"/>
          <a:ext cx="339725" cy="341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146685</xdr:colOff>
      <xdr:row>10</xdr:row>
      <xdr:rowOff>99695</xdr:rowOff>
    </xdr:from>
    <xdr:to>
      <xdr:col>16</xdr:col>
      <xdr:colOff>452120</xdr:colOff>
      <xdr:row>10</xdr:row>
      <xdr:rowOff>441960</xdr:rowOff>
    </xdr:to>
    <xdr:pic>
      <xdr:nvPicPr>
        <xdr:cNvPr id="95" name="图片 94"/>
        <xdr:cNvPicPr>
          <a:picLocks noChangeAspect="1"/>
        </xdr:cNvPicPr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7853680" y="4224655"/>
          <a:ext cx="305435" cy="342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191770</xdr:colOff>
      <xdr:row>17</xdr:row>
      <xdr:rowOff>70485</xdr:rowOff>
    </xdr:from>
    <xdr:to>
      <xdr:col>16</xdr:col>
      <xdr:colOff>427355</xdr:colOff>
      <xdr:row>17</xdr:row>
      <xdr:rowOff>433705</xdr:rowOff>
    </xdr:to>
    <xdr:pic>
      <xdr:nvPicPr>
        <xdr:cNvPr id="96" name="图片 95"/>
        <xdr:cNvPicPr>
          <a:picLocks noChangeAspect="1"/>
        </xdr:cNvPicPr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7898765" y="9618345"/>
          <a:ext cx="235585" cy="363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169545</xdr:colOff>
      <xdr:row>24</xdr:row>
      <xdr:rowOff>91440</xdr:rowOff>
    </xdr:from>
    <xdr:to>
      <xdr:col>16</xdr:col>
      <xdr:colOff>404495</xdr:colOff>
      <xdr:row>24</xdr:row>
      <xdr:rowOff>455295</xdr:rowOff>
    </xdr:to>
    <xdr:pic>
      <xdr:nvPicPr>
        <xdr:cNvPr id="97" name="图片 96"/>
        <xdr:cNvPicPr>
          <a:picLocks noChangeAspect="1"/>
        </xdr:cNvPicPr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7876540" y="14864080"/>
          <a:ext cx="234950" cy="363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189230</xdr:colOff>
      <xdr:row>49</xdr:row>
      <xdr:rowOff>83185</xdr:rowOff>
    </xdr:from>
    <xdr:to>
      <xdr:col>16</xdr:col>
      <xdr:colOff>387985</xdr:colOff>
      <xdr:row>49</xdr:row>
      <xdr:rowOff>407670</xdr:rowOff>
    </xdr:to>
    <xdr:pic>
      <xdr:nvPicPr>
        <xdr:cNvPr id="99" name="图片 98"/>
        <xdr:cNvPicPr>
          <a:picLocks noChangeAspect="1"/>
        </xdr:cNvPicPr>
      </xdr:nvPicPr>
      <xdr:blipFill>
        <a:blip xmlns:r="http://schemas.openxmlformats.org/officeDocument/2006/relationships" r:embed="rId62" cstate="print"/>
        <a:stretch>
          <a:fillRect/>
        </a:stretch>
      </xdr:blipFill>
      <xdr:spPr>
        <a:xfrm>
          <a:off x="7896225" y="29282390"/>
          <a:ext cx="198755" cy="324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189865</xdr:colOff>
      <xdr:row>65</xdr:row>
      <xdr:rowOff>83185</xdr:rowOff>
    </xdr:from>
    <xdr:to>
      <xdr:col>16</xdr:col>
      <xdr:colOff>483235</xdr:colOff>
      <xdr:row>65</xdr:row>
      <xdr:rowOff>407670</xdr:rowOff>
    </xdr:to>
    <xdr:pic>
      <xdr:nvPicPr>
        <xdr:cNvPr id="101" name="图片 100"/>
        <xdr:cNvPicPr>
          <a:picLocks noChangeAspect="1"/>
        </xdr:cNvPicPr>
      </xdr:nvPicPr>
      <xdr:blipFill>
        <a:blip xmlns:r="http://schemas.openxmlformats.org/officeDocument/2006/relationships" r:embed="rId64" cstate="print"/>
        <a:stretch>
          <a:fillRect/>
        </a:stretch>
      </xdr:blipFill>
      <xdr:spPr>
        <a:xfrm>
          <a:off x="7896860" y="39142670"/>
          <a:ext cx="293370" cy="324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107315</xdr:colOff>
      <xdr:row>89</xdr:row>
      <xdr:rowOff>91440</xdr:rowOff>
    </xdr:from>
    <xdr:to>
      <xdr:col>16</xdr:col>
      <xdr:colOff>346710</xdr:colOff>
      <xdr:row>89</xdr:row>
      <xdr:rowOff>415925</xdr:rowOff>
    </xdr:to>
    <xdr:pic>
      <xdr:nvPicPr>
        <xdr:cNvPr id="103" name="图片 102"/>
        <xdr:cNvPicPr>
          <a:picLocks noChangeAspect="1"/>
        </xdr:cNvPicPr>
      </xdr:nvPicPr>
      <xdr:blipFill>
        <a:blip xmlns:r="http://schemas.openxmlformats.org/officeDocument/2006/relationships" r:embed="rId65" cstate="print"/>
        <a:stretch>
          <a:fillRect/>
        </a:stretch>
      </xdr:blipFill>
      <xdr:spPr>
        <a:xfrm>
          <a:off x="7814310" y="53070125"/>
          <a:ext cx="239395" cy="324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76200</xdr:colOff>
      <xdr:row>109</xdr:row>
      <xdr:rowOff>93345</xdr:rowOff>
    </xdr:from>
    <xdr:to>
      <xdr:col>16</xdr:col>
      <xdr:colOff>504825</xdr:colOff>
      <xdr:row>109</xdr:row>
      <xdr:rowOff>372110</xdr:rowOff>
    </xdr:to>
    <xdr:pic>
      <xdr:nvPicPr>
        <xdr:cNvPr id="109" name="图片 108"/>
        <xdr:cNvPicPr>
          <a:picLocks noChangeAspect="1"/>
        </xdr:cNvPicPr>
      </xdr:nvPicPr>
      <xdr:blipFill>
        <a:blip xmlns:r="http://schemas.openxmlformats.org/officeDocument/2006/relationships" r:embed="rId68" cstate="print"/>
        <a:stretch>
          <a:fillRect/>
        </a:stretch>
      </xdr:blipFill>
      <xdr:spPr>
        <a:xfrm>
          <a:off x="7783195" y="64961770"/>
          <a:ext cx="428625" cy="278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45085</xdr:colOff>
      <xdr:row>116</xdr:row>
      <xdr:rowOff>83185</xdr:rowOff>
    </xdr:from>
    <xdr:to>
      <xdr:col>16</xdr:col>
      <xdr:colOff>506095</xdr:colOff>
      <xdr:row>116</xdr:row>
      <xdr:rowOff>363855</xdr:rowOff>
    </xdr:to>
    <xdr:pic>
      <xdr:nvPicPr>
        <xdr:cNvPr id="112" name="图片 111"/>
        <xdr:cNvPicPr>
          <a:picLocks noChangeAspect="1"/>
        </xdr:cNvPicPr>
      </xdr:nvPicPr>
      <xdr:blipFill>
        <a:blip xmlns:r="http://schemas.openxmlformats.org/officeDocument/2006/relationships" r:embed="rId69" cstate="print"/>
        <a:stretch>
          <a:fillRect/>
        </a:stretch>
      </xdr:blipFill>
      <xdr:spPr>
        <a:xfrm>
          <a:off x="7752080" y="70245605"/>
          <a:ext cx="461010" cy="280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56029</xdr:colOff>
      <xdr:row>75</xdr:row>
      <xdr:rowOff>78441</xdr:rowOff>
    </xdr:from>
    <xdr:to>
      <xdr:col>16</xdr:col>
      <xdr:colOff>436394</xdr:colOff>
      <xdr:row>75</xdr:row>
      <xdr:rowOff>352761</xdr:rowOff>
    </xdr:to>
    <xdr:pic>
      <xdr:nvPicPr>
        <xdr:cNvPr id="113" name="图片 112"/>
        <xdr:cNvPicPr>
          <a:picLocks noChangeAspect="1"/>
        </xdr:cNvPicPr>
      </xdr:nvPicPr>
      <xdr:blipFill>
        <a:blip xmlns:r="http://schemas.openxmlformats.org/officeDocument/2006/relationships" r:embed="rId48" cstate="print"/>
        <a:stretch>
          <a:fillRect/>
        </a:stretch>
      </xdr:blipFill>
      <xdr:spPr>
        <a:xfrm>
          <a:off x="7762875" y="45953680"/>
          <a:ext cx="380365" cy="274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134470</xdr:colOff>
      <xdr:row>76</xdr:row>
      <xdr:rowOff>89647</xdr:rowOff>
    </xdr:from>
    <xdr:to>
      <xdr:col>16</xdr:col>
      <xdr:colOff>502770</xdr:colOff>
      <xdr:row>76</xdr:row>
      <xdr:rowOff>416037</xdr:rowOff>
    </xdr:to>
    <xdr:pic>
      <xdr:nvPicPr>
        <xdr:cNvPr id="116" name="图片 115"/>
        <xdr:cNvPicPr>
          <a:picLocks noChangeAspect="1"/>
        </xdr:cNvPicPr>
      </xdr:nvPicPr>
      <xdr:blipFill>
        <a:blip xmlns:r="http://schemas.openxmlformats.org/officeDocument/2006/relationships" r:embed="rId51" cstate="print"/>
        <a:stretch>
          <a:fillRect/>
        </a:stretch>
      </xdr:blipFill>
      <xdr:spPr>
        <a:xfrm>
          <a:off x="7840980" y="46472475"/>
          <a:ext cx="368300" cy="326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146685</xdr:colOff>
      <xdr:row>11</xdr:row>
      <xdr:rowOff>99695</xdr:rowOff>
    </xdr:from>
    <xdr:to>
      <xdr:col>16</xdr:col>
      <xdr:colOff>452120</xdr:colOff>
      <xdr:row>11</xdr:row>
      <xdr:rowOff>441960</xdr:rowOff>
    </xdr:to>
    <xdr:pic>
      <xdr:nvPicPr>
        <xdr:cNvPr id="14" name="图片 13"/>
        <xdr:cNvPicPr>
          <a:picLocks noChangeAspect="1"/>
        </xdr:cNvPicPr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7853680" y="4860925"/>
          <a:ext cx="305435" cy="342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146685</xdr:colOff>
      <xdr:row>12</xdr:row>
      <xdr:rowOff>99695</xdr:rowOff>
    </xdr:from>
    <xdr:to>
      <xdr:col>16</xdr:col>
      <xdr:colOff>452120</xdr:colOff>
      <xdr:row>12</xdr:row>
      <xdr:rowOff>441960</xdr:rowOff>
    </xdr:to>
    <xdr:pic>
      <xdr:nvPicPr>
        <xdr:cNvPr id="15" name="图片 14"/>
        <xdr:cNvPicPr>
          <a:picLocks noChangeAspect="1"/>
        </xdr:cNvPicPr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7853680" y="5699125"/>
          <a:ext cx="305435" cy="342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191770</xdr:colOff>
      <xdr:row>18</xdr:row>
      <xdr:rowOff>70485</xdr:rowOff>
    </xdr:from>
    <xdr:to>
      <xdr:col>16</xdr:col>
      <xdr:colOff>427355</xdr:colOff>
      <xdr:row>18</xdr:row>
      <xdr:rowOff>433705</xdr:rowOff>
    </xdr:to>
    <xdr:pic>
      <xdr:nvPicPr>
        <xdr:cNvPr id="25" name="图片 24"/>
        <xdr:cNvPicPr>
          <a:picLocks noChangeAspect="1"/>
        </xdr:cNvPicPr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7898765" y="10125710"/>
          <a:ext cx="235585" cy="363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191770</xdr:colOff>
      <xdr:row>19</xdr:row>
      <xdr:rowOff>70485</xdr:rowOff>
    </xdr:from>
    <xdr:to>
      <xdr:col>16</xdr:col>
      <xdr:colOff>427355</xdr:colOff>
      <xdr:row>19</xdr:row>
      <xdr:rowOff>433705</xdr:rowOff>
    </xdr:to>
    <xdr:pic>
      <xdr:nvPicPr>
        <xdr:cNvPr id="28" name="图片 27"/>
        <xdr:cNvPicPr>
          <a:picLocks noChangeAspect="1"/>
        </xdr:cNvPicPr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7898765" y="10963910"/>
          <a:ext cx="235585" cy="363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169545</xdr:colOff>
      <xdr:row>25</xdr:row>
      <xdr:rowOff>91440</xdr:rowOff>
    </xdr:from>
    <xdr:to>
      <xdr:col>16</xdr:col>
      <xdr:colOff>404495</xdr:colOff>
      <xdr:row>25</xdr:row>
      <xdr:rowOff>455295</xdr:rowOff>
    </xdr:to>
    <xdr:pic>
      <xdr:nvPicPr>
        <xdr:cNvPr id="33" name="图片 32"/>
        <xdr:cNvPicPr>
          <a:picLocks noChangeAspect="1"/>
        </xdr:cNvPicPr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7876540" y="15371445"/>
          <a:ext cx="234950" cy="363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169545</xdr:colOff>
      <xdr:row>26</xdr:row>
      <xdr:rowOff>91440</xdr:rowOff>
    </xdr:from>
    <xdr:to>
      <xdr:col>16</xdr:col>
      <xdr:colOff>404495</xdr:colOff>
      <xdr:row>26</xdr:row>
      <xdr:rowOff>455295</xdr:rowOff>
    </xdr:to>
    <xdr:pic>
      <xdr:nvPicPr>
        <xdr:cNvPr id="39" name="图片 38"/>
        <xdr:cNvPicPr>
          <a:picLocks noChangeAspect="1"/>
        </xdr:cNvPicPr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7876540" y="16209645"/>
          <a:ext cx="234950" cy="363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189230</xdr:colOff>
      <xdr:row>50</xdr:row>
      <xdr:rowOff>83185</xdr:rowOff>
    </xdr:from>
    <xdr:to>
      <xdr:col>16</xdr:col>
      <xdr:colOff>387985</xdr:colOff>
      <xdr:row>50</xdr:row>
      <xdr:rowOff>407670</xdr:rowOff>
    </xdr:to>
    <xdr:pic>
      <xdr:nvPicPr>
        <xdr:cNvPr id="49" name="图片 48"/>
        <xdr:cNvPicPr>
          <a:picLocks noChangeAspect="1"/>
        </xdr:cNvPicPr>
      </xdr:nvPicPr>
      <xdr:blipFill>
        <a:blip xmlns:r="http://schemas.openxmlformats.org/officeDocument/2006/relationships" r:embed="rId62" cstate="print"/>
        <a:stretch>
          <a:fillRect/>
        </a:stretch>
      </xdr:blipFill>
      <xdr:spPr>
        <a:xfrm>
          <a:off x="7896225" y="29789755"/>
          <a:ext cx="198755" cy="324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189230</xdr:colOff>
      <xdr:row>51</xdr:row>
      <xdr:rowOff>83185</xdr:rowOff>
    </xdr:from>
    <xdr:to>
      <xdr:col>16</xdr:col>
      <xdr:colOff>387985</xdr:colOff>
      <xdr:row>51</xdr:row>
      <xdr:rowOff>407670</xdr:rowOff>
    </xdr:to>
    <xdr:pic>
      <xdr:nvPicPr>
        <xdr:cNvPr id="53" name="图片 52"/>
        <xdr:cNvPicPr>
          <a:picLocks noChangeAspect="1"/>
        </xdr:cNvPicPr>
      </xdr:nvPicPr>
      <xdr:blipFill>
        <a:blip xmlns:r="http://schemas.openxmlformats.org/officeDocument/2006/relationships" r:embed="rId62" cstate="print"/>
        <a:stretch>
          <a:fillRect/>
        </a:stretch>
      </xdr:blipFill>
      <xdr:spPr>
        <a:xfrm>
          <a:off x="7896225" y="30627955"/>
          <a:ext cx="198755" cy="324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189865</xdr:colOff>
      <xdr:row>66</xdr:row>
      <xdr:rowOff>83185</xdr:rowOff>
    </xdr:from>
    <xdr:to>
      <xdr:col>16</xdr:col>
      <xdr:colOff>483235</xdr:colOff>
      <xdr:row>66</xdr:row>
      <xdr:rowOff>407670</xdr:rowOff>
    </xdr:to>
    <xdr:pic>
      <xdr:nvPicPr>
        <xdr:cNvPr id="56" name="图片 55"/>
        <xdr:cNvPicPr>
          <a:picLocks noChangeAspect="1"/>
        </xdr:cNvPicPr>
      </xdr:nvPicPr>
      <xdr:blipFill>
        <a:blip xmlns:r="http://schemas.openxmlformats.org/officeDocument/2006/relationships" r:embed="rId64" cstate="print"/>
        <a:stretch>
          <a:fillRect/>
        </a:stretch>
      </xdr:blipFill>
      <xdr:spPr>
        <a:xfrm>
          <a:off x="7896860" y="39650035"/>
          <a:ext cx="293370" cy="324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189865</xdr:colOff>
      <xdr:row>67</xdr:row>
      <xdr:rowOff>83185</xdr:rowOff>
    </xdr:from>
    <xdr:to>
      <xdr:col>16</xdr:col>
      <xdr:colOff>483235</xdr:colOff>
      <xdr:row>67</xdr:row>
      <xdr:rowOff>407670</xdr:rowOff>
    </xdr:to>
    <xdr:pic>
      <xdr:nvPicPr>
        <xdr:cNvPr id="57" name="图片 56"/>
        <xdr:cNvPicPr>
          <a:picLocks noChangeAspect="1"/>
        </xdr:cNvPicPr>
      </xdr:nvPicPr>
      <xdr:blipFill>
        <a:blip xmlns:r="http://schemas.openxmlformats.org/officeDocument/2006/relationships" r:embed="rId64" cstate="print"/>
        <a:stretch>
          <a:fillRect/>
        </a:stretch>
      </xdr:blipFill>
      <xdr:spPr>
        <a:xfrm>
          <a:off x="7896860" y="40488235"/>
          <a:ext cx="293370" cy="324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107315</xdr:colOff>
      <xdr:row>90</xdr:row>
      <xdr:rowOff>91440</xdr:rowOff>
    </xdr:from>
    <xdr:to>
      <xdr:col>16</xdr:col>
      <xdr:colOff>346710</xdr:colOff>
      <xdr:row>90</xdr:row>
      <xdr:rowOff>415925</xdr:rowOff>
    </xdr:to>
    <xdr:pic>
      <xdr:nvPicPr>
        <xdr:cNvPr id="58" name="图片 57"/>
        <xdr:cNvPicPr>
          <a:picLocks noChangeAspect="1"/>
        </xdr:cNvPicPr>
      </xdr:nvPicPr>
      <xdr:blipFill>
        <a:blip xmlns:r="http://schemas.openxmlformats.org/officeDocument/2006/relationships" r:embed="rId65" cstate="print"/>
        <a:stretch>
          <a:fillRect/>
        </a:stretch>
      </xdr:blipFill>
      <xdr:spPr>
        <a:xfrm>
          <a:off x="7814310" y="53577490"/>
          <a:ext cx="239395" cy="324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107315</xdr:colOff>
      <xdr:row>91</xdr:row>
      <xdr:rowOff>91440</xdr:rowOff>
    </xdr:from>
    <xdr:to>
      <xdr:col>16</xdr:col>
      <xdr:colOff>346710</xdr:colOff>
      <xdr:row>91</xdr:row>
      <xdr:rowOff>415925</xdr:rowOff>
    </xdr:to>
    <xdr:pic>
      <xdr:nvPicPr>
        <xdr:cNvPr id="59" name="图片 58"/>
        <xdr:cNvPicPr>
          <a:picLocks noChangeAspect="1"/>
        </xdr:cNvPicPr>
      </xdr:nvPicPr>
      <xdr:blipFill>
        <a:blip xmlns:r="http://schemas.openxmlformats.org/officeDocument/2006/relationships" r:embed="rId65" cstate="print"/>
        <a:stretch>
          <a:fillRect/>
        </a:stretch>
      </xdr:blipFill>
      <xdr:spPr>
        <a:xfrm>
          <a:off x="7814310" y="54415690"/>
          <a:ext cx="239395" cy="324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76200</xdr:colOff>
      <xdr:row>110</xdr:row>
      <xdr:rowOff>93345</xdr:rowOff>
    </xdr:from>
    <xdr:to>
      <xdr:col>16</xdr:col>
      <xdr:colOff>504825</xdr:colOff>
      <xdr:row>110</xdr:row>
      <xdr:rowOff>372110</xdr:rowOff>
    </xdr:to>
    <xdr:pic>
      <xdr:nvPicPr>
        <xdr:cNvPr id="60" name="图片 59"/>
        <xdr:cNvPicPr>
          <a:picLocks noChangeAspect="1"/>
        </xdr:cNvPicPr>
      </xdr:nvPicPr>
      <xdr:blipFill>
        <a:blip xmlns:r="http://schemas.openxmlformats.org/officeDocument/2006/relationships" r:embed="rId68" cstate="print"/>
        <a:stretch>
          <a:fillRect/>
        </a:stretch>
      </xdr:blipFill>
      <xdr:spPr>
        <a:xfrm>
          <a:off x="7783195" y="65469135"/>
          <a:ext cx="428625" cy="278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76200</xdr:colOff>
      <xdr:row>111</xdr:row>
      <xdr:rowOff>93345</xdr:rowOff>
    </xdr:from>
    <xdr:to>
      <xdr:col>16</xdr:col>
      <xdr:colOff>504825</xdr:colOff>
      <xdr:row>111</xdr:row>
      <xdr:rowOff>372110</xdr:rowOff>
    </xdr:to>
    <xdr:pic>
      <xdr:nvPicPr>
        <xdr:cNvPr id="61" name="图片 60"/>
        <xdr:cNvPicPr>
          <a:picLocks noChangeAspect="1"/>
        </xdr:cNvPicPr>
      </xdr:nvPicPr>
      <xdr:blipFill>
        <a:blip xmlns:r="http://schemas.openxmlformats.org/officeDocument/2006/relationships" r:embed="rId68" cstate="print"/>
        <a:stretch>
          <a:fillRect/>
        </a:stretch>
      </xdr:blipFill>
      <xdr:spPr>
        <a:xfrm>
          <a:off x="7783195" y="66307335"/>
          <a:ext cx="428625" cy="278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45085</xdr:colOff>
      <xdr:row>117</xdr:row>
      <xdr:rowOff>83185</xdr:rowOff>
    </xdr:from>
    <xdr:to>
      <xdr:col>16</xdr:col>
      <xdr:colOff>506095</xdr:colOff>
      <xdr:row>117</xdr:row>
      <xdr:rowOff>363855</xdr:rowOff>
    </xdr:to>
    <xdr:pic>
      <xdr:nvPicPr>
        <xdr:cNvPr id="62" name="图片 61"/>
        <xdr:cNvPicPr>
          <a:picLocks noChangeAspect="1"/>
        </xdr:cNvPicPr>
      </xdr:nvPicPr>
      <xdr:blipFill>
        <a:blip xmlns:r="http://schemas.openxmlformats.org/officeDocument/2006/relationships" r:embed="rId69" cstate="print"/>
        <a:stretch>
          <a:fillRect/>
        </a:stretch>
      </xdr:blipFill>
      <xdr:spPr>
        <a:xfrm>
          <a:off x="7752080" y="70752970"/>
          <a:ext cx="461010" cy="280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45085</xdr:colOff>
      <xdr:row>118</xdr:row>
      <xdr:rowOff>83185</xdr:rowOff>
    </xdr:from>
    <xdr:to>
      <xdr:col>16</xdr:col>
      <xdr:colOff>506095</xdr:colOff>
      <xdr:row>118</xdr:row>
      <xdr:rowOff>363855</xdr:rowOff>
    </xdr:to>
    <xdr:pic>
      <xdr:nvPicPr>
        <xdr:cNvPr id="63" name="图片 62"/>
        <xdr:cNvPicPr>
          <a:picLocks noChangeAspect="1"/>
        </xdr:cNvPicPr>
      </xdr:nvPicPr>
      <xdr:blipFill>
        <a:blip xmlns:r="http://schemas.openxmlformats.org/officeDocument/2006/relationships" r:embed="rId69" cstate="print"/>
        <a:stretch>
          <a:fillRect/>
        </a:stretch>
      </xdr:blipFill>
      <xdr:spPr>
        <a:xfrm>
          <a:off x="7752080" y="71591170"/>
          <a:ext cx="461010" cy="280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146685</xdr:colOff>
      <xdr:row>13</xdr:row>
      <xdr:rowOff>99695</xdr:rowOff>
    </xdr:from>
    <xdr:to>
      <xdr:col>16</xdr:col>
      <xdr:colOff>452120</xdr:colOff>
      <xdr:row>13</xdr:row>
      <xdr:rowOff>441960</xdr:rowOff>
    </xdr:to>
    <xdr:pic>
      <xdr:nvPicPr>
        <xdr:cNvPr id="64" name="图片 63"/>
        <xdr:cNvPicPr>
          <a:picLocks noChangeAspect="1"/>
        </xdr:cNvPicPr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7853680" y="6746875"/>
          <a:ext cx="305435" cy="342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146685</xdr:colOff>
      <xdr:row>14</xdr:row>
      <xdr:rowOff>99695</xdr:rowOff>
    </xdr:from>
    <xdr:to>
      <xdr:col>16</xdr:col>
      <xdr:colOff>452120</xdr:colOff>
      <xdr:row>14</xdr:row>
      <xdr:rowOff>441960</xdr:rowOff>
    </xdr:to>
    <xdr:pic>
      <xdr:nvPicPr>
        <xdr:cNvPr id="65" name="图片 64"/>
        <xdr:cNvPicPr>
          <a:picLocks noChangeAspect="1"/>
        </xdr:cNvPicPr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7853680" y="7585075"/>
          <a:ext cx="305435" cy="342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191770</xdr:colOff>
      <xdr:row>20</xdr:row>
      <xdr:rowOff>70485</xdr:rowOff>
    </xdr:from>
    <xdr:to>
      <xdr:col>16</xdr:col>
      <xdr:colOff>427355</xdr:colOff>
      <xdr:row>20</xdr:row>
      <xdr:rowOff>433705</xdr:rowOff>
    </xdr:to>
    <xdr:pic>
      <xdr:nvPicPr>
        <xdr:cNvPr id="67" name="图片 66"/>
        <xdr:cNvPicPr>
          <a:picLocks noChangeAspect="1"/>
        </xdr:cNvPicPr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7898765" y="12011660"/>
          <a:ext cx="235585" cy="363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191770</xdr:colOff>
      <xdr:row>21</xdr:row>
      <xdr:rowOff>70485</xdr:rowOff>
    </xdr:from>
    <xdr:to>
      <xdr:col>16</xdr:col>
      <xdr:colOff>427355</xdr:colOff>
      <xdr:row>21</xdr:row>
      <xdr:rowOff>433705</xdr:rowOff>
    </xdr:to>
    <xdr:pic>
      <xdr:nvPicPr>
        <xdr:cNvPr id="70" name="图片 69"/>
        <xdr:cNvPicPr>
          <a:picLocks noChangeAspect="1"/>
        </xdr:cNvPicPr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7898765" y="12849860"/>
          <a:ext cx="235585" cy="363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169545</xdr:colOff>
      <xdr:row>27</xdr:row>
      <xdr:rowOff>91440</xdr:rowOff>
    </xdr:from>
    <xdr:to>
      <xdr:col>16</xdr:col>
      <xdr:colOff>404495</xdr:colOff>
      <xdr:row>27</xdr:row>
      <xdr:rowOff>455295</xdr:rowOff>
    </xdr:to>
    <xdr:pic>
      <xdr:nvPicPr>
        <xdr:cNvPr id="71" name="图片 70"/>
        <xdr:cNvPicPr>
          <a:picLocks noChangeAspect="1"/>
        </xdr:cNvPicPr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7876540" y="17257395"/>
          <a:ext cx="234950" cy="363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169545</xdr:colOff>
      <xdr:row>28</xdr:row>
      <xdr:rowOff>91440</xdr:rowOff>
    </xdr:from>
    <xdr:to>
      <xdr:col>16</xdr:col>
      <xdr:colOff>404495</xdr:colOff>
      <xdr:row>28</xdr:row>
      <xdr:rowOff>455295</xdr:rowOff>
    </xdr:to>
    <xdr:pic>
      <xdr:nvPicPr>
        <xdr:cNvPr id="73" name="图片 72"/>
        <xdr:cNvPicPr>
          <a:picLocks noChangeAspect="1"/>
        </xdr:cNvPicPr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7876540" y="18095595"/>
          <a:ext cx="234950" cy="363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189230</xdr:colOff>
      <xdr:row>52</xdr:row>
      <xdr:rowOff>83185</xdr:rowOff>
    </xdr:from>
    <xdr:to>
      <xdr:col>16</xdr:col>
      <xdr:colOff>387985</xdr:colOff>
      <xdr:row>52</xdr:row>
      <xdr:rowOff>407670</xdr:rowOff>
    </xdr:to>
    <xdr:pic>
      <xdr:nvPicPr>
        <xdr:cNvPr id="87" name="图片 86"/>
        <xdr:cNvPicPr>
          <a:picLocks noChangeAspect="1"/>
        </xdr:cNvPicPr>
      </xdr:nvPicPr>
      <xdr:blipFill>
        <a:blip xmlns:r="http://schemas.openxmlformats.org/officeDocument/2006/relationships" r:embed="rId62" cstate="print"/>
        <a:stretch>
          <a:fillRect/>
        </a:stretch>
      </xdr:blipFill>
      <xdr:spPr>
        <a:xfrm>
          <a:off x="7896225" y="31675705"/>
          <a:ext cx="198755" cy="324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189230</xdr:colOff>
      <xdr:row>53</xdr:row>
      <xdr:rowOff>83185</xdr:rowOff>
    </xdr:from>
    <xdr:to>
      <xdr:col>16</xdr:col>
      <xdr:colOff>387985</xdr:colOff>
      <xdr:row>53</xdr:row>
      <xdr:rowOff>407670</xdr:rowOff>
    </xdr:to>
    <xdr:pic>
      <xdr:nvPicPr>
        <xdr:cNvPr id="88" name="图片 87"/>
        <xdr:cNvPicPr>
          <a:picLocks noChangeAspect="1"/>
        </xdr:cNvPicPr>
      </xdr:nvPicPr>
      <xdr:blipFill>
        <a:blip xmlns:r="http://schemas.openxmlformats.org/officeDocument/2006/relationships" r:embed="rId62" cstate="print"/>
        <a:stretch>
          <a:fillRect/>
        </a:stretch>
      </xdr:blipFill>
      <xdr:spPr>
        <a:xfrm>
          <a:off x="7896225" y="32513905"/>
          <a:ext cx="198755" cy="324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189865</xdr:colOff>
      <xdr:row>68</xdr:row>
      <xdr:rowOff>83185</xdr:rowOff>
    </xdr:from>
    <xdr:to>
      <xdr:col>16</xdr:col>
      <xdr:colOff>483235</xdr:colOff>
      <xdr:row>68</xdr:row>
      <xdr:rowOff>407670</xdr:rowOff>
    </xdr:to>
    <xdr:pic>
      <xdr:nvPicPr>
        <xdr:cNvPr id="89" name="图片 88"/>
        <xdr:cNvPicPr>
          <a:picLocks noChangeAspect="1"/>
        </xdr:cNvPicPr>
      </xdr:nvPicPr>
      <xdr:blipFill>
        <a:blip xmlns:r="http://schemas.openxmlformats.org/officeDocument/2006/relationships" r:embed="rId64" cstate="print"/>
        <a:stretch>
          <a:fillRect/>
        </a:stretch>
      </xdr:blipFill>
      <xdr:spPr>
        <a:xfrm>
          <a:off x="7896860" y="41535985"/>
          <a:ext cx="293370" cy="324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189865</xdr:colOff>
      <xdr:row>69</xdr:row>
      <xdr:rowOff>83185</xdr:rowOff>
    </xdr:from>
    <xdr:to>
      <xdr:col>16</xdr:col>
      <xdr:colOff>483235</xdr:colOff>
      <xdr:row>69</xdr:row>
      <xdr:rowOff>407670</xdr:rowOff>
    </xdr:to>
    <xdr:pic>
      <xdr:nvPicPr>
        <xdr:cNvPr id="90" name="图片 89"/>
        <xdr:cNvPicPr>
          <a:picLocks noChangeAspect="1"/>
        </xdr:cNvPicPr>
      </xdr:nvPicPr>
      <xdr:blipFill>
        <a:blip xmlns:r="http://schemas.openxmlformats.org/officeDocument/2006/relationships" r:embed="rId64" cstate="print"/>
        <a:stretch>
          <a:fillRect/>
        </a:stretch>
      </xdr:blipFill>
      <xdr:spPr>
        <a:xfrm>
          <a:off x="7896860" y="42374185"/>
          <a:ext cx="293370" cy="324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107315</xdr:colOff>
      <xdr:row>92</xdr:row>
      <xdr:rowOff>91440</xdr:rowOff>
    </xdr:from>
    <xdr:to>
      <xdr:col>16</xdr:col>
      <xdr:colOff>346710</xdr:colOff>
      <xdr:row>92</xdr:row>
      <xdr:rowOff>415925</xdr:rowOff>
    </xdr:to>
    <xdr:pic>
      <xdr:nvPicPr>
        <xdr:cNvPr id="91" name="图片 90"/>
        <xdr:cNvPicPr>
          <a:picLocks noChangeAspect="1"/>
        </xdr:cNvPicPr>
      </xdr:nvPicPr>
      <xdr:blipFill>
        <a:blip xmlns:r="http://schemas.openxmlformats.org/officeDocument/2006/relationships" r:embed="rId65" cstate="print"/>
        <a:stretch>
          <a:fillRect/>
        </a:stretch>
      </xdr:blipFill>
      <xdr:spPr>
        <a:xfrm>
          <a:off x="7814310" y="55463440"/>
          <a:ext cx="239395" cy="324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107315</xdr:colOff>
      <xdr:row>93</xdr:row>
      <xdr:rowOff>91440</xdr:rowOff>
    </xdr:from>
    <xdr:to>
      <xdr:col>16</xdr:col>
      <xdr:colOff>346710</xdr:colOff>
      <xdr:row>93</xdr:row>
      <xdr:rowOff>415925</xdr:rowOff>
    </xdr:to>
    <xdr:pic>
      <xdr:nvPicPr>
        <xdr:cNvPr id="92" name="图片 91"/>
        <xdr:cNvPicPr>
          <a:picLocks noChangeAspect="1"/>
        </xdr:cNvPicPr>
      </xdr:nvPicPr>
      <xdr:blipFill>
        <a:blip xmlns:r="http://schemas.openxmlformats.org/officeDocument/2006/relationships" r:embed="rId65" cstate="print"/>
        <a:stretch>
          <a:fillRect/>
        </a:stretch>
      </xdr:blipFill>
      <xdr:spPr>
        <a:xfrm>
          <a:off x="7814310" y="56301640"/>
          <a:ext cx="239395" cy="324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76200</xdr:colOff>
      <xdr:row>112</xdr:row>
      <xdr:rowOff>93345</xdr:rowOff>
    </xdr:from>
    <xdr:to>
      <xdr:col>16</xdr:col>
      <xdr:colOff>504825</xdr:colOff>
      <xdr:row>112</xdr:row>
      <xdr:rowOff>372110</xdr:rowOff>
    </xdr:to>
    <xdr:pic>
      <xdr:nvPicPr>
        <xdr:cNvPr id="93" name="图片 92"/>
        <xdr:cNvPicPr>
          <a:picLocks noChangeAspect="1"/>
        </xdr:cNvPicPr>
      </xdr:nvPicPr>
      <xdr:blipFill>
        <a:blip xmlns:r="http://schemas.openxmlformats.org/officeDocument/2006/relationships" r:embed="rId68" cstate="print"/>
        <a:stretch>
          <a:fillRect/>
        </a:stretch>
      </xdr:blipFill>
      <xdr:spPr>
        <a:xfrm>
          <a:off x="7783195" y="67355085"/>
          <a:ext cx="428625" cy="278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76200</xdr:colOff>
      <xdr:row>113</xdr:row>
      <xdr:rowOff>93345</xdr:rowOff>
    </xdr:from>
    <xdr:to>
      <xdr:col>16</xdr:col>
      <xdr:colOff>504825</xdr:colOff>
      <xdr:row>113</xdr:row>
      <xdr:rowOff>372110</xdr:rowOff>
    </xdr:to>
    <xdr:pic>
      <xdr:nvPicPr>
        <xdr:cNvPr id="94" name="图片 93"/>
        <xdr:cNvPicPr>
          <a:picLocks noChangeAspect="1"/>
        </xdr:cNvPicPr>
      </xdr:nvPicPr>
      <xdr:blipFill>
        <a:blip xmlns:r="http://schemas.openxmlformats.org/officeDocument/2006/relationships" r:embed="rId68" cstate="print"/>
        <a:stretch>
          <a:fillRect/>
        </a:stretch>
      </xdr:blipFill>
      <xdr:spPr>
        <a:xfrm>
          <a:off x="7783195" y="68193285"/>
          <a:ext cx="428625" cy="278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45085</xdr:colOff>
      <xdr:row>119</xdr:row>
      <xdr:rowOff>83185</xdr:rowOff>
    </xdr:from>
    <xdr:to>
      <xdr:col>16</xdr:col>
      <xdr:colOff>506095</xdr:colOff>
      <xdr:row>119</xdr:row>
      <xdr:rowOff>363855</xdr:rowOff>
    </xdr:to>
    <xdr:pic>
      <xdr:nvPicPr>
        <xdr:cNvPr id="115" name="图片 114"/>
        <xdr:cNvPicPr>
          <a:picLocks noChangeAspect="1"/>
        </xdr:cNvPicPr>
      </xdr:nvPicPr>
      <xdr:blipFill>
        <a:blip xmlns:r="http://schemas.openxmlformats.org/officeDocument/2006/relationships" r:embed="rId69" cstate="print"/>
        <a:stretch>
          <a:fillRect/>
        </a:stretch>
      </xdr:blipFill>
      <xdr:spPr>
        <a:xfrm>
          <a:off x="7752080" y="72638920"/>
          <a:ext cx="461010" cy="280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45085</xdr:colOff>
      <xdr:row>120</xdr:row>
      <xdr:rowOff>83185</xdr:rowOff>
    </xdr:from>
    <xdr:to>
      <xdr:col>16</xdr:col>
      <xdr:colOff>506095</xdr:colOff>
      <xdr:row>120</xdr:row>
      <xdr:rowOff>363855</xdr:rowOff>
    </xdr:to>
    <xdr:pic>
      <xdr:nvPicPr>
        <xdr:cNvPr id="117" name="图片 116"/>
        <xdr:cNvPicPr>
          <a:picLocks noChangeAspect="1"/>
        </xdr:cNvPicPr>
      </xdr:nvPicPr>
      <xdr:blipFill>
        <a:blip xmlns:r="http://schemas.openxmlformats.org/officeDocument/2006/relationships" r:embed="rId69" cstate="print"/>
        <a:stretch>
          <a:fillRect/>
        </a:stretch>
      </xdr:blipFill>
      <xdr:spPr>
        <a:xfrm>
          <a:off x="7752080" y="73477120"/>
          <a:ext cx="461010" cy="28067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1">
    <tabColor rgb="FF00B050"/>
  </sheetPr>
  <dimension ref="A1:AJ158"/>
  <sheetViews>
    <sheetView tabSelected="1" view="pageBreakPreview" zoomScale="70" zoomScaleNormal="100" workbookViewId="0">
      <pane ySplit="8" topLeftCell="A9" activePane="bottomLeft" state="frozen"/>
      <selection pane="bottomLeft" activeCell="AA79" sqref="AA79"/>
    </sheetView>
  </sheetViews>
  <sheetFormatPr defaultColWidth="9" defaultRowHeight="17.25"/>
  <cols>
    <col min="1" max="1" width="5.625" style="21" customWidth="1"/>
    <col min="2" max="11" width="2.625" style="1" customWidth="1"/>
    <col min="12" max="12" width="20.875" style="1" customWidth="1"/>
    <col min="13" max="13" width="27.25" style="3" customWidth="1"/>
    <col min="14" max="14" width="15.5" style="3" customWidth="1"/>
    <col min="15" max="15" width="5.625" style="1" hidden="1" customWidth="1"/>
    <col min="16" max="16" width="5.625" style="1" customWidth="1"/>
    <col min="17" max="17" width="7.375" style="1" customWidth="1"/>
    <col min="18" max="18" width="6.125" style="22" customWidth="1"/>
    <col min="19" max="19" width="17.375" style="1" customWidth="1"/>
    <col min="20" max="20" width="8.125" style="23" customWidth="1"/>
    <col min="21" max="22" width="8.125" style="22" hidden="1" customWidth="1"/>
    <col min="23" max="23" width="8.125" style="22" customWidth="1"/>
    <col min="24" max="24" width="18.125" style="22" customWidth="1"/>
    <col min="25" max="25" width="15.375" style="22" customWidth="1"/>
    <col min="26" max="26" width="12.5" style="1" customWidth="1"/>
    <col min="27" max="27" width="8.375" style="24" customWidth="1"/>
    <col min="28" max="28" width="6.625" style="1" customWidth="1"/>
    <col min="29" max="32" width="5.75" style="1" hidden="1" customWidth="1"/>
    <col min="33" max="34" width="7.25" style="1" hidden="1" customWidth="1"/>
    <col min="35" max="35" width="10" style="1" customWidth="1"/>
    <col min="36" max="36" width="10.625" style="21" customWidth="1"/>
    <col min="37" max="16384" width="9" style="1"/>
  </cols>
  <sheetData>
    <row r="1" spans="1:36" ht="33.75" customHeight="1">
      <c r="A1" s="124" t="s">
        <v>180</v>
      </c>
      <c r="B1" s="125"/>
      <c r="C1" s="125"/>
      <c r="D1" s="125"/>
      <c r="E1" s="126"/>
      <c r="F1" s="127" t="s">
        <v>29</v>
      </c>
      <c r="G1" s="128"/>
      <c r="H1" s="128"/>
      <c r="I1" s="128"/>
      <c r="J1" s="128"/>
      <c r="K1" s="129"/>
      <c r="L1" s="130" t="s">
        <v>30</v>
      </c>
      <c r="M1" s="131"/>
      <c r="N1" s="86" t="s">
        <v>181</v>
      </c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  <c r="AD1" s="87"/>
      <c r="AE1" s="87"/>
      <c r="AF1" s="87"/>
      <c r="AG1" s="87"/>
      <c r="AH1" s="88"/>
      <c r="AI1" s="17" t="s">
        <v>1</v>
      </c>
      <c r="AJ1" s="63" t="str">
        <f>L9</f>
        <v>LG1613510060
SLT0010428</v>
      </c>
    </row>
    <row r="2" spans="1:36" ht="33.75" customHeight="1">
      <c r="A2" s="124" t="s">
        <v>31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6"/>
      <c r="N2" s="89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  <c r="AB2" s="90"/>
      <c r="AC2" s="90"/>
      <c r="AD2" s="90"/>
      <c r="AE2" s="90"/>
      <c r="AF2" s="90"/>
      <c r="AG2" s="90"/>
      <c r="AH2" s="91"/>
      <c r="AI2" s="17" t="s">
        <v>32</v>
      </c>
      <c r="AJ2" s="9" t="str">
        <f>M9</f>
        <v>2080副座椅总成</v>
      </c>
    </row>
    <row r="3" spans="1:36" ht="33.75" customHeight="1">
      <c r="A3" s="111" t="s">
        <v>33</v>
      </c>
      <c r="B3" s="112"/>
      <c r="C3" s="112"/>
      <c r="D3" s="112"/>
      <c r="E3" s="112"/>
      <c r="F3" s="112"/>
      <c r="G3" s="112"/>
      <c r="H3" s="112"/>
      <c r="I3" s="112"/>
      <c r="J3" s="112"/>
      <c r="K3" s="113"/>
      <c r="L3" s="134" t="s">
        <v>382</v>
      </c>
      <c r="M3" s="131"/>
      <c r="N3" s="89"/>
      <c r="O3" s="90"/>
      <c r="P3" s="90"/>
      <c r="Q3" s="90"/>
      <c r="R3" s="90"/>
      <c r="S3" s="90"/>
      <c r="T3" s="90"/>
      <c r="U3" s="90"/>
      <c r="V3" s="90"/>
      <c r="W3" s="90"/>
      <c r="X3" s="90"/>
      <c r="Y3" s="90"/>
      <c r="Z3" s="90"/>
      <c r="AA3" s="90"/>
      <c r="AB3" s="90"/>
      <c r="AC3" s="90"/>
      <c r="AD3" s="90"/>
      <c r="AE3" s="90"/>
      <c r="AF3" s="90"/>
      <c r="AG3" s="90"/>
      <c r="AH3" s="91"/>
      <c r="AI3" s="17" t="s">
        <v>34</v>
      </c>
      <c r="AJ3" s="4" t="s">
        <v>182</v>
      </c>
    </row>
    <row r="4" spans="1:36" ht="33.75" customHeight="1">
      <c r="A4" s="133" t="s">
        <v>381</v>
      </c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3"/>
      <c r="N4" s="89"/>
      <c r="O4" s="90"/>
      <c r="P4" s="90"/>
      <c r="Q4" s="90"/>
      <c r="R4" s="90"/>
      <c r="S4" s="90"/>
      <c r="T4" s="90"/>
      <c r="U4" s="90"/>
      <c r="V4" s="90"/>
      <c r="W4" s="90"/>
      <c r="X4" s="90"/>
      <c r="Y4" s="90"/>
      <c r="Z4" s="90"/>
      <c r="AA4" s="90"/>
      <c r="AB4" s="90"/>
      <c r="AC4" s="90"/>
      <c r="AD4" s="90"/>
      <c r="AE4" s="90"/>
      <c r="AF4" s="90"/>
      <c r="AG4" s="90"/>
      <c r="AH4" s="91"/>
      <c r="AI4" s="17" t="s">
        <v>22</v>
      </c>
      <c r="AJ4" s="4" t="s">
        <v>15</v>
      </c>
    </row>
    <row r="5" spans="1:36" ht="30" customHeight="1">
      <c r="A5" s="132" t="s">
        <v>380</v>
      </c>
      <c r="B5" s="119"/>
      <c r="C5" s="119"/>
      <c r="D5" s="119"/>
      <c r="E5" s="119"/>
      <c r="F5" s="119"/>
      <c r="G5" s="119"/>
      <c r="H5" s="119"/>
      <c r="I5" s="119"/>
      <c r="J5" s="119"/>
      <c r="K5" s="119"/>
      <c r="L5" s="119"/>
      <c r="M5" s="120"/>
      <c r="N5" s="89"/>
      <c r="O5" s="90"/>
      <c r="P5" s="90"/>
      <c r="Q5" s="90"/>
      <c r="R5" s="90"/>
      <c r="S5" s="90"/>
      <c r="T5" s="90"/>
      <c r="U5" s="90"/>
      <c r="V5" s="90"/>
      <c r="W5" s="90"/>
      <c r="X5" s="90"/>
      <c r="Y5" s="90"/>
      <c r="Z5" s="90"/>
      <c r="AA5" s="90"/>
      <c r="AB5" s="90"/>
      <c r="AC5" s="90"/>
      <c r="AD5" s="90"/>
      <c r="AE5" s="90"/>
      <c r="AF5" s="90"/>
      <c r="AG5" s="90"/>
      <c r="AH5" s="91"/>
      <c r="AI5" s="46" t="s">
        <v>35</v>
      </c>
      <c r="AJ5" s="47" t="e">
        <f>AA9</f>
        <v>#REF!</v>
      </c>
    </row>
    <row r="6" spans="1:36" ht="30" customHeight="1">
      <c r="A6" s="121"/>
      <c r="B6" s="122"/>
      <c r="C6" s="122"/>
      <c r="D6" s="122"/>
      <c r="E6" s="122"/>
      <c r="F6" s="122"/>
      <c r="G6" s="122"/>
      <c r="H6" s="122"/>
      <c r="I6" s="122"/>
      <c r="J6" s="122"/>
      <c r="K6" s="122"/>
      <c r="L6" s="122"/>
      <c r="M6" s="123"/>
      <c r="N6" s="92"/>
      <c r="O6" s="93"/>
      <c r="P6" s="93"/>
      <c r="Q6" s="93"/>
      <c r="R6" s="93"/>
      <c r="S6" s="93"/>
      <c r="T6" s="93"/>
      <c r="U6" s="93"/>
      <c r="V6" s="93"/>
      <c r="W6" s="93"/>
      <c r="X6" s="93"/>
      <c r="Y6" s="93"/>
      <c r="Z6" s="93"/>
      <c r="AA6" s="93"/>
      <c r="AB6" s="93"/>
      <c r="AC6" s="93"/>
      <c r="AD6" s="93"/>
      <c r="AE6" s="93"/>
      <c r="AF6" s="93"/>
      <c r="AG6" s="93"/>
      <c r="AH6" s="94"/>
      <c r="AI6" s="46" t="s">
        <v>36</v>
      </c>
      <c r="AJ6" s="48"/>
    </row>
    <row r="7" spans="1:36" ht="24.95" customHeight="1">
      <c r="A7" s="117" t="s">
        <v>0</v>
      </c>
      <c r="B7" s="114" t="s">
        <v>37</v>
      </c>
      <c r="C7" s="115"/>
      <c r="D7" s="115"/>
      <c r="E7" s="115"/>
      <c r="F7" s="115"/>
      <c r="G7" s="115"/>
      <c r="H7" s="115"/>
      <c r="I7" s="115"/>
      <c r="J7" s="115"/>
      <c r="K7" s="116"/>
      <c r="L7" s="109" t="s">
        <v>1</v>
      </c>
      <c r="M7" s="84" t="s">
        <v>32</v>
      </c>
      <c r="N7" s="84" t="s">
        <v>38</v>
      </c>
      <c r="O7" s="84" t="s">
        <v>39</v>
      </c>
      <c r="P7" s="84" t="s">
        <v>40</v>
      </c>
      <c r="Q7" s="84" t="s">
        <v>21</v>
      </c>
      <c r="R7" s="109" t="s">
        <v>41</v>
      </c>
      <c r="S7" s="84" t="s">
        <v>42</v>
      </c>
      <c r="T7" s="105" t="s">
        <v>43</v>
      </c>
      <c r="U7" s="105" t="s">
        <v>44</v>
      </c>
      <c r="V7" s="101" t="s">
        <v>45</v>
      </c>
      <c r="W7" s="107" t="s">
        <v>46</v>
      </c>
      <c r="X7" s="101" t="s">
        <v>47</v>
      </c>
      <c r="Y7" s="101" t="s">
        <v>48</v>
      </c>
      <c r="Z7" s="84" t="s">
        <v>49</v>
      </c>
      <c r="AA7" s="103" t="s">
        <v>50</v>
      </c>
      <c r="AB7" s="84" t="s">
        <v>51</v>
      </c>
      <c r="AC7" s="99" t="s">
        <v>52</v>
      </c>
      <c r="AD7" s="99" t="s">
        <v>53</v>
      </c>
      <c r="AE7" s="99" t="s">
        <v>54</v>
      </c>
      <c r="AF7" s="99" t="s">
        <v>55</v>
      </c>
      <c r="AG7" s="95" t="s">
        <v>56</v>
      </c>
      <c r="AH7" s="95" t="s">
        <v>36</v>
      </c>
      <c r="AI7" s="97" t="s">
        <v>2</v>
      </c>
      <c r="AJ7" s="84" t="s">
        <v>57</v>
      </c>
    </row>
    <row r="8" spans="1:36" s="2" customFormat="1" ht="24.95" customHeight="1">
      <c r="A8" s="118"/>
      <c r="B8" s="25">
        <v>0</v>
      </c>
      <c r="C8" s="25">
        <v>1</v>
      </c>
      <c r="D8" s="25">
        <v>2</v>
      </c>
      <c r="E8" s="25">
        <v>3</v>
      </c>
      <c r="F8" s="25">
        <v>4</v>
      </c>
      <c r="G8" s="25">
        <v>5</v>
      </c>
      <c r="H8" s="25">
        <v>6</v>
      </c>
      <c r="I8" s="25">
        <v>7</v>
      </c>
      <c r="J8" s="25">
        <v>8</v>
      </c>
      <c r="K8" s="13">
        <v>9</v>
      </c>
      <c r="L8" s="110"/>
      <c r="M8" s="85"/>
      <c r="N8" s="85"/>
      <c r="O8" s="85"/>
      <c r="P8" s="85"/>
      <c r="Q8" s="85"/>
      <c r="R8" s="110"/>
      <c r="S8" s="85"/>
      <c r="T8" s="106"/>
      <c r="U8" s="106"/>
      <c r="V8" s="102"/>
      <c r="W8" s="108"/>
      <c r="X8" s="102"/>
      <c r="Y8" s="102"/>
      <c r="Z8" s="85"/>
      <c r="AA8" s="104"/>
      <c r="AB8" s="85"/>
      <c r="AC8" s="100"/>
      <c r="AD8" s="100"/>
      <c r="AE8" s="100"/>
      <c r="AF8" s="100"/>
      <c r="AG8" s="96"/>
      <c r="AH8" s="96"/>
      <c r="AI8" s="98"/>
      <c r="AJ8" s="85"/>
    </row>
    <row r="9" spans="1:36" s="2" customFormat="1" ht="39.950000000000003" customHeight="1">
      <c r="A9" s="26">
        <v>1</v>
      </c>
      <c r="B9" s="27">
        <v>0</v>
      </c>
      <c r="C9" s="27"/>
      <c r="D9" s="27"/>
      <c r="E9" s="27"/>
      <c r="F9" s="27"/>
      <c r="G9" s="27"/>
      <c r="H9" s="27"/>
      <c r="I9" s="27"/>
      <c r="J9" s="30"/>
      <c r="K9" s="31"/>
      <c r="L9" s="32" t="s">
        <v>7</v>
      </c>
      <c r="M9" s="9" t="s">
        <v>8</v>
      </c>
      <c r="N9" s="33" t="s">
        <v>183</v>
      </c>
      <c r="O9" s="6"/>
      <c r="P9" s="6" t="s">
        <v>58</v>
      </c>
      <c r="Q9" s="6"/>
      <c r="R9" s="15" t="s">
        <v>23</v>
      </c>
      <c r="S9" s="32" t="s">
        <v>10</v>
      </c>
      <c r="T9" s="15" t="s">
        <v>23</v>
      </c>
      <c r="U9" s="15" t="s">
        <v>59</v>
      </c>
      <c r="V9" s="15" t="s">
        <v>60</v>
      </c>
      <c r="W9" s="40" t="s">
        <v>61</v>
      </c>
      <c r="X9" s="4" t="s">
        <v>62</v>
      </c>
      <c r="Y9" s="8" t="s">
        <v>9</v>
      </c>
      <c r="Z9" s="6"/>
      <c r="AA9" s="42" t="e">
        <f>AA16+AA64+AA105+AA108+AA141*AJ141+AA147+AA148+AA149+AA150+AA151+AA152</f>
        <v>#REF!</v>
      </c>
      <c r="AB9" s="6" t="s">
        <v>9</v>
      </c>
      <c r="AC9" s="4"/>
      <c r="AD9" s="4"/>
      <c r="AE9" s="4"/>
      <c r="AF9" s="4"/>
      <c r="AG9" s="25"/>
      <c r="AH9" s="25"/>
      <c r="AI9" s="50"/>
      <c r="AJ9" s="4">
        <v>1</v>
      </c>
    </row>
    <row r="10" spans="1:36" s="2" customFormat="1" ht="39.950000000000003" hidden="1" customHeight="1">
      <c r="A10" s="26">
        <f t="shared" ref="A10:A14" si="0">A9+1</f>
        <v>2</v>
      </c>
      <c r="B10" s="27">
        <v>0</v>
      </c>
      <c r="C10" s="27"/>
      <c r="D10" s="27"/>
      <c r="E10" s="27"/>
      <c r="F10" s="27"/>
      <c r="G10" s="27"/>
      <c r="H10" s="27"/>
      <c r="I10" s="27"/>
      <c r="J10" s="30"/>
      <c r="K10" s="31"/>
      <c r="L10" s="32" t="s">
        <v>10</v>
      </c>
      <c r="M10" s="9" t="s">
        <v>14</v>
      </c>
      <c r="N10" s="33" t="s">
        <v>184</v>
      </c>
      <c r="O10" s="6"/>
      <c r="P10" s="6" t="s">
        <v>58</v>
      </c>
      <c r="Q10" s="6"/>
      <c r="R10" s="15" t="s">
        <v>23</v>
      </c>
      <c r="S10" s="32" t="s">
        <v>10</v>
      </c>
      <c r="T10" s="15" t="s">
        <v>23</v>
      </c>
      <c r="U10" s="15" t="s">
        <v>59</v>
      </c>
      <c r="V10" s="15" t="s">
        <v>60</v>
      </c>
      <c r="W10" s="40" t="s">
        <v>61</v>
      </c>
      <c r="X10" s="4" t="s">
        <v>62</v>
      </c>
      <c r="Y10" s="8" t="s">
        <v>9</v>
      </c>
      <c r="Z10" s="6"/>
      <c r="AA10" s="42" t="e">
        <f>AA9</f>
        <v>#REF!</v>
      </c>
      <c r="AB10" s="6" t="s">
        <v>9</v>
      </c>
      <c r="AC10" s="4"/>
      <c r="AD10" s="4"/>
      <c r="AE10" s="4"/>
      <c r="AF10" s="4"/>
      <c r="AG10" s="25"/>
      <c r="AH10" s="25"/>
      <c r="AI10" s="50"/>
      <c r="AJ10" s="4">
        <v>0</v>
      </c>
    </row>
    <row r="11" spans="1:36" s="2" customFormat="1" ht="50.1" hidden="1" customHeight="1">
      <c r="A11" s="26">
        <v>3</v>
      </c>
      <c r="B11" s="27">
        <v>0</v>
      </c>
      <c r="C11" s="27"/>
      <c r="D11" s="27"/>
      <c r="E11" s="27"/>
      <c r="F11" s="27"/>
      <c r="G11" s="27"/>
      <c r="H11" s="27"/>
      <c r="I11" s="27"/>
      <c r="J11" s="30"/>
      <c r="K11" s="31"/>
      <c r="L11" s="32" t="s">
        <v>11</v>
      </c>
      <c r="M11" s="9" t="s">
        <v>12</v>
      </c>
      <c r="N11" s="33" t="s">
        <v>185</v>
      </c>
      <c r="O11" s="6"/>
      <c r="P11" s="6" t="s">
        <v>58</v>
      </c>
      <c r="Q11" s="6"/>
      <c r="R11" s="15" t="s">
        <v>23</v>
      </c>
      <c r="S11" s="32" t="s">
        <v>127</v>
      </c>
      <c r="T11" s="15" t="s">
        <v>23</v>
      </c>
      <c r="U11" s="15" t="s">
        <v>59</v>
      </c>
      <c r="V11" s="15" t="s">
        <v>60</v>
      </c>
      <c r="W11" s="40" t="s">
        <v>61</v>
      </c>
      <c r="X11" s="4" t="s">
        <v>62</v>
      </c>
      <c r="Y11" s="8" t="s">
        <v>9</v>
      </c>
      <c r="Z11" s="6"/>
      <c r="AA11" s="42" t="e">
        <f t="shared" ref="AA11:AA15" si="1">AA10</f>
        <v>#REF!</v>
      </c>
      <c r="AB11" s="6" t="s">
        <v>9</v>
      </c>
      <c r="AC11" s="4"/>
      <c r="AD11" s="4"/>
      <c r="AE11" s="4"/>
      <c r="AF11" s="4"/>
      <c r="AG11" s="25"/>
      <c r="AH11" s="25"/>
      <c r="AI11" s="50"/>
      <c r="AJ11" s="4">
        <v>0</v>
      </c>
    </row>
    <row r="12" spans="1:36" s="2" customFormat="1" ht="82.5" hidden="1">
      <c r="A12" s="26">
        <f t="shared" si="0"/>
        <v>4</v>
      </c>
      <c r="B12" s="27">
        <v>0</v>
      </c>
      <c r="C12" s="27"/>
      <c r="D12" s="27"/>
      <c r="E12" s="27"/>
      <c r="F12" s="27"/>
      <c r="G12" s="27"/>
      <c r="H12" s="27"/>
      <c r="I12" s="27"/>
      <c r="J12" s="30"/>
      <c r="K12" s="31"/>
      <c r="L12" s="32" t="s">
        <v>13</v>
      </c>
      <c r="M12" s="9" t="s">
        <v>14</v>
      </c>
      <c r="N12" s="33" t="s">
        <v>3</v>
      </c>
      <c r="O12" s="6"/>
      <c r="P12" s="6" t="s">
        <v>58</v>
      </c>
      <c r="Q12" s="6"/>
      <c r="R12" s="15" t="s">
        <v>23</v>
      </c>
      <c r="S12" s="32" t="s">
        <v>10</v>
      </c>
      <c r="T12" s="15" t="s">
        <v>23</v>
      </c>
      <c r="U12" s="15" t="s">
        <v>59</v>
      </c>
      <c r="V12" s="15" t="s">
        <v>60</v>
      </c>
      <c r="W12" s="40" t="s">
        <v>61</v>
      </c>
      <c r="X12" s="4" t="s">
        <v>62</v>
      </c>
      <c r="Y12" s="8" t="s">
        <v>9</v>
      </c>
      <c r="Z12" s="6"/>
      <c r="AA12" s="42" t="e">
        <f t="shared" si="1"/>
        <v>#REF!</v>
      </c>
      <c r="AB12" s="6" t="s">
        <v>9</v>
      </c>
      <c r="AC12" s="4"/>
      <c r="AD12" s="4"/>
      <c r="AE12" s="4"/>
      <c r="AF12" s="4"/>
      <c r="AG12" s="25"/>
      <c r="AH12" s="25"/>
      <c r="AI12" s="50"/>
      <c r="AJ12" s="4">
        <v>0</v>
      </c>
    </row>
    <row r="13" spans="1:36" s="2" customFormat="1" ht="99" hidden="1">
      <c r="A13" s="26">
        <v>3</v>
      </c>
      <c r="B13" s="27">
        <v>0</v>
      </c>
      <c r="C13" s="27"/>
      <c r="D13" s="27"/>
      <c r="E13" s="27"/>
      <c r="F13" s="27"/>
      <c r="G13" s="27"/>
      <c r="H13" s="27"/>
      <c r="I13" s="27"/>
      <c r="J13" s="30"/>
      <c r="K13" s="31"/>
      <c r="L13" s="32" t="s">
        <v>16</v>
      </c>
      <c r="M13" s="9" t="s">
        <v>12</v>
      </c>
      <c r="N13" s="33" t="s">
        <v>4</v>
      </c>
      <c r="O13" s="6"/>
      <c r="P13" s="6" t="s">
        <v>58</v>
      </c>
      <c r="Q13" s="6"/>
      <c r="R13" s="15" t="s">
        <v>23</v>
      </c>
      <c r="S13" s="32" t="s">
        <v>127</v>
      </c>
      <c r="T13" s="15" t="s">
        <v>23</v>
      </c>
      <c r="U13" s="15" t="s">
        <v>59</v>
      </c>
      <c r="V13" s="15" t="s">
        <v>60</v>
      </c>
      <c r="W13" s="40" t="s">
        <v>61</v>
      </c>
      <c r="X13" s="4" t="s">
        <v>62</v>
      </c>
      <c r="Y13" s="8" t="s">
        <v>9</v>
      </c>
      <c r="Z13" s="6"/>
      <c r="AA13" s="42" t="e">
        <f t="shared" si="1"/>
        <v>#REF!</v>
      </c>
      <c r="AB13" s="6" t="s">
        <v>9</v>
      </c>
      <c r="AC13" s="4"/>
      <c r="AD13" s="4"/>
      <c r="AE13" s="4"/>
      <c r="AF13" s="4"/>
      <c r="AG13" s="25"/>
      <c r="AH13" s="25"/>
      <c r="AI13" s="50"/>
      <c r="AJ13" s="4">
        <v>0</v>
      </c>
    </row>
    <row r="14" spans="1:36" s="2" customFormat="1" ht="82.5" hidden="1">
      <c r="A14" s="26">
        <f t="shared" si="0"/>
        <v>4</v>
      </c>
      <c r="B14" s="27">
        <v>0</v>
      </c>
      <c r="C14" s="27"/>
      <c r="D14" s="27"/>
      <c r="E14" s="27"/>
      <c r="F14" s="27"/>
      <c r="G14" s="27"/>
      <c r="H14" s="27"/>
      <c r="I14" s="27"/>
      <c r="J14" s="30"/>
      <c r="K14" s="31"/>
      <c r="L14" s="32" t="s">
        <v>17</v>
      </c>
      <c r="M14" s="9" t="s">
        <v>18</v>
      </c>
      <c r="N14" s="33" t="s">
        <v>5</v>
      </c>
      <c r="O14" s="6"/>
      <c r="P14" s="6" t="s">
        <v>58</v>
      </c>
      <c r="Q14" s="6"/>
      <c r="R14" s="15" t="s">
        <v>23</v>
      </c>
      <c r="S14" s="32" t="s">
        <v>10</v>
      </c>
      <c r="T14" s="15" t="s">
        <v>23</v>
      </c>
      <c r="U14" s="15" t="s">
        <v>59</v>
      </c>
      <c r="V14" s="15" t="s">
        <v>60</v>
      </c>
      <c r="W14" s="40" t="s">
        <v>61</v>
      </c>
      <c r="X14" s="4" t="s">
        <v>62</v>
      </c>
      <c r="Y14" s="8" t="s">
        <v>9</v>
      </c>
      <c r="Z14" s="6"/>
      <c r="AA14" s="42" t="e">
        <f t="shared" si="1"/>
        <v>#REF!</v>
      </c>
      <c r="AB14" s="6" t="s">
        <v>9</v>
      </c>
      <c r="AC14" s="4"/>
      <c r="AD14" s="4"/>
      <c r="AE14" s="4"/>
      <c r="AF14" s="4"/>
      <c r="AG14" s="25"/>
      <c r="AH14" s="25"/>
      <c r="AI14" s="50"/>
      <c r="AJ14" s="4">
        <v>0</v>
      </c>
    </row>
    <row r="15" spans="1:36" s="2" customFormat="1" ht="99" hidden="1">
      <c r="A15" s="26">
        <v>3</v>
      </c>
      <c r="B15" s="27">
        <v>0</v>
      </c>
      <c r="C15" s="27"/>
      <c r="D15" s="27"/>
      <c r="E15" s="27"/>
      <c r="F15" s="27"/>
      <c r="G15" s="27"/>
      <c r="H15" s="27"/>
      <c r="I15" s="27"/>
      <c r="J15" s="30"/>
      <c r="K15" s="31"/>
      <c r="L15" s="32" t="s">
        <v>19</v>
      </c>
      <c r="M15" s="9" t="s">
        <v>20</v>
      </c>
      <c r="N15" s="33" t="s">
        <v>6</v>
      </c>
      <c r="O15" s="6"/>
      <c r="P15" s="6" t="s">
        <v>58</v>
      </c>
      <c r="Q15" s="6"/>
      <c r="R15" s="15" t="s">
        <v>23</v>
      </c>
      <c r="S15" s="32" t="s">
        <v>127</v>
      </c>
      <c r="T15" s="15" t="s">
        <v>23</v>
      </c>
      <c r="U15" s="15" t="s">
        <v>59</v>
      </c>
      <c r="V15" s="15" t="s">
        <v>60</v>
      </c>
      <c r="W15" s="40" t="s">
        <v>61</v>
      </c>
      <c r="X15" s="4" t="s">
        <v>62</v>
      </c>
      <c r="Y15" s="8" t="s">
        <v>9</v>
      </c>
      <c r="Z15" s="6"/>
      <c r="AA15" s="42" t="e">
        <f t="shared" si="1"/>
        <v>#REF!</v>
      </c>
      <c r="AB15" s="6" t="s">
        <v>9</v>
      </c>
      <c r="AC15" s="4"/>
      <c r="AD15" s="4"/>
      <c r="AE15" s="4"/>
      <c r="AF15" s="4"/>
      <c r="AG15" s="25"/>
      <c r="AH15" s="25"/>
      <c r="AI15" s="50"/>
      <c r="AJ15" s="4">
        <v>0</v>
      </c>
    </row>
    <row r="16" spans="1:36" s="2" customFormat="1" ht="39.950000000000003" customHeight="1">
      <c r="A16" s="26">
        <f>A10+1</f>
        <v>3</v>
      </c>
      <c r="B16" s="27"/>
      <c r="C16" s="4">
        <v>1</v>
      </c>
      <c r="D16" s="4"/>
      <c r="E16" s="4"/>
      <c r="F16" s="4"/>
      <c r="G16" s="4"/>
      <c r="H16" s="4"/>
      <c r="I16" s="4"/>
      <c r="J16" s="25"/>
      <c r="K16" s="31"/>
      <c r="L16" s="32" t="s">
        <v>186</v>
      </c>
      <c r="M16" s="9" t="s">
        <v>187</v>
      </c>
      <c r="N16" s="34" t="s">
        <v>63</v>
      </c>
      <c r="O16" s="6"/>
      <c r="P16" s="6" t="s">
        <v>58</v>
      </c>
      <c r="Q16" s="6"/>
      <c r="R16" s="15" t="s">
        <v>23</v>
      </c>
      <c r="S16" s="32" t="s">
        <v>188</v>
      </c>
      <c r="T16" s="8" t="s">
        <v>23</v>
      </c>
      <c r="U16" s="15" t="s">
        <v>59</v>
      </c>
      <c r="V16" s="15" t="s">
        <v>60</v>
      </c>
      <c r="W16" s="28" t="s">
        <v>65</v>
      </c>
      <c r="X16" s="4" t="s">
        <v>62</v>
      </c>
      <c r="Y16" s="8" t="s">
        <v>9</v>
      </c>
      <c r="Z16" s="6"/>
      <c r="AA16" s="42" t="e">
        <f>AA23+AA61+AA62*AJ62+AA63</f>
        <v>#REF!</v>
      </c>
      <c r="AB16" s="6" t="s">
        <v>9</v>
      </c>
      <c r="AC16" s="4"/>
      <c r="AD16" s="4"/>
      <c r="AE16" s="4"/>
      <c r="AF16" s="4"/>
      <c r="AG16" s="25"/>
      <c r="AH16" s="25"/>
      <c r="AI16" s="50"/>
      <c r="AJ16" s="4">
        <v>1</v>
      </c>
    </row>
    <row r="17" spans="1:36" s="2" customFormat="1" ht="39.950000000000003" hidden="1" customHeight="1">
      <c r="A17" s="26">
        <f t="shared" ref="A17:A21" si="2">A16+1</f>
        <v>4</v>
      </c>
      <c r="B17" s="27"/>
      <c r="C17" s="4">
        <v>1</v>
      </c>
      <c r="D17" s="4"/>
      <c r="E17" s="4"/>
      <c r="F17" s="4"/>
      <c r="G17" s="4"/>
      <c r="H17" s="4"/>
      <c r="I17" s="4"/>
      <c r="J17" s="35"/>
      <c r="K17" s="36"/>
      <c r="L17" s="32" t="s">
        <v>188</v>
      </c>
      <c r="M17" s="9" t="s">
        <v>144</v>
      </c>
      <c r="N17" s="37" t="s">
        <v>66</v>
      </c>
      <c r="O17" s="6"/>
      <c r="P17" s="6" t="s">
        <v>58</v>
      </c>
      <c r="Q17" s="6"/>
      <c r="R17" s="15" t="s">
        <v>23</v>
      </c>
      <c r="S17" s="32" t="s">
        <v>188</v>
      </c>
      <c r="T17" s="8" t="s">
        <v>23</v>
      </c>
      <c r="U17" s="15" t="s">
        <v>59</v>
      </c>
      <c r="V17" s="15" t="s">
        <v>60</v>
      </c>
      <c r="W17" s="28" t="s">
        <v>65</v>
      </c>
      <c r="X17" s="4" t="s">
        <v>62</v>
      </c>
      <c r="Y17" s="8" t="s">
        <v>9</v>
      </c>
      <c r="Z17" s="6"/>
      <c r="AA17" s="42" t="e">
        <f>AA16</f>
        <v>#REF!</v>
      </c>
      <c r="AB17" s="6" t="s">
        <v>9</v>
      </c>
      <c r="AC17" s="13"/>
      <c r="AD17" s="13"/>
      <c r="AE17" s="13"/>
      <c r="AF17" s="13"/>
      <c r="AG17" s="43"/>
      <c r="AH17" s="43"/>
      <c r="AI17" s="50"/>
      <c r="AJ17" s="4">
        <v>0</v>
      </c>
    </row>
    <row r="18" spans="1:36" s="2" customFormat="1" ht="39.950000000000003" hidden="1" customHeight="1">
      <c r="A18" s="26">
        <v>6</v>
      </c>
      <c r="B18" s="27"/>
      <c r="C18" s="4">
        <v>1</v>
      </c>
      <c r="D18" s="4"/>
      <c r="E18" s="4"/>
      <c r="F18" s="4"/>
      <c r="G18" s="4"/>
      <c r="H18" s="4"/>
      <c r="I18" s="4"/>
      <c r="J18" s="35"/>
      <c r="K18" s="36"/>
      <c r="L18" s="32" t="s">
        <v>189</v>
      </c>
      <c r="M18" s="9" t="s">
        <v>146</v>
      </c>
      <c r="N18" s="37" t="s">
        <v>190</v>
      </c>
      <c r="O18" s="6"/>
      <c r="P18" s="6" t="s">
        <v>58</v>
      </c>
      <c r="Q18" s="6"/>
      <c r="R18" s="15" t="s">
        <v>23</v>
      </c>
      <c r="S18" s="32" t="s">
        <v>188</v>
      </c>
      <c r="T18" s="8" t="s">
        <v>23</v>
      </c>
      <c r="U18" s="15" t="s">
        <v>59</v>
      </c>
      <c r="V18" s="15" t="s">
        <v>60</v>
      </c>
      <c r="W18" s="28" t="s">
        <v>65</v>
      </c>
      <c r="X18" s="4" t="s">
        <v>62</v>
      </c>
      <c r="Y18" s="8" t="s">
        <v>9</v>
      </c>
      <c r="Z18" s="6"/>
      <c r="AA18" s="42" t="e">
        <f t="shared" ref="AA18:AA22" si="3">AA17</f>
        <v>#REF!</v>
      </c>
      <c r="AB18" s="6" t="s">
        <v>9</v>
      </c>
      <c r="AC18" s="13"/>
      <c r="AD18" s="13"/>
      <c r="AE18" s="13"/>
      <c r="AF18" s="13"/>
      <c r="AG18" s="43"/>
      <c r="AH18" s="43"/>
      <c r="AI18" s="50"/>
      <c r="AJ18" s="4">
        <v>0</v>
      </c>
    </row>
    <row r="19" spans="1:36" s="2" customFormat="1" ht="82.5" hidden="1">
      <c r="A19" s="26">
        <f t="shared" si="2"/>
        <v>7</v>
      </c>
      <c r="B19" s="27"/>
      <c r="C19" s="4">
        <v>1</v>
      </c>
      <c r="D19" s="4"/>
      <c r="E19" s="4"/>
      <c r="F19" s="4"/>
      <c r="G19" s="4"/>
      <c r="H19" s="4"/>
      <c r="I19" s="4"/>
      <c r="J19" s="35"/>
      <c r="K19" s="36"/>
      <c r="L19" s="32" t="s">
        <v>143</v>
      </c>
      <c r="M19" s="9" t="s">
        <v>144</v>
      </c>
      <c r="N19" s="33" t="s">
        <v>3</v>
      </c>
      <c r="O19" s="6"/>
      <c r="P19" s="6" t="s">
        <v>58</v>
      </c>
      <c r="Q19" s="6"/>
      <c r="R19" s="15" t="s">
        <v>23</v>
      </c>
      <c r="S19" s="32" t="s">
        <v>188</v>
      </c>
      <c r="T19" s="8" t="s">
        <v>23</v>
      </c>
      <c r="U19" s="15" t="s">
        <v>59</v>
      </c>
      <c r="V19" s="15" t="s">
        <v>60</v>
      </c>
      <c r="W19" s="28" t="s">
        <v>65</v>
      </c>
      <c r="X19" s="4" t="s">
        <v>62</v>
      </c>
      <c r="Y19" s="8" t="s">
        <v>9</v>
      </c>
      <c r="Z19" s="6"/>
      <c r="AA19" s="42" t="e">
        <f t="shared" si="3"/>
        <v>#REF!</v>
      </c>
      <c r="AB19" s="6" t="s">
        <v>9</v>
      </c>
      <c r="AC19" s="13"/>
      <c r="AD19" s="13"/>
      <c r="AE19" s="13"/>
      <c r="AF19" s="13"/>
      <c r="AG19" s="43"/>
      <c r="AH19" s="43"/>
      <c r="AI19" s="50"/>
      <c r="AJ19" s="4">
        <v>0</v>
      </c>
    </row>
    <row r="20" spans="1:36" s="2" customFormat="1" ht="99" hidden="1">
      <c r="A20" s="26">
        <v>6</v>
      </c>
      <c r="B20" s="27"/>
      <c r="C20" s="4">
        <v>1</v>
      </c>
      <c r="D20" s="4"/>
      <c r="E20" s="4"/>
      <c r="F20" s="4"/>
      <c r="G20" s="4"/>
      <c r="H20" s="4"/>
      <c r="I20" s="4"/>
      <c r="J20" s="35"/>
      <c r="K20" s="36"/>
      <c r="L20" s="32" t="s">
        <v>145</v>
      </c>
      <c r="M20" s="9" t="s">
        <v>146</v>
      </c>
      <c r="N20" s="33" t="s">
        <v>4</v>
      </c>
      <c r="O20" s="6"/>
      <c r="P20" s="6" t="s">
        <v>58</v>
      </c>
      <c r="Q20" s="6"/>
      <c r="R20" s="15" t="s">
        <v>23</v>
      </c>
      <c r="S20" s="32" t="s">
        <v>188</v>
      </c>
      <c r="T20" s="8" t="s">
        <v>23</v>
      </c>
      <c r="U20" s="15" t="s">
        <v>59</v>
      </c>
      <c r="V20" s="15" t="s">
        <v>60</v>
      </c>
      <c r="W20" s="28" t="s">
        <v>65</v>
      </c>
      <c r="X20" s="4" t="s">
        <v>62</v>
      </c>
      <c r="Y20" s="8" t="s">
        <v>9</v>
      </c>
      <c r="Z20" s="6"/>
      <c r="AA20" s="42" t="e">
        <f t="shared" si="3"/>
        <v>#REF!</v>
      </c>
      <c r="AB20" s="6" t="s">
        <v>9</v>
      </c>
      <c r="AC20" s="13"/>
      <c r="AD20" s="13"/>
      <c r="AE20" s="13"/>
      <c r="AF20" s="13"/>
      <c r="AG20" s="43"/>
      <c r="AH20" s="43"/>
      <c r="AI20" s="50"/>
      <c r="AJ20" s="4">
        <v>0</v>
      </c>
    </row>
    <row r="21" spans="1:36" s="2" customFormat="1" ht="82.5" hidden="1">
      <c r="A21" s="26">
        <f t="shared" si="2"/>
        <v>7</v>
      </c>
      <c r="B21" s="27"/>
      <c r="C21" s="4">
        <v>1</v>
      </c>
      <c r="D21" s="4"/>
      <c r="E21" s="4"/>
      <c r="F21" s="4"/>
      <c r="G21" s="4"/>
      <c r="H21" s="4"/>
      <c r="I21" s="4"/>
      <c r="J21" s="35"/>
      <c r="K21" s="36"/>
      <c r="L21" s="32" t="s">
        <v>147</v>
      </c>
      <c r="M21" s="9" t="s">
        <v>144</v>
      </c>
      <c r="N21" s="33" t="s">
        <v>5</v>
      </c>
      <c r="O21" s="6"/>
      <c r="P21" s="6" t="s">
        <v>58</v>
      </c>
      <c r="Q21" s="6"/>
      <c r="R21" s="15" t="s">
        <v>23</v>
      </c>
      <c r="S21" s="32" t="s">
        <v>188</v>
      </c>
      <c r="T21" s="8" t="s">
        <v>23</v>
      </c>
      <c r="U21" s="15" t="s">
        <v>59</v>
      </c>
      <c r="V21" s="15" t="s">
        <v>60</v>
      </c>
      <c r="W21" s="28" t="s">
        <v>65</v>
      </c>
      <c r="X21" s="4" t="s">
        <v>62</v>
      </c>
      <c r="Y21" s="8" t="s">
        <v>9</v>
      </c>
      <c r="Z21" s="6"/>
      <c r="AA21" s="42" t="e">
        <f t="shared" si="3"/>
        <v>#REF!</v>
      </c>
      <c r="AB21" s="6" t="s">
        <v>9</v>
      </c>
      <c r="AC21" s="13"/>
      <c r="AD21" s="13"/>
      <c r="AE21" s="13"/>
      <c r="AF21" s="13"/>
      <c r="AG21" s="43"/>
      <c r="AH21" s="43"/>
      <c r="AI21" s="50"/>
      <c r="AJ21" s="4">
        <v>0</v>
      </c>
    </row>
    <row r="22" spans="1:36" s="2" customFormat="1" ht="99" hidden="1">
      <c r="A22" s="26">
        <v>6</v>
      </c>
      <c r="B22" s="27"/>
      <c r="C22" s="4">
        <v>1</v>
      </c>
      <c r="D22" s="4"/>
      <c r="E22" s="4"/>
      <c r="F22" s="4"/>
      <c r="G22" s="4"/>
      <c r="H22" s="4"/>
      <c r="I22" s="4"/>
      <c r="J22" s="35"/>
      <c r="K22" s="36"/>
      <c r="L22" s="32" t="s">
        <v>148</v>
      </c>
      <c r="M22" s="9" t="s">
        <v>146</v>
      </c>
      <c r="N22" s="33" t="s">
        <v>6</v>
      </c>
      <c r="O22" s="6"/>
      <c r="P22" s="6" t="s">
        <v>58</v>
      </c>
      <c r="Q22" s="6"/>
      <c r="R22" s="15" t="s">
        <v>23</v>
      </c>
      <c r="S22" s="32" t="s">
        <v>188</v>
      </c>
      <c r="T22" s="8" t="s">
        <v>23</v>
      </c>
      <c r="U22" s="15" t="s">
        <v>59</v>
      </c>
      <c r="V22" s="15" t="s">
        <v>60</v>
      </c>
      <c r="W22" s="28" t="s">
        <v>65</v>
      </c>
      <c r="X22" s="4" t="s">
        <v>62</v>
      </c>
      <c r="Y22" s="8" t="s">
        <v>9</v>
      </c>
      <c r="Z22" s="6"/>
      <c r="AA22" s="42" t="e">
        <f t="shared" si="3"/>
        <v>#REF!</v>
      </c>
      <c r="AB22" s="6" t="s">
        <v>9</v>
      </c>
      <c r="AC22" s="13"/>
      <c r="AD22" s="13"/>
      <c r="AE22" s="13"/>
      <c r="AF22" s="13"/>
      <c r="AG22" s="43"/>
      <c r="AH22" s="43"/>
      <c r="AI22" s="50"/>
      <c r="AJ22" s="4">
        <v>0</v>
      </c>
    </row>
    <row r="23" spans="1:36" s="2" customFormat="1" ht="34.5">
      <c r="A23" s="26">
        <f>A17+1</f>
        <v>5</v>
      </c>
      <c r="B23" s="27"/>
      <c r="C23" s="4"/>
      <c r="D23" s="4">
        <v>2</v>
      </c>
      <c r="E23" s="4"/>
      <c r="F23" s="4"/>
      <c r="G23" s="4"/>
      <c r="H23" s="4"/>
      <c r="I23" s="4"/>
      <c r="J23" s="35"/>
      <c r="K23" s="36"/>
      <c r="L23" s="32" t="s">
        <v>191</v>
      </c>
      <c r="M23" s="9" t="s">
        <v>192</v>
      </c>
      <c r="N23" s="34" t="s">
        <v>63</v>
      </c>
      <c r="O23" s="6"/>
      <c r="P23" s="6" t="s">
        <v>58</v>
      </c>
      <c r="Q23" s="13"/>
      <c r="R23" s="15" t="s">
        <v>23</v>
      </c>
      <c r="S23" s="8" t="s">
        <v>64</v>
      </c>
      <c r="T23" s="8" t="s">
        <v>9</v>
      </c>
      <c r="U23" s="15" t="s">
        <v>59</v>
      </c>
      <c r="V23" s="15" t="s">
        <v>60</v>
      </c>
      <c r="W23" s="28" t="s">
        <v>65</v>
      </c>
      <c r="X23" s="4" t="s">
        <v>62</v>
      </c>
      <c r="Y23" s="8" t="s">
        <v>9</v>
      </c>
      <c r="Z23" s="6" t="s">
        <v>9</v>
      </c>
      <c r="AA23" s="42" t="e">
        <f>AA30+AA48+AA55+AA59+AA60*AJ60</f>
        <v>#REF!</v>
      </c>
      <c r="AB23" s="6" t="s">
        <v>9</v>
      </c>
      <c r="AC23" s="13"/>
      <c r="AD23" s="13"/>
      <c r="AE23" s="13"/>
      <c r="AF23" s="13"/>
      <c r="AG23" s="43"/>
      <c r="AH23" s="43"/>
      <c r="AI23" s="50"/>
      <c r="AJ23" s="4">
        <v>1</v>
      </c>
    </row>
    <row r="24" spans="1:36" ht="39.950000000000003" hidden="1" customHeight="1">
      <c r="A24" s="26">
        <f t="shared" ref="A24:A28" si="4">A23+1</f>
        <v>6</v>
      </c>
      <c r="B24" s="27"/>
      <c r="C24" s="4"/>
      <c r="D24" s="4">
        <v>2</v>
      </c>
      <c r="E24" s="4"/>
      <c r="F24" s="4"/>
      <c r="G24" s="4"/>
      <c r="H24" s="4"/>
      <c r="I24" s="4"/>
      <c r="J24" s="13"/>
      <c r="K24" s="31"/>
      <c r="L24" s="32" t="s">
        <v>193</v>
      </c>
      <c r="M24" s="9" t="s">
        <v>150</v>
      </c>
      <c r="N24" s="37" t="s">
        <v>66</v>
      </c>
      <c r="O24" s="6"/>
      <c r="P24" s="6" t="s">
        <v>58</v>
      </c>
      <c r="Q24" s="13"/>
      <c r="R24" s="15" t="s">
        <v>23</v>
      </c>
      <c r="S24" s="8" t="s">
        <v>64</v>
      </c>
      <c r="T24" s="8" t="s">
        <v>9</v>
      </c>
      <c r="U24" s="15" t="s">
        <v>59</v>
      </c>
      <c r="V24" s="15" t="s">
        <v>60</v>
      </c>
      <c r="W24" s="28" t="s">
        <v>65</v>
      </c>
      <c r="X24" s="4" t="s">
        <v>62</v>
      </c>
      <c r="Y24" s="8" t="s">
        <v>9</v>
      </c>
      <c r="Z24" s="6" t="s">
        <v>9</v>
      </c>
      <c r="AA24" s="44" t="e">
        <f t="shared" ref="AA24:AA29" si="5">AA23</f>
        <v>#REF!</v>
      </c>
      <c r="AB24" s="6" t="s">
        <v>9</v>
      </c>
      <c r="AC24" s="6" t="s">
        <v>9</v>
      </c>
      <c r="AD24" s="6" t="s">
        <v>9</v>
      </c>
      <c r="AE24" s="6" t="s">
        <v>9</v>
      </c>
      <c r="AF24" s="6" t="s">
        <v>9</v>
      </c>
      <c r="AG24" s="6" t="s">
        <v>9</v>
      </c>
      <c r="AH24" s="6" t="s">
        <v>9</v>
      </c>
      <c r="AI24" s="5"/>
      <c r="AJ24" s="4">
        <v>0</v>
      </c>
    </row>
    <row r="25" spans="1:36" ht="39.950000000000003" hidden="1" customHeight="1">
      <c r="A25" s="26">
        <v>9</v>
      </c>
      <c r="B25" s="27"/>
      <c r="C25" s="4"/>
      <c r="D25" s="4">
        <v>2</v>
      </c>
      <c r="E25" s="4"/>
      <c r="F25" s="4"/>
      <c r="G25" s="4"/>
      <c r="H25" s="4"/>
      <c r="I25" s="4"/>
      <c r="J25" s="13"/>
      <c r="K25" s="31"/>
      <c r="L25" s="32" t="s">
        <v>194</v>
      </c>
      <c r="M25" s="9" t="s">
        <v>152</v>
      </c>
      <c r="N25" s="37" t="s">
        <v>195</v>
      </c>
      <c r="O25" s="6"/>
      <c r="P25" s="6" t="s">
        <v>58</v>
      </c>
      <c r="Q25" s="13"/>
      <c r="R25" s="15" t="s">
        <v>23</v>
      </c>
      <c r="S25" s="8" t="s">
        <v>64</v>
      </c>
      <c r="T25" s="8" t="s">
        <v>9</v>
      </c>
      <c r="U25" s="15" t="s">
        <v>59</v>
      </c>
      <c r="V25" s="15" t="s">
        <v>60</v>
      </c>
      <c r="W25" s="28" t="s">
        <v>65</v>
      </c>
      <c r="X25" s="4" t="s">
        <v>62</v>
      </c>
      <c r="Y25" s="8" t="s">
        <v>9</v>
      </c>
      <c r="Z25" s="6" t="s">
        <v>9</v>
      </c>
      <c r="AA25" s="44" t="e">
        <f t="shared" si="5"/>
        <v>#REF!</v>
      </c>
      <c r="AB25" s="6" t="s">
        <v>9</v>
      </c>
      <c r="AC25" s="6" t="s">
        <v>9</v>
      </c>
      <c r="AD25" s="6" t="s">
        <v>9</v>
      </c>
      <c r="AE25" s="6" t="s">
        <v>9</v>
      </c>
      <c r="AF25" s="6" t="s">
        <v>9</v>
      </c>
      <c r="AG25" s="6" t="s">
        <v>9</v>
      </c>
      <c r="AH25" s="6" t="s">
        <v>9</v>
      </c>
      <c r="AI25" s="5"/>
      <c r="AJ25" s="4">
        <v>0</v>
      </c>
    </row>
    <row r="26" spans="1:36" ht="82.5" hidden="1">
      <c r="A26" s="26">
        <f t="shared" si="4"/>
        <v>10</v>
      </c>
      <c r="B26" s="27"/>
      <c r="C26" s="4"/>
      <c r="D26" s="4">
        <v>2</v>
      </c>
      <c r="E26" s="4"/>
      <c r="F26" s="4"/>
      <c r="G26" s="4"/>
      <c r="H26" s="4"/>
      <c r="I26" s="4"/>
      <c r="J26" s="13"/>
      <c r="K26" s="31"/>
      <c r="L26" s="32" t="s">
        <v>149</v>
      </c>
      <c r="M26" s="9" t="s">
        <v>150</v>
      </c>
      <c r="N26" s="33" t="s">
        <v>3</v>
      </c>
      <c r="O26" s="6"/>
      <c r="P26" s="6" t="s">
        <v>58</v>
      </c>
      <c r="Q26" s="13"/>
      <c r="R26" s="15" t="s">
        <v>23</v>
      </c>
      <c r="S26" s="8" t="s">
        <v>64</v>
      </c>
      <c r="T26" s="8" t="s">
        <v>9</v>
      </c>
      <c r="U26" s="15" t="s">
        <v>59</v>
      </c>
      <c r="V26" s="15" t="s">
        <v>60</v>
      </c>
      <c r="W26" s="28" t="s">
        <v>65</v>
      </c>
      <c r="X26" s="4" t="s">
        <v>62</v>
      </c>
      <c r="Y26" s="8" t="s">
        <v>9</v>
      </c>
      <c r="Z26" s="6" t="s">
        <v>9</v>
      </c>
      <c r="AA26" s="44" t="e">
        <f t="shared" si="5"/>
        <v>#REF!</v>
      </c>
      <c r="AB26" s="6" t="s">
        <v>9</v>
      </c>
      <c r="AC26" s="6" t="s">
        <v>9</v>
      </c>
      <c r="AD26" s="6" t="s">
        <v>9</v>
      </c>
      <c r="AE26" s="6" t="s">
        <v>9</v>
      </c>
      <c r="AF26" s="6" t="s">
        <v>9</v>
      </c>
      <c r="AG26" s="6" t="s">
        <v>9</v>
      </c>
      <c r="AH26" s="6" t="s">
        <v>9</v>
      </c>
      <c r="AI26" s="5"/>
      <c r="AJ26" s="4">
        <v>0</v>
      </c>
    </row>
    <row r="27" spans="1:36" ht="99" hidden="1">
      <c r="A27" s="26">
        <v>9</v>
      </c>
      <c r="B27" s="27"/>
      <c r="C27" s="4"/>
      <c r="D27" s="4">
        <v>2</v>
      </c>
      <c r="E27" s="4"/>
      <c r="F27" s="4"/>
      <c r="G27" s="4"/>
      <c r="H27" s="4"/>
      <c r="I27" s="4"/>
      <c r="J27" s="13"/>
      <c r="K27" s="31"/>
      <c r="L27" s="32" t="s">
        <v>151</v>
      </c>
      <c r="M27" s="9" t="s">
        <v>152</v>
      </c>
      <c r="N27" s="33" t="s">
        <v>4</v>
      </c>
      <c r="O27" s="6"/>
      <c r="P27" s="6" t="s">
        <v>58</v>
      </c>
      <c r="Q27" s="13"/>
      <c r="R27" s="15" t="s">
        <v>23</v>
      </c>
      <c r="S27" s="8" t="s">
        <v>64</v>
      </c>
      <c r="T27" s="8" t="s">
        <v>9</v>
      </c>
      <c r="U27" s="15" t="s">
        <v>59</v>
      </c>
      <c r="V27" s="15" t="s">
        <v>60</v>
      </c>
      <c r="W27" s="28" t="s">
        <v>65</v>
      </c>
      <c r="X27" s="4" t="s">
        <v>62</v>
      </c>
      <c r="Y27" s="8" t="s">
        <v>9</v>
      </c>
      <c r="Z27" s="6" t="s">
        <v>9</v>
      </c>
      <c r="AA27" s="44" t="e">
        <f t="shared" si="5"/>
        <v>#REF!</v>
      </c>
      <c r="AB27" s="6" t="s">
        <v>9</v>
      </c>
      <c r="AC27" s="6" t="s">
        <v>9</v>
      </c>
      <c r="AD27" s="6" t="s">
        <v>9</v>
      </c>
      <c r="AE27" s="6" t="s">
        <v>9</v>
      </c>
      <c r="AF27" s="6" t="s">
        <v>9</v>
      </c>
      <c r="AG27" s="6" t="s">
        <v>9</v>
      </c>
      <c r="AH27" s="6" t="s">
        <v>9</v>
      </c>
      <c r="AI27" s="5"/>
      <c r="AJ27" s="4">
        <v>0</v>
      </c>
    </row>
    <row r="28" spans="1:36" ht="82.5" hidden="1">
      <c r="A28" s="26">
        <f t="shared" si="4"/>
        <v>10</v>
      </c>
      <c r="B28" s="27"/>
      <c r="C28" s="4"/>
      <c r="D28" s="4">
        <v>2</v>
      </c>
      <c r="E28" s="4"/>
      <c r="F28" s="4"/>
      <c r="G28" s="4"/>
      <c r="H28" s="4"/>
      <c r="I28" s="4"/>
      <c r="J28" s="13"/>
      <c r="K28" s="31"/>
      <c r="L28" s="32" t="s">
        <v>153</v>
      </c>
      <c r="M28" s="9" t="s">
        <v>150</v>
      </c>
      <c r="N28" s="33" t="s">
        <v>5</v>
      </c>
      <c r="O28" s="6"/>
      <c r="P28" s="6" t="s">
        <v>58</v>
      </c>
      <c r="Q28" s="13"/>
      <c r="R28" s="15" t="s">
        <v>23</v>
      </c>
      <c r="S28" s="8" t="s">
        <v>64</v>
      </c>
      <c r="T28" s="8" t="s">
        <v>9</v>
      </c>
      <c r="U28" s="15" t="s">
        <v>59</v>
      </c>
      <c r="V28" s="15" t="s">
        <v>60</v>
      </c>
      <c r="W28" s="28" t="s">
        <v>65</v>
      </c>
      <c r="X28" s="4" t="s">
        <v>62</v>
      </c>
      <c r="Y28" s="8" t="s">
        <v>9</v>
      </c>
      <c r="Z28" s="6" t="s">
        <v>9</v>
      </c>
      <c r="AA28" s="44" t="e">
        <f t="shared" si="5"/>
        <v>#REF!</v>
      </c>
      <c r="AB28" s="6" t="s">
        <v>9</v>
      </c>
      <c r="AC28" s="6" t="s">
        <v>9</v>
      </c>
      <c r="AD28" s="6" t="s">
        <v>9</v>
      </c>
      <c r="AE28" s="6" t="s">
        <v>9</v>
      </c>
      <c r="AF28" s="6" t="s">
        <v>9</v>
      </c>
      <c r="AG28" s="6" t="s">
        <v>9</v>
      </c>
      <c r="AH28" s="6" t="s">
        <v>9</v>
      </c>
      <c r="AI28" s="5"/>
      <c r="AJ28" s="4">
        <v>0</v>
      </c>
    </row>
    <row r="29" spans="1:36" ht="99" hidden="1">
      <c r="A29" s="26">
        <v>9</v>
      </c>
      <c r="B29" s="27"/>
      <c r="C29" s="4"/>
      <c r="D29" s="4">
        <v>2</v>
      </c>
      <c r="E29" s="4"/>
      <c r="F29" s="4"/>
      <c r="G29" s="4"/>
      <c r="H29" s="4"/>
      <c r="I29" s="4"/>
      <c r="J29" s="13"/>
      <c r="K29" s="31"/>
      <c r="L29" s="32" t="s">
        <v>154</v>
      </c>
      <c r="M29" s="9" t="s">
        <v>152</v>
      </c>
      <c r="N29" s="33" t="s">
        <v>6</v>
      </c>
      <c r="O29" s="6"/>
      <c r="P29" s="6" t="s">
        <v>58</v>
      </c>
      <c r="Q29" s="13"/>
      <c r="R29" s="15" t="s">
        <v>23</v>
      </c>
      <c r="S29" s="8" t="s">
        <v>64</v>
      </c>
      <c r="T29" s="8" t="s">
        <v>9</v>
      </c>
      <c r="U29" s="15" t="s">
        <v>59</v>
      </c>
      <c r="V29" s="15" t="s">
        <v>60</v>
      </c>
      <c r="W29" s="28" t="s">
        <v>65</v>
      </c>
      <c r="X29" s="4" t="s">
        <v>62</v>
      </c>
      <c r="Y29" s="8" t="s">
        <v>9</v>
      </c>
      <c r="Z29" s="6" t="s">
        <v>9</v>
      </c>
      <c r="AA29" s="44" t="e">
        <f t="shared" si="5"/>
        <v>#REF!</v>
      </c>
      <c r="AB29" s="6" t="s">
        <v>9</v>
      </c>
      <c r="AC29" s="6" t="s">
        <v>9</v>
      </c>
      <c r="AD29" s="6" t="s">
        <v>9</v>
      </c>
      <c r="AE29" s="6" t="s">
        <v>9</v>
      </c>
      <c r="AF29" s="6" t="s">
        <v>9</v>
      </c>
      <c r="AG29" s="6" t="s">
        <v>9</v>
      </c>
      <c r="AH29" s="6" t="s">
        <v>9</v>
      </c>
      <c r="AI29" s="5"/>
      <c r="AJ29" s="4">
        <v>0</v>
      </c>
    </row>
    <row r="30" spans="1:36" ht="39.950000000000003" customHeight="1">
      <c r="A30" s="26">
        <f>A24+1</f>
        <v>7</v>
      </c>
      <c r="B30" s="27"/>
      <c r="C30" s="4"/>
      <c r="D30" s="4"/>
      <c r="E30" s="4">
        <v>3</v>
      </c>
      <c r="F30" s="4"/>
      <c r="G30" s="4"/>
      <c r="H30" s="4"/>
      <c r="I30" s="4"/>
      <c r="J30" s="13"/>
      <c r="K30" s="31"/>
      <c r="L30" s="38" t="s">
        <v>196</v>
      </c>
      <c r="M30" s="9" t="s">
        <v>197</v>
      </c>
      <c r="N30" s="34" t="s">
        <v>198</v>
      </c>
      <c r="O30" s="6"/>
      <c r="P30" s="6" t="s">
        <v>58</v>
      </c>
      <c r="Q30" s="35"/>
      <c r="R30" s="15" t="s">
        <v>23</v>
      </c>
      <c r="S30" s="32" t="s">
        <v>196</v>
      </c>
      <c r="T30" s="15" t="s">
        <v>23</v>
      </c>
      <c r="U30" s="15" t="s">
        <v>59</v>
      </c>
      <c r="V30" s="15" t="s">
        <v>60</v>
      </c>
      <c r="W30" s="28" t="s">
        <v>65</v>
      </c>
      <c r="X30" s="4" t="s">
        <v>62</v>
      </c>
      <c r="Y30" s="8" t="s">
        <v>9</v>
      </c>
      <c r="Z30" s="6" t="s">
        <v>9</v>
      </c>
      <c r="AA30" s="42" t="e">
        <f>AA31+AA43*#REF!+AA47+AA44</f>
        <v>#REF!</v>
      </c>
      <c r="AB30" s="6" t="s">
        <v>9</v>
      </c>
      <c r="AC30" s="6" t="s">
        <v>9</v>
      </c>
      <c r="AD30" s="6" t="s">
        <v>9</v>
      </c>
      <c r="AE30" s="6" t="s">
        <v>9</v>
      </c>
      <c r="AF30" s="6" t="s">
        <v>9</v>
      </c>
      <c r="AG30" s="6" t="s">
        <v>9</v>
      </c>
      <c r="AH30" s="6" t="s">
        <v>9</v>
      </c>
      <c r="AI30" s="50"/>
      <c r="AJ30" s="4">
        <v>1</v>
      </c>
    </row>
    <row r="31" spans="1:36" ht="39.950000000000003" customHeight="1">
      <c r="A31" s="26">
        <f t="shared" ref="A31:A42" si="6">A30+1</f>
        <v>8</v>
      </c>
      <c r="B31" s="4"/>
      <c r="C31" s="4"/>
      <c r="D31" s="4"/>
      <c r="E31" s="4"/>
      <c r="F31" s="4">
        <v>4</v>
      </c>
      <c r="G31" s="4"/>
      <c r="H31" s="4"/>
      <c r="I31" s="4"/>
      <c r="J31" s="13"/>
      <c r="K31" s="13"/>
      <c r="L31" s="32" t="s">
        <v>199</v>
      </c>
      <c r="M31" s="9" t="s">
        <v>200</v>
      </c>
      <c r="N31" s="34" t="s">
        <v>67</v>
      </c>
      <c r="O31" s="6"/>
      <c r="P31" s="6" t="s">
        <v>58</v>
      </c>
      <c r="Q31" s="35"/>
      <c r="R31" s="15" t="s">
        <v>23</v>
      </c>
      <c r="S31" s="32" t="s">
        <v>199</v>
      </c>
      <c r="T31" s="15" t="s">
        <v>23</v>
      </c>
      <c r="U31" s="15" t="s">
        <v>59</v>
      </c>
      <c r="V31" s="15" t="s">
        <v>60</v>
      </c>
      <c r="W31" s="28" t="s">
        <v>65</v>
      </c>
      <c r="X31" s="4" t="s">
        <v>62</v>
      </c>
      <c r="Y31" s="8" t="s">
        <v>9</v>
      </c>
      <c r="Z31" s="6" t="s">
        <v>9</v>
      </c>
      <c r="AA31" s="44" t="e">
        <f>AA32+AA33+#REF!+AA34+AA37+AA38</f>
        <v>#REF!</v>
      </c>
      <c r="AB31" s="6" t="s">
        <v>9</v>
      </c>
      <c r="AC31" s="6"/>
      <c r="AD31" s="6"/>
      <c r="AE31" s="6"/>
      <c r="AF31" s="6"/>
      <c r="AG31" s="6"/>
      <c r="AH31" s="6"/>
      <c r="AI31" s="50"/>
      <c r="AJ31" s="4">
        <v>1</v>
      </c>
    </row>
    <row r="32" spans="1:36" ht="39.950000000000003" customHeight="1">
      <c r="A32" s="26">
        <f t="shared" si="6"/>
        <v>9</v>
      </c>
      <c r="B32" s="4"/>
      <c r="C32" s="4"/>
      <c r="D32" s="4"/>
      <c r="E32" s="4"/>
      <c r="F32" s="4"/>
      <c r="G32" s="4">
        <v>5</v>
      </c>
      <c r="H32" s="4"/>
      <c r="I32" s="4"/>
      <c r="J32" s="13"/>
      <c r="K32" s="13"/>
      <c r="L32" s="32" t="s">
        <v>201</v>
      </c>
      <c r="M32" s="9" t="s">
        <v>202</v>
      </c>
      <c r="N32" s="34" t="s">
        <v>67</v>
      </c>
      <c r="O32" s="28"/>
      <c r="P32" s="25" t="s">
        <v>58</v>
      </c>
      <c r="Q32" s="35"/>
      <c r="R32" s="15" t="s">
        <v>23</v>
      </c>
      <c r="S32" s="32" t="s">
        <v>201</v>
      </c>
      <c r="T32" s="15" t="s">
        <v>23</v>
      </c>
      <c r="U32" s="15" t="s">
        <v>59</v>
      </c>
      <c r="V32" s="15" t="s">
        <v>60</v>
      </c>
      <c r="W32" s="28" t="s">
        <v>83</v>
      </c>
      <c r="X32" s="4" t="s">
        <v>203</v>
      </c>
      <c r="Y32" s="8" t="s">
        <v>88</v>
      </c>
      <c r="Z32" s="6" t="s">
        <v>9</v>
      </c>
      <c r="AA32" s="44">
        <v>1.611</v>
      </c>
      <c r="AB32" s="6" t="s">
        <v>9</v>
      </c>
      <c r="AC32" s="6"/>
      <c r="AD32" s="6"/>
      <c r="AE32" s="6"/>
      <c r="AF32" s="6"/>
      <c r="AG32" s="6"/>
      <c r="AH32" s="6"/>
      <c r="AI32" s="50"/>
      <c r="AJ32" s="4">
        <v>1</v>
      </c>
    </row>
    <row r="33" spans="1:36" ht="39.950000000000003" customHeight="1">
      <c r="A33" s="26">
        <f t="shared" si="6"/>
        <v>10</v>
      </c>
      <c r="B33" s="4"/>
      <c r="C33" s="4"/>
      <c r="D33" s="4"/>
      <c r="E33" s="4"/>
      <c r="F33" s="4"/>
      <c r="G33" s="4">
        <v>5</v>
      </c>
      <c r="H33" s="4"/>
      <c r="I33" s="4"/>
      <c r="J33" s="13"/>
      <c r="K33" s="13"/>
      <c r="L33" s="32" t="s">
        <v>204</v>
      </c>
      <c r="M33" s="9" t="s">
        <v>205</v>
      </c>
      <c r="N33" s="34" t="s">
        <v>67</v>
      </c>
      <c r="O33" s="28"/>
      <c r="P33" s="25" t="s">
        <v>58</v>
      </c>
      <c r="Q33" s="62"/>
      <c r="R33" s="15" t="s">
        <v>23</v>
      </c>
      <c r="S33" s="32" t="s">
        <v>204</v>
      </c>
      <c r="T33" s="15" t="s">
        <v>23</v>
      </c>
      <c r="U33" s="15" t="s">
        <v>59</v>
      </c>
      <c r="V33" s="15" t="s">
        <v>60</v>
      </c>
      <c r="W33" s="28" t="s">
        <v>68</v>
      </c>
      <c r="X33" s="4" t="s">
        <v>123</v>
      </c>
      <c r="Y33" s="4" t="s">
        <v>69</v>
      </c>
      <c r="Z33" s="6" t="s">
        <v>9</v>
      </c>
      <c r="AA33" s="44">
        <v>0.17399999999999999</v>
      </c>
      <c r="AB33" s="6" t="s">
        <v>9</v>
      </c>
      <c r="AC33" s="6"/>
      <c r="AD33" s="6"/>
      <c r="AE33" s="6"/>
      <c r="AF33" s="6"/>
      <c r="AG33" s="6"/>
      <c r="AH33" s="6"/>
      <c r="AI33" s="50"/>
      <c r="AJ33" s="4">
        <v>1</v>
      </c>
    </row>
    <row r="34" spans="1:36" ht="39.950000000000003" customHeight="1">
      <c r="A34" s="26" t="e">
        <f>#REF!+1</f>
        <v>#REF!</v>
      </c>
      <c r="B34" s="4"/>
      <c r="C34" s="4"/>
      <c r="D34" s="4"/>
      <c r="E34" s="4"/>
      <c r="F34" s="4"/>
      <c r="G34" s="4">
        <v>5</v>
      </c>
      <c r="H34" s="4"/>
      <c r="I34" s="4"/>
      <c r="J34" s="13"/>
      <c r="K34" s="13"/>
      <c r="L34" s="32" t="s">
        <v>133</v>
      </c>
      <c r="M34" s="9" t="s">
        <v>134</v>
      </c>
      <c r="N34" s="34" t="s">
        <v>67</v>
      </c>
      <c r="O34" s="28"/>
      <c r="P34" s="25" t="s">
        <v>58</v>
      </c>
      <c r="Q34" s="35"/>
      <c r="R34" s="15" t="s">
        <v>23</v>
      </c>
      <c r="S34" s="32" t="s">
        <v>133</v>
      </c>
      <c r="T34" s="15" t="s">
        <v>23</v>
      </c>
      <c r="U34" s="15" t="s">
        <v>59</v>
      </c>
      <c r="V34" s="15" t="s">
        <v>60</v>
      </c>
      <c r="W34" s="28" t="s">
        <v>65</v>
      </c>
      <c r="X34" s="4" t="s">
        <v>62</v>
      </c>
      <c r="Y34" s="8" t="s">
        <v>9</v>
      </c>
      <c r="Z34" s="6" t="s">
        <v>9</v>
      </c>
      <c r="AA34" s="44" t="e">
        <f>#REF!+AA35*AJ35+AA36*AJ36</f>
        <v>#REF!</v>
      </c>
      <c r="AB34" s="6" t="s">
        <v>9</v>
      </c>
      <c r="AC34" s="6"/>
      <c r="AD34" s="6"/>
      <c r="AE34" s="6"/>
      <c r="AF34" s="6"/>
      <c r="AG34" s="6"/>
      <c r="AH34" s="6"/>
      <c r="AI34" s="50"/>
      <c r="AJ34" s="4">
        <v>1</v>
      </c>
    </row>
    <row r="35" spans="1:36" ht="39.950000000000003" customHeight="1">
      <c r="A35" s="26" t="e">
        <f>#REF!+1</f>
        <v>#REF!</v>
      </c>
      <c r="B35" s="4"/>
      <c r="C35" s="4"/>
      <c r="D35" s="4"/>
      <c r="E35" s="4"/>
      <c r="F35" s="4"/>
      <c r="G35" s="4"/>
      <c r="H35" s="4">
        <v>6</v>
      </c>
      <c r="I35" s="4"/>
      <c r="J35" s="13"/>
      <c r="K35" s="13"/>
      <c r="L35" s="32" t="s">
        <v>206</v>
      </c>
      <c r="M35" s="9" t="s">
        <v>207</v>
      </c>
      <c r="N35" s="34" t="s">
        <v>67</v>
      </c>
      <c r="O35" s="28"/>
      <c r="P35" s="25" t="s">
        <v>58</v>
      </c>
      <c r="Q35" s="35"/>
      <c r="R35" s="15" t="s">
        <v>23</v>
      </c>
      <c r="S35" s="32" t="s">
        <v>206</v>
      </c>
      <c r="T35" s="15" t="s">
        <v>23</v>
      </c>
      <c r="U35" s="15" t="s">
        <v>59</v>
      </c>
      <c r="V35" s="15" t="s">
        <v>60</v>
      </c>
      <c r="W35" s="28" t="s">
        <v>68</v>
      </c>
      <c r="X35" s="4" t="s">
        <v>101</v>
      </c>
      <c r="Y35" s="4" t="s">
        <v>69</v>
      </c>
      <c r="Z35" s="6" t="s">
        <v>9</v>
      </c>
      <c r="AA35" s="44">
        <v>5.8999999999999997E-2</v>
      </c>
      <c r="AB35" s="6" t="s">
        <v>9</v>
      </c>
      <c r="AC35" s="6"/>
      <c r="AD35" s="6"/>
      <c r="AE35" s="6"/>
      <c r="AF35" s="6"/>
      <c r="AG35" s="6"/>
      <c r="AH35" s="6"/>
      <c r="AI35" s="50"/>
      <c r="AJ35" s="4">
        <v>1</v>
      </c>
    </row>
    <row r="36" spans="1:36" ht="39.950000000000003" customHeight="1">
      <c r="A36" s="26" t="e">
        <f t="shared" si="6"/>
        <v>#REF!</v>
      </c>
      <c r="B36" s="4"/>
      <c r="C36" s="4"/>
      <c r="D36" s="4"/>
      <c r="E36" s="4"/>
      <c r="F36" s="4"/>
      <c r="G36" s="4"/>
      <c r="H36" s="4">
        <v>6</v>
      </c>
      <c r="I36" s="4"/>
      <c r="J36" s="13"/>
      <c r="K36" s="13"/>
      <c r="L36" s="32" t="s">
        <v>208</v>
      </c>
      <c r="M36" s="9" t="s">
        <v>209</v>
      </c>
      <c r="N36" s="34" t="s">
        <v>67</v>
      </c>
      <c r="O36" s="28"/>
      <c r="P36" s="25" t="s">
        <v>58</v>
      </c>
      <c r="Q36" s="35"/>
      <c r="R36" s="15" t="s">
        <v>23</v>
      </c>
      <c r="S36" s="32" t="s">
        <v>208</v>
      </c>
      <c r="T36" s="15" t="s">
        <v>23</v>
      </c>
      <c r="U36" s="15" t="s">
        <v>59</v>
      </c>
      <c r="V36" s="15" t="s">
        <v>60</v>
      </c>
      <c r="W36" s="28" t="s">
        <v>68</v>
      </c>
      <c r="X36" s="4" t="s">
        <v>101</v>
      </c>
      <c r="Y36" s="4" t="s">
        <v>69</v>
      </c>
      <c r="Z36" s="6" t="s">
        <v>9</v>
      </c>
      <c r="AA36" s="44">
        <v>0.10299999999999999</v>
      </c>
      <c r="AB36" s="6" t="s">
        <v>9</v>
      </c>
      <c r="AC36" s="6"/>
      <c r="AD36" s="6"/>
      <c r="AE36" s="6"/>
      <c r="AF36" s="6"/>
      <c r="AG36" s="6"/>
      <c r="AH36" s="6"/>
      <c r="AI36" s="50"/>
      <c r="AJ36" s="4">
        <v>1</v>
      </c>
    </row>
    <row r="37" spans="1:36" s="18" customFormat="1" ht="39.950000000000003" customHeight="1">
      <c r="A37" s="26" t="e">
        <f t="shared" si="6"/>
        <v>#REF!</v>
      </c>
      <c r="B37" s="4"/>
      <c r="C37" s="4"/>
      <c r="D37" s="4"/>
      <c r="E37" s="4"/>
      <c r="F37" s="4"/>
      <c r="G37" s="4">
        <v>5</v>
      </c>
      <c r="H37" s="4"/>
      <c r="I37" s="4"/>
      <c r="J37" s="6"/>
      <c r="K37" s="6"/>
      <c r="L37" s="32" t="s">
        <v>210</v>
      </c>
      <c r="M37" s="9" t="s">
        <v>211</v>
      </c>
      <c r="N37" s="34" t="s">
        <v>67</v>
      </c>
      <c r="O37" s="28"/>
      <c r="P37" s="25" t="s">
        <v>58</v>
      </c>
      <c r="Q37" s="35"/>
      <c r="R37" s="15" t="s">
        <v>23</v>
      </c>
      <c r="S37" s="32" t="s">
        <v>210</v>
      </c>
      <c r="T37" s="15" t="s">
        <v>23</v>
      </c>
      <c r="U37" s="15" t="s">
        <v>59</v>
      </c>
      <c r="V37" s="15" t="s">
        <v>60</v>
      </c>
      <c r="W37" s="25" t="s">
        <v>84</v>
      </c>
      <c r="X37" s="4" t="s">
        <v>212</v>
      </c>
      <c r="Y37" s="8" t="s">
        <v>115</v>
      </c>
      <c r="Z37" s="6" t="s">
        <v>9</v>
      </c>
      <c r="AA37" s="44">
        <v>6.3100000000000003E-2</v>
      </c>
      <c r="AB37" s="6" t="s">
        <v>9</v>
      </c>
      <c r="AC37" s="6"/>
      <c r="AD37" s="6"/>
      <c r="AE37" s="6"/>
      <c r="AF37" s="6"/>
      <c r="AG37" s="6"/>
      <c r="AH37" s="6"/>
      <c r="AI37" s="50"/>
      <c r="AJ37" s="4">
        <v>1</v>
      </c>
    </row>
    <row r="38" spans="1:36" ht="39.950000000000003" customHeight="1">
      <c r="A38" s="26" t="e">
        <f t="shared" si="6"/>
        <v>#REF!</v>
      </c>
      <c r="B38" s="27"/>
      <c r="C38" s="4"/>
      <c r="D38" s="4"/>
      <c r="E38" s="4"/>
      <c r="F38" s="4"/>
      <c r="G38" s="4">
        <v>5</v>
      </c>
      <c r="H38" s="4"/>
      <c r="I38" s="4"/>
      <c r="J38" s="13"/>
      <c r="K38" s="31"/>
      <c r="L38" s="32" t="s">
        <v>213</v>
      </c>
      <c r="M38" s="9" t="s">
        <v>214</v>
      </c>
      <c r="N38" s="34" t="s">
        <v>67</v>
      </c>
      <c r="O38" s="6"/>
      <c r="P38" s="6" t="s">
        <v>58</v>
      </c>
      <c r="Q38" s="35"/>
      <c r="R38" s="15" t="s">
        <v>23</v>
      </c>
      <c r="S38" s="32" t="s">
        <v>213</v>
      </c>
      <c r="T38" s="15" t="s">
        <v>23</v>
      </c>
      <c r="U38" s="15" t="s">
        <v>59</v>
      </c>
      <c r="V38" s="15" t="s">
        <v>60</v>
      </c>
      <c r="W38" s="28" t="s">
        <v>65</v>
      </c>
      <c r="X38" s="4" t="s">
        <v>62</v>
      </c>
      <c r="Y38" s="8" t="s">
        <v>9</v>
      </c>
      <c r="Z38" s="6" t="s">
        <v>9</v>
      </c>
      <c r="AA38" s="44">
        <f>AA39+AA40+AA41+AA42</f>
        <v>0.58389999999999997</v>
      </c>
      <c r="AB38" s="6" t="s">
        <v>9</v>
      </c>
      <c r="AC38" s="6"/>
      <c r="AD38" s="6"/>
      <c r="AE38" s="6"/>
      <c r="AF38" s="6"/>
      <c r="AG38" s="6"/>
      <c r="AH38" s="6"/>
      <c r="AI38" s="50"/>
      <c r="AJ38" s="4">
        <v>1</v>
      </c>
    </row>
    <row r="39" spans="1:36" ht="39.950000000000003" customHeight="1">
      <c r="A39" s="26" t="e">
        <f t="shared" si="6"/>
        <v>#REF!</v>
      </c>
      <c r="B39" s="4"/>
      <c r="C39" s="4"/>
      <c r="D39" s="4"/>
      <c r="E39" s="4"/>
      <c r="F39" s="4"/>
      <c r="G39" s="4"/>
      <c r="H39" s="4">
        <v>6</v>
      </c>
      <c r="I39" s="4"/>
      <c r="J39" s="13"/>
      <c r="K39" s="13"/>
      <c r="L39" s="32" t="s">
        <v>215</v>
      </c>
      <c r="M39" s="9" t="s">
        <v>216</v>
      </c>
      <c r="N39" s="34" t="s">
        <v>67</v>
      </c>
      <c r="O39" s="6"/>
      <c r="P39" s="6" t="s">
        <v>58</v>
      </c>
      <c r="Q39" s="35"/>
      <c r="R39" s="15" t="s">
        <v>23</v>
      </c>
      <c r="S39" s="32" t="s">
        <v>215</v>
      </c>
      <c r="T39" s="15" t="s">
        <v>23</v>
      </c>
      <c r="U39" s="15" t="s">
        <v>59</v>
      </c>
      <c r="V39" s="15" t="s">
        <v>60</v>
      </c>
      <c r="W39" s="28" t="s">
        <v>84</v>
      </c>
      <c r="X39" s="4" t="s">
        <v>91</v>
      </c>
      <c r="Y39" s="8" t="s">
        <v>86</v>
      </c>
      <c r="Z39" s="6"/>
      <c r="AA39" s="44">
        <v>0.32450000000000001</v>
      </c>
      <c r="AB39" s="6" t="s">
        <v>9</v>
      </c>
      <c r="AC39" s="6"/>
      <c r="AD39" s="6"/>
      <c r="AE39" s="6"/>
      <c r="AF39" s="6"/>
      <c r="AG39" s="6"/>
      <c r="AH39" s="6"/>
      <c r="AI39" s="50"/>
      <c r="AJ39" s="4">
        <v>1</v>
      </c>
    </row>
    <row r="40" spans="1:36" ht="39.950000000000003" customHeight="1">
      <c r="A40" s="26" t="e">
        <f t="shared" si="6"/>
        <v>#REF!</v>
      </c>
      <c r="B40" s="25"/>
      <c r="C40" s="4"/>
      <c r="D40" s="4"/>
      <c r="E40" s="29"/>
      <c r="F40" s="28"/>
      <c r="G40" s="4"/>
      <c r="H40" s="4">
        <v>6</v>
      </c>
      <c r="I40" s="4"/>
      <c r="J40" s="6"/>
      <c r="K40" s="5"/>
      <c r="L40" s="8" t="s">
        <v>93</v>
      </c>
      <c r="M40" s="9" t="s">
        <v>94</v>
      </c>
      <c r="N40" s="34" t="s">
        <v>82</v>
      </c>
      <c r="O40" s="28"/>
      <c r="P40" s="6" t="s">
        <v>58</v>
      </c>
      <c r="Q40" s="41"/>
      <c r="R40" s="15" t="s">
        <v>24</v>
      </c>
      <c r="S40" s="8" t="s">
        <v>64</v>
      </c>
      <c r="T40" s="8" t="s">
        <v>9</v>
      </c>
      <c r="U40" s="15" t="s">
        <v>60</v>
      </c>
      <c r="V40" s="40" t="s">
        <v>59</v>
      </c>
      <c r="W40" s="25" t="s">
        <v>84</v>
      </c>
      <c r="X40" s="4" t="s">
        <v>85</v>
      </c>
      <c r="Y40" s="8" t="s">
        <v>86</v>
      </c>
      <c r="Z40" s="25" t="s">
        <v>95</v>
      </c>
      <c r="AA40" s="44">
        <v>1.67E-2</v>
      </c>
      <c r="AB40" s="6" t="s">
        <v>9</v>
      </c>
      <c r="AC40" s="6"/>
      <c r="AD40" s="6"/>
      <c r="AE40" s="6"/>
      <c r="AF40" s="6"/>
      <c r="AG40" s="43"/>
      <c r="AH40" s="43"/>
      <c r="AI40" s="49"/>
      <c r="AJ40" s="4">
        <v>1</v>
      </c>
    </row>
    <row r="41" spans="1:36" ht="39.950000000000003" customHeight="1">
      <c r="A41" s="26" t="e">
        <f t="shared" si="6"/>
        <v>#REF!</v>
      </c>
      <c r="B41" s="25"/>
      <c r="C41" s="4"/>
      <c r="D41" s="4"/>
      <c r="E41" s="29"/>
      <c r="F41" s="28"/>
      <c r="G41" s="4"/>
      <c r="H41" s="4">
        <v>6</v>
      </c>
      <c r="I41" s="4"/>
      <c r="J41" s="6"/>
      <c r="K41" s="5"/>
      <c r="L41" s="8" t="s">
        <v>96</v>
      </c>
      <c r="M41" s="9" t="s">
        <v>97</v>
      </c>
      <c r="N41" s="34" t="s">
        <v>82</v>
      </c>
      <c r="O41" s="28"/>
      <c r="P41" s="6" t="s">
        <v>58</v>
      </c>
      <c r="Q41" s="41"/>
      <c r="R41" s="15" t="s">
        <v>23</v>
      </c>
      <c r="S41" s="8" t="s">
        <v>64</v>
      </c>
      <c r="T41" s="8" t="s">
        <v>9</v>
      </c>
      <c r="U41" s="15" t="s">
        <v>60</v>
      </c>
      <c r="V41" s="40" t="s">
        <v>59</v>
      </c>
      <c r="W41" s="25" t="s">
        <v>84</v>
      </c>
      <c r="X41" s="4" t="s">
        <v>85</v>
      </c>
      <c r="Y41" s="8" t="s">
        <v>86</v>
      </c>
      <c r="Z41" s="25" t="s">
        <v>98</v>
      </c>
      <c r="AA41" s="44">
        <v>1.2800000000000001E-2</v>
      </c>
      <c r="AB41" s="6" t="s">
        <v>9</v>
      </c>
      <c r="AC41" s="6"/>
      <c r="AD41" s="6"/>
      <c r="AE41" s="6"/>
      <c r="AF41" s="6"/>
      <c r="AG41" s="43"/>
      <c r="AH41" s="43"/>
      <c r="AI41" s="49"/>
      <c r="AJ41" s="4">
        <v>1</v>
      </c>
    </row>
    <row r="42" spans="1:36" ht="39.950000000000003" customHeight="1">
      <c r="A42" s="26" t="e">
        <f t="shared" si="6"/>
        <v>#REF!</v>
      </c>
      <c r="B42" s="4"/>
      <c r="C42" s="4"/>
      <c r="D42" s="4"/>
      <c r="E42" s="4"/>
      <c r="F42" s="4"/>
      <c r="G42" s="4"/>
      <c r="H42" s="4">
        <v>6</v>
      </c>
      <c r="I42" s="4"/>
      <c r="J42" s="13"/>
      <c r="K42" s="13"/>
      <c r="L42" s="32" t="s">
        <v>217</v>
      </c>
      <c r="M42" s="9" t="s">
        <v>218</v>
      </c>
      <c r="N42" s="34" t="s">
        <v>67</v>
      </c>
      <c r="O42" s="6"/>
      <c r="P42" s="6" t="s">
        <v>58</v>
      </c>
      <c r="Q42" s="35"/>
      <c r="R42" s="15" t="s">
        <v>23</v>
      </c>
      <c r="S42" s="32" t="s">
        <v>217</v>
      </c>
      <c r="T42" s="15" t="s">
        <v>23</v>
      </c>
      <c r="U42" s="15" t="s">
        <v>59</v>
      </c>
      <c r="V42" s="15" t="s">
        <v>60</v>
      </c>
      <c r="W42" s="28" t="s">
        <v>65</v>
      </c>
      <c r="X42" s="4" t="s">
        <v>62</v>
      </c>
      <c r="Y42" s="8" t="s">
        <v>9</v>
      </c>
      <c r="Z42" s="6" t="s">
        <v>9</v>
      </c>
      <c r="AA42" s="44">
        <v>0.22989999999999999</v>
      </c>
      <c r="AB42" s="6" t="s">
        <v>9</v>
      </c>
      <c r="AC42" s="6"/>
      <c r="AD42" s="6"/>
      <c r="AE42" s="6"/>
      <c r="AF42" s="6"/>
      <c r="AG42" s="6"/>
      <c r="AH42" s="6"/>
      <c r="AI42" s="50"/>
      <c r="AJ42" s="4">
        <v>1</v>
      </c>
    </row>
    <row r="43" spans="1:36" ht="39.950000000000003" customHeight="1">
      <c r="A43" s="26" t="e">
        <f t="shared" ref="A43:A48" si="7">A42+1</f>
        <v>#REF!</v>
      </c>
      <c r="B43" s="4"/>
      <c r="C43" s="4"/>
      <c r="D43" s="4"/>
      <c r="E43" s="4"/>
      <c r="F43" s="4">
        <v>4</v>
      </c>
      <c r="G43" s="4"/>
      <c r="H43" s="4"/>
      <c r="I43" s="4"/>
      <c r="J43" s="13"/>
      <c r="K43" s="13"/>
      <c r="L43" s="32" t="s">
        <v>219</v>
      </c>
      <c r="M43" s="9" t="s">
        <v>220</v>
      </c>
      <c r="N43" s="34" t="s">
        <v>67</v>
      </c>
      <c r="O43" s="28"/>
      <c r="P43" s="25" t="s">
        <v>58</v>
      </c>
      <c r="Q43" s="35"/>
      <c r="R43" s="15" t="s">
        <v>23</v>
      </c>
      <c r="S43" s="32" t="s">
        <v>219</v>
      </c>
      <c r="T43" s="15" t="s">
        <v>23</v>
      </c>
      <c r="U43" s="15" t="s">
        <v>59</v>
      </c>
      <c r="V43" s="15" t="s">
        <v>60</v>
      </c>
      <c r="W43" s="28" t="s">
        <v>68</v>
      </c>
      <c r="X43" s="4" t="s">
        <v>107</v>
      </c>
      <c r="Y43" s="4" t="s">
        <v>69</v>
      </c>
      <c r="Z43" s="6" t="s">
        <v>9</v>
      </c>
      <c r="AA43" s="44">
        <v>7.6799999999999993E-2</v>
      </c>
      <c r="AB43" s="6" t="s">
        <v>9</v>
      </c>
      <c r="AC43" s="6"/>
      <c r="AD43" s="6"/>
      <c r="AE43" s="6"/>
      <c r="AF43" s="6"/>
      <c r="AG43" s="6"/>
      <c r="AH43" s="6"/>
      <c r="AI43" s="50"/>
      <c r="AJ43" s="4">
        <v>2</v>
      </c>
    </row>
    <row r="44" spans="1:36" ht="39.950000000000003" customHeight="1">
      <c r="A44" s="26" t="e">
        <f t="shared" si="7"/>
        <v>#REF!</v>
      </c>
      <c r="B44" s="4"/>
      <c r="C44" s="4"/>
      <c r="D44" s="4"/>
      <c r="E44" s="4"/>
      <c r="F44" s="4">
        <v>4</v>
      </c>
      <c r="G44" s="4"/>
      <c r="H44" s="4"/>
      <c r="I44" s="4"/>
      <c r="J44" s="13"/>
      <c r="K44" s="13"/>
      <c r="L44" s="32" t="s">
        <v>221</v>
      </c>
      <c r="M44" s="9" t="s">
        <v>222</v>
      </c>
      <c r="N44" s="34" t="s">
        <v>67</v>
      </c>
      <c r="O44" s="6"/>
      <c r="P44" s="6" t="s">
        <v>58</v>
      </c>
      <c r="Q44" s="35"/>
      <c r="R44" s="15" t="s">
        <v>23</v>
      </c>
      <c r="S44" s="32" t="s">
        <v>221</v>
      </c>
      <c r="T44" s="15" t="s">
        <v>23</v>
      </c>
      <c r="U44" s="15" t="s">
        <v>59</v>
      </c>
      <c r="V44" s="15" t="s">
        <v>60</v>
      </c>
      <c r="W44" s="28" t="s">
        <v>65</v>
      </c>
      <c r="X44" s="4" t="s">
        <v>62</v>
      </c>
      <c r="Y44" s="8" t="s">
        <v>9</v>
      </c>
      <c r="Z44" s="6" t="s">
        <v>9</v>
      </c>
      <c r="AA44" s="44">
        <f>AA45+AA46</f>
        <v>0.40489999999999998</v>
      </c>
      <c r="AB44" s="6" t="s">
        <v>9</v>
      </c>
      <c r="AC44" s="6"/>
      <c r="AD44" s="6"/>
      <c r="AE44" s="6"/>
      <c r="AF44" s="6"/>
      <c r="AG44" s="6"/>
      <c r="AH44" s="6"/>
      <c r="AI44" s="50"/>
      <c r="AJ44" s="4">
        <v>1</v>
      </c>
    </row>
    <row r="45" spans="1:36" ht="39.950000000000003" customHeight="1">
      <c r="A45" s="26" t="e">
        <f t="shared" si="7"/>
        <v>#REF!</v>
      </c>
      <c r="B45" s="4"/>
      <c r="C45" s="4"/>
      <c r="D45" s="4"/>
      <c r="E45" s="4"/>
      <c r="F45" s="4"/>
      <c r="G45" s="4">
        <v>5</v>
      </c>
      <c r="H45" s="4"/>
      <c r="I45" s="4"/>
      <c r="J45" s="13"/>
      <c r="K45" s="13"/>
      <c r="L45" s="32" t="s">
        <v>223</v>
      </c>
      <c r="M45" s="9" t="s">
        <v>224</v>
      </c>
      <c r="N45" s="34" t="s">
        <v>67</v>
      </c>
      <c r="O45" s="28"/>
      <c r="P45" s="6" t="s">
        <v>58</v>
      </c>
      <c r="Q45" s="35"/>
      <c r="R45" s="15" t="s">
        <v>23</v>
      </c>
      <c r="S45" s="32" t="s">
        <v>223</v>
      </c>
      <c r="T45" s="8" t="s">
        <v>23</v>
      </c>
      <c r="U45" s="15" t="s">
        <v>59</v>
      </c>
      <c r="V45" s="15" t="s">
        <v>60</v>
      </c>
      <c r="W45" s="25" t="s">
        <v>84</v>
      </c>
      <c r="X45" s="4" t="s">
        <v>91</v>
      </c>
      <c r="Y45" s="8" t="s">
        <v>86</v>
      </c>
      <c r="Z45" s="25"/>
      <c r="AA45" s="44">
        <v>0.36899999999999999</v>
      </c>
      <c r="AB45" s="6" t="s">
        <v>102</v>
      </c>
      <c r="AC45" s="6"/>
      <c r="AD45" s="6"/>
      <c r="AE45" s="6"/>
      <c r="AF45" s="6"/>
      <c r="AG45" s="43"/>
      <c r="AH45" s="43"/>
      <c r="AI45" s="49"/>
      <c r="AJ45" s="4">
        <v>1</v>
      </c>
    </row>
    <row r="46" spans="1:36" ht="39.950000000000003" customHeight="1">
      <c r="A46" s="26" t="e">
        <f t="shared" si="7"/>
        <v>#REF!</v>
      </c>
      <c r="B46" s="25"/>
      <c r="C46" s="4"/>
      <c r="D46" s="4"/>
      <c r="E46" s="28"/>
      <c r="F46" s="28"/>
      <c r="G46" s="4">
        <v>5</v>
      </c>
      <c r="H46" s="4"/>
      <c r="I46" s="4"/>
      <c r="J46" s="6"/>
      <c r="K46" s="5"/>
      <c r="L46" s="4" t="s">
        <v>103</v>
      </c>
      <c r="M46" s="9" t="s">
        <v>104</v>
      </c>
      <c r="N46" s="34" t="s">
        <v>82</v>
      </c>
      <c r="O46" s="28"/>
      <c r="P46" s="6" t="s">
        <v>58</v>
      </c>
      <c r="Q46" s="41"/>
      <c r="R46" s="7" t="s">
        <v>24</v>
      </c>
      <c r="S46" s="8" t="s">
        <v>64</v>
      </c>
      <c r="T46" s="8" t="s">
        <v>9</v>
      </c>
      <c r="U46" s="15" t="s">
        <v>60</v>
      </c>
      <c r="V46" s="40" t="s">
        <v>59</v>
      </c>
      <c r="W46" s="25" t="s">
        <v>84</v>
      </c>
      <c r="X46" s="4" t="s">
        <v>105</v>
      </c>
      <c r="Y46" s="8" t="s">
        <v>86</v>
      </c>
      <c r="Z46" s="25" t="s">
        <v>106</v>
      </c>
      <c r="AA46" s="44">
        <v>3.5900000000000001E-2</v>
      </c>
      <c r="AB46" s="6" t="s">
        <v>9</v>
      </c>
      <c r="AC46" s="6"/>
      <c r="AD46" s="6"/>
      <c r="AE46" s="6"/>
      <c r="AF46" s="6"/>
      <c r="AG46" s="43"/>
      <c r="AH46" s="43"/>
      <c r="AI46" s="51"/>
      <c r="AJ46" s="4">
        <v>1</v>
      </c>
    </row>
    <row r="47" spans="1:36" ht="39.950000000000003" customHeight="1">
      <c r="A47" s="26" t="e">
        <f t="shared" si="7"/>
        <v>#REF!</v>
      </c>
      <c r="B47" s="27"/>
      <c r="C47" s="4"/>
      <c r="D47" s="4"/>
      <c r="E47" s="4"/>
      <c r="F47" s="4">
        <v>4</v>
      </c>
      <c r="G47" s="4"/>
      <c r="H47" s="4"/>
      <c r="I47" s="4"/>
      <c r="J47" s="13"/>
      <c r="K47" s="13"/>
      <c r="L47" s="4" t="s">
        <v>109</v>
      </c>
      <c r="M47" s="9" t="s">
        <v>110</v>
      </c>
      <c r="N47" s="9" t="s">
        <v>82</v>
      </c>
      <c r="O47" s="4"/>
      <c r="P47" s="4" t="s">
        <v>58</v>
      </c>
      <c r="Q47" s="4"/>
      <c r="R47" s="4" t="s">
        <v>24</v>
      </c>
      <c r="S47" s="4" t="s">
        <v>64</v>
      </c>
      <c r="T47" s="4" t="s">
        <v>9</v>
      </c>
      <c r="U47" s="15" t="s">
        <v>60</v>
      </c>
      <c r="V47" s="15" t="s">
        <v>59</v>
      </c>
      <c r="W47" s="4" t="s">
        <v>111</v>
      </c>
      <c r="X47" s="4" t="s">
        <v>112</v>
      </c>
      <c r="Y47" s="4" t="s">
        <v>113</v>
      </c>
      <c r="Z47" s="6" t="s">
        <v>9</v>
      </c>
      <c r="AA47" s="44">
        <v>0.14000000000000001</v>
      </c>
      <c r="AB47" s="6" t="s">
        <v>9</v>
      </c>
      <c r="AC47" s="4"/>
      <c r="AD47" s="4"/>
      <c r="AE47" s="4"/>
      <c r="AF47" s="4"/>
      <c r="AG47" s="4"/>
      <c r="AH47" s="4"/>
      <c r="AI47" s="4"/>
      <c r="AJ47" s="4">
        <v>1</v>
      </c>
    </row>
    <row r="48" spans="1:36" ht="39.950000000000003" customHeight="1">
      <c r="A48" s="26" t="e">
        <f t="shared" si="7"/>
        <v>#REF!</v>
      </c>
      <c r="B48" s="4"/>
      <c r="C48" s="4"/>
      <c r="D48" s="4"/>
      <c r="E48" s="4">
        <v>3</v>
      </c>
      <c r="F48" s="4"/>
      <c r="G48" s="4"/>
      <c r="H48" s="4"/>
      <c r="I48" s="4"/>
      <c r="J48" s="13"/>
      <c r="K48" s="13"/>
      <c r="L48" s="4" t="s">
        <v>225</v>
      </c>
      <c r="M48" s="9" t="s">
        <v>226</v>
      </c>
      <c r="N48" s="9" t="s">
        <v>63</v>
      </c>
      <c r="O48" s="6"/>
      <c r="P48" s="6" t="s">
        <v>58</v>
      </c>
      <c r="Q48" s="13"/>
      <c r="R48" s="15" t="s">
        <v>23</v>
      </c>
      <c r="S48" s="32" t="s">
        <v>64</v>
      </c>
      <c r="T48" s="8" t="s">
        <v>9</v>
      </c>
      <c r="U48" s="15" t="s">
        <v>59</v>
      </c>
      <c r="V48" s="15" t="s">
        <v>60</v>
      </c>
      <c r="W48" s="25" t="s">
        <v>78</v>
      </c>
      <c r="X48" s="4" t="s">
        <v>62</v>
      </c>
      <c r="Y48" s="8" t="s">
        <v>9</v>
      </c>
      <c r="Z48" s="25" t="s">
        <v>9</v>
      </c>
      <c r="AA48" s="44">
        <v>0.2</v>
      </c>
      <c r="AB48" s="6" t="s">
        <v>9</v>
      </c>
      <c r="AC48" s="13"/>
      <c r="AD48" s="13"/>
      <c r="AE48" s="13"/>
      <c r="AF48" s="13"/>
      <c r="AG48" s="43"/>
      <c r="AH48" s="43"/>
      <c r="AI48" s="50"/>
      <c r="AJ48" s="4">
        <v>1</v>
      </c>
    </row>
    <row r="49" spans="1:36" ht="39.950000000000003" hidden="1" customHeight="1">
      <c r="A49" s="26" t="e">
        <f t="shared" ref="A49:A53" si="8">A48+1</f>
        <v>#REF!</v>
      </c>
      <c r="B49" s="4"/>
      <c r="C49" s="4"/>
      <c r="D49" s="4"/>
      <c r="E49" s="4">
        <v>3</v>
      </c>
      <c r="F49" s="4"/>
      <c r="G49" s="4"/>
      <c r="H49" s="4"/>
      <c r="I49" s="4"/>
      <c r="J49" s="13"/>
      <c r="K49" s="13"/>
      <c r="L49" s="4" t="s">
        <v>227</v>
      </c>
      <c r="M49" s="9" t="s">
        <v>156</v>
      </c>
      <c r="N49" s="34" t="s">
        <v>66</v>
      </c>
      <c r="O49" s="6"/>
      <c r="P49" s="6" t="s">
        <v>58</v>
      </c>
      <c r="Q49" s="13"/>
      <c r="R49" s="15" t="s">
        <v>23</v>
      </c>
      <c r="S49" s="32" t="s">
        <v>64</v>
      </c>
      <c r="T49" s="8" t="s">
        <v>9</v>
      </c>
      <c r="U49" s="15" t="s">
        <v>59</v>
      </c>
      <c r="V49" s="15" t="s">
        <v>60</v>
      </c>
      <c r="W49" s="25" t="s">
        <v>78</v>
      </c>
      <c r="X49" s="4" t="s">
        <v>62</v>
      </c>
      <c r="Y49" s="8" t="s">
        <v>9</v>
      </c>
      <c r="Z49" s="25" t="s">
        <v>9</v>
      </c>
      <c r="AA49" s="44">
        <v>0.2</v>
      </c>
      <c r="AB49" s="6" t="s">
        <v>9</v>
      </c>
      <c r="AC49" s="13"/>
      <c r="AD49" s="13"/>
      <c r="AE49" s="13"/>
      <c r="AF49" s="13"/>
      <c r="AG49" s="43"/>
      <c r="AH49" s="43"/>
      <c r="AI49" s="50"/>
      <c r="AJ49" s="4">
        <v>0</v>
      </c>
    </row>
    <row r="50" spans="1:36" s="71" customFormat="1" ht="39.950000000000003" hidden="1" customHeight="1">
      <c r="A50" s="72">
        <v>32</v>
      </c>
      <c r="B50" s="16"/>
      <c r="C50" s="16"/>
      <c r="D50" s="16"/>
      <c r="E50" s="16">
        <v>3</v>
      </c>
      <c r="F50" s="16"/>
      <c r="G50" s="16"/>
      <c r="H50" s="16"/>
      <c r="I50" s="16"/>
      <c r="J50" s="14"/>
      <c r="K50" s="14"/>
      <c r="L50" s="16" t="s">
        <v>228</v>
      </c>
      <c r="M50" s="11" t="s">
        <v>158</v>
      </c>
      <c r="N50" s="83" t="s">
        <v>195</v>
      </c>
      <c r="O50" s="12"/>
      <c r="P50" s="12" t="s">
        <v>58</v>
      </c>
      <c r="Q50" s="14"/>
      <c r="R50" s="67" t="s">
        <v>23</v>
      </c>
      <c r="S50" s="73" t="s">
        <v>64</v>
      </c>
      <c r="T50" s="10" t="s">
        <v>9</v>
      </c>
      <c r="U50" s="67" t="s">
        <v>59</v>
      </c>
      <c r="V50" s="67" t="s">
        <v>60</v>
      </c>
      <c r="W50" s="66" t="s">
        <v>78</v>
      </c>
      <c r="X50" s="16" t="s">
        <v>62</v>
      </c>
      <c r="Y50" s="10" t="s">
        <v>9</v>
      </c>
      <c r="Z50" s="66" t="s">
        <v>9</v>
      </c>
      <c r="AA50" s="75">
        <v>0.2</v>
      </c>
      <c r="AB50" s="12" t="s">
        <v>9</v>
      </c>
      <c r="AC50" s="14"/>
      <c r="AD50" s="14"/>
      <c r="AE50" s="14"/>
      <c r="AF50" s="14"/>
      <c r="AG50" s="70"/>
      <c r="AH50" s="70"/>
      <c r="AI50" s="76"/>
      <c r="AJ50" s="16">
        <v>0</v>
      </c>
    </row>
    <row r="51" spans="1:36" ht="82.5" hidden="1">
      <c r="A51" s="26">
        <f t="shared" si="8"/>
        <v>33</v>
      </c>
      <c r="B51" s="4"/>
      <c r="C51" s="4"/>
      <c r="D51" s="4"/>
      <c r="E51" s="4">
        <v>3</v>
      </c>
      <c r="F51" s="4"/>
      <c r="G51" s="4"/>
      <c r="H51" s="4"/>
      <c r="I51" s="4"/>
      <c r="J51" s="13"/>
      <c r="K51" s="13"/>
      <c r="L51" s="4" t="s">
        <v>155</v>
      </c>
      <c r="M51" s="9" t="s">
        <v>156</v>
      </c>
      <c r="N51" s="33" t="s">
        <v>3</v>
      </c>
      <c r="O51" s="6"/>
      <c r="P51" s="6" t="s">
        <v>58</v>
      </c>
      <c r="Q51" s="13"/>
      <c r="R51" s="15" t="s">
        <v>23</v>
      </c>
      <c r="S51" s="32" t="s">
        <v>64</v>
      </c>
      <c r="T51" s="8" t="s">
        <v>9</v>
      </c>
      <c r="U51" s="15" t="s">
        <v>59</v>
      </c>
      <c r="V51" s="15" t="s">
        <v>60</v>
      </c>
      <c r="W51" s="25" t="s">
        <v>78</v>
      </c>
      <c r="X51" s="4" t="s">
        <v>62</v>
      </c>
      <c r="Y51" s="8" t="s">
        <v>9</v>
      </c>
      <c r="Z51" s="25" t="s">
        <v>9</v>
      </c>
      <c r="AA51" s="44">
        <v>0.2</v>
      </c>
      <c r="AB51" s="6" t="s">
        <v>9</v>
      </c>
      <c r="AC51" s="13"/>
      <c r="AD51" s="13"/>
      <c r="AE51" s="13"/>
      <c r="AF51" s="13"/>
      <c r="AG51" s="43"/>
      <c r="AH51" s="43"/>
      <c r="AI51" s="50"/>
      <c r="AJ51" s="4">
        <v>0</v>
      </c>
    </row>
    <row r="52" spans="1:36" ht="99" hidden="1">
      <c r="A52" s="26">
        <v>32</v>
      </c>
      <c r="B52" s="4"/>
      <c r="C52" s="4"/>
      <c r="D52" s="4"/>
      <c r="E52" s="4">
        <v>3</v>
      </c>
      <c r="F52" s="4"/>
      <c r="G52" s="4"/>
      <c r="H52" s="4"/>
      <c r="I52" s="4"/>
      <c r="J52" s="13"/>
      <c r="K52" s="13"/>
      <c r="L52" s="4" t="s">
        <v>157</v>
      </c>
      <c r="M52" s="9" t="s">
        <v>158</v>
      </c>
      <c r="N52" s="33" t="s">
        <v>4</v>
      </c>
      <c r="O52" s="6"/>
      <c r="P52" s="6" t="s">
        <v>58</v>
      </c>
      <c r="Q52" s="13"/>
      <c r="R52" s="15" t="s">
        <v>23</v>
      </c>
      <c r="S52" s="32" t="s">
        <v>64</v>
      </c>
      <c r="T52" s="8" t="s">
        <v>9</v>
      </c>
      <c r="U52" s="15" t="s">
        <v>59</v>
      </c>
      <c r="V52" s="15" t="s">
        <v>60</v>
      </c>
      <c r="W52" s="25" t="s">
        <v>78</v>
      </c>
      <c r="X52" s="4" t="s">
        <v>62</v>
      </c>
      <c r="Y52" s="8" t="s">
        <v>9</v>
      </c>
      <c r="Z52" s="25" t="s">
        <v>9</v>
      </c>
      <c r="AA52" s="44">
        <v>0.2</v>
      </c>
      <c r="AB52" s="6" t="s">
        <v>9</v>
      </c>
      <c r="AC52" s="13"/>
      <c r="AD52" s="13"/>
      <c r="AE52" s="13"/>
      <c r="AF52" s="13"/>
      <c r="AG52" s="43"/>
      <c r="AH52" s="43"/>
      <c r="AI52" s="50"/>
      <c r="AJ52" s="4">
        <v>0</v>
      </c>
    </row>
    <row r="53" spans="1:36" ht="82.5" hidden="1">
      <c r="A53" s="26">
        <f t="shared" si="8"/>
        <v>33</v>
      </c>
      <c r="B53" s="4"/>
      <c r="C53" s="4"/>
      <c r="D53" s="4"/>
      <c r="E53" s="4">
        <v>3</v>
      </c>
      <c r="F53" s="4"/>
      <c r="G53" s="4"/>
      <c r="H53" s="4"/>
      <c r="I53" s="4"/>
      <c r="J53" s="13"/>
      <c r="K53" s="13"/>
      <c r="L53" s="4" t="s">
        <v>159</v>
      </c>
      <c r="M53" s="9" t="s">
        <v>156</v>
      </c>
      <c r="N53" s="33" t="s">
        <v>5</v>
      </c>
      <c r="O53" s="6"/>
      <c r="P53" s="6" t="s">
        <v>58</v>
      </c>
      <c r="Q53" s="13"/>
      <c r="R53" s="15" t="s">
        <v>23</v>
      </c>
      <c r="S53" s="32" t="s">
        <v>64</v>
      </c>
      <c r="T53" s="8" t="s">
        <v>9</v>
      </c>
      <c r="U53" s="15" t="s">
        <v>59</v>
      </c>
      <c r="V53" s="15" t="s">
        <v>60</v>
      </c>
      <c r="W53" s="25" t="s">
        <v>78</v>
      </c>
      <c r="X53" s="4" t="s">
        <v>62</v>
      </c>
      <c r="Y53" s="8" t="s">
        <v>9</v>
      </c>
      <c r="Z53" s="25" t="s">
        <v>9</v>
      </c>
      <c r="AA53" s="44">
        <v>0.2</v>
      </c>
      <c r="AB53" s="6" t="s">
        <v>9</v>
      </c>
      <c r="AC53" s="13"/>
      <c r="AD53" s="13"/>
      <c r="AE53" s="13"/>
      <c r="AF53" s="13"/>
      <c r="AG53" s="43"/>
      <c r="AH53" s="43"/>
      <c r="AI53" s="50"/>
      <c r="AJ53" s="4">
        <v>0</v>
      </c>
    </row>
    <row r="54" spans="1:36" ht="99" hidden="1">
      <c r="A54" s="26">
        <v>32</v>
      </c>
      <c r="B54" s="4"/>
      <c r="C54" s="4"/>
      <c r="D54" s="4"/>
      <c r="E54" s="4">
        <v>3</v>
      </c>
      <c r="F54" s="4"/>
      <c r="G54" s="4"/>
      <c r="H54" s="4"/>
      <c r="I54" s="4"/>
      <c r="J54" s="13"/>
      <c r="K54" s="13"/>
      <c r="L54" s="4" t="s">
        <v>160</v>
      </c>
      <c r="M54" s="9" t="s">
        <v>158</v>
      </c>
      <c r="N54" s="33" t="s">
        <v>6</v>
      </c>
      <c r="O54" s="6"/>
      <c r="P54" s="6" t="s">
        <v>58</v>
      </c>
      <c r="Q54" s="13"/>
      <c r="R54" s="15" t="s">
        <v>23</v>
      </c>
      <c r="S54" s="32" t="s">
        <v>64</v>
      </c>
      <c r="T54" s="8" t="s">
        <v>9</v>
      </c>
      <c r="U54" s="15" t="s">
        <v>59</v>
      </c>
      <c r="V54" s="15" t="s">
        <v>60</v>
      </c>
      <c r="W54" s="25" t="s">
        <v>78</v>
      </c>
      <c r="X54" s="4" t="s">
        <v>62</v>
      </c>
      <c r="Y54" s="8" t="s">
        <v>9</v>
      </c>
      <c r="Z54" s="25" t="s">
        <v>9</v>
      </c>
      <c r="AA54" s="44">
        <v>0.2</v>
      </c>
      <c r="AB54" s="6" t="s">
        <v>9</v>
      </c>
      <c r="AC54" s="13"/>
      <c r="AD54" s="13"/>
      <c r="AE54" s="13"/>
      <c r="AF54" s="13"/>
      <c r="AG54" s="43"/>
      <c r="AH54" s="43"/>
      <c r="AI54" s="50"/>
      <c r="AJ54" s="4">
        <v>0</v>
      </c>
    </row>
    <row r="55" spans="1:36" ht="39.950000000000003" customHeight="1">
      <c r="A55" s="26" t="e">
        <f>A49+1</f>
        <v>#REF!</v>
      </c>
      <c r="B55" s="4"/>
      <c r="C55" s="4"/>
      <c r="D55" s="4"/>
      <c r="E55" s="4">
        <v>3</v>
      </c>
      <c r="F55" s="4"/>
      <c r="G55" s="4"/>
      <c r="H55" s="4"/>
      <c r="I55" s="4"/>
      <c r="J55" s="13"/>
      <c r="K55" s="13"/>
      <c r="L55" s="4" t="s">
        <v>229</v>
      </c>
      <c r="M55" s="9" t="s">
        <v>230</v>
      </c>
      <c r="N55" s="34" t="s">
        <v>67</v>
      </c>
      <c r="O55" s="6"/>
      <c r="P55" s="6" t="s">
        <v>58</v>
      </c>
      <c r="Q55" s="40"/>
      <c r="R55" s="15" t="s">
        <v>23</v>
      </c>
      <c r="S55" s="4" t="s">
        <v>229</v>
      </c>
      <c r="T55" s="15" t="s">
        <v>23</v>
      </c>
      <c r="U55" s="15" t="s">
        <v>59</v>
      </c>
      <c r="V55" s="15" t="s">
        <v>60</v>
      </c>
      <c r="W55" s="28" t="s">
        <v>65</v>
      </c>
      <c r="X55" s="4" t="s">
        <v>62</v>
      </c>
      <c r="Y55" s="8" t="s">
        <v>9</v>
      </c>
      <c r="Z55" s="25" t="s">
        <v>9</v>
      </c>
      <c r="AA55" s="44">
        <f>AA56+AA57*AJ57+AA58*AJ58</f>
        <v>1.2935999999999999</v>
      </c>
      <c r="AB55" s="6" t="s">
        <v>9</v>
      </c>
      <c r="AC55" s="13"/>
      <c r="AD55" s="13"/>
      <c r="AE55" s="13"/>
      <c r="AF55" s="13"/>
      <c r="AG55" s="43"/>
      <c r="AH55" s="43"/>
      <c r="AI55" s="50"/>
      <c r="AJ55" s="4">
        <v>1</v>
      </c>
    </row>
    <row r="56" spans="1:36" ht="39.950000000000003" customHeight="1">
      <c r="A56" s="26" t="e">
        <f t="shared" ref="A56:A61" si="9">A55+1</f>
        <v>#REF!</v>
      </c>
      <c r="B56" s="4"/>
      <c r="C56" s="4"/>
      <c r="D56" s="4"/>
      <c r="E56" s="28"/>
      <c r="F56" s="4">
        <v>4</v>
      </c>
      <c r="G56" s="4"/>
      <c r="H56" s="4"/>
      <c r="I56" s="4"/>
      <c r="J56" s="13"/>
      <c r="K56" s="13"/>
      <c r="L56" s="32" t="s">
        <v>231</v>
      </c>
      <c r="M56" s="9" t="s">
        <v>232</v>
      </c>
      <c r="N56" s="34" t="s">
        <v>67</v>
      </c>
      <c r="O56" s="28"/>
      <c r="P56" s="6" t="s">
        <v>58</v>
      </c>
      <c r="Q56" s="40"/>
      <c r="R56" s="15" t="s">
        <v>23</v>
      </c>
      <c r="S56" s="32" t="s">
        <v>64</v>
      </c>
      <c r="T56" s="8" t="s">
        <v>9</v>
      </c>
      <c r="U56" s="15" t="s">
        <v>59</v>
      </c>
      <c r="V56" s="15" t="s">
        <v>60</v>
      </c>
      <c r="W56" s="13" t="s">
        <v>70</v>
      </c>
      <c r="X56" s="4" t="s">
        <v>233</v>
      </c>
      <c r="Y56" s="8" t="s">
        <v>234</v>
      </c>
      <c r="Z56" s="25" t="s">
        <v>9</v>
      </c>
      <c r="AA56" s="45">
        <v>1.2223999999999999</v>
      </c>
      <c r="AB56" s="6" t="s">
        <v>9</v>
      </c>
      <c r="AC56" s="13"/>
      <c r="AD56" s="13"/>
      <c r="AE56" s="13"/>
      <c r="AF56" s="13"/>
      <c r="AG56" s="43"/>
      <c r="AH56" s="43"/>
      <c r="AI56" s="50"/>
      <c r="AJ56" s="4">
        <v>1</v>
      </c>
    </row>
    <row r="57" spans="1:36" ht="39.950000000000003" customHeight="1">
      <c r="A57" s="26" t="e">
        <f t="shared" si="9"/>
        <v>#REF!</v>
      </c>
      <c r="B57" s="25"/>
      <c r="C57" s="4"/>
      <c r="D57" s="4"/>
      <c r="E57" s="4"/>
      <c r="F57" s="4">
        <v>4</v>
      </c>
      <c r="G57" s="4"/>
      <c r="H57" s="4"/>
      <c r="I57" s="4"/>
      <c r="J57" s="6"/>
      <c r="K57" s="37"/>
      <c r="L57" s="32" t="s">
        <v>235</v>
      </c>
      <c r="M57" s="9" t="s">
        <v>236</v>
      </c>
      <c r="N57" s="55" t="s">
        <v>72</v>
      </c>
      <c r="O57" s="53"/>
      <c r="P57" s="6" t="s">
        <v>58</v>
      </c>
      <c r="Q57" s="15"/>
      <c r="R57" s="15" t="s">
        <v>23</v>
      </c>
      <c r="S57" s="32" t="s">
        <v>64</v>
      </c>
      <c r="T57" s="8" t="s">
        <v>9</v>
      </c>
      <c r="U57" s="15" t="s">
        <v>59</v>
      </c>
      <c r="V57" s="15" t="s">
        <v>60</v>
      </c>
      <c r="W57" s="28" t="s">
        <v>68</v>
      </c>
      <c r="X57" s="4" t="s">
        <v>237</v>
      </c>
      <c r="Y57" s="8" t="s">
        <v>73</v>
      </c>
      <c r="Z57" s="25" t="s">
        <v>9</v>
      </c>
      <c r="AA57" s="45">
        <v>1.0800000000000001E-2</v>
      </c>
      <c r="AB57" s="6" t="s">
        <v>9</v>
      </c>
      <c r="AC57" s="25"/>
      <c r="AD57" s="25"/>
      <c r="AE57" s="25"/>
      <c r="AF57" s="25"/>
      <c r="AG57" s="43"/>
      <c r="AH57" s="43"/>
      <c r="AI57" s="50"/>
      <c r="AJ57" s="4">
        <v>4</v>
      </c>
    </row>
    <row r="58" spans="1:36" ht="39.950000000000003" customHeight="1">
      <c r="A58" s="26" t="e">
        <f t="shared" si="9"/>
        <v>#REF!</v>
      </c>
      <c r="B58" s="25"/>
      <c r="C58" s="4"/>
      <c r="D58" s="4"/>
      <c r="E58" s="4"/>
      <c r="F58" s="4">
        <v>4</v>
      </c>
      <c r="G58" s="4"/>
      <c r="H58" s="4"/>
      <c r="I58" s="4"/>
      <c r="J58" s="6"/>
      <c r="K58" s="37"/>
      <c r="L58" s="4" t="s">
        <v>238</v>
      </c>
      <c r="M58" s="9" t="s">
        <v>239</v>
      </c>
      <c r="N58" s="55" t="s">
        <v>72</v>
      </c>
      <c r="O58" s="53"/>
      <c r="P58" s="6" t="s">
        <v>58</v>
      </c>
      <c r="Q58" s="15"/>
      <c r="R58" s="15" t="s">
        <v>23</v>
      </c>
      <c r="S58" s="32" t="s">
        <v>64</v>
      </c>
      <c r="T58" s="8" t="s">
        <v>9</v>
      </c>
      <c r="U58" s="15" t="s">
        <v>59</v>
      </c>
      <c r="V58" s="15" t="s">
        <v>60</v>
      </c>
      <c r="W58" s="28" t="s">
        <v>68</v>
      </c>
      <c r="X58" s="4" t="s">
        <v>237</v>
      </c>
      <c r="Y58" s="8" t="s">
        <v>73</v>
      </c>
      <c r="Z58" s="25" t="s">
        <v>9</v>
      </c>
      <c r="AA58" s="45">
        <v>1.4E-2</v>
      </c>
      <c r="AB58" s="6" t="s">
        <v>9</v>
      </c>
      <c r="AC58" s="25"/>
      <c r="AD58" s="25"/>
      <c r="AE58" s="25"/>
      <c r="AF58" s="25"/>
      <c r="AG58" s="43"/>
      <c r="AH58" s="43"/>
      <c r="AI58" s="50"/>
      <c r="AJ58" s="4">
        <v>2</v>
      </c>
    </row>
    <row r="59" spans="1:36" ht="39.950000000000003" customHeight="1">
      <c r="A59" s="26" t="e">
        <f t="shared" si="9"/>
        <v>#REF!</v>
      </c>
      <c r="B59" s="25"/>
      <c r="C59" s="4"/>
      <c r="D59" s="4"/>
      <c r="E59" s="4">
        <v>3</v>
      </c>
      <c r="F59" s="4"/>
      <c r="G59" s="4"/>
      <c r="H59" s="4"/>
      <c r="I59" s="4"/>
      <c r="J59" s="6"/>
      <c r="K59" s="5"/>
      <c r="L59" s="32" t="s">
        <v>240</v>
      </c>
      <c r="M59" s="9" t="s">
        <v>241</v>
      </c>
      <c r="N59" s="50" t="s">
        <v>67</v>
      </c>
      <c r="O59" s="53"/>
      <c r="P59" s="6" t="s">
        <v>58</v>
      </c>
      <c r="Q59" s="8"/>
      <c r="R59" s="15" t="s">
        <v>23</v>
      </c>
      <c r="S59" s="32" t="s">
        <v>64</v>
      </c>
      <c r="T59" s="8" t="s">
        <v>9</v>
      </c>
      <c r="U59" s="15" t="s">
        <v>59</v>
      </c>
      <c r="V59" s="15" t="s">
        <v>60</v>
      </c>
      <c r="W59" s="28" t="s">
        <v>76</v>
      </c>
      <c r="X59" s="8" t="s">
        <v>9</v>
      </c>
      <c r="Y59" s="8" t="s">
        <v>77</v>
      </c>
      <c r="Z59" s="25" t="s">
        <v>9</v>
      </c>
      <c r="AA59" s="44">
        <v>5.0000000000000001E-3</v>
      </c>
      <c r="AB59" s="6" t="s">
        <v>9</v>
      </c>
      <c r="AC59" s="6"/>
      <c r="AD59" s="6"/>
      <c r="AE59" s="6"/>
      <c r="AF59" s="6"/>
      <c r="AG59" s="43"/>
      <c r="AH59" s="43"/>
      <c r="AI59" s="50"/>
      <c r="AJ59" s="4">
        <v>1</v>
      </c>
    </row>
    <row r="60" spans="1:36" ht="39.950000000000003" customHeight="1">
      <c r="A60" s="26" t="e">
        <f t="shared" si="9"/>
        <v>#REF!</v>
      </c>
      <c r="B60" s="4"/>
      <c r="C60" s="4"/>
      <c r="D60" s="4"/>
      <c r="E60" s="28">
        <v>3</v>
      </c>
      <c r="F60" s="4"/>
      <c r="G60" s="4"/>
      <c r="H60" s="4"/>
      <c r="I60" s="4"/>
      <c r="J60" s="6"/>
      <c r="K60" s="6"/>
      <c r="L60" s="8" t="s">
        <v>79</v>
      </c>
      <c r="M60" s="9" t="s">
        <v>80</v>
      </c>
      <c r="N60" s="34" t="s">
        <v>81</v>
      </c>
      <c r="O60" s="6"/>
      <c r="P60" s="6" t="s">
        <v>58</v>
      </c>
      <c r="Q60" s="8" t="s">
        <v>9</v>
      </c>
      <c r="R60" s="15" t="s">
        <v>23</v>
      </c>
      <c r="S60" s="32" t="s">
        <v>64</v>
      </c>
      <c r="T60" s="8" t="s">
        <v>9</v>
      </c>
      <c r="U60" s="15" t="s">
        <v>60</v>
      </c>
      <c r="V60" s="15" t="s">
        <v>59</v>
      </c>
      <c r="W60" s="8" t="s">
        <v>9</v>
      </c>
      <c r="X60" s="8" t="s">
        <v>9</v>
      </c>
      <c r="Y60" s="8" t="s">
        <v>9</v>
      </c>
      <c r="Z60" s="8" t="s">
        <v>9</v>
      </c>
      <c r="AA60" s="44">
        <v>1E-3</v>
      </c>
      <c r="AB60" s="6" t="s">
        <v>9</v>
      </c>
      <c r="AC60" s="40"/>
      <c r="AD60" s="40"/>
      <c r="AE60" s="40"/>
      <c r="AF60" s="40"/>
      <c r="AG60" s="43"/>
      <c r="AH60" s="43"/>
      <c r="AI60" s="50"/>
      <c r="AJ60" s="4">
        <v>24</v>
      </c>
    </row>
    <row r="61" spans="1:36" ht="39.950000000000003" customHeight="1">
      <c r="A61" s="26" t="e">
        <f t="shared" si="9"/>
        <v>#REF!</v>
      </c>
      <c r="B61" s="4"/>
      <c r="C61" s="4"/>
      <c r="D61" s="4">
        <v>2</v>
      </c>
      <c r="E61" s="28"/>
      <c r="F61" s="4"/>
      <c r="G61" s="4"/>
      <c r="H61" s="4"/>
      <c r="I61" s="4"/>
      <c r="J61" s="6"/>
      <c r="K61" s="6"/>
      <c r="L61" s="8" t="s">
        <v>242</v>
      </c>
      <c r="M61" s="9" t="s">
        <v>243</v>
      </c>
      <c r="N61" s="50" t="s">
        <v>67</v>
      </c>
      <c r="O61" s="6"/>
      <c r="P61" s="6" t="s">
        <v>58</v>
      </c>
      <c r="Q61" s="8"/>
      <c r="R61" s="15" t="s">
        <v>23</v>
      </c>
      <c r="S61" s="8" t="s">
        <v>242</v>
      </c>
      <c r="T61" s="6" t="s">
        <v>23</v>
      </c>
      <c r="U61" s="15" t="s">
        <v>59</v>
      </c>
      <c r="V61" s="15" t="s">
        <v>60</v>
      </c>
      <c r="W61" s="8" t="s">
        <v>117</v>
      </c>
      <c r="X61" s="8" t="s">
        <v>244</v>
      </c>
      <c r="Y61" s="8" t="s">
        <v>9</v>
      </c>
      <c r="Z61" s="8" t="s">
        <v>9</v>
      </c>
      <c r="AA61" s="44">
        <v>5.21E-2</v>
      </c>
      <c r="AB61" s="6" t="s">
        <v>9</v>
      </c>
      <c r="AC61" s="40"/>
      <c r="AD61" s="40"/>
      <c r="AE61" s="40"/>
      <c r="AF61" s="40"/>
      <c r="AG61" s="43"/>
      <c r="AH61" s="43"/>
      <c r="AI61" s="50"/>
      <c r="AJ61" s="4">
        <v>1</v>
      </c>
    </row>
    <row r="62" spans="1:36" ht="39.950000000000003" customHeight="1">
      <c r="A62" s="26" t="e">
        <f t="shared" ref="A62:A67" si="10">A61+1</f>
        <v>#REF!</v>
      </c>
      <c r="B62" s="4"/>
      <c r="C62" s="4"/>
      <c r="D62" s="4">
        <v>2</v>
      </c>
      <c r="E62" s="28"/>
      <c r="F62" s="4"/>
      <c r="G62" s="4"/>
      <c r="H62" s="4"/>
      <c r="I62" s="4"/>
      <c r="J62" s="6"/>
      <c r="K62" s="6"/>
      <c r="L62" s="8" t="s">
        <v>25</v>
      </c>
      <c r="M62" s="9" t="s">
        <v>26</v>
      </c>
      <c r="N62" s="54" t="s">
        <v>118</v>
      </c>
      <c r="O62" s="53" t="s">
        <v>27</v>
      </c>
      <c r="P62" s="25" t="s">
        <v>58</v>
      </c>
      <c r="Q62" s="15"/>
      <c r="R62" s="15" t="s">
        <v>23</v>
      </c>
      <c r="S62" s="8" t="s">
        <v>64</v>
      </c>
      <c r="T62" s="15" t="s">
        <v>9</v>
      </c>
      <c r="U62" s="15" t="s">
        <v>60</v>
      </c>
      <c r="V62" s="15" t="s">
        <v>59</v>
      </c>
      <c r="W62" s="28" t="s">
        <v>81</v>
      </c>
      <c r="X62" s="4" t="s">
        <v>119</v>
      </c>
      <c r="Y62" s="4" t="s">
        <v>9</v>
      </c>
      <c r="Z62" s="8" t="s">
        <v>9</v>
      </c>
      <c r="AA62" s="44">
        <v>2.3E-3</v>
      </c>
      <c r="AB62" s="6" t="s">
        <v>116</v>
      </c>
      <c r="AC62" s="40"/>
      <c r="AD62" s="40"/>
      <c r="AE62" s="40"/>
      <c r="AF62" s="40"/>
      <c r="AG62" s="43"/>
      <c r="AH62" s="43"/>
      <c r="AI62" s="49"/>
      <c r="AJ62" s="4">
        <v>2</v>
      </c>
    </row>
    <row r="63" spans="1:36" ht="39.950000000000003" customHeight="1">
      <c r="A63" s="26" t="e">
        <f t="shared" si="10"/>
        <v>#REF!</v>
      </c>
      <c r="B63" s="4"/>
      <c r="C63" s="4"/>
      <c r="D63" s="4">
        <v>2</v>
      </c>
      <c r="E63" s="28"/>
      <c r="F63" s="4"/>
      <c r="G63" s="4"/>
      <c r="H63" s="4"/>
      <c r="I63" s="4"/>
      <c r="J63" s="13"/>
      <c r="K63" s="13"/>
      <c r="L63" s="4" t="s">
        <v>245</v>
      </c>
      <c r="M63" s="9" t="s">
        <v>246</v>
      </c>
      <c r="N63" s="34" t="s">
        <v>247</v>
      </c>
      <c r="O63" s="6"/>
      <c r="P63" s="6" t="s">
        <v>58</v>
      </c>
      <c r="Q63" s="13"/>
      <c r="R63" s="15" t="s">
        <v>23</v>
      </c>
      <c r="S63" s="32" t="s">
        <v>64</v>
      </c>
      <c r="T63" s="8" t="s">
        <v>9</v>
      </c>
      <c r="U63" s="15" t="s">
        <v>60</v>
      </c>
      <c r="V63" s="15" t="s">
        <v>59</v>
      </c>
      <c r="W63" s="28" t="s">
        <v>71</v>
      </c>
      <c r="X63" s="4" t="s">
        <v>248</v>
      </c>
      <c r="Y63" s="4" t="s">
        <v>9</v>
      </c>
      <c r="Z63" s="40" t="s">
        <v>249</v>
      </c>
      <c r="AA63" s="44">
        <v>2E-3</v>
      </c>
      <c r="AB63" s="6" t="s">
        <v>9</v>
      </c>
      <c r="AC63" s="13"/>
      <c r="AD63" s="13"/>
      <c r="AE63" s="13"/>
      <c r="AF63" s="13"/>
      <c r="AG63" s="43"/>
      <c r="AH63" s="43"/>
      <c r="AI63" s="50"/>
      <c r="AJ63" s="4">
        <v>1</v>
      </c>
    </row>
    <row r="64" spans="1:36" ht="39.950000000000003" customHeight="1">
      <c r="A64" s="26" t="e">
        <f t="shared" si="10"/>
        <v>#REF!</v>
      </c>
      <c r="B64" s="4"/>
      <c r="C64" s="4">
        <v>1</v>
      </c>
      <c r="D64" s="4"/>
      <c r="E64" s="4"/>
      <c r="F64" s="4"/>
      <c r="G64" s="4"/>
      <c r="H64" s="4"/>
      <c r="I64" s="4"/>
      <c r="J64" s="13"/>
      <c r="K64" s="13"/>
      <c r="L64" s="4" t="s">
        <v>250</v>
      </c>
      <c r="M64" s="9" t="s">
        <v>251</v>
      </c>
      <c r="N64" s="34" t="s">
        <v>63</v>
      </c>
      <c r="O64" s="6"/>
      <c r="P64" s="6" t="s">
        <v>58</v>
      </c>
      <c r="Q64" s="15"/>
      <c r="R64" s="15" t="s">
        <v>23</v>
      </c>
      <c r="S64" s="4" t="s">
        <v>250</v>
      </c>
      <c r="T64" s="8" t="s">
        <v>23</v>
      </c>
      <c r="U64" s="15" t="s">
        <v>59</v>
      </c>
      <c r="V64" s="15" t="s">
        <v>60</v>
      </c>
      <c r="W64" s="28" t="s">
        <v>65</v>
      </c>
      <c r="X64" s="4" t="s">
        <v>62</v>
      </c>
      <c r="Y64" s="8" t="s">
        <v>9</v>
      </c>
      <c r="Z64" s="25" t="s">
        <v>9</v>
      </c>
      <c r="AA64" s="44">
        <f>AA71+AA83+AA84+AA88+AA95*AJ95+AA96+AA101*AJ101+AA102+AA103*AJ103+AA104</f>
        <v>6.7221999999999991</v>
      </c>
      <c r="AB64" s="6" t="s">
        <v>9</v>
      </c>
      <c r="AC64" s="13"/>
      <c r="AD64" s="13"/>
      <c r="AE64" s="13"/>
      <c r="AF64" s="13"/>
      <c r="AG64" s="43"/>
      <c r="AH64" s="43"/>
      <c r="AI64" s="50"/>
      <c r="AJ64" s="4">
        <v>1</v>
      </c>
    </row>
    <row r="65" spans="1:36" ht="39.950000000000003" hidden="1" customHeight="1">
      <c r="A65" s="26" t="e">
        <f t="shared" si="10"/>
        <v>#REF!</v>
      </c>
      <c r="B65" s="4"/>
      <c r="C65" s="4">
        <v>1</v>
      </c>
      <c r="D65" s="4"/>
      <c r="E65" s="4"/>
      <c r="F65" s="4"/>
      <c r="G65" s="4"/>
      <c r="H65" s="4"/>
      <c r="I65" s="4"/>
      <c r="J65" s="6"/>
      <c r="K65" s="6"/>
      <c r="L65" s="32" t="s">
        <v>252</v>
      </c>
      <c r="M65" s="9" t="s">
        <v>162</v>
      </c>
      <c r="N65" s="55" t="s">
        <v>66</v>
      </c>
      <c r="O65" s="6"/>
      <c r="P65" s="6" t="s">
        <v>58</v>
      </c>
      <c r="Q65" s="15"/>
      <c r="R65" s="15" t="s">
        <v>23</v>
      </c>
      <c r="S65" s="32" t="s">
        <v>252</v>
      </c>
      <c r="T65" s="8" t="s">
        <v>23</v>
      </c>
      <c r="U65" s="15" t="s">
        <v>59</v>
      </c>
      <c r="V65" s="15" t="s">
        <v>60</v>
      </c>
      <c r="W65" s="28" t="s">
        <v>65</v>
      </c>
      <c r="X65" s="4" t="s">
        <v>62</v>
      </c>
      <c r="Y65" s="8" t="s">
        <v>9</v>
      </c>
      <c r="Z65" s="25" t="s">
        <v>9</v>
      </c>
      <c r="AA65" s="44">
        <f t="shared" ref="AA65:AA70" si="11">AA64</f>
        <v>6.7221999999999991</v>
      </c>
      <c r="AB65" s="6" t="s">
        <v>9</v>
      </c>
      <c r="AC65" s="40"/>
      <c r="AD65" s="40"/>
      <c r="AE65" s="40"/>
      <c r="AF65" s="40"/>
      <c r="AG65" s="43"/>
      <c r="AH65" s="43"/>
      <c r="AI65" s="50"/>
      <c r="AJ65" s="4">
        <v>0</v>
      </c>
    </row>
    <row r="66" spans="1:36" ht="39.950000000000003" hidden="1" customHeight="1">
      <c r="A66" s="26">
        <v>43</v>
      </c>
      <c r="B66" s="4"/>
      <c r="C66" s="4">
        <v>1</v>
      </c>
      <c r="D66" s="4"/>
      <c r="E66" s="4"/>
      <c r="F66" s="4"/>
      <c r="G66" s="4"/>
      <c r="H66" s="4"/>
      <c r="I66" s="4"/>
      <c r="J66" s="6"/>
      <c r="K66" s="6"/>
      <c r="L66" s="32" t="s">
        <v>253</v>
      </c>
      <c r="M66" s="9" t="s">
        <v>164</v>
      </c>
      <c r="N66" s="55" t="s">
        <v>195</v>
      </c>
      <c r="O66" s="6"/>
      <c r="P66" s="6" t="s">
        <v>58</v>
      </c>
      <c r="Q66" s="15"/>
      <c r="R66" s="15" t="s">
        <v>23</v>
      </c>
      <c r="S66" s="32" t="s">
        <v>252</v>
      </c>
      <c r="T66" s="8" t="s">
        <v>23</v>
      </c>
      <c r="U66" s="15" t="s">
        <v>59</v>
      </c>
      <c r="V66" s="15" t="s">
        <v>60</v>
      </c>
      <c r="W66" s="28" t="s">
        <v>65</v>
      </c>
      <c r="X66" s="4" t="s">
        <v>62</v>
      </c>
      <c r="Y66" s="8" t="s">
        <v>9</v>
      </c>
      <c r="Z66" s="25" t="s">
        <v>9</v>
      </c>
      <c r="AA66" s="44">
        <f t="shared" si="11"/>
        <v>6.7221999999999991</v>
      </c>
      <c r="AB66" s="6" t="s">
        <v>9</v>
      </c>
      <c r="AC66" s="40"/>
      <c r="AD66" s="40"/>
      <c r="AE66" s="40"/>
      <c r="AF66" s="40"/>
      <c r="AG66" s="43"/>
      <c r="AH66" s="43"/>
      <c r="AI66" s="50"/>
      <c r="AJ66" s="4">
        <v>0</v>
      </c>
    </row>
    <row r="67" spans="1:36" ht="82.5" hidden="1">
      <c r="A67" s="26">
        <f t="shared" si="10"/>
        <v>44</v>
      </c>
      <c r="B67" s="4"/>
      <c r="C67" s="4">
        <v>1</v>
      </c>
      <c r="D67" s="4"/>
      <c r="E67" s="4"/>
      <c r="F67" s="4"/>
      <c r="G67" s="4"/>
      <c r="H67" s="4"/>
      <c r="I67" s="4"/>
      <c r="J67" s="6"/>
      <c r="K67" s="6"/>
      <c r="L67" s="32" t="s">
        <v>161</v>
      </c>
      <c r="M67" s="9" t="s">
        <v>162</v>
      </c>
      <c r="N67" s="33" t="s">
        <v>3</v>
      </c>
      <c r="O67" s="6"/>
      <c r="P67" s="6" t="s">
        <v>58</v>
      </c>
      <c r="Q67" s="15"/>
      <c r="R67" s="15" t="s">
        <v>23</v>
      </c>
      <c r="S67" s="32" t="s">
        <v>252</v>
      </c>
      <c r="T67" s="8" t="s">
        <v>23</v>
      </c>
      <c r="U67" s="15" t="s">
        <v>59</v>
      </c>
      <c r="V67" s="15" t="s">
        <v>60</v>
      </c>
      <c r="W67" s="28" t="s">
        <v>65</v>
      </c>
      <c r="X67" s="4" t="s">
        <v>62</v>
      </c>
      <c r="Y67" s="8" t="s">
        <v>9</v>
      </c>
      <c r="Z67" s="25" t="s">
        <v>9</v>
      </c>
      <c r="AA67" s="44">
        <f t="shared" si="11"/>
        <v>6.7221999999999991</v>
      </c>
      <c r="AB67" s="6" t="s">
        <v>9</v>
      </c>
      <c r="AC67" s="40"/>
      <c r="AD67" s="40"/>
      <c r="AE67" s="40"/>
      <c r="AF67" s="40"/>
      <c r="AG67" s="43"/>
      <c r="AH67" s="43"/>
      <c r="AI67" s="50"/>
      <c r="AJ67" s="4">
        <v>0</v>
      </c>
    </row>
    <row r="68" spans="1:36" ht="99" hidden="1">
      <c r="A68" s="26">
        <v>43</v>
      </c>
      <c r="B68" s="4"/>
      <c r="C68" s="4">
        <v>1</v>
      </c>
      <c r="D68" s="4"/>
      <c r="E68" s="4"/>
      <c r="F68" s="4"/>
      <c r="G68" s="4"/>
      <c r="H68" s="4"/>
      <c r="I68" s="4"/>
      <c r="J68" s="6"/>
      <c r="K68" s="6"/>
      <c r="L68" s="32" t="s">
        <v>163</v>
      </c>
      <c r="M68" s="9" t="s">
        <v>164</v>
      </c>
      <c r="N68" s="33" t="s">
        <v>4</v>
      </c>
      <c r="O68" s="6"/>
      <c r="P68" s="6" t="s">
        <v>58</v>
      </c>
      <c r="Q68" s="15"/>
      <c r="R68" s="15" t="s">
        <v>23</v>
      </c>
      <c r="S68" s="32" t="s">
        <v>252</v>
      </c>
      <c r="T68" s="8" t="s">
        <v>23</v>
      </c>
      <c r="U68" s="15" t="s">
        <v>59</v>
      </c>
      <c r="V68" s="15" t="s">
        <v>60</v>
      </c>
      <c r="W68" s="28" t="s">
        <v>65</v>
      </c>
      <c r="X68" s="4" t="s">
        <v>62</v>
      </c>
      <c r="Y68" s="8" t="s">
        <v>9</v>
      </c>
      <c r="Z68" s="25" t="s">
        <v>9</v>
      </c>
      <c r="AA68" s="44">
        <f t="shared" si="11"/>
        <v>6.7221999999999991</v>
      </c>
      <c r="AB68" s="6" t="s">
        <v>9</v>
      </c>
      <c r="AC68" s="40"/>
      <c r="AD68" s="40"/>
      <c r="AE68" s="40"/>
      <c r="AF68" s="40"/>
      <c r="AG68" s="43"/>
      <c r="AH68" s="43"/>
      <c r="AI68" s="50"/>
      <c r="AJ68" s="4">
        <v>0</v>
      </c>
    </row>
    <row r="69" spans="1:36" ht="82.5" hidden="1">
      <c r="A69" s="26">
        <f>A68+1</f>
        <v>44</v>
      </c>
      <c r="B69" s="4"/>
      <c r="C69" s="4">
        <v>1</v>
      </c>
      <c r="D69" s="4"/>
      <c r="E69" s="4"/>
      <c r="F69" s="4"/>
      <c r="G69" s="4"/>
      <c r="H69" s="4"/>
      <c r="I69" s="4"/>
      <c r="J69" s="6"/>
      <c r="K69" s="6"/>
      <c r="L69" s="32" t="s">
        <v>165</v>
      </c>
      <c r="M69" s="9" t="s">
        <v>162</v>
      </c>
      <c r="N69" s="33" t="s">
        <v>5</v>
      </c>
      <c r="O69" s="6"/>
      <c r="P69" s="6" t="s">
        <v>58</v>
      </c>
      <c r="Q69" s="15"/>
      <c r="R69" s="15" t="s">
        <v>23</v>
      </c>
      <c r="S69" s="32" t="s">
        <v>252</v>
      </c>
      <c r="T69" s="8" t="s">
        <v>23</v>
      </c>
      <c r="U69" s="15" t="s">
        <v>59</v>
      </c>
      <c r="V69" s="15" t="s">
        <v>60</v>
      </c>
      <c r="W69" s="28" t="s">
        <v>65</v>
      </c>
      <c r="X69" s="4" t="s">
        <v>62</v>
      </c>
      <c r="Y69" s="8" t="s">
        <v>9</v>
      </c>
      <c r="Z69" s="25" t="s">
        <v>9</v>
      </c>
      <c r="AA69" s="44">
        <f t="shared" si="11"/>
        <v>6.7221999999999991</v>
      </c>
      <c r="AB69" s="6" t="s">
        <v>9</v>
      </c>
      <c r="AC69" s="40"/>
      <c r="AD69" s="40"/>
      <c r="AE69" s="40"/>
      <c r="AF69" s="40"/>
      <c r="AG69" s="43"/>
      <c r="AH69" s="43"/>
      <c r="AI69" s="50"/>
      <c r="AJ69" s="4">
        <v>0</v>
      </c>
    </row>
    <row r="70" spans="1:36" ht="99" hidden="1">
      <c r="A70" s="26">
        <v>43</v>
      </c>
      <c r="B70" s="4"/>
      <c r="C70" s="4">
        <v>1</v>
      </c>
      <c r="D70" s="4"/>
      <c r="E70" s="4"/>
      <c r="F70" s="4"/>
      <c r="G70" s="4"/>
      <c r="H70" s="4"/>
      <c r="I70" s="4"/>
      <c r="J70" s="6"/>
      <c r="K70" s="6"/>
      <c r="L70" s="32" t="s">
        <v>166</v>
      </c>
      <c r="M70" s="9" t="s">
        <v>164</v>
      </c>
      <c r="N70" s="33" t="s">
        <v>6</v>
      </c>
      <c r="O70" s="6"/>
      <c r="P70" s="6" t="s">
        <v>58</v>
      </c>
      <c r="Q70" s="15"/>
      <c r="R70" s="15" t="s">
        <v>23</v>
      </c>
      <c r="S70" s="32" t="s">
        <v>252</v>
      </c>
      <c r="T70" s="8" t="s">
        <v>23</v>
      </c>
      <c r="U70" s="15" t="s">
        <v>59</v>
      </c>
      <c r="V70" s="15" t="s">
        <v>60</v>
      </c>
      <c r="W70" s="28" t="s">
        <v>65</v>
      </c>
      <c r="X70" s="4" t="s">
        <v>62</v>
      </c>
      <c r="Y70" s="8" t="s">
        <v>9</v>
      </c>
      <c r="Z70" s="25" t="s">
        <v>9</v>
      </c>
      <c r="AA70" s="44">
        <f t="shared" si="11"/>
        <v>6.7221999999999991</v>
      </c>
      <c r="AB70" s="6" t="s">
        <v>9</v>
      </c>
      <c r="AC70" s="40"/>
      <c r="AD70" s="40"/>
      <c r="AE70" s="40"/>
      <c r="AF70" s="40"/>
      <c r="AG70" s="43"/>
      <c r="AH70" s="43"/>
      <c r="AI70" s="50"/>
      <c r="AJ70" s="4">
        <v>0</v>
      </c>
    </row>
    <row r="71" spans="1:36" s="18" customFormat="1" ht="39.950000000000003" customHeight="1">
      <c r="A71" s="26" t="e">
        <f>A65+1</f>
        <v>#REF!</v>
      </c>
      <c r="B71" s="4"/>
      <c r="C71" s="4"/>
      <c r="D71" s="4">
        <v>2</v>
      </c>
      <c r="E71" s="4"/>
      <c r="F71" s="4"/>
      <c r="G71" s="4"/>
      <c r="H71" s="4"/>
      <c r="I71" s="4"/>
      <c r="J71" s="6"/>
      <c r="K71" s="6"/>
      <c r="L71" s="32" t="s">
        <v>254</v>
      </c>
      <c r="M71" s="9" t="s">
        <v>255</v>
      </c>
      <c r="N71" s="55" t="s">
        <v>67</v>
      </c>
      <c r="O71" s="6"/>
      <c r="P71" s="6" t="s">
        <v>58</v>
      </c>
      <c r="Q71" s="15"/>
      <c r="R71" s="15" t="s">
        <v>23</v>
      </c>
      <c r="S71" s="32" t="s">
        <v>254</v>
      </c>
      <c r="T71" s="8" t="s">
        <v>23</v>
      </c>
      <c r="U71" s="15" t="s">
        <v>59</v>
      </c>
      <c r="V71" s="15" t="s">
        <v>60</v>
      </c>
      <c r="W71" s="28" t="s">
        <v>65</v>
      </c>
      <c r="X71" s="4" t="s">
        <v>62</v>
      </c>
      <c r="Y71" s="8" t="s">
        <v>9</v>
      </c>
      <c r="Z71" s="25" t="s">
        <v>9</v>
      </c>
      <c r="AA71" s="44">
        <f>AA72+AA75+AA78+AA79+AA80+AA81+AA82*AJ82</f>
        <v>4.391</v>
      </c>
      <c r="AB71" s="6" t="s">
        <v>9</v>
      </c>
      <c r="AC71" s="40"/>
      <c r="AD71" s="40"/>
      <c r="AE71" s="40"/>
      <c r="AF71" s="40"/>
      <c r="AG71" s="43"/>
      <c r="AH71" s="43"/>
      <c r="AI71" s="50"/>
      <c r="AJ71" s="4">
        <v>1</v>
      </c>
    </row>
    <row r="72" spans="1:36" s="18" customFormat="1" ht="39.950000000000003" customHeight="1">
      <c r="A72" s="26" t="e">
        <f t="shared" ref="A72:A89" si="12">A71+1</f>
        <v>#REF!</v>
      </c>
      <c r="B72" s="4"/>
      <c r="C72" s="4"/>
      <c r="D72" s="4"/>
      <c r="E72" s="4">
        <v>3</v>
      </c>
      <c r="F72" s="4"/>
      <c r="G72" s="4"/>
      <c r="H72" s="4"/>
      <c r="I72" s="4"/>
      <c r="J72" s="6"/>
      <c r="K72" s="6"/>
      <c r="L72" s="32" t="s">
        <v>256</v>
      </c>
      <c r="M72" s="9" t="s">
        <v>257</v>
      </c>
      <c r="N72" s="55" t="s">
        <v>67</v>
      </c>
      <c r="O72" s="6"/>
      <c r="P72" s="6" t="s">
        <v>58</v>
      </c>
      <c r="Q72" s="15"/>
      <c r="R72" s="15" t="s">
        <v>23</v>
      </c>
      <c r="S72" s="32" t="s">
        <v>256</v>
      </c>
      <c r="T72" s="8" t="s">
        <v>23</v>
      </c>
      <c r="U72" s="15" t="s">
        <v>59</v>
      </c>
      <c r="V72" s="15" t="s">
        <v>60</v>
      </c>
      <c r="W72" s="28" t="s">
        <v>65</v>
      </c>
      <c r="X72" s="4" t="s">
        <v>62</v>
      </c>
      <c r="Y72" s="8" t="s">
        <v>9</v>
      </c>
      <c r="Z72" s="25" t="s">
        <v>9</v>
      </c>
      <c r="AA72" s="44">
        <f>AA73+AA74</f>
        <v>0.52629999999999999</v>
      </c>
      <c r="AB72" s="6" t="s">
        <v>9</v>
      </c>
      <c r="AC72" s="40"/>
      <c r="AD72" s="40"/>
      <c r="AE72" s="40"/>
      <c r="AF72" s="40"/>
      <c r="AG72" s="43"/>
      <c r="AH72" s="43"/>
      <c r="AI72" s="50"/>
      <c r="AJ72" s="4">
        <v>1</v>
      </c>
    </row>
    <row r="73" spans="1:36" s="18" customFormat="1" ht="39.950000000000003" customHeight="1">
      <c r="A73" s="26" t="e">
        <f t="shared" si="12"/>
        <v>#REF!</v>
      </c>
      <c r="B73" s="4"/>
      <c r="C73" s="4"/>
      <c r="D73" s="4"/>
      <c r="E73" s="4"/>
      <c r="F73" s="4">
        <v>4</v>
      </c>
      <c r="G73" s="4"/>
      <c r="H73" s="4"/>
      <c r="I73" s="4"/>
      <c r="J73" s="6"/>
      <c r="K73" s="6"/>
      <c r="L73" s="4" t="s">
        <v>89</v>
      </c>
      <c r="M73" s="9" t="s">
        <v>90</v>
      </c>
      <c r="N73" s="9" t="s">
        <v>82</v>
      </c>
      <c r="O73" s="4"/>
      <c r="P73" s="4" t="s">
        <v>58</v>
      </c>
      <c r="Q73" s="4"/>
      <c r="R73" s="4" t="s">
        <v>24</v>
      </c>
      <c r="S73" s="4" t="s">
        <v>64</v>
      </c>
      <c r="T73" s="4" t="s">
        <v>9</v>
      </c>
      <c r="U73" s="15" t="s">
        <v>60</v>
      </c>
      <c r="V73" s="15" t="s">
        <v>59</v>
      </c>
      <c r="W73" s="4" t="s">
        <v>84</v>
      </c>
      <c r="X73" s="4" t="s">
        <v>91</v>
      </c>
      <c r="Y73" s="4" t="s">
        <v>86</v>
      </c>
      <c r="Z73" s="4" t="s">
        <v>92</v>
      </c>
      <c r="AA73" s="44">
        <v>0.2964</v>
      </c>
      <c r="AB73" s="6" t="s">
        <v>9</v>
      </c>
      <c r="AC73" s="4"/>
      <c r="AD73" s="4"/>
      <c r="AE73" s="4"/>
      <c r="AF73" s="4"/>
      <c r="AG73" s="4"/>
      <c r="AH73" s="4"/>
      <c r="AI73" s="4"/>
      <c r="AJ73" s="4">
        <v>1</v>
      </c>
    </row>
    <row r="74" spans="1:36" s="18" customFormat="1" ht="39.950000000000003" customHeight="1">
      <c r="A74" s="26" t="e">
        <f t="shared" si="12"/>
        <v>#REF!</v>
      </c>
      <c r="B74" s="4"/>
      <c r="C74" s="4"/>
      <c r="D74" s="4"/>
      <c r="E74" s="4"/>
      <c r="F74" s="4">
        <v>4</v>
      </c>
      <c r="G74" s="4"/>
      <c r="H74" s="4"/>
      <c r="I74" s="4"/>
      <c r="J74" s="6"/>
      <c r="K74" s="6"/>
      <c r="L74" s="4" t="s">
        <v>99</v>
      </c>
      <c r="M74" s="9" t="s">
        <v>100</v>
      </c>
      <c r="N74" s="9" t="s">
        <v>82</v>
      </c>
      <c r="O74" s="4"/>
      <c r="P74" s="4" t="s">
        <v>58</v>
      </c>
      <c r="Q74" s="4"/>
      <c r="R74" s="4" t="s">
        <v>24</v>
      </c>
      <c r="S74" s="4" t="s">
        <v>64</v>
      </c>
      <c r="T74" s="4" t="s">
        <v>9</v>
      </c>
      <c r="U74" s="15" t="s">
        <v>60</v>
      </c>
      <c r="V74" s="15" t="s">
        <v>59</v>
      </c>
      <c r="W74" s="4" t="s">
        <v>65</v>
      </c>
      <c r="X74" s="4" t="s">
        <v>62</v>
      </c>
      <c r="Y74" s="6" t="s">
        <v>9</v>
      </c>
      <c r="Z74" s="6" t="s">
        <v>9</v>
      </c>
      <c r="AA74" s="44">
        <v>0.22989999999999999</v>
      </c>
      <c r="AB74" s="4" t="s">
        <v>9</v>
      </c>
      <c r="AC74" s="4"/>
      <c r="AD74" s="4"/>
      <c r="AE74" s="4"/>
      <c r="AF74" s="4"/>
      <c r="AG74" s="4"/>
      <c r="AH74" s="4"/>
      <c r="AI74" s="4"/>
      <c r="AJ74" s="4">
        <v>1</v>
      </c>
    </row>
    <row r="75" spans="1:36" s="18" customFormat="1" ht="39.950000000000003" customHeight="1">
      <c r="A75" s="26" t="e">
        <f t="shared" si="12"/>
        <v>#REF!</v>
      </c>
      <c r="B75" s="4"/>
      <c r="C75" s="4"/>
      <c r="D75" s="4"/>
      <c r="E75" s="4">
        <v>3</v>
      </c>
      <c r="F75" s="4"/>
      <c r="G75" s="4"/>
      <c r="H75" s="4"/>
      <c r="I75" s="4"/>
      <c r="J75" s="6"/>
      <c r="K75" s="6"/>
      <c r="L75" s="32" t="s">
        <v>139</v>
      </c>
      <c r="M75" s="9" t="s">
        <v>140</v>
      </c>
      <c r="N75" s="55" t="s">
        <v>67</v>
      </c>
      <c r="O75" s="6"/>
      <c r="P75" s="6" t="s">
        <v>58</v>
      </c>
      <c r="Q75" s="15"/>
      <c r="R75" s="15" t="s">
        <v>23</v>
      </c>
      <c r="S75" s="32" t="s">
        <v>139</v>
      </c>
      <c r="T75" s="8" t="s">
        <v>23</v>
      </c>
      <c r="U75" s="15" t="s">
        <v>59</v>
      </c>
      <c r="V75" s="15" t="s">
        <v>60</v>
      </c>
      <c r="W75" s="4" t="s">
        <v>65</v>
      </c>
      <c r="X75" s="4" t="s">
        <v>91</v>
      </c>
      <c r="Y75" s="4" t="s">
        <v>86</v>
      </c>
      <c r="Z75" s="4" t="s">
        <v>92</v>
      </c>
      <c r="AA75" s="44">
        <v>0.39629999999999999</v>
      </c>
      <c r="AB75" s="6" t="s">
        <v>102</v>
      </c>
      <c r="AC75" s="40"/>
      <c r="AD75" s="40"/>
      <c r="AE75" s="40"/>
      <c r="AF75" s="40"/>
      <c r="AG75" s="43"/>
      <c r="AH75" s="43"/>
      <c r="AI75" s="50"/>
      <c r="AJ75" s="4">
        <v>1</v>
      </c>
    </row>
    <row r="76" spans="1:36" s="18" customFormat="1" ht="39.950000000000003" customHeight="1">
      <c r="A76" s="26"/>
      <c r="B76" s="4"/>
      <c r="C76" s="4"/>
      <c r="D76" s="4"/>
      <c r="E76" s="4"/>
      <c r="F76" s="4">
        <v>4</v>
      </c>
      <c r="G76" s="4"/>
      <c r="H76" s="4"/>
      <c r="I76" s="4"/>
      <c r="J76" s="6"/>
      <c r="K76" s="6"/>
      <c r="L76" s="32" t="s">
        <v>258</v>
      </c>
      <c r="M76" s="9" t="s">
        <v>259</v>
      </c>
      <c r="N76" s="55" t="s">
        <v>67</v>
      </c>
      <c r="O76" s="6"/>
      <c r="P76" s="6" t="s">
        <v>58</v>
      </c>
      <c r="Q76" s="15"/>
      <c r="R76" s="15" t="s">
        <v>23</v>
      </c>
      <c r="S76" s="32" t="s">
        <v>258</v>
      </c>
      <c r="T76" s="8" t="s">
        <v>23</v>
      </c>
      <c r="U76" s="15" t="s">
        <v>59</v>
      </c>
      <c r="V76" s="15" t="s">
        <v>60</v>
      </c>
      <c r="W76" s="4" t="s">
        <v>84</v>
      </c>
      <c r="X76" s="4" t="s">
        <v>91</v>
      </c>
      <c r="Y76" s="4" t="s">
        <v>86</v>
      </c>
      <c r="Z76" s="4" t="s">
        <v>92</v>
      </c>
      <c r="AA76" s="44">
        <v>0.37669999999999998</v>
      </c>
      <c r="AB76" s="6"/>
      <c r="AC76" s="40"/>
      <c r="AD76" s="40"/>
      <c r="AE76" s="40"/>
      <c r="AF76" s="40"/>
      <c r="AG76" s="43"/>
      <c r="AH76" s="43"/>
      <c r="AI76" s="50"/>
      <c r="AJ76" s="4">
        <v>1</v>
      </c>
    </row>
    <row r="77" spans="1:36" s="18" customFormat="1" ht="39.950000000000003" customHeight="1">
      <c r="A77" s="26"/>
      <c r="B77" s="4"/>
      <c r="C77" s="4"/>
      <c r="D77" s="4"/>
      <c r="E77" s="4"/>
      <c r="F77" s="4">
        <v>4</v>
      </c>
      <c r="G77" s="4"/>
      <c r="H77" s="4"/>
      <c r="I77" s="4"/>
      <c r="J77" s="6"/>
      <c r="K77" s="6"/>
      <c r="L77" s="32" t="s">
        <v>141</v>
      </c>
      <c r="M77" s="9" t="s">
        <v>142</v>
      </c>
      <c r="N77" s="55" t="s">
        <v>67</v>
      </c>
      <c r="O77" s="6"/>
      <c r="P77" s="6" t="s">
        <v>58</v>
      </c>
      <c r="Q77" s="15"/>
      <c r="R77" s="15" t="s">
        <v>23</v>
      </c>
      <c r="S77" s="32" t="s">
        <v>141</v>
      </c>
      <c r="T77" s="8" t="s">
        <v>23</v>
      </c>
      <c r="U77" s="15" t="s">
        <v>59</v>
      </c>
      <c r="V77" s="15" t="s">
        <v>60</v>
      </c>
      <c r="W77" s="4" t="s">
        <v>84</v>
      </c>
      <c r="X77" s="4" t="s">
        <v>91</v>
      </c>
      <c r="Y77" s="4" t="s">
        <v>86</v>
      </c>
      <c r="Z77" s="4"/>
      <c r="AA77" s="44">
        <v>1.9599999999999999E-2</v>
      </c>
      <c r="AB77" s="6"/>
      <c r="AC77" s="40"/>
      <c r="AD77" s="40"/>
      <c r="AE77" s="40"/>
      <c r="AF77" s="40"/>
      <c r="AG77" s="43"/>
      <c r="AH77" s="43"/>
      <c r="AI77" s="50"/>
      <c r="AJ77" s="4">
        <v>1</v>
      </c>
    </row>
    <row r="78" spans="1:36" s="18" customFormat="1" ht="39.950000000000003" customHeight="1">
      <c r="A78" s="26" t="e">
        <f>A75+1</f>
        <v>#REF!</v>
      </c>
      <c r="B78" s="4"/>
      <c r="C78" s="4"/>
      <c r="D78" s="4"/>
      <c r="E78" s="4">
        <v>3</v>
      </c>
      <c r="F78" s="4"/>
      <c r="G78" s="4"/>
      <c r="H78" s="4"/>
      <c r="I78" s="4"/>
      <c r="J78" s="6"/>
      <c r="K78" s="6"/>
      <c r="L78" s="32" t="s">
        <v>260</v>
      </c>
      <c r="M78" s="9" t="s">
        <v>261</v>
      </c>
      <c r="N78" s="55" t="s">
        <v>67</v>
      </c>
      <c r="O78" s="28"/>
      <c r="P78" s="25" t="s">
        <v>58</v>
      </c>
      <c r="Q78" s="35"/>
      <c r="R78" s="15" t="s">
        <v>23</v>
      </c>
      <c r="S78" s="32" t="s">
        <v>260</v>
      </c>
      <c r="T78" s="15" t="s">
        <v>23</v>
      </c>
      <c r="U78" s="15" t="s">
        <v>59</v>
      </c>
      <c r="V78" s="15" t="s">
        <v>60</v>
      </c>
      <c r="W78" s="28" t="s">
        <v>83</v>
      </c>
      <c r="X78" s="4" t="s">
        <v>203</v>
      </c>
      <c r="Y78" s="8" t="s">
        <v>88</v>
      </c>
      <c r="Z78" s="6" t="s">
        <v>9</v>
      </c>
      <c r="AA78" s="75">
        <v>2</v>
      </c>
      <c r="AB78" s="6" t="s">
        <v>9</v>
      </c>
      <c r="AC78" s="6"/>
      <c r="AD78" s="6"/>
      <c r="AE78" s="6"/>
      <c r="AF78" s="6"/>
      <c r="AG78" s="6"/>
      <c r="AH78" s="6"/>
      <c r="AI78" s="50"/>
      <c r="AJ78" s="4">
        <v>1</v>
      </c>
    </row>
    <row r="79" spans="1:36" s="18" customFormat="1" ht="39.950000000000003" customHeight="1">
      <c r="A79" s="26" t="e">
        <f t="shared" si="12"/>
        <v>#REF!</v>
      </c>
      <c r="B79" s="4"/>
      <c r="C79" s="4"/>
      <c r="D79" s="4"/>
      <c r="E79" s="4">
        <v>3</v>
      </c>
      <c r="F79" s="4"/>
      <c r="G79" s="4"/>
      <c r="H79" s="4"/>
      <c r="I79" s="4"/>
      <c r="J79" s="6"/>
      <c r="K79" s="6"/>
      <c r="L79" s="32" t="s">
        <v>262</v>
      </c>
      <c r="M79" s="9" t="s">
        <v>263</v>
      </c>
      <c r="N79" s="55" t="s">
        <v>67</v>
      </c>
      <c r="O79" s="6"/>
      <c r="P79" s="6" t="s">
        <v>58</v>
      </c>
      <c r="Q79" s="15"/>
      <c r="R79" s="15" t="s">
        <v>23</v>
      </c>
      <c r="S79" s="32" t="s">
        <v>262</v>
      </c>
      <c r="T79" s="8" t="s">
        <v>23</v>
      </c>
      <c r="U79" s="15" t="s">
        <v>59</v>
      </c>
      <c r="V79" s="15" t="s">
        <v>60</v>
      </c>
      <c r="W79" s="28" t="s">
        <v>83</v>
      </c>
      <c r="X79" s="4" t="s">
        <v>264</v>
      </c>
      <c r="Y79" s="8" t="s">
        <v>88</v>
      </c>
      <c r="Z79" s="6" t="s">
        <v>9</v>
      </c>
      <c r="AA79" s="75">
        <v>0.8</v>
      </c>
      <c r="AB79" s="6" t="s">
        <v>9</v>
      </c>
      <c r="AC79" s="6"/>
      <c r="AD79" s="6"/>
      <c r="AE79" s="6"/>
      <c r="AF79" s="6"/>
      <c r="AG79" s="6"/>
      <c r="AH79" s="6"/>
      <c r="AI79" s="50"/>
      <c r="AJ79" s="4">
        <v>1</v>
      </c>
    </row>
    <row r="80" spans="1:36" s="18" customFormat="1" ht="39.950000000000003" customHeight="1">
      <c r="A80" s="26" t="e">
        <f t="shared" si="12"/>
        <v>#REF!</v>
      </c>
      <c r="B80" s="4"/>
      <c r="C80" s="4"/>
      <c r="D80" s="4"/>
      <c r="E80" s="4">
        <v>3</v>
      </c>
      <c r="F80" s="4"/>
      <c r="G80" s="4"/>
      <c r="H80" s="4"/>
      <c r="I80" s="4"/>
      <c r="J80" s="6"/>
      <c r="K80" s="6"/>
      <c r="L80" s="32" t="s">
        <v>210</v>
      </c>
      <c r="M80" s="9" t="s">
        <v>211</v>
      </c>
      <c r="N80" s="34" t="s">
        <v>67</v>
      </c>
      <c r="O80" s="28"/>
      <c r="P80" s="25" t="s">
        <v>58</v>
      </c>
      <c r="Q80" s="35"/>
      <c r="R80" s="15" t="s">
        <v>23</v>
      </c>
      <c r="S80" s="32" t="s">
        <v>210</v>
      </c>
      <c r="T80" s="15" t="s">
        <v>23</v>
      </c>
      <c r="U80" s="15" t="s">
        <v>59</v>
      </c>
      <c r="V80" s="15" t="s">
        <v>60</v>
      </c>
      <c r="W80" s="25" t="s">
        <v>84</v>
      </c>
      <c r="X80" s="4" t="s">
        <v>212</v>
      </c>
      <c r="Y80" s="8" t="s">
        <v>115</v>
      </c>
      <c r="Z80" s="6" t="s">
        <v>9</v>
      </c>
      <c r="AA80" s="44">
        <v>6.3100000000000003E-2</v>
      </c>
      <c r="AB80" s="6" t="s">
        <v>9</v>
      </c>
      <c r="AC80" s="6"/>
      <c r="AD80" s="6"/>
      <c r="AE80" s="6"/>
      <c r="AF80" s="6"/>
      <c r="AG80" s="6"/>
      <c r="AH80" s="6"/>
      <c r="AI80" s="50"/>
      <c r="AJ80" s="4">
        <v>1</v>
      </c>
    </row>
    <row r="81" spans="1:36" s="18" customFormat="1" ht="39.950000000000003" customHeight="1">
      <c r="A81" s="26" t="e">
        <f t="shared" si="12"/>
        <v>#REF!</v>
      </c>
      <c r="B81" s="4"/>
      <c r="C81" s="4"/>
      <c r="D81" s="4"/>
      <c r="E81" s="4">
        <v>3</v>
      </c>
      <c r="F81" s="4"/>
      <c r="G81" s="4"/>
      <c r="H81" s="4"/>
      <c r="I81" s="4"/>
      <c r="J81" s="6"/>
      <c r="K81" s="6"/>
      <c r="L81" s="32" t="s">
        <v>265</v>
      </c>
      <c r="M81" s="9" t="s">
        <v>266</v>
      </c>
      <c r="N81" s="55" t="s">
        <v>67</v>
      </c>
      <c r="O81" s="28"/>
      <c r="P81" s="6" t="s">
        <v>58</v>
      </c>
      <c r="Q81" s="15"/>
      <c r="R81" s="15" t="s">
        <v>23</v>
      </c>
      <c r="S81" s="32" t="s">
        <v>265</v>
      </c>
      <c r="T81" s="8" t="s">
        <v>23</v>
      </c>
      <c r="U81" s="15" t="s">
        <v>59</v>
      </c>
      <c r="V81" s="15" t="s">
        <v>60</v>
      </c>
      <c r="W81" s="25" t="s">
        <v>84</v>
      </c>
      <c r="X81" s="4" t="s">
        <v>267</v>
      </c>
      <c r="Y81" s="8" t="s">
        <v>115</v>
      </c>
      <c r="Z81" s="6" t="s">
        <v>9</v>
      </c>
      <c r="AA81" s="44">
        <v>5.3E-3</v>
      </c>
      <c r="AB81" s="6" t="s">
        <v>9</v>
      </c>
      <c r="AC81" s="40"/>
      <c r="AD81" s="40"/>
      <c r="AE81" s="40"/>
      <c r="AF81" s="40"/>
      <c r="AG81" s="43"/>
      <c r="AH81" s="43"/>
      <c r="AI81" s="50"/>
      <c r="AJ81" s="4">
        <v>1</v>
      </c>
    </row>
    <row r="82" spans="1:36" s="18" customFormat="1" ht="39.950000000000003" customHeight="1">
      <c r="A82" s="26" t="e">
        <f t="shared" si="12"/>
        <v>#REF!</v>
      </c>
      <c r="B82" s="4"/>
      <c r="C82" s="4"/>
      <c r="D82" s="4"/>
      <c r="E82" s="4">
        <v>3</v>
      </c>
      <c r="F82" s="4"/>
      <c r="G82" s="4"/>
      <c r="H82" s="4"/>
      <c r="I82" s="4"/>
      <c r="J82" s="6"/>
      <c r="K82" s="6"/>
      <c r="L82" s="32" t="s">
        <v>268</v>
      </c>
      <c r="M82" s="9" t="s">
        <v>269</v>
      </c>
      <c r="N82" s="55" t="s">
        <v>67</v>
      </c>
      <c r="O82" s="4"/>
      <c r="P82" s="6" t="s">
        <v>58</v>
      </c>
      <c r="Q82" s="15"/>
      <c r="R82" s="15" t="s">
        <v>23</v>
      </c>
      <c r="S82" s="32" t="s">
        <v>268</v>
      </c>
      <c r="T82" s="8" t="s">
        <v>23</v>
      </c>
      <c r="U82" s="15" t="s">
        <v>59</v>
      </c>
      <c r="V82" s="15" t="s">
        <v>60</v>
      </c>
      <c r="W82" s="25" t="s">
        <v>84</v>
      </c>
      <c r="X82" s="4" t="s">
        <v>114</v>
      </c>
      <c r="Y82" s="8" t="s">
        <v>115</v>
      </c>
      <c r="Z82" s="6" t="s">
        <v>9</v>
      </c>
      <c r="AA82" s="75">
        <v>0.3</v>
      </c>
      <c r="AB82" s="6" t="s">
        <v>9</v>
      </c>
      <c r="AC82" s="40"/>
      <c r="AD82" s="40"/>
      <c r="AE82" s="40"/>
      <c r="AF82" s="40"/>
      <c r="AG82" s="43"/>
      <c r="AH82" s="43"/>
      <c r="AI82" s="50"/>
      <c r="AJ82" s="4">
        <v>2</v>
      </c>
    </row>
    <row r="83" spans="1:36" s="18" customFormat="1" ht="39.950000000000003" customHeight="1">
      <c r="A83" s="26" t="e">
        <f t="shared" si="12"/>
        <v>#REF!</v>
      </c>
      <c r="B83" s="4"/>
      <c r="C83" s="4"/>
      <c r="D83" s="4">
        <v>2</v>
      </c>
      <c r="E83" s="4"/>
      <c r="F83" s="4"/>
      <c r="G83" s="4"/>
      <c r="H83" s="4"/>
      <c r="I83" s="4"/>
      <c r="J83" s="6"/>
      <c r="K83" s="6"/>
      <c r="L83" s="32" t="s">
        <v>270</v>
      </c>
      <c r="M83" s="9" t="s">
        <v>271</v>
      </c>
      <c r="N83" s="55" t="s">
        <v>67</v>
      </c>
      <c r="O83" s="28"/>
      <c r="P83" s="6" t="s">
        <v>58</v>
      </c>
      <c r="Q83" s="15"/>
      <c r="R83" s="15" t="s">
        <v>23</v>
      </c>
      <c r="S83" s="32" t="s">
        <v>270</v>
      </c>
      <c r="T83" s="8" t="s">
        <v>23</v>
      </c>
      <c r="U83" s="15" t="s">
        <v>59</v>
      </c>
      <c r="V83" s="15" t="s">
        <v>60</v>
      </c>
      <c r="W83" s="25" t="s">
        <v>111</v>
      </c>
      <c r="X83" s="4" t="s">
        <v>112</v>
      </c>
      <c r="Y83" s="8" t="s">
        <v>113</v>
      </c>
      <c r="Z83" s="6" t="s">
        <v>9</v>
      </c>
      <c r="AA83" s="44">
        <v>2.9399999999999999E-2</v>
      </c>
      <c r="AB83" s="6" t="s">
        <v>9</v>
      </c>
      <c r="AC83" s="40"/>
      <c r="AD83" s="40"/>
      <c r="AE83" s="40"/>
      <c r="AF83" s="40"/>
      <c r="AG83" s="43"/>
      <c r="AH83" s="43"/>
      <c r="AI83" s="50"/>
      <c r="AJ83" s="4">
        <v>1</v>
      </c>
    </row>
    <row r="84" spans="1:36" s="18" customFormat="1" ht="39.950000000000003" customHeight="1">
      <c r="A84" s="26" t="e">
        <f t="shared" si="12"/>
        <v>#REF!</v>
      </c>
      <c r="B84" s="4"/>
      <c r="C84" s="4"/>
      <c r="D84" s="4">
        <v>2</v>
      </c>
      <c r="E84" s="4"/>
      <c r="F84" s="4"/>
      <c r="G84" s="4"/>
      <c r="H84" s="4"/>
      <c r="I84" s="4"/>
      <c r="J84" s="6"/>
      <c r="K84" s="6"/>
      <c r="L84" s="32" t="s">
        <v>272</v>
      </c>
      <c r="M84" s="9" t="s">
        <v>273</v>
      </c>
      <c r="N84" s="55" t="s">
        <v>67</v>
      </c>
      <c r="O84" s="6"/>
      <c r="P84" s="6" t="s">
        <v>58</v>
      </c>
      <c r="Q84" s="15"/>
      <c r="R84" s="15" t="s">
        <v>23</v>
      </c>
      <c r="S84" s="32" t="s">
        <v>272</v>
      </c>
      <c r="T84" s="8" t="s">
        <v>23</v>
      </c>
      <c r="U84" s="15" t="s">
        <v>59</v>
      </c>
      <c r="V84" s="15" t="s">
        <v>60</v>
      </c>
      <c r="W84" s="4" t="s">
        <v>65</v>
      </c>
      <c r="X84" s="4" t="s">
        <v>62</v>
      </c>
      <c r="Y84" s="6" t="s">
        <v>9</v>
      </c>
      <c r="Z84" s="6" t="s">
        <v>9</v>
      </c>
      <c r="AA84" s="44">
        <f>AA85+AA86*AJ86+AA87*AJ87</f>
        <v>0.9496</v>
      </c>
      <c r="AB84" s="6" t="s">
        <v>9</v>
      </c>
      <c r="AC84" s="40"/>
      <c r="AD84" s="40"/>
      <c r="AE84" s="40"/>
      <c r="AF84" s="40"/>
      <c r="AG84" s="43"/>
      <c r="AH84" s="43"/>
      <c r="AI84" s="50"/>
      <c r="AJ84" s="4">
        <v>1</v>
      </c>
    </row>
    <row r="85" spans="1:36" s="18" customFormat="1" ht="39.950000000000003" customHeight="1">
      <c r="A85" s="26" t="e">
        <f t="shared" si="12"/>
        <v>#REF!</v>
      </c>
      <c r="B85" s="4"/>
      <c r="C85" s="4"/>
      <c r="D85" s="4"/>
      <c r="E85" s="4">
        <v>3</v>
      </c>
      <c r="F85" s="4"/>
      <c r="G85" s="4"/>
      <c r="H85" s="4"/>
      <c r="I85" s="4"/>
      <c r="J85" s="6"/>
      <c r="K85" s="6"/>
      <c r="L85" s="32" t="s">
        <v>274</v>
      </c>
      <c r="M85" s="9" t="s">
        <v>275</v>
      </c>
      <c r="N85" s="55" t="s">
        <v>67</v>
      </c>
      <c r="O85" s="28"/>
      <c r="P85" s="6" t="s">
        <v>58</v>
      </c>
      <c r="Q85" s="15"/>
      <c r="R85" s="15" t="s">
        <v>23</v>
      </c>
      <c r="S85" s="4" t="s">
        <v>64</v>
      </c>
      <c r="T85" s="4" t="s">
        <v>9</v>
      </c>
      <c r="U85" s="15" t="s">
        <v>59</v>
      </c>
      <c r="V85" s="15" t="s">
        <v>60</v>
      </c>
      <c r="W85" s="28" t="s">
        <v>70</v>
      </c>
      <c r="X85" s="4" t="s">
        <v>276</v>
      </c>
      <c r="Y85" s="4" t="s">
        <v>277</v>
      </c>
      <c r="Z85" s="6" t="s">
        <v>9</v>
      </c>
      <c r="AA85" s="75">
        <v>0.9</v>
      </c>
      <c r="AB85" s="6" t="s">
        <v>9</v>
      </c>
      <c r="AC85" s="40"/>
      <c r="AD85" s="40"/>
      <c r="AE85" s="40"/>
      <c r="AF85" s="40"/>
      <c r="AG85" s="43"/>
      <c r="AH85" s="43"/>
      <c r="AI85" s="50"/>
      <c r="AJ85" s="4">
        <v>1</v>
      </c>
    </row>
    <row r="86" spans="1:36" s="18" customFormat="1" ht="39.950000000000003" customHeight="1">
      <c r="A86" s="26" t="e">
        <f t="shared" si="12"/>
        <v>#REF!</v>
      </c>
      <c r="B86" s="4"/>
      <c r="C86" s="4"/>
      <c r="D86" s="4"/>
      <c r="E86" s="4">
        <v>3</v>
      </c>
      <c r="F86" s="4"/>
      <c r="G86" s="4"/>
      <c r="H86" s="4"/>
      <c r="I86" s="4"/>
      <c r="J86" s="6"/>
      <c r="K86" s="6"/>
      <c r="L86" s="32" t="s">
        <v>235</v>
      </c>
      <c r="M86" s="9" t="s">
        <v>278</v>
      </c>
      <c r="N86" s="55" t="s">
        <v>72</v>
      </c>
      <c r="O86" s="28"/>
      <c r="P86" s="6" t="s">
        <v>58</v>
      </c>
      <c r="Q86" s="15"/>
      <c r="R86" s="15" t="s">
        <v>23</v>
      </c>
      <c r="S86" s="4" t="s">
        <v>64</v>
      </c>
      <c r="T86" s="4" t="s">
        <v>9</v>
      </c>
      <c r="U86" s="15" t="s">
        <v>60</v>
      </c>
      <c r="V86" s="15" t="s">
        <v>59</v>
      </c>
      <c r="W86" s="28" t="s">
        <v>68</v>
      </c>
      <c r="X86" s="4" t="s">
        <v>279</v>
      </c>
      <c r="Y86" s="8" t="s">
        <v>73</v>
      </c>
      <c r="Z86" s="25" t="s">
        <v>9</v>
      </c>
      <c r="AA86" s="45">
        <v>1.0800000000000001E-2</v>
      </c>
      <c r="AB86" s="6" t="s">
        <v>9</v>
      </c>
      <c r="AC86" s="40"/>
      <c r="AD86" s="40"/>
      <c r="AE86" s="40"/>
      <c r="AF86" s="40"/>
      <c r="AG86" s="43"/>
      <c r="AH86" s="43"/>
      <c r="AI86" s="50"/>
      <c r="AJ86" s="4">
        <v>2</v>
      </c>
    </row>
    <row r="87" spans="1:36" s="18" customFormat="1" ht="39.950000000000003" customHeight="1">
      <c r="A87" s="26" t="e">
        <f t="shared" si="12"/>
        <v>#REF!</v>
      </c>
      <c r="B87" s="4"/>
      <c r="C87" s="4"/>
      <c r="D87" s="4"/>
      <c r="E87" s="4">
        <v>3</v>
      </c>
      <c r="F87" s="4"/>
      <c r="G87" s="4"/>
      <c r="H87" s="4"/>
      <c r="I87" s="4"/>
      <c r="J87" s="6"/>
      <c r="K87" s="6"/>
      <c r="L87" s="32" t="s">
        <v>238</v>
      </c>
      <c r="M87" s="9" t="s">
        <v>280</v>
      </c>
      <c r="N87" s="55" t="s">
        <v>72</v>
      </c>
      <c r="O87" s="28"/>
      <c r="P87" s="6" t="s">
        <v>58</v>
      </c>
      <c r="Q87" s="15"/>
      <c r="R87" s="15" t="s">
        <v>23</v>
      </c>
      <c r="S87" s="4" t="s">
        <v>64</v>
      </c>
      <c r="T87" s="4" t="s">
        <v>9</v>
      </c>
      <c r="U87" s="15" t="s">
        <v>60</v>
      </c>
      <c r="V87" s="15" t="s">
        <v>59</v>
      </c>
      <c r="W87" s="28" t="s">
        <v>68</v>
      </c>
      <c r="X87" s="4" t="s">
        <v>281</v>
      </c>
      <c r="Y87" s="8" t="s">
        <v>73</v>
      </c>
      <c r="Z87" s="25" t="s">
        <v>9</v>
      </c>
      <c r="AA87" s="45">
        <v>1.4E-2</v>
      </c>
      <c r="AB87" s="6" t="s">
        <v>9</v>
      </c>
      <c r="AC87" s="40"/>
      <c r="AD87" s="40"/>
      <c r="AE87" s="40"/>
      <c r="AF87" s="40"/>
      <c r="AG87" s="43"/>
      <c r="AH87" s="43"/>
      <c r="AI87" s="50"/>
      <c r="AJ87" s="4">
        <v>2</v>
      </c>
    </row>
    <row r="88" spans="1:36" s="18" customFormat="1" ht="39.950000000000003" customHeight="1">
      <c r="A88" s="26" t="e">
        <f t="shared" si="12"/>
        <v>#REF!</v>
      </c>
      <c r="B88" s="4"/>
      <c r="C88" s="4"/>
      <c r="D88" s="4">
        <v>2</v>
      </c>
      <c r="E88" s="4"/>
      <c r="F88" s="4"/>
      <c r="G88" s="4"/>
      <c r="H88" s="4"/>
      <c r="I88" s="4"/>
      <c r="J88" s="6"/>
      <c r="K88" s="6"/>
      <c r="L88" s="32" t="s">
        <v>282</v>
      </c>
      <c r="M88" s="9" t="s">
        <v>283</v>
      </c>
      <c r="N88" s="55" t="s">
        <v>63</v>
      </c>
      <c r="O88" s="28"/>
      <c r="P88" s="6" t="s">
        <v>58</v>
      </c>
      <c r="Q88" s="15"/>
      <c r="R88" s="15" t="s">
        <v>23</v>
      </c>
      <c r="S88" s="4" t="s">
        <v>64</v>
      </c>
      <c r="T88" s="4" t="s">
        <v>9</v>
      </c>
      <c r="U88" s="15" t="s">
        <v>59</v>
      </c>
      <c r="V88" s="15" t="s">
        <v>60</v>
      </c>
      <c r="W88" s="28" t="s">
        <v>65</v>
      </c>
      <c r="X88" s="4" t="s">
        <v>62</v>
      </c>
      <c r="Y88" s="6" t="s">
        <v>9</v>
      </c>
      <c r="Z88" s="6" t="s">
        <v>9</v>
      </c>
      <c r="AA88" s="44">
        <v>0.2</v>
      </c>
      <c r="AB88" s="6"/>
      <c r="AC88" s="40"/>
      <c r="AD88" s="40"/>
      <c r="AE88" s="40"/>
      <c r="AF88" s="40"/>
      <c r="AG88" s="43"/>
      <c r="AH88" s="43"/>
      <c r="AI88" s="50"/>
      <c r="AJ88" s="4">
        <v>1</v>
      </c>
    </row>
    <row r="89" spans="1:36" s="18" customFormat="1" ht="39.950000000000003" hidden="1" customHeight="1">
      <c r="A89" s="26" t="e">
        <f t="shared" si="12"/>
        <v>#REF!</v>
      </c>
      <c r="B89" s="4"/>
      <c r="C89" s="4"/>
      <c r="D89" s="4">
        <v>2</v>
      </c>
      <c r="E89" s="4"/>
      <c r="F89" s="4"/>
      <c r="G89" s="4"/>
      <c r="H89" s="4"/>
      <c r="I89" s="4"/>
      <c r="J89" s="6"/>
      <c r="K89" s="6"/>
      <c r="L89" s="32" t="s">
        <v>284</v>
      </c>
      <c r="M89" s="9" t="s">
        <v>168</v>
      </c>
      <c r="N89" s="55" t="s">
        <v>66</v>
      </c>
      <c r="O89" s="28"/>
      <c r="P89" s="6" t="s">
        <v>58</v>
      </c>
      <c r="Q89" s="15"/>
      <c r="R89" s="15" t="s">
        <v>23</v>
      </c>
      <c r="S89" s="4" t="s">
        <v>64</v>
      </c>
      <c r="T89" s="4" t="s">
        <v>9</v>
      </c>
      <c r="U89" s="15" t="s">
        <v>59</v>
      </c>
      <c r="V89" s="15" t="s">
        <v>60</v>
      </c>
      <c r="W89" s="28" t="s">
        <v>65</v>
      </c>
      <c r="X89" s="4" t="s">
        <v>62</v>
      </c>
      <c r="Y89" s="6" t="s">
        <v>9</v>
      </c>
      <c r="Z89" s="6" t="s">
        <v>9</v>
      </c>
      <c r="AA89" s="44">
        <v>0.2</v>
      </c>
      <c r="AB89" s="6" t="s">
        <v>9</v>
      </c>
      <c r="AC89" s="40"/>
      <c r="AD89" s="40"/>
      <c r="AE89" s="40"/>
      <c r="AF89" s="40"/>
      <c r="AG89" s="43"/>
      <c r="AH89" s="43"/>
      <c r="AI89" s="50"/>
      <c r="AJ89" s="4">
        <v>0</v>
      </c>
    </row>
    <row r="90" spans="1:36" s="18" customFormat="1" ht="39.950000000000003" hidden="1" customHeight="1">
      <c r="A90" s="26">
        <v>63</v>
      </c>
      <c r="B90" s="4"/>
      <c r="C90" s="4"/>
      <c r="D90" s="4">
        <v>2</v>
      </c>
      <c r="E90" s="4"/>
      <c r="F90" s="4"/>
      <c r="G90" s="4"/>
      <c r="H90" s="4"/>
      <c r="I90" s="4"/>
      <c r="J90" s="6"/>
      <c r="K90" s="6"/>
      <c r="L90" s="32" t="s">
        <v>285</v>
      </c>
      <c r="M90" s="9" t="s">
        <v>170</v>
      </c>
      <c r="N90" s="55" t="s">
        <v>66</v>
      </c>
      <c r="O90" s="28"/>
      <c r="P90" s="6" t="s">
        <v>58</v>
      </c>
      <c r="Q90" s="15"/>
      <c r="R90" s="15" t="s">
        <v>23</v>
      </c>
      <c r="S90" s="4" t="s">
        <v>64</v>
      </c>
      <c r="T90" s="4" t="s">
        <v>9</v>
      </c>
      <c r="U90" s="15" t="s">
        <v>59</v>
      </c>
      <c r="V90" s="15" t="s">
        <v>60</v>
      </c>
      <c r="W90" s="28" t="s">
        <v>65</v>
      </c>
      <c r="X90" s="4" t="s">
        <v>62</v>
      </c>
      <c r="Y90" s="6" t="s">
        <v>9</v>
      </c>
      <c r="Z90" s="6" t="s">
        <v>9</v>
      </c>
      <c r="AA90" s="44">
        <v>0.2</v>
      </c>
      <c r="AB90" s="6" t="s">
        <v>9</v>
      </c>
      <c r="AC90" s="40"/>
      <c r="AD90" s="40"/>
      <c r="AE90" s="40"/>
      <c r="AF90" s="40"/>
      <c r="AG90" s="43"/>
      <c r="AH90" s="43"/>
      <c r="AI90" s="50"/>
      <c r="AJ90" s="4">
        <v>0</v>
      </c>
    </row>
    <row r="91" spans="1:36" s="18" customFormat="1" ht="82.5" hidden="1">
      <c r="A91" s="26">
        <f>A90+1</f>
        <v>64</v>
      </c>
      <c r="B91" s="4"/>
      <c r="C91" s="4"/>
      <c r="D91" s="4">
        <v>2</v>
      </c>
      <c r="E91" s="4"/>
      <c r="F91" s="4"/>
      <c r="G91" s="4"/>
      <c r="H91" s="4"/>
      <c r="I91" s="4"/>
      <c r="J91" s="6"/>
      <c r="K91" s="6"/>
      <c r="L91" s="32" t="s">
        <v>167</v>
      </c>
      <c r="M91" s="9" t="s">
        <v>168</v>
      </c>
      <c r="N91" s="33" t="s">
        <v>3</v>
      </c>
      <c r="O91" s="28"/>
      <c r="P91" s="6" t="s">
        <v>58</v>
      </c>
      <c r="Q91" s="15"/>
      <c r="R91" s="15" t="s">
        <v>23</v>
      </c>
      <c r="S91" s="4" t="s">
        <v>64</v>
      </c>
      <c r="T91" s="4" t="s">
        <v>9</v>
      </c>
      <c r="U91" s="15" t="s">
        <v>59</v>
      </c>
      <c r="V91" s="15" t="s">
        <v>60</v>
      </c>
      <c r="W91" s="28" t="s">
        <v>65</v>
      </c>
      <c r="X91" s="4" t="s">
        <v>62</v>
      </c>
      <c r="Y91" s="6" t="s">
        <v>9</v>
      </c>
      <c r="Z91" s="6" t="s">
        <v>9</v>
      </c>
      <c r="AA91" s="44">
        <v>0.2</v>
      </c>
      <c r="AB91" s="6" t="s">
        <v>9</v>
      </c>
      <c r="AC91" s="40"/>
      <c r="AD91" s="40"/>
      <c r="AE91" s="40"/>
      <c r="AF91" s="40"/>
      <c r="AG91" s="43"/>
      <c r="AH91" s="43"/>
      <c r="AI91" s="50"/>
      <c r="AJ91" s="4">
        <v>0</v>
      </c>
    </row>
    <row r="92" spans="1:36" s="18" customFormat="1" ht="99" hidden="1">
      <c r="A92" s="26">
        <v>63</v>
      </c>
      <c r="B92" s="4"/>
      <c r="C92" s="4"/>
      <c r="D92" s="4">
        <v>2</v>
      </c>
      <c r="E92" s="4"/>
      <c r="F92" s="4"/>
      <c r="G92" s="4"/>
      <c r="H92" s="4"/>
      <c r="I92" s="4"/>
      <c r="J92" s="6"/>
      <c r="K92" s="6"/>
      <c r="L92" s="32" t="s">
        <v>169</v>
      </c>
      <c r="M92" s="9" t="s">
        <v>170</v>
      </c>
      <c r="N92" s="33" t="s">
        <v>4</v>
      </c>
      <c r="O92" s="28"/>
      <c r="P92" s="6" t="s">
        <v>58</v>
      </c>
      <c r="Q92" s="15"/>
      <c r="R92" s="15" t="s">
        <v>23</v>
      </c>
      <c r="S92" s="4" t="s">
        <v>64</v>
      </c>
      <c r="T92" s="4" t="s">
        <v>9</v>
      </c>
      <c r="U92" s="15" t="s">
        <v>59</v>
      </c>
      <c r="V92" s="15" t="s">
        <v>60</v>
      </c>
      <c r="W92" s="28" t="s">
        <v>65</v>
      </c>
      <c r="X92" s="4" t="s">
        <v>62</v>
      </c>
      <c r="Y92" s="6" t="s">
        <v>9</v>
      </c>
      <c r="Z92" s="6" t="s">
        <v>9</v>
      </c>
      <c r="AA92" s="44">
        <v>0.2</v>
      </c>
      <c r="AB92" s="6" t="s">
        <v>9</v>
      </c>
      <c r="AC92" s="40"/>
      <c r="AD92" s="40"/>
      <c r="AE92" s="40"/>
      <c r="AF92" s="40"/>
      <c r="AG92" s="43"/>
      <c r="AH92" s="43"/>
      <c r="AI92" s="50"/>
      <c r="AJ92" s="4">
        <v>0</v>
      </c>
    </row>
    <row r="93" spans="1:36" s="77" customFormat="1" ht="82.5" hidden="1">
      <c r="A93" s="72">
        <f>A92+1</f>
        <v>64</v>
      </c>
      <c r="B93" s="16"/>
      <c r="C93" s="16"/>
      <c r="D93" s="16">
        <v>2</v>
      </c>
      <c r="E93" s="16"/>
      <c r="F93" s="16"/>
      <c r="G93" s="16"/>
      <c r="H93" s="16"/>
      <c r="I93" s="16"/>
      <c r="J93" s="12"/>
      <c r="K93" s="12"/>
      <c r="L93" s="73" t="s">
        <v>171</v>
      </c>
      <c r="M93" s="11" t="s">
        <v>168</v>
      </c>
      <c r="N93" s="74" t="s">
        <v>5</v>
      </c>
      <c r="O93" s="69"/>
      <c r="P93" s="12" t="s">
        <v>58</v>
      </c>
      <c r="Q93" s="67"/>
      <c r="R93" s="67" t="s">
        <v>23</v>
      </c>
      <c r="S93" s="16" t="s">
        <v>64</v>
      </c>
      <c r="T93" s="16" t="s">
        <v>9</v>
      </c>
      <c r="U93" s="67" t="s">
        <v>59</v>
      </c>
      <c r="V93" s="67" t="s">
        <v>60</v>
      </c>
      <c r="W93" s="69" t="s">
        <v>65</v>
      </c>
      <c r="X93" s="16" t="s">
        <v>62</v>
      </c>
      <c r="Y93" s="12" t="s">
        <v>9</v>
      </c>
      <c r="Z93" s="12" t="s">
        <v>9</v>
      </c>
      <c r="AA93" s="75">
        <v>0.2</v>
      </c>
      <c r="AB93" s="12" t="s">
        <v>9</v>
      </c>
      <c r="AC93" s="68"/>
      <c r="AD93" s="68"/>
      <c r="AE93" s="68"/>
      <c r="AF93" s="68"/>
      <c r="AG93" s="70"/>
      <c r="AH93" s="70"/>
      <c r="AI93" s="76"/>
      <c r="AJ93" s="16">
        <v>0</v>
      </c>
    </row>
    <row r="94" spans="1:36" s="18" customFormat="1" ht="99" hidden="1">
      <c r="A94" s="26">
        <v>63</v>
      </c>
      <c r="B94" s="4"/>
      <c r="C94" s="4"/>
      <c r="D94" s="4">
        <v>2</v>
      </c>
      <c r="E94" s="4"/>
      <c r="F94" s="4"/>
      <c r="G94" s="4"/>
      <c r="H94" s="4"/>
      <c r="I94" s="4"/>
      <c r="J94" s="6"/>
      <c r="K94" s="6"/>
      <c r="L94" s="32" t="s">
        <v>172</v>
      </c>
      <c r="M94" s="9" t="s">
        <v>170</v>
      </c>
      <c r="N94" s="33" t="s">
        <v>6</v>
      </c>
      <c r="O94" s="28"/>
      <c r="P94" s="6" t="s">
        <v>58</v>
      </c>
      <c r="Q94" s="15"/>
      <c r="R94" s="15" t="s">
        <v>23</v>
      </c>
      <c r="S94" s="4" t="s">
        <v>64</v>
      </c>
      <c r="T94" s="4" t="s">
        <v>9</v>
      </c>
      <c r="U94" s="15" t="s">
        <v>59</v>
      </c>
      <c r="V94" s="15" t="s">
        <v>60</v>
      </c>
      <c r="W94" s="28" t="s">
        <v>65</v>
      </c>
      <c r="X94" s="4" t="s">
        <v>62</v>
      </c>
      <c r="Y94" s="6" t="s">
        <v>9</v>
      </c>
      <c r="Z94" s="6" t="s">
        <v>9</v>
      </c>
      <c r="AA94" s="44">
        <v>0.2</v>
      </c>
      <c r="AB94" s="6" t="s">
        <v>9</v>
      </c>
      <c r="AC94" s="40"/>
      <c r="AD94" s="40"/>
      <c r="AE94" s="40"/>
      <c r="AF94" s="40"/>
      <c r="AG94" s="43"/>
      <c r="AH94" s="43"/>
      <c r="AI94" s="50"/>
      <c r="AJ94" s="4">
        <v>0</v>
      </c>
    </row>
    <row r="95" spans="1:36" s="18" customFormat="1" ht="39.950000000000003" customHeight="1">
      <c r="A95" s="26" t="e">
        <f>A89+1</f>
        <v>#REF!</v>
      </c>
      <c r="B95" s="4"/>
      <c r="C95" s="4"/>
      <c r="D95" s="4">
        <v>2</v>
      </c>
      <c r="E95" s="4"/>
      <c r="F95" s="4"/>
      <c r="G95" s="4"/>
      <c r="H95" s="4"/>
      <c r="I95" s="4"/>
      <c r="J95" s="6"/>
      <c r="K95" s="6"/>
      <c r="L95" s="32" t="s">
        <v>79</v>
      </c>
      <c r="M95" s="9" t="s">
        <v>80</v>
      </c>
      <c r="N95" s="34" t="s">
        <v>81</v>
      </c>
      <c r="O95" s="28"/>
      <c r="P95" s="6" t="s">
        <v>58</v>
      </c>
      <c r="Q95" s="8" t="s">
        <v>9</v>
      </c>
      <c r="R95" s="15" t="s">
        <v>23</v>
      </c>
      <c r="S95" s="32" t="s">
        <v>64</v>
      </c>
      <c r="T95" s="8" t="s">
        <v>9</v>
      </c>
      <c r="U95" s="15" t="s">
        <v>60</v>
      </c>
      <c r="V95" s="15" t="s">
        <v>59</v>
      </c>
      <c r="W95" s="25" t="s">
        <v>81</v>
      </c>
      <c r="X95" s="8" t="s">
        <v>9</v>
      </c>
      <c r="Y95" s="8" t="s">
        <v>9</v>
      </c>
      <c r="Z95" s="8" t="s">
        <v>9</v>
      </c>
      <c r="AA95" s="44">
        <v>1E-3</v>
      </c>
      <c r="AB95" s="6" t="s">
        <v>9</v>
      </c>
      <c r="AC95" s="40"/>
      <c r="AD95" s="40"/>
      <c r="AE95" s="40"/>
      <c r="AF95" s="40"/>
      <c r="AG95" s="43"/>
      <c r="AH95" s="43"/>
      <c r="AI95" s="50"/>
      <c r="AJ95" s="4">
        <v>8</v>
      </c>
    </row>
    <row r="96" spans="1:36" s="18" customFormat="1" ht="39.950000000000003" customHeight="1">
      <c r="A96" s="26" t="e">
        <f t="shared" ref="A96:A105" si="13">A95+1</f>
        <v>#REF!</v>
      </c>
      <c r="B96" s="4"/>
      <c r="C96" s="4"/>
      <c r="D96" s="4">
        <v>2</v>
      </c>
      <c r="E96" s="4"/>
      <c r="F96" s="4"/>
      <c r="G96" s="4"/>
      <c r="H96" s="4"/>
      <c r="I96" s="4"/>
      <c r="J96" s="6"/>
      <c r="K96" s="6"/>
      <c r="L96" s="32" t="s">
        <v>286</v>
      </c>
      <c r="M96" s="9" t="s">
        <v>287</v>
      </c>
      <c r="N96" s="55" t="s">
        <v>67</v>
      </c>
      <c r="O96" s="28"/>
      <c r="P96" s="6" t="s">
        <v>58</v>
      </c>
      <c r="Q96" s="15"/>
      <c r="R96" s="15" t="s">
        <v>23</v>
      </c>
      <c r="S96" s="32" t="s">
        <v>286</v>
      </c>
      <c r="T96" s="8" t="s">
        <v>23</v>
      </c>
      <c r="U96" s="15" t="s">
        <v>59</v>
      </c>
      <c r="V96" s="15" t="s">
        <v>60</v>
      </c>
      <c r="W96" s="28" t="s">
        <v>65</v>
      </c>
      <c r="X96" s="4" t="s">
        <v>62</v>
      </c>
      <c r="Y96" s="8" t="s">
        <v>9</v>
      </c>
      <c r="Z96" s="25" t="s">
        <v>9</v>
      </c>
      <c r="AA96" s="58">
        <f>AA97+AA98+AA99+AA100*AJ100</f>
        <v>1.0699999999999998</v>
      </c>
      <c r="AB96" s="6" t="s">
        <v>9</v>
      </c>
      <c r="AC96" s="40"/>
      <c r="AD96" s="40"/>
      <c r="AE96" s="40"/>
      <c r="AF96" s="40"/>
      <c r="AG96" s="43"/>
      <c r="AH96" s="43"/>
      <c r="AI96" s="50"/>
      <c r="AJ96" s="4">
        <v>1</v>
      </c>
    </row>
    <row r="97" spans="1:36" s="18" customFormat="1" ht="39.950000000000003" customHeight="1">
      <c r="A97" s="26" t="e">
        <f t="shared" si="13"/>
        <v>#REF!</v>
      </c>
      <c r="B97" s="4"/>
      <c r="C97" s="4"/>
      <c r="D97" s="4"/>
      <c r="E97" s="4">
        <v>3</v>
      </c>
      <c r="F97" s="4"/>
      <c r="G97" s="4"/>
      <c r="H97" s="4"/>
      <c r="I97" s="4"/>
      <c r="J97" s="6"/>
      <c r="K97" s="6"/>
      <c r="L97" s="32" t="s">
        <v>288</v>
      </c>
      <c r="M97" s="9" t="s">
        <v>289</v>
      </c>
      <c r="N97" s="55" t="s">
        <v>67</v>
      </c>
      <c r="O97" s="28"/>
      <c r="P97" s="6" t="s">
        <v>58</v>
      </c>
      <c r="Q97" s="15"/>
      <c r="R97" s="15" t="s">
        <v>23</v>
      </c>
      <c r="S97" s="32" t="s">
        <v>288</v>
      </c>
      <c r="T97" s="8" t="s">
        <v>23</v>
      </c>
      <c r="U97" s="15" t="s">
        <v>59</v>
      </c>
      <c r="V97" s="15" t="s">
        <v>60</v>
      </c>
      <c r="W97" s="28" t="s">
        <v>71</v>
      </c>
      <c r="X97" s="8" t="s">
        <v>290</v>
      </c>
      <c r="Y97" s="8" t="s">
        <v>9</v>
      </c>
      <c r="Z97" s="25" t="s">
        <v>9</v>
      </c>
      <c r="AA97" s="58">
        <v>0.30509999999999998</v>
      </c>
      <c r="AB97" s="6" t="s">
        <v>9</v>
      </c>
      <c r="AC97" s="40"/>
      <c r="AD97" s="40"/>
      <c r="AE97" s="40"/>
      <c r="AF97" s="40"/>
      <c r="AG97" s="43"/>
      <c r="AH97" s="43"/>
      <c r="AI97" s="50"/>
      <c r="AJ97" s="4">
        <v>1</v>
      </c>
    </row>
    <row r="98" spans="1:36" s="18" customFormat="1" ht="39.950000000000003" customHeight="1">
      <c r="A98" s="26" t="e">
        <f t="shared" si="13"/>
        <v>#REF!</v>
      </c>
      <c r="B98" s="4"/>
      <c r="C98" s="4"/>
      <c r="D98" s="4"/>
      <c r="E98" s="4">
        <v>3</v>
      </c>
      <c r="F98" s="4"/>
      <c r="G98" s="4"/>
      <c r="H98" s="4"/>
      <c r="I98" s="4"/>
      <c r="J98" s="6"/>
      <c r="K98" s="6"/>
      <c r="L98" s="32" t="s">
        <v>291</v>
      </c>
      <c r="M98" s="9" t="s">
        <v>292</v>
      </c>
      <c r="N98" s="55" t="s">
        <v>67</v>
      </c>
      <c r="O98" s="28"/>
      <c r="P98" s="6" t="s">
        <v>58</v>
      </c>
      <c r="Q98" s="15"/>
      <c r="R98" s="15" t="s">
        <v>23</v>
      </c>
      <c r="S98" s="32" t="s">
        <v>291</v>
      </c>
      <c r="T98" s="8" t="s">
        <v>23</v>
      </c>
      <c r="U98" s="15" t="s">
        <v>59</v>
      </c>
      <c r="V98" s="15" t="s">
        <v>60</v>
      </c>
      <c r="W98" s="28" t="s">
        <v>71</v>
      </c>
      <c r="X98" s="8" t="s">
        <v>290</v>
      </c>
      <c r="Y98" s="8" t="s">
        <v>9</v>
      </c>
      <c r="Z98" s="25" t="s">
        <v>9</v>
      </c>
      <c r="AA98" s="64">
        <v>0.65969999999999995</v>
      </c>
      <c r="AB98" s="6" t="s">
        <v>9</v>
      </c>
      <c r="AC98" s="40"/>
      <c r="AD98" s="40"/>
      <c r="AE98" s="40"/>
      <c r="AF98" s="40"/>
      <c r="AG98" s="43"/>
      <c r="AH98" s="43"/>
      <c r="AI98" s="50"/>
      <c r="AJ98" s="4">
        <v>1</v>
      </c>
    </row>
    <row r="99" spans="1:36" s="18" customFormat="1" ht="39.950000000000003" customHeight="1">
      <c r="A99" s="26" t="e">
        <f t="shared" si="13"/>
        <v>#REF!</v>
      </c>
      <c r="B99" s="4"/>
      <c r="C99" s="4"/>
      <c r="D99" s="4"/>
      <c r="E99" s="4">
        <v>3</v>
      </c>
      <c r="F99" s="4"/>
      <c r="G99" s="4"/>
      <c r="H99" s="4"/>
      <c r="I99" s="4"/>
      <c r="J99" s="6"/>
      <c r="K99" s="6"/>
      <c r="L99" s="56">
        <v>330102304200</v>
      </c>
      <c r="M99" s="9" t="s">
        <v>293</v>
      </c>
      <c r="N99" s="34" t="s">
        <v>108</v>
      </c>
      <c r="O99" s="28"/>
      <c r="P99" s="6" t="s">
        <v>58</v>
      </c>
      <c r="Q99" s="15"/>
      <c r="R99" s="15" t="s">
        <v>23</v>
      </c>
      <c r="S99" s="32" t="s">
        <v>64</v>
      </c>
      <c r="T99" s="8" t="s">
        <v>9</v>
      </c>
      <c r="U99" s="15" t="s">
        <v>60</v>
      </c>
      <c r="V99" s="15" t="s">
        <v>59</v>
      </c>
      <c r="W99" s="28" t="s">
        <v>294</v>
      </c>
      <c r="X99" s="4" t="s">
        <v>62</v>
      </c>
      <c r="Y99" s="8" t="s">
        <v>9</v>
      </c>
      <c r="Z99" s="25" t="s">
        <v>295</v>
      </c>
      <c r="AA99" s="58">
        <v>9.5200000000000007E-2</v>
      </c>
      <c r="AB99" s="6" t="s">
        <v>9</v>
      </c>
      <c r="AC99" s="40"/>
      <c r="AD99" s="40"/>
      <c r="AE99" s="40"/>
      <c r="AF99" s="40"/>
      <c r="AG99" s="43"/>
      <c r="AH99" s="43"/>
      <c r="AI99" s="50"/>
      <c r="AJ99" s="4">
        <v>1</v>
      </c>
    </row>
    <row r="100" spans="1:36" s="18" customFormat="1" ht="39.950000000000003" customHeight="1">
      <c r="A100" s="26" t="e">
        <f t="shared" si="13"/>
        <v>#REF!</v>
      </c>
      <c r="B100" s="4"/>
      <c r="C100" s="4"/>
      <c r="D100" s="4"/>
      <c r="E100" s="4">
        <v>3</v>
      </c>
      <c r="F100" s="4"/>
      <c r="G100" s="4"/>
      <c r="H100" s="4"/>
      <c r="I100" s="4"/>
      <c r="J100" s="6"/>
      <c r="K100" s="6"/>
      <c r="L100" s="56" t="s">
        <v>296</v>
      </c>
      <c r="M100" s="9" t="s">
        <v>297</v>
      </c>
      <c r="N100" s="34" t="s">
        <v>298</v>
      </c>
      <c r="O100" s="6"/>
      <c r="P100" s="6" t="s">
        <v>58</v>
      </c>
      <c r="Q100" s="15"/>
      <c r="R100" s="15" t="s">
        <v>23</v>
      </c>
      <c r="S100" s="32" t="s">
        <v>64</v>
      </c>
      <c r="T100" s="8" t="s">
        <v>9</v>
      </c>
      <c r="U100" s="15" t="s">
        <v>60</v>
      </c>
      <c r="V100" s="15" t="s">
        <v>59</v>
      </c>
      <c r="W100" s="28" t="s">
        <v>81</v>
      </c>
      <c r="X100" s="4" t="s">
        <v>299</v>
      </c>
      <c r="Y100" s="8" t="s">
        <v>9</v>
      </c>
      <c r="Z100" s="25" t="s">
        <v>300</v>
      </c>
      <c r="AA100" s="58">
        <v>2E-3</v>
      </c>
      <c r="AB100" s="6" t="s">
        <v>116</v>
      </c>
      <c r="AC100" s="40"/>
      <c r="AD100" s="40"/>
      <c r="AE100" s="40"/>
      <c r="AF100" s="40"/>
      <c r="AG100" s="43"/>
      <c r="AH100" s="43"/>
      <c r="AI100" s="50"/>
      <c r="AJ100" s="4">
        <v>5</v>
      </c>
    </row>
    <row r="101" spans="1:36" s="18" customFormat="1" ht="39.950000000000003" customHeight="1">
      <c r="A101" s="26" t="e">
        <f t="shared" si="13"/>
        <v>#REF!</v>
      </c>
      <c r="B101" s="4"/>
      <c r="C101" s="4"/>
      <c r="D101" s="4">
        <v>2</v>
      </c>
      <c r="E101" s="4"/>
      <c r="F101" s="4"/>
      <c r="G101" s="4"/>
      <c r="H101" s="4"/>
      <c r="I101" s="4"/>
      <c r="J101" s="6"/>
      <c r="K101" s="6"/>
      <c r="L101" s="56" t="s">
        <v>28</v>
      </c>
      <c r="M101" s="9" t="s">
        <v>301</v>
      </c>
      <c r="N101" s="34" t="s">
        <v>302</v>
      </c>
      <c r="O101" s="6"/>
      <c r="P101" s="6" t="s">
        <v>58</v>
      </c>
      <c r="Q101" s="15"/>
      <c r="R101" s="15" t="s">
        <v>23</v>
      </c>
      <c r="S101" s="32" t="s">
        <v>64</v>
      </c>
      <c r="T101" s="8" t="s">
        <v>9</v>
      </c>
      <c r="U101" s="15" t="s">
        <v>60</v>
      </c>
      <c r="V101" s="15" t="s">
        <v>59</v>
      </c>
      <c r="W101" s="28" t="s">
        <v>81</v>
      </c>
      <c r="X101" s="4" t="s">
        <v>303</v>
      </c>
      <c r="Y101" s="8" t="s">
        <v>9</v>
      </c>
      <c r="Z101" s="8" t="s">
        <v>9</v>
      </c>
      <c r="AA101" s="58">
        <v>2.7000000000000001E-3</v>
      </c>
      <c r="AB101" s="8" t="s">
        <v>9</v>
      </c>
      <c r="AC101" s="40"/>
      <c r="AD101" s="40"/>
      <c r="AE101" s="40"/>
      <c r="AF101" s="40"/>
      <c r="AG101" s="43"/>
      <c r="AH101" s="43"/>
      <c r="AI101" s="50"/>
      <c r="AJ101" s="4">
        <v>4</v>
      </c>
    </row>
    <row r="102" spans="1:36" s="18" customFormat="1" ht="39.950000000000003" customHeight="1">
      <c r="A102" s="26" t="e">
        <f t="shared" si="13"/>
        <v>#REF!</v>
      </c>
      <c r="B102" s="4"/>
      <c r="C102" s="4"/>
      <c r="D102" s="4">
        <v>2</v>
      </c>
      <c r="E102" s="4"/>
      <c r="F102" s="4"/>
      <c r="G102" s="4"/>
      <c r="H102" s="4"/>
      <c r="I102" s="4"/>
      <c r="J102" s="6"/>
      <c r="K102" s="6"/>
      <c r="L102" s="56" t="s">
        <v>304</v>
      </c>
      <c r="M102" s="9" t="s">
        <v>305</v>
      </c>
      <c r="N102" s="50" t="s">
        <v>67</v>
      </c>
      <c r="O102" s="6"/>
      <c r="P102" s="6" t="s">
        <v>58</v>
      </c>
      <c r="Q102" s="8"/>
      <c r="R102" s="15" t="s">
        <v>23</v>
      </c>
      <c r="S102" s="56" t="s">
        <v>304</v>
      </c>
      <c r="T102" s="8" t="s">
        <v>23</v>
      </c>
      <c r="U102" s="15" t="s">
        <v>59</v>
      </c>
      <c r="V102" s="15" t="s">
        <v>60</v>
      </c>
      <c r="W102" s="8" t="s">
        <v>117</v>
      </c>
      <c r="X102" s="8" t="s">
        <v>244</v>
      </c>
      <c r="Y102" s="8" t="s">
        <v>9</v>
      </c>
      <c r="Z102" s="8" t="s">
        <v>9</v>
      </c>
      <c r="AA102" s="65">
        <v>5.6800000000000003E-2</v>
      </c>
      <c r="AB102" s="6" t="s">
        <v>9</v>
      </c>
      <c r="AC102" s="40"/>
      <c r="AD102" s="40"/>
      <c r="AE102" s="40"/>
      <c r="AF102" s="40"/>
      <c r="AG102" s="43"/>
      <c r="AH102" s="43"/>
      <c r="AI102" s="50"/>
      <c r="AJ102" s="4">
        <v>1</v>
      </c>
    </row>
    <row r="103" spans="1:36" s="18" customFormat="1" ht="39.950000000000003" customHeight="1">
      <c r="A103" s="26" t="e">
        <f t="shared" si="13"/>
        <v>#REF!</v>
      </c>
      <c r="B103" s="4"/>
      <c r="C103" s="4"/>
      <c r="D103" s="4">
        <v>2</v>
      </c>
      <c r="E103" s="4"/>
      <c r="F103" s="4"/>
      <c r="G103" s="4"/>
      <c r="H103" s="4"/>
      <c r="I103" s="4"/>
      <c r="J103" s="6"/>
      <c r="K103" s="6"/>
      <c r="L103" s="8" t="s">
        <v>25</v>
      </c>
      <c r="M103" s="9" t="s">
        <v>26</v>
      </c>
      <c r="N103" s="54" t="s">
        <v>118</v>
      </c>
      <c r="O103" s="53" t="s">
        <v>27</v>
      </c>
      <c r="P103" s="25" t="s">
        <v>58</v>
      </c>
      <c r="Q103" s="15"/>
      <c r="R103" s="15" t="s">
        <v>23</v>
      </c>
      <c r="S103" s="8" t="s">
        <v>64</v>
      </c>
      <c r="T103" s="15" t="s">
        <v>9</v>
      </c>
      <c r="U103" s="15" t="s">
        <v>60</v>
      </c>
      <c r="V103" s="15" t="s">
        <v>59</v>
      </c>
      <c r="W103" s="28" t="s">
        <v>81</v>
      </c>
      <c r="X103" s="4" t="s">
        <v>119</v>
      </c>
      <c r="Y103" s="4" t="s">
        <v>9</v>
      </c>
      <c r="Z103" s="8" t="s">
        <v>9</v>
      </c>
      <c r="AA103" s="44">
        <v>2.3E-3</v>
      </c>
      <c r="AB103" s="6" t="s">
        <v>116</v>
      </c>
      <c r="AC103" s="40"/>
      <c r="AD103" s="40"/>
      <c r="AE103" s="40"/>
      <c r="AF103" s="40"/>
      <c r="AG103" s="43"/>
      <c r="AH103" s="43"/>
      <c r="AI103" s="49"/>
      <c r="AJ103" s="4">
        <v>2</v>
      </c>
    </row>
    <row r="104" spans="1:36" ht="39.950000000000003" customHeight="1">
      <c r="A104" s="26" t="e">
        <f t="shared" si="13"/>
        <v>#REF!</v>
      </c>
      <c r="B104" s="4"/>
      <c r="C104" s="4"/>
      <c r="D104" s="4">
        <v>2</v>
      </c>
      <c r="E104" s="29"/>
      <c r="F104" s="4"/>
      <c r="G104" s="4"/>
      <c r="H104" s="4"/>
      <c r="I104" s="4"/>
      <c r="J104" s="6"/>
      <c r="K104" s="6"/>
      <c r="L104" s="4" t="s">
        <v>245</v>
      </c>
      <c r="M104" s="9" t="s">
        <v>246</v>
      </c>
      <c r="N104" s="34" t="s">
        <v>108</v>
      </c>
      <c r="O104" s="28"/>
      <c r="P104" s="6" t="s">
        <v>58</v>
      </c>
      <c r="Q104" s="15"/>
      <c r="R104" s="15" t="s">
        <v>23</v>
      </c>
      <c r="S104" s="32" t="s">
        <v>64</v>
      </c>
      <c r="T104" s="8" t="s">
        <v>9</v>
      </c>
      <c r="U104" s="15" t="s">
        <v>60</v>
      </c>
      <c r="V104" s="15" t="s">
        <v>59</v>
      </c>
      <c r="W104" s="28" t="s">
        <v>71</v>
      </c>
      <c r="X104" s="4" t="s">
        <v>248</v>
      </c>
      <c r="Y104" s="8" t="s">
        <v>9</v>
      </c>
      <c r="Z104" s="25" t="s">
        <v>249</v>
      </c>
      <c r="AA104" s="44">
        <v>2E-3</v>
      </c>
      <c r="AB104" s="6" t="s">
        <v>9</v>
      </c>
      <c r="AC104" s="40"/>
      <c r="AD104" s="40"/>
      <c r="AE104" s="40"/>
      <c r="AF104" s="40"/>
      <c r="AG104" s="43"/>
      <c r="AH104" s="43"/>
      <c r="AI104" s="50"/>
      <c r="AJ104" s="4">
        <v>1</v>
      </c>
    </row>
    <row r="105" spans="1:36" ht="39.950000000000003" customHeight="1">
      <c r="A105" s="26" t="e">
        <f t="shared" si="13"/>
        <v>#REF!</v>
      </c>
      <c r="B105" s="4"/>
      <c r="C105" s="4">
        <v>1</v>
      </c>
      <c r="D105" s="4"/>
      <c r="E105" s="29"/>
      <c r="F105" s="4"/>
      <c r="G105" s="4"/>
      <c r="H105" s="4"/>
      <c r="I105" s="4"/>
      <c r="J105" s="6"/>
      <c r="K105" s="6"/>
      <c r="L105" s="56" t="s">
        <v>306</v>
      </c>
      <c r="M105" s="9" t="s">
        <v>307</v>
      </c>
      <c r="N105" s="34" t="s">
        <v>67</v>
      </c>
      <c r="O105" s="28"/>
      <c r="P105" s="6" t="s">
        <v>58</v>
      </c>
      <c r="Q105" s="15"/>
      <c r="R105" s="15" t="s">
        <v>23</v>
      </c>
      <c r="S105" s="56" t="s">
        <v>306</v>
      </c>
      <c r="T105" s="15" t="s">
        <v>23</v>
      </c>
      <c r="U105" s="15" t="s">
        <v>59</v>
      </c>
      <c r="V105" s="15" t="s">
        <v>60</v>
      </c>
      <c r="W105" s="28" t="s">
        <v>65</v>
      </c>
      <c r="X105" s="4" t="s">
        <v>62</v>
      </c>
      <c r="Y105" s="8" t="s">
        <v>9</v>
      </c>
      <c r="Z105" s="8" t="s">
        <v>9</v>
      </c>
      <c r="AA105" s="58">
        <f>AA106+AA107*AJ107</f>
        <v>0.40050000000000002</v>
      </c>
      <c r="AB105" s="6" t="s">
        <v>102</v>
      </c>
      <c r="AC105" s="40"/>
      <c r="AD105" s="40"/>
      <c r="AE105" s="40"/>
      <c r="AF105" s="40"/>
      <c r="AG105" s="43"/>
      <c r="AH105" s="43"/>
      <c r="AI105" s="50"/>
      <c r="AJ105" s="4">
        <v>1</v>
      </c>
    </row>
    <row r="106" spans="1:36" ht="39.950000000000003" customHeight="1">
      <c r="A106" s="26" t="e">
        <f t="shared" ref="A106:A111" si="14">A105+1</f>
        <v>#REF!</v>
      </c>
      <c r="B106" s="4"/>
      <c r="C106" s="4"/>
      <c r="D106" s="4">
        <v>2</v>
      </c>
      <c r="E106" s="29"/>
      <c r="F106" s="4"/>
      <c r="G106" s="4"/>
      <c r="H106" s="4"/>
      <c r="I106" s="4"/>
      <c r="J106" s="6"/>
      <c r="K106" s="6"/>
      <c r="L106" s="56" t="s">
        <v>308</v>
      </c>
      <c r="M106" s="9" t="s">
        <v>309</v>
      </c>
      <c r="N106" s="34" t="s">
        <v>67</v>
      </c>
      <c r="O106" s="28"/>
      <c r="P106" s="6" t="s">
        <v>58</v>
      </c>
      <c r="Q106" s="15"/>
      <c r="R106" s="15" t="s">
        <v>23</v>
      </c>
      <c r="S106" s="56" t="s">
        <v>308</v>
      </c>
      <c r="T106" s="15" t="s">
        <v>23</v>
      </c>
      <c r="U106" s="15" t="s">
        <v>59</v>
      </c>
      <c r="V106" s="15" t="s">
        <v>60</v>
      </c>
      <c r="W106" s="28" t="s">
        <v>294</v>
      </c>
      <c r="X106" s="4" t="s">
        <v>310</v>
      </c>
      <c r="Y106" s="8" t="s">
        <v>86</v>
      </c>
      <c r="Z106" s="8" t="s">
        <v>9</v>
      </c>
      <c r="AA106" s="58">
        <v>0.34250000000000003</v>
      </c>
      <c r="AB106" s="6" t="s">
        <v>9</v>
      </c>
      <c r="AC106" s="40"/>
      <c r="AD106" s="40"/>
      <c r="AE106" s="40"/>
      <c r="AF106" s="40"/>
      <c r="AG106" s="43"/>
      <c r="AH106" s="43"/>
      <c r="AI106" s="50"/>
      <c r="AJ106" s="4">
        <v>1</v>
      </c>
    </row>
    <row r="107" spans="1:36" ht="39.950000000000003" customHeight="1">
      <c r="A107" s="26" t="e">
        <f t="shared" si="14"/>
        <v>#REF!</v>
      </c>
      <c r="B107" s="4"/>
      <c r="C107" s="4"/>
      <c r="D107" s="4">
        <v>2</v>
      </c>
      <c r="E107" s="4"/>
      <c r="F107" s="4"/>
      <c r="G107" s="4"/>
      <c r="H107" s="4"/>
      <c r="I107" s="4"/>
      <c r="J107" s="6"/>
      <c r="K107" s="6"/>
      <c r="L107" s="56" t="s">
        <v>311</v>
      </c>
      <c r="M107" s="9" t="s">
        <v>312</v>
      </c>
      <c r="N107" s="34" t="s">
        <v>67</v>
      </c>
      <c r="O107" s="28"/>
      <c r="P107" s="6" t="s">
        <v>58</v>
      </c>
      <c r="Q107" s="15"/>
      <c r="R107" s="15" t="s">
        <v>23</v>
      </c>
      <c r="S107" s="56" t="s">
        <v>311</v>
      </c>
      <c r="T107" s="15" t="s">
        <v>23</v>
      </c>
      <c r="U107" s="15" t="s">
        <v>59</v>
      </c>
      <c r="V107" s="39" t="s">
        <v>60</v>
      </c>
      <c r="W107" s="28" t="s">
        <v>313</v>
      </c>
      <c r="X107" s="4" t="s">
        <v>314</v>
      </c>
      <c r="Y107" s="8" t="s">
        <v>73</v>
      </c>
      <c r="Z107" s="8" t="s">
        <v>9</v>
      </c>
      <c r="AA107" s="58">
        <v>2.9000000000000001E-2</v>
      </c>
      <c r="AB107" s="6" t="s">
        <v>9</v>
      </c>
      <c r="AC107" s="40"/>
      <c r="AD107" s="40"/>
      <c r="AE107" s="40"/>
      <c r="AF107" s="40"/>
      <c r="AG107" s="43"/>
      <c r="AH107" s="43"/>
      <c r="AI107" s="50"/>
      <c r="AJ107" s="4">
        <v>2</v>
      </c>
    </row>
    <row r="108" spans="1:36" s="20" customFormat="1" ht="39.950000000000003" customHeight="1">
      <c r="A108" s="26" t="e">
        <f t="shared" si="14"/>
        <v>#REF!</v>
      </c>
      <c r="B108" s="4"/>
      <c r="C108" s="4">
        <v>1</v>
      </c>
      <c r="D108" s="4"/>
      <c r="E108" s="4"/>
      <c r="F108" s="4"/>
      <c r="G108" s="4"/>
      <c r="H108" s="4"/>
      <c r="I108" s="4"/>
      <c r="J108" s="6"/>
      <c r="K108" s="6"/>
      <c r="L108" s="56" t="s">
        <v>315</v>
      </c>
      <c r="M108" s="9" t="s">
        <v>316</v>
      </c>
      <c r="N108" s="55" t="s">
        <v>63</v>
      </c>
      <c r="O108" s="28"/>
      <c r="P108" s="6" t="s">
        <v>58</v>
      </c>
      <c r="Q108" s="15"/>
      <c r="R108" s="15" t="s">
        <v>23</v>
      </c>
      <c r="S108" s="56" t="s">
        <v>317</v>
      </c>
      <c r="T108" s="8" t="s">
        <v>23</v>
      </c>
      <c r="U108" s="15" t="s">
        <v>59</v>
      </c>
      <c r="V108" s="15" t="s">
        <v>60</v>
      </c>
      <c r="W108" s="28" t="s">
        <v>65</v>
      </c>
      <c r="X108" s="4" t="s">
        <v>62</v>
      </c>
      <c r="Y108" s="8" t="s">
        <v>9</v>
      </c>
      <c r="Z108" s="25" t="s">
        <v>318</v>
      </c>
      <c r="AA108" s="57">
        <f>AA115+AA122*AJ122+AA123</f>
        <v>5.6521999999999997</v>
      </c>
      <c r="AB108" s="6" t="s">
        <v>9</v>
      </c>
      <c r="AC108" s="40"/>
      <c r="AD108" s="40"/>
      <c r="AE108" s="40"/>
      <c r="AF108" s="40"/>
      <c r="AG108" s="43"/>
      <c r="AH108" s="43"/>
      <c r="AI108" s="50"/>
      <c r="AJ108" s="4">
        <v>1</v>
      </c>
    </row>
    <row r="109" spans="1:36" s="19" customFormat="1" ht="39.950000000000003" hidden="1" customHeight="1">
      <c r="A109" s="26" t="e">
        <f t="shared" si="14"/>
        <v>#REF!</v>
      </c>
      <c r="B109" s="4"/>
      <c r="C109" s="4">
        <v>1</v>
      </c>
      <c r="D109" s="4"/>
      <c r="E109" s="4"/>
      <c r="F109" s="4"/>
      <c r="G109" s="4"/>
      <c r="H109" s="4"/>
      <c r="I109" s="4"/>
      <c r="J109" s="6"/>
      <c r="K109" s="6"/>
      <c r="L109" s="56" t="s">
        <v>317</v>
      </c>
      <c r="M109" s="9" t="s">
        <v>174</v>
      </c>
      <c r="N109" s="55" t="s">
        <v>66</v>
      </c>
      <c r="O109" s="6"/>
      <c r="P109" s="6" t="s">
        <v>58</v>
      </c>
      <c r="Q109" s="15"/>
      <c r="R109" s="15" t="s">
        <v>23</v>
      </c>
      <c r="S109" s="56" t="s">
        <v>317</v>
      </c>
      <c r="T109" s="8" t="s">
        <v>23</v>
      </c>
      <c r="U109" s="15" t="s">
        <v>59</v>
      </c>
      <c r="V109" s="15" t="s">
        <v>60</v>
      </c>
      <c r="W109" s="28" t="s">
        <v>65</v>
      </c>
      <c r="X109" s="4" t="s">
        <v>62</v>
      </c>
      <c r="Y109" s="8" t="s">
        <v>9</v>
      </c>
      <c r="Z109" s="25" t="s">
        <v>318</v>
      </c>
      <c r="AA109" s="57">
        <f>AA116+AA122*AJ122+AA123</f>
        <v>5.6521999999999997</v>
      </c>
      <c r="AB109" s="6" t="s">
        <v>9</v>
      </c>
      <c r="AC109" s="40"/>
      <c r="AD109" s="40"/>
      <c r="AE109" s="40"/>
      <c r="AF109" s="40"/>
      <c r="AG109" s="43"/>
      <c r="AH109" s="43"/>
      <c r="AI109" s="50"/>
      <c r="AJ109" s="4">
        <v>0</v>
      </c>
    </row>
    <row r="110" spans="1:36" s="19" customFormat="1" ht="39.950000000000003" hidden="1" customHeight="1">
      <c r="A110" s="26">
        <v>79</v>
      </c>
      <c r="B110" s="4"/>
      <c r="C110" s="4">
        <v>1</v>
      </c>
      <c r="D110" s="4"/>
      <c r="E110" s="4"/>
      <c r="F110" s="4"/>
      <c r="G110" s="4"/>
      <c r="H110" s="4"/>
      <c r="I110" s="4"/>
      <c r="J110" s="6"/>
      <c r="K110" s="6"/>
      <c r="L110" s="56" t="s">
        <v>319</v>
      </c>
      <c r="M110" s="9" t="s">
        <v>176</v>
      </c>
      <c r="N110" s="55" t="s">
        <v>195</v>
      </c>
      <c r="O110" s="6"/>
      <c r="P110" s="6" t="s">
        <v>58</v>
      </c>
      <c r="Q110" s="15"/>
      <c r="R110" s="15" t="s">
        <v>23</v>
      </c>
      <c r="S110" s="56" t="s">
        <v>317</v>
      </c>
      <c r="T110" s="8" t="s">
        <v>23</v>
      </c>
      <c r="U110" s="15" t="s">
        <v>59</v>
      </c>
      <c r="V110" s="15" t="s">
        <v>60</v>
      </c>
      <c r="W110" s="28" t="s">
        <v>65</v>
      </c>
      <c r="X110" s="4" t="s">
        <v>62</v>
      </c>
      <c r="Y110" s="8" t="s">
        <v>9</v>
      </c>
      <c r="Z110" s="25" t="s">
        <v>318</v>
      </c>
      <c r="AA110" s="57">
        <f>AA117+AA123*AJ123+AA124</f>
        <v>9.2051999999999996</v>
      </c>
      <c r="AB110" s="6" t="s">
        <v>9</v>
      </c>
      <c r="AC110" s="40"/>
      <c r="AD110" s="40"/>
      <c r="AE110" s="40"/>
      <c r="AF110" s="40"/>
      <c r="AG110" s="43"/>
      <c r="AH110" s="43"/>
      <c r="AI110" s="50"/>
      <c r="AJ110" s="4">
        <v>0</v>
      </c>
    </row>
    <row r="111" spans="1:36" s="19" customFormat="1" ht="82.5" hidden="1">
      <c r="A111" s="26">
        <f t="shared" si="14"/>
        <v>80</v>
      </c>
      <c r="B111" s="4"/>
      <c r="C111" s="4">
        <v>1</v>
      </c>
      <c r="D111" s="4"/>
      <c r="E111" s="4"/>
      <c r="F111" s="4"/>
      <c r="G111" s="4"/>
      <c r="H111" s="4"/>
      <c r="I111" s="4"/>
      <c r="J111" s="6"/>
      <c r="K111" s="6"/>
      <c r="L111" s="56" t="s">
        <v>173</v>
      </c>
      <c r="M111" s="9" t="s">
        <v>174</v>
      </c>
      <c r="N111" s="33" t="s">
        <v>3</v>
      </c>
      <c r="O111" s="6"/>
      <c r="P111" s="6" t="s">
        <v>58</v>
      </c>
      <c r="Q111" s="15"/>
      <c r="R111" s="15" t="s">
        <v>23</v>
      </c>
      <c r="S111" s="56" t="s">
        <v>317</v>
      </c>
      <c r="T111" s="8" t="s">
        <v>23</v>
      </c>
      <c r="U111" s="15" t="s">
        <v>59</v>
      </c>
      <c r="V111" s="15" t="s">
        <v>60</v>
      </c>
      <c r="W111" s="28" t="s">
        <v>65</v>
      </c>
      <c r="X111" s="4" t="s">
        <v>62</v>
      </c>
      <c r="Y111" s="8" t="s">
        <v>9</v>
      </c>
      <c r="Z111" s="25" t="s">
        <v>318</v>
      </c>
      <c r="AA111" s="57">
        <f t="shared" ref="AA111:AA114" si="15">AA122+AA124*AJ124+AA125</f>
        <v>3.6109999999999998</v>
      </c>
      <c r="AB111" s="6" t="s">
        <v>9</v>
      </c>
      <c r="AC111" s="40"/>
      <c r="AD111" s="40"/>
      <c r="AE111" s="40"/>
      <c r="AF111" s="40"/>
      <c r="AG111" s="43"/>
      <c r="AH111" s="43"/>
      <c r="AI111" s="50"/>
      <c r="AJ111" s="4">
        <v>0</v>
      </c>
    </row>
    <row r="112" spans="1:36" s="19" customFormat="1" ht="99" hidden="1">
      <c r="A112" s="26">
        <v>79</v>
      </c>
      <c r="B112" s="4"/>
      <c r="C112" s="4">
        <v>1</v>
      </c>
      <c r="D112" s="4"/>
      <c r="E112" s="4"/>
      <c r="F112" s="4"/>
      <c r="G112" s="4"/>
      <c r="H112" s="4"/>
      <c r="I112" s="4"/>
      <c r="J112" s="6"/>
      <c r="K112" s="6"/>
      <c r="L112" s="56" t="s">
        <v>175</v>
      </c>
      <c r="M112" s="9" t="s">
        <v>176</v>
      </c>
      <c r="N112" s="33" t="s">
        <v>4</v>
      </c>
      <c r="O112" s="6"/>
      <c r="P112" s="6" t="s">
        <v>58</v>
      </c>
      <c r="Q112" s="15"/>
      <c r="R112" s="15" t="s">
        <v>23</v>
      </c>
      <c r="S112" s="56" t="s">
        <v>317</v>
      </c>
      <c r="T112" s="8" t="s">
        <v>23</v>
      </c>
      <c r="U112" s="15" t="s">
        <v>59</v>
      </c>
      <c r="V112" s="15" t="s">
        <v>60</v>
      </c>
      <c r="W112" s="28" t="s">
        <v>65</v>
      </c>
      <c r="X112" s="4" t="s">
        <v>62</v>
      </c>
      <c r="Y112" s="8" t="s">
        <v>9</v>
      </c>
      <c r="Z112" s="25" t="s">
        <v>318</v>
      </c>
      <c r="AA112" s="57">
        <f t="shared" si="15"/>
        <v>5.1428999999999991</v>
      </c>
      <c r="AB112" s="6" t="s">
        <v>9</v>
      </c>
      <c r="AC112" s="40"/>
      <c r="AD112" s="40"/>
      <c r="AE112" s="40"/>
      <c r="AF112" s="40"/>
      <c r="AG112" s="43"/>
      <c r="AH112" s="43"/>
      <c r="AI112" s="50"/>
      <c r="AJ112" s="4">
        <v>0</v>
      </c>
    </row>
    <row r="113" spans="1:36" s="19" customFormat="1" ht="82.5" hidden="1">
      <c r="A113" s="26">
        <f>A112+1</f>
        <v>80</v>
      </c>
      <c r="B113" s="4"/>
      <c r="C113" s="4">
        <v>1</v>
      </c>
      <c r="D113" s="4"/>
      <c r="E113" s="4"/>
      <c r="F113" s="4"/>
      <c r="G113" s="4"/>
      <c r="H113" s="4"/>
      <c r="I113" s="4"/>
      <c r="J113" s="6"/>
      <c r="K113" s="6"/>
      <c r="L113" s="56" t="s">
        <v>177</v>
      </c>
      <c r="M113" s="9" t="s">
        <v>174</v>
      </c>
      <c r="N113" s="33" t="s">
        <v>5</v>
      </c>
      <c r="O113" s="6"/>
      <c r="P113" s="6" t="s">
        <v>58</v>
      </c>
      <c r="Q113" s="15"/>
      <c r="R113" s="15" t="s">
        <v>23</v>
      </c>
      <c r="S113" s="56" t="s">
        <v>317</v>
      </c>
      <c r="T113" s="8" t="s">
        <v>23</v>
      </c>
      <c r="U113" s="15" t="s">
        <v>59</v>
      </c>
      <c r="V113" s="15" t="s">
        <v>60</v>
      </c>
      <c r="W113" s="28" t="s">
        <v>65</v>
      </c>
      <c r="X113" s="4" t="s">
        <v>62</v>
      </c>
      <c r="Y113" s="8" t="s">
        <v>9</v>
      </c>
      <c r="Z113" s="25" t="s">
        <v>318</v>
      </c>
      <c r="AA113" s="57">
        <f t="shared" si="15"/>
        <v>3.6430000000000002</v>
      </c>
      <c r="AB113" s="6" t="s">
        <v>9</v>
      </c>
      <c r="AC113" s="40"/>
      <c r="AD113" s="40"/>
      <c r="AE113" s="40"/>
      <c r="AF113" s="40"/>
      <c r="AG113" s="43"/>
      <c r="AH113" s="43"/>
      <c r="AI113" s="50"/>
      <c r="AJ113" s="4">
        <v>0</v>
      </c>
    </row>
    <row r="114" spans="1:36" s="19" customFormat="1" ht="99" hidden="1">
      <c r="A114" s="26">
        <v>79</v>
      </c>
      <c r="B114" s="4"/>
      <c r="C114" s="4">
        <v>1</v>
      </c>
      <c r="D114" s="4"/>
      <c r="E114" s="4"/>
      <c r="F114" s="4"/>
      <c r="G114" s="4"/>
      <c r="H114" s="4"/>
      <c r="I114" s="4"/>
      <c r="J114" s="6"/>
      <c r="K114" s="6"/>
      <c r="L114" s="56" t="s">
        <v>178</v>
      </c>
      <c r="M114" s="9" t="s">
        <v>176</v>
      </c>
      <c r="N114" s="33" t="s">
        <v>6</v>
      </c>
      <c r="O114" s="6"/>
      <c r="P114" s="6" t="s">
        <v>58</v>
      </c>
      <c r="Q114" s="15"/>
      <c r="R114" s="15" t="s">
        <v>23</v>
      </c>
      <c r="S114" s="56" t="s">
        <v>317</v>
      </c>
      <c r="T114" s="8" t="s">
        <v>23</v>
      </c>
      <c r="U114" s="15" t="s">
        <v>59</v>
      </c>
      <c r="V114" s="15" t="s">
        <v>60</v>
      </c>
      <c r="W114" s="28" t="s">
        <v>65</v>
      </c>
      <c r="X114" s="4" t="s">
        <v>62</v>
      </c>
      <c r="Y114" s="8" t="s">
        <v>9</v>
      </c>
      <c r="Z114" s="25" t="s">
        <v>318</v>
      </c>
      <c r="AA114" s="57">
        <f t="shared" si="15"/>
        <v>0.14149999999999999</v>
      </c>
      <c r="AB114" s="6" t="s">
        <v>9</v>
      </c>
      <c r="AC114" s="40"/>
      <c r="AD114" s="40"/>
      <c r="AE114" s="40"/>
      <c r="AF114" s="40"/>
      <c r="AG114" s="43"/>
      <c r="AH114" s="43"/>
      <c r="AI114" s="50"/>
      <c r="AJ114" s="4">
        <v>0</v>
      </c>
    </row>
    <row r="115" spans="1:36" s="19" customFormat="1" ht="39.950000000000003" customHeight="1">
      <c r="A115" s="26" t="e">
        <f>A109+1</f>
        <v>#REF!</v>
      </c>
      <c r="B115" s="4"/>
      <c r="C115" s="4"/>
      <c r="D115" s="4">
        <v>2</v>
      </c>
      <c r="E115" s="4"/>
      <c r="F115" s="4"/>
      <c r="G115" s="4"/>
      <c r="H115" s="4"/>
      <c r="I115" s="4"/>
      <c r="J115" s="6"/>
      <c r="K115" s="6"/>
      <c r="L115" s="56" t="s">
        <v>320</v>
      </c>
      <c r="M115" s="9" t="s">
        <v>321</v>
      </c>
      <c r="N115" s="55" t="s">
        <v>63</v>
      </c>
      <c r="O115" s="6"/>
      <c r="P115" s="6" t="s">
        <v>58</v>
      </c>
      <c r="Q115" s="15"/>
      <c r="R115" s="15" t="s">
        <v>23</v>
      </c>
      <c r="S115" s="32" t="s">
        <v>64</v>
      </c>
      <c r="T115" s="8" t="s">
        <v>9</v>
      </c>
      <c r="U115" s="15" t="s">
        <v>59</v>
      </c>
      <c r="V115" s="15" t="s">
        <v>60</v>
      </c>
      <c r="W115" s="28" t="s">
        <v>322</v>
      </c>
      <c r="X115" s="4" t="s">
        <v>62</v>
      </c>
      <c r="Y115" s="8" t="s">
        <v>9</v>
      </c>
      <c r="Z115" s="25" t="s">
        <v>318</v>
      </c>
      <c r="AA115" s="58">
        <v>0.5</v>
      </c>
      <c r="AB115" s="59" t="s">
        <v>9</v>
      </c>
      <c r="AC115" s="40"/>
      <c r="AD115" s="40"/>
      <c r="AE115" s="40"/>
      <c r="AF115" s="40"/>
      <c r="AG115" s="43"/>
      <c r="AH115" s="43"/>
      <c r="AI115" s="51"/>
      <c r="AJ115" s="4">
        <v>1</v>
      </c>
    </row>
    <row r="116" spans="1:36" ht="39.950000000000003" hidden="1" customHeight="1">
      <c r="A116" s="26" t="e">
        <f t="shared" ref="A116:A120" si="16">A115+1</f>
        <v>#REF!</v>
      </c>
      <c r="B116" s="4"/>
      <c r="C116" s="4"/>
      <c r="D116" s="4">
        <v>2</v>
      </c>
      <c r="E116" s="52"/>
      <c r="F116" s="4"/>
      <c r="G116" s="52"/>
      <c r="H116" s="4"/>
      <c r="I116" s="4"/>
      <c r="J116" s="6"/>
      <c r="K116" s="6"/>
      <c r="L116" s="56" t="s">
        <v>323</v>
      </c>
      <c r="M116" s="9" t="s">
        <v>131</v>
      </c>
      <c r="N116" s="55" t="s">
        <v>66</v>
      </c>
      <c r="O116" s="6"/>
      <c r="P116" s="6" t="s">
        <v>58</v>
      </c>
      <c r="Q116" s="15"/>
      <c r="R116" s="15" t="s">
        <v>23</v>
      </c>
      <c r="S116" s="32" t="s">
        <v>64</v>
      </c>
      <c r="T116" s="8" t="s">
        <v>9</v>
      </c>
      <c r="U116" s="15" t="s">
        <v>59</v>
      </c>
      <c r="V116" s="15" t="s">
        <v>60</v>
      </c>
      <c r="W116" s="28" t="s">
        <v>322</v>
      </c>
      <c r="X116" s="4" t="s">
        <v>62</v>
      </c>
      <c r="Y116" s="8" t="s">
        <v>9</v>
      </c>
      <c r="Z116" s="25" t="s">
        <v>318</v>
      </c>
      <c r="AA116" s="58">
        <v>0.5</v>
      </c>
      <c r="AB116" s="59" t="s">
        <v>9</v>
      </c>
      <c r="AC116" s="40"/>
      <c r="AD116" s="40"/>
      <c r="AE116" s="40"/>
      <c r="AF116" s="40"/>
      <c r="AG116" s="43"/>
      <c r="AH116" s="43"/>
      <c r="AI116" s="51"/>
      <c r="AJ116" s="4">
        <v>0</v>
      </c>
    </row>
    <row r="117" spans="1:36" ht="39.950000000000003" hidden="1" customHeight="1">
      <c r="A117" s="26">
        <v>82</v>
      </c>
      <c r="B117" s="4"/>
      <c r="C117" s="4"/>
      <c r="D117" s="4">
        <v>2</v>
      </c>
      <c r="E117" s="52"/>
      <c r="F117" s="4"/>
      <c r="G117" s="52"/>
      <c r="H117" s="4"/>
      <c r="I117" s="4"/>
      <c r="J117" s="6"/>
      <c r="K117" s="6"/>
      <c r="L117" s="56" t="s">
        <v>324</v>
      </c>
      <c r="M117" s="9" t="s">
        <v>129</v>
      </c>
      <c r="N117" s="55" t="s">
        <v>195</v>
      </c>
      <c r="O117" s="6"/>
      <c r="P117" s="6" t="s">
        <v>58</v>
      </c>
      <c r="Q117" s="15"/>
      <c r="R117" s="15" t="s">
        <v>23</v>
      </c>
      <c r="S117" s="32" t="s">
        <v>64</v>
      </c>
      <c r="T117" s="8" t="s">
        <v>9</v>
      </c>
      <c r="U117" s="15" t="s">
        <v>59</v>
      </c>
      <c r="V117" s="15" t="s">
        <v>60</v>
      </c>
      <c r="W117" s="28" t="s">
        <v>322</v>
      </c>
      <c r="X117" s="4" t="s">
        <v>62</v>
      </c>
      <c r="Y117" s="8" t="s">
        <v>9</v>
      </c>
      <c r="Z117" s="25" t="s">
        <v>318</v>
      </c>
      <c r="AA117" s="58">
        <v>0.5</v>
      </c>
      <c r="AB117" s="59" t="s">
        <v>9</v>
      </c>
      <c r="AC117" s="40"/>
      <c r="AD117" s="40"/>
      <c r="AE117" s="40"/>
      <c r="AF117" s="40"/>
      <c r="AG117" s="43"/>
      <c r="AH117" s="43"/>
      <c r="AI117" s="51"/>
      <c r="AJ117" s="4">
        <v>0</v>
      </c>
    </row>
    <row r="118" spans="1:36" s="18" customFormat="1" ht="82.5" hidden="1">
      <c r="A118" s="26">
        <f t="shared" si="16"/>
        <v>83</v>
      </c>
      <c r="B118" s="4"/>
      <c r="C118" s="4"/>
      <c r="D118" s="4">
        <v>2</v>
      </c>
      <c r="E118" s="52"/>
      <c r="F118" s="4"/>
      <c r="G118" s="52"/>
      <c r="H118" s="4"/>
      <c r="I118" s="4"/>
      <c r="J118" s="6"/>
      <c r="K118" s="6"/>
      <c r="L118" s="56" t="s">
        <v>179</v>
      </c>
      <c r="M118" s="9" t="s">
        <v>131</v>
      </c>
      <c r="N118" s="33" t="s">
        <v>3</v>
      </c>
      <c r="O118" s="6"/>
      <c r="P118" s="6" t="s">
        <v>58</v>
      </c>
      <c r="Q118" s="15"/>
      <c r="R118" s="15" t="s">
        <v>23</v>
      </c>
      <c r="S118" s="32" t="s">
        <v>64</v>
      </c>
      <c r="T118" s="8" t="s">
        <v>9</v>
      </c>
      <c r="U118" s="15" t="s">
        <v>59</v>
      </c>
      <c r="V118" s="15" t="s">
        <v>60</v>
      </c>
      <c r="W118" s="28" t="s">
        <v>322</v>
      </c>
      <c r="X118" s="4" t="s">
        <v>62</v>
      </c>
      <c r="Y118" s="8" t="s">
        <v>9</v>
      </c>
      <c r="Z118" s="25" t="s">
        <v>318</v>
      </c>
      <c r="AA118" s="58">
        <v>0.5</v>
      </c>
      <c r="AB118" s="59" t="s">
        <v>9</v>
      </c>
      <c r="AC118" s="40"/>
      <c r="AD118" s="40"/>
      <c r="AE118" s="40"/>
      <c r="AF118" s="40"/>
      <c r="AG118" s="43"/>
      <c r="AH118" s="43"/>
      <c r="AI118" s="51"/>
      <c r="AJ118" s="4">
        <v>0</v>
      </c>
    </row>
    <row r="119" spans="1:36" ht="99" hidden="1">
      <c r="A119" s="26">
        <v>82</v>
      </c>
      <c r="B119" s="4"/>
      <c r="C119" s="4"/>
      <c r="D119" s="4">
        <v>2</v>
      </c>
      <c r="E119" s="52"/>
      <c r="F119" s="4"/>
      <c r="G119" s="52"/>
      <c r="H119" s="4"/>
      <c r="I119" s="4"/>
      <c r="J119" s="6"/>
      <c r="K119" s="6"/>
      <c r="L119" s="56" t="s">
        <v>128</v>
      </c>
      <c r="M119" s="9" t="s">
        <v>129</v>
      </c>
      <c r="N119" s="33" t="s">
        <v>4</v>
      </c>
      <c r="O119" s="6"/>
      <c r="P119" s="6" t="s">
        <v>58</v>
      </c>
      <c r="Q119" s="15"/>
      <c r="R119" s="15" t="s">
        <v>23</v>
      </c>
      <c r="S119" s="32" t="s">
        <v>64</v>
      </c>
      <c r="T119" s="8" t="s">
        <v>9</v>
      </c>
      <c r="U119" s="15" t="s">
        <v>59</v>
      </c>
      <c r="V119" s="15" t="s">
        <v>60</v>
      </c>
      <c r="W119" s="28" t="s">
        <v>322</v>
      </c>
      <c r="X119" s="4" t="s">
        <v>62</v>
      </c>
      <c r="Y119" s="8" t="s">
        <v>9</v>
      </c>
      <c r="Z119" s="25" t="s">
        <v>318</v>
      </c>
      <c r="AA119" s="58">
        <v>0.5</v>
      </c>
      <c r="AB119" s="59" t="s">
        <v>9</v>
      </c>
      <c r="AC119" s="40"/>
      <c r="AD119" s="40"/>
      <c r="AE119" s="40"/>
      <c r="AF119" s="40"/>
      <c r="AG119" s="43"/>
      <c r="AH119" s="43"/>
      <c r="AI119" s="51"/>
      <c r="AJ119" s="4">
        <v>0</v>
      </c>
    </row>
    <row r="120" spans="1:36" s="18" customFormat="1" ht="82.5" hidden="1">
      <c r="A120" s="26">
        <f t="shared" si="16"/>
        <v>83</v>
      </c>
      <c r="B120" s="4"/>
      <c r="C120" s="4"/>
      <c r="D120" s="4">
        <v>2</v>
      </c>
      <c r="E120" s="52"/>
      <c r="F120" s="4"/>
      <c r="G120" s="52"/>
      <c r="H120" s="4"/>
      <c r="I120" s="4"/>
      <c r="J120" s="6"/>
      <c r="K120" s="6"/>
      <c r="L120" s="56" t="s">
        <v>130</v>
      </c>
      <c r="M120" s="9" t="s">
        <v>131</v>
      </c>
      <c r="N120" s="33" t="s">
        <v>5</v>
      </c>
      <c r="O120" s="6"/>
      <c r="P120" s="6" t="s">
        <v>58</v>
      </c>
      <c r="Q120" s="15"/>
      <c r="R120" s="15" t="s">
        <v>23</v>
      </c>
      <c r="S120" s="32" t="s">
        <v>64</v>
      </c>
      <c r="T120" s="8" t="s">
        <v>9</v>
      </c>
      <c r="U120" s="15" t="s">
        <v>59</v>
      </c>
      <c r="V120" s="15" t="s">
        <v>60</v>
      </c>
      <c r="W120" s="28" t="s">
        <v>322</v>
      </c>
      <c r="X120" s="4" t="s">
        <v>62</v>
      </c>
      <c r="Y120" s="8" t="s">
        <v>9</v>
      </c>
      <c r="Z120" s="25" t="s">
        <v>318</v>
      </c>
      <c r="AA120" s="58">
        <v>0.5</v>
      </c>
      <c r="AB120" s="59" t="s">
        <v>9</v>
      </c>
      <c r="AC120" s="40"/>
      <c r="AD120" s="40"/>
      <c r="AE120" s="40"/>
      <c r="AF120" s="40"/>
      <c r="AG120" s="43"/>
      <c r="AH120" s="43"/>
      <c r="AI120" s="51"/>
      <c r="AJ120" s="4">
        <v>0</v>
      </c>
    </row>
    <row r="121" spans="1:36" s="71" customFormat="1" ht="99" hidden="1">
      <c r="A121" s="72">
        <v>82</v>
      </c>
      <c r="B121" s="16"/>
      <c r="C121" s="16"/>
      <c r="D121" s="16">
        <v>2</v>
      </c>
      <c r="E121" s="78"/>
      <c r="F121" s="16"/>
      <c r="G121" s="78"/>
      <c r="H121" s="16"/>
      <c r="I121" s="16"/>
      <c r="J121" s="12"/>
      <c r="K121" s="12"/>
      <c r="L121" s="79" t="s">
        <v>132</v>
      </c>
      <c r="M121" s="11" t="s">
        <v>129</v>
      </c>
      <c r="N121" s="74" t="s">
        <v>6</v>
      </c>
      <c r="O121" s="12"/>
      <c r="P121" s="12" t="s">
        <v>58</v>
      </c>
      <c r="Q121" s="67"/>
      <c r="R121" s="67" t="s">
        <v>23</v>
      </c>
      <c r="S121" s="73" t="s">
        <v>64</v>
      </c>
      <c r="T121" s="10" t="s">
        <v>9</v>
      </c>
      <c r="U121" s="67" t="s">
        <v>59</v>
      </c>
      <c r="V121" s="67" t="s">
        <v>60</v>
      </c>
      <c r="W121" s="69" t="s">
        <v>322</v>
      </c>
      <c r="X121" s="16" t="s">
        <v>62</v>
      </c>
      <c r="Y121" s="10" t="s">
        <v>9</v>
      </c>
      <c r="Z121" s="66" t="s">
        <v>318</v>
      </c>
      <c r="AA121" s="80">
        <v>0.5</v>
      </c>
      <c r="AB121" s="81" t="s">
        <v>9</v>
      </c>
      <c r="AC121" s="68"/>
      <c r="AD121" s="68"/>
      <c r="AE121" s="68"/>
      <c r="AF121" s="68"/>
      <c r="AG121" s="70"/>
      <c r="AH121" s="70"/>
      <c r="AI121" s="82"/>
      <c r="AJ121" s="16">
        <v>0</v>
      </c>
    </row>
    <row r="122" spans="1:36" ht="39.950000000000003" customHeight="1">
      <c r="A122" s="26" t="e">
        <f>A116+1</f>
        <v>#REF!</v>
      </c>
      <c r="B122" s="4"/>
      <c r="C122" s="4"/>
      <c r="D122" s="4">
        <v>2</v>
      </c>
      <c r="E122" s="28"/>
      <c r="F122" s="4"/>
      <c r="G122" s="4"/>
      <c r="H122" s="4"/>
      <c r="I122" s="4"/>
      <c r="J122" s="6"/>
      <c r="K122" s="6"/>
      <c r="L122" s="32" t="s">
        <v>79</v>
      </c>
      <c r="M122" s="9" t="s">
        <v>80</v>
      </c>
      <c r="N122" s="34" t="s">
        <v>81</v>
      </c>
      <c r="O122" s="6"/>
      <c r="P122" s="6" t="s">
        <v>58</v>
      </c>
      <c r="Q122" s="6" t="s">
        <v>9</v>
      </c>
      <c r="R122" s="15" t="s">
        <v>23</v>
      </c>
      <c r="S122" s="32" t="s">
        <v>64</v>
      </c>
      <c r="T122" s="8" t="s">
        <v>9</v>
      </c>
      <c r="U122" s="15" t="s">
        <v>60</v>
      </c>
      <c r="V122" s="15" t="s">
        <v>59</v>
      </c>
      <c r="W122" s="25" t="s">
        <v>81</v>
      </c>
      <c r="X122" s="8" t="s">
        <v>9</v>
      </c>
      <c r="Y122" s="8" t="s">
        <v>9</v>
      </c>
      <c r="Z122" s="8" t="s">
        <v>9</v>
      </c>
      <c r="AA122" s="44">
        <v>1E-3</v>
      </c>
      <c r="AB122" s="6" t="s">
        <v>9</v>
      </c>
      <c r="AC122" s="40"/>
      <c r="AD122" s="40"/>
      <c r="AE122" s="40"/>
      <c r="AF122" s="40"/>
      <c r="AG122" s="43"/>
      <c r="AH122" s="43"/>
      <c r="AI122" s="50"/>
      <c r="AJ122" s="4">
        <v>47</v>
      </c>
    </row>
    <row r="123" spans="1:36" ht="39.950000000000003" customHeight="1">
      <c r="A123" s="26" t="e">
        <f t="shared" ref="A123:A152" si="17">A122+1</f>
        <v>#REF!</v>
      </c>
      <c r="B123" s="4"/>
      <c r="C123" s="4"/>
      <c r="D123" s="4">
        <v>2</v>
      </c>
      <c r="E123" s="52"/>
      <c r="F123" s="4"/>
      <c r="G123" s="52"/>
      <c r="H123" s="4"/>
      <c r="I123" s="4"/>
      <c r="J123" s="6"/>
      <c r="K123" s="6"/>
      <c r="L123" s="56" t="s">
        <v>325</v>
      </c>
      <c r="M123" s="9" t="s">
        <v>326</v>
      </c>
      <c r="N123" s="55" t="s">
        <v>67</v>
      </c>
      <c r="O123" s="6"/>
      <c r="P123" s="6" t="s">
        <v>58</v>
      </c>
      <c r="Q123" s="15"/>
      <c r="R123" s="15" t="s">
        <v>23</v>
      </c>
      <c r="S123" s="56" t="s">
        <v>325</v>
      </c>
      <c r="T123" s="15" t="s">
        <v>23</v>
      </c>
      <c r="U123" s="15" t="s">
        <v>59</v>
      </c>
      <c r="V123" s="15" t="s">
        <v>60</v>
      </c>
      <c r="W123" s="28" t="s">
        <v>65</v>
      </c>
      <c r="X123" s="4" t="s">
        <v>62</v>
      </c>
      <c r="Y123" s="8" t="s">
        <v>9</v>
      </c>
      <c r="Z123" s="8" t="s">
        <v>9</v>
      </c>
      <c r="AA123" s="58">
        <f>AA124+AA125*AJ125+AA126+AA127*AJ127+AA128+AA129</f>
        <v>5.1052</v>
      </c>
      <c r="AB123" s="6" t="s">
        <v>9</v>
      </c>
      <c r="AC123" s="40"/>
      <c r="AD123" s="40"/>
      <c r="AE123" s="40"/>
      <c r="AF123" s="40"/>
      <c r="AG123" s="43"/>
      <c r="AH123" s="43"/>
      <c r="AI123" s="50"/>
      <c r="AJ123" s="4">
        <v>1</v>
      </c>
    </row>
    <row r="124" spans="1:36" ht="39.950000000000003" customHeight="1">
      <c r="A124" s="26" t="e">
        <f t="shared" si="17"/>
        <v>#REF!</v>
      </c>
      <c r="B124" s="4"/>
      <c r="C124" s="4"/>
      <c r="D124" s="52"/>
      <c r="E124" s="4">
        <v>3</v>
      </c>
      <c r="F124" s="4"/>
      <c r="G124" s="52"/>
      <c r="H124" s="4"/>
      <c r="I124" s="4"/>
      <c r="J124" s="6"/>
      <c r="K124" s="6"/>
      <c r="L124" s="56" t="s">
        <v>327</v>
      </c>
      <c r="M124" s="9" t="s">
        <v>328</v>
      </c>
      <c r="N124" s="55" t="s">
        <v>67</v>
      </c>
      <c r="O124" s="28"/>
      <c r="P124" s="6" t="s">
        <v>58</v>
      </c>
      <c r="Q124" s="15"/>
      <c r="R124" s="15" t="s">
        <v>23</v>
      </c>
      <c r="S124" s="32" t="s">
        <v>64</v>
      </c>
      <c r="T124" s="8" t="s">
        <v>9</v>
      </c>
      <c r="U124" s="15" t="s">
        <v>59</v>
      </c>
      <c r="V124" s="15" t="s">
        <v>60</v>
      </c>
      <c r="W124" s="25" t="s">
        <v>70</v>
      </c>
      <c r="X124" s="4" t="s">
        <v>329</v>
      </c>
      <c r="Y124" s="8" t="s">
        <v>330</v>
      </c>
      <c r="Z124" s="8" t="s">
        <v>9</v>
      </c>
      <c r="AA124" s="80">
        <v>3.6</v>
      </c>
      <c r="AB124" s="6" t="s">
        <v>9</v>
      </c>
      <c r="AC124" s="40"/>
      <c r="AD124" s="40"/>
      <c r="AE124" s="40"/>
      <c r="AF124" s="40"/>
      <c r="AG124" s="43"/>
      <c r="AH124" s="43"/>
      <c r="AI124" s="50"/>
      <c r="AJ124" s="4">
        <v>1</v>
      </c>
    </row>
    <row r="125" spans="1:36" ht="39.950000000000003" customHeight="1">
      <c r="A125" s="26" t="e">
        <f t="shared" si="17"/>
        <v>#REF!</v>
      </c>
      <c r="B125" s="4"/>
      <c r="C125" s="4"/>
      <c r="D125" s="52"/>
      <c r="E125" s="4">
        <v>3</v>
      </c>
      <c r="F125" s="4"/>
      <c r="G125" s="52"/>
      <c r="H125" s="4"/>
      <c r="I125" s="4"/>
      <c r="J125" s="6"/>
      <c r="K125" s="6"/>
      <c r="L125" s="56" t="s">
        <v>235</v>
      </c>
      <c r="M125" s="9" t="s">
        <v>278</v>
      </c>
      <c r="N125" s="55" t="s">
        <v>72</v>
      </c>
      <c r="O125" s="28"/>
      <c r="P125" s="6" t="s">
        <v>58</v>
      </c>
      <c r="Q125" s="15"/>
      <c r="R125" s="15" t="s">
        <v>23</v>
      </c>
      <c r="S125" s="32" t="s">
        <v>64</v>
      </c>
      <c r="T125" s="8" t="s">
        <v>9</v>
      </c>
      <c r="U125" s="15" t="s">
        <v>59</v>
      </c>
      <c r="V125" s="15" t="s">
        <v>60</v>
      </c>
      <c r="W125" s="25" t="s">
        <v>68</v>
      </c>
      <c r="X125" s="4" t="s">
        <v>279</v>
      </c>
      <c r="Y125" s="8" t="s">
        <v>73</v>
      </c>
      <c r="Z125" s="25" t="s">
        <v>9</v>
      </c>
      <c r="AA125" s="61">
        <v>0.01</v>
      </c>
      <c r="AB125" s="6" t="s">
        <v>9</v>
      </c>
      <c r="AC125" s="40"/>
      <c r="AD125" s="40"/>
      <c r="AE125" s="40"/>
      <c r="AF125" s="40"/>
      <c r="AG125" s="43"/>
      <c r="AH125" s="43"/>
      <c r="AI125" s="50"/>
      <c r="AJ125" s="4">
        <v>2</v>
      </c>
    </row>
    <row r="126" spans="1:36" ht="39.950000000000003" customHeight="1">
      <c r="A126" s="26" t="e">
        <f t="shared" si="17"/>
        <v>#REF!</v>
      </c>
      <c r="B126" s="4"/>
      <c r="C126" s="4"/>
      <c r="D126" s="52"/>
      <c r="E126" s="4">
        <v>3</v>
      </c>
      <c r="F126" s="4"/>
      <c r="G126" s="52"/>
      <c r="H126" s="4"/>
      <c r="I126" s="4"/>
      <c r="J126" s="6"/>
      <c r="K126" s="6"/>
      <c r="L126" s="56" t="s">
        <v>74</v>
      </c>
      <c r="M126" s="9" t="s">
        <v>75</v>
      </c>
      <c r="N126" s="55" t="s">
        <v>72</v>
      </c>
      <c r="O126" s="28"/>
      <c r="P126" s="6" t="s">
        <v>58</v>
      </c>
      <c r="Q126" s="15"/>
      <c r="R126" s="15" t="s">
        <v>23</v>
      </c>
      <c r="S126" s="32" t="s">
        <v>64</v>
      </c>
      <c r="T126" s="8" t="s">
        <v>9</v>
      </c>
      <c r="U126" s="15" t="s">
        <v>59</v>
      </c>
      <c r="V126" s="15" t="s">
        <v>60</v>
      </c>
      <c r="W126" s="25" t="s">
        <v>68</v>
      </c>
      <c r="X126" s="4" t="s">
        <v>331</v>
      </c>
      <c r="Y126" s="8" t="s">
        <v>73</v>
      </c>
      <c r="Z126" s="25" t="s">
        <v>9</v>
      </c>
      <c r="AA126" s="60">
        <v>1.77E-2</v>
      </c>
      <c r="AB126" s="6" t="s">
        <v>9</v>
      </c>
      <c r="AC126" s="40"/>
      <c r="AD126" s="40"/>
      <c r="AE126" s="40"/>
      <c r="AF126" s="40"/>
      <c r="AG126" s="43"/>
      <c r="AH126" s="43"/>
      <c r="AI126" s="50"/>
      <c r="AJ126" s="4">
        <v>1</v>
      </c>
    </row>
    <row r="127" spans="1:36" ht="39.950000000000003" customHeight="1">
      <c r="A127" s="26" t="e">
        <f t="shared" si="17"/>
        <v>#REF!</v>
      </c>
      <c r="B127" s="25"/>
      <c r="C127" s="4"/>
      <c r="D127" s="52"/>
      <c r="E127" s="4">
        <v>3</v>
      </c>
      <c r="F127" s="4"/>
      <c r="G127" s="52"/>
      <c r="H127" s="4"/>
      <c r="I127" s="4"/>
      <c r="J127" s="6"/>
      <c r="K127" s="6"/>
      <c r="L127" s="8" t="s">
        <v>121</v>
      </c>
      <c r="M127" s="9" t="s">
        <v>122</v>
      </c>
      <c r="N127" s="55" t="s">
        <v>72</v>
      </c>
      <c r="O127" s="53"/>
      <c r="P127" s="25" t="s">
        <v>58</v>
      </c>
      <c r="Q127" s="15"/>
      <c r="R127" s="15" t="s">
        <v>23</v>
      </c>
      <c r="S127" s="32" t="s">
        <v>64</v>
      </c>
      <c r="T127" s="8" t="s">
        <v>9</v>
      </c>
      <c r="U127" s="15" t="s">
        <v>59</v>
      </c>
      <c r="V127" s="15" t="s">
        <v>60</v>
      </c>
      <c r="W127" s="28" t="s">
        <v>120</v>
      </c>
      <c r="X127" s="4" t="s">
        <v>332</v>
      </c>
      <c r="Y127" s="25" t="s">
        <v>73</v>
      </c>
      <c r="Z127" s="4" t="s">
        <v>9</v>
      </c>
      <c r="AA127" s="45">
        <v>2.53E-2</v>
      </c>
      <c r="AB127" s="6" t="s">
        <v>9</v>
      </c>
      <c r="AC127" s="40"/>
      <c r="AD127" s="40"/>
      <c r="AE127" s="40"/>
      <c r="AF127" s="40"/>
      <c r="AG127" s="43"/>
      <c r="AH127" s="43"/>
      <c r="AI127" s="50"/>
      <c r="AJ127" s="4">
        <v>3</v>
      </c>
    </row>
    <row r="128" spans="1:36" ht="39.950000000000003" customHeight="1">
      <c r="A128" s="26" t="e">
        <f t="shared" si="17"/>
        <v>#REF!</v>
      </c>
      <c r="B128" s="4"/>
      <c r="C128" s="4"/>
      <c r="D128" s="52"/>
      <c r="E128" s="4">
        <v>3</v>
      </c>
      <c r="F128" s="4"/>
      <c r="G128" s="52"/>
      <c r="H128" s="4"/>
      <c r="I128" s="4"/>
      <c r="J128" s="6"/>
      <c r="K128" s="6"/>
      <c r="L128" s="56">
        <v>330102400400</v>
      </c>
      <c r="M128" s="9" t="s">
        <v>333</v>
      </c>
      <c r="N128" s="34" t="s">
        <v>108</v>
      </c>
      <c r="O128" s="28"/>
      <c r="P128" s="6" t="s">
        <v>58</v>
      </c>
      <c r="Q128" s="15"/>
      <c r="R128" s="15" t="s">
        <v>23</v>
      </c>
      <c r="S128" s="32" t="s">
        <v>64</v>
      </c>
      <c r="T128" s="8" t="s">
        <v>9</v>
      </c>
      <c r="U128" s="15" t="s">
        <v>60</v>
      </c>
      <c r="V128" s="15" t="s">
        <v>59</v>
      </c>
      <c r="W128" s="25" t="s">
        <v>70</v>
      </c>
      <c r="X128" s="4" t="s">
        <v>334</v>
      </c>
      <c r="Y128" s="8" t="s">
        <v>9</v>
      </c>
      <c r="Z128" s="25" t="s">
        <v>335</v>
      </c>
      <c r="AA128" s="58">
        <v>5.5599999999999997E-2</v>
      </c>
      <c r="AB128" s="6" t="s">
        <v>9</v>
      </c>
      <c r="AC128" s="40"/>
      <c r="AD128" s="40"/>
      <c r="AE128" s="40"/>
      <c r="AF128" s="40"/>
      <c r="AG128" s="43"/>
      <c r="AH128" s="43"/>
      <c r="AI128" s="50"/>
      <c r="AJ128" s="4">
        <v>1</v>
      </c>
    </row>
    <row r="129" spans="1:36" ht="39.950000000000003" customHeight="1">
      <c r="A129" s="26" t="e">
        <f t="shared" si="17"/>
        <v>#REF!</v>
      </c>
      <c r="B129" s="4"/>
      <c r="C129" s="4"/>
      <c r="D129" s="52"/>
      <c r="E129" s="4">
        <v>3</v>
      </c>
      <c r="F129" s="4"/>
      <c r="G129" s="52"/>
      <c r="H129" s="4"/>
      <c r="I129" s="4"/>
      <c r="J129" s="6"/>
      <c r="K129" s="6"/>
      <c r="L129" s="56" t="s">
        <v>336</v>
      </c>
      <c r="M129" s="9" t="s">
        <v>337</v>
      </c>
      <c r="N129" s="55" t="s">
        <v>67</v>
      </c>
      <c r="O129" s="6"/>
      <c r="P129" s="6" t="s">
        <v>58</v>
      </c>
      <c r="Q129" s="15"/>
      <c r="R129" s="15" t="s">
        <v>23</v>
      </c>
      <c r="S129" s="56" t="s">
        <v>336</v>
      </c>
      <c r="T129" s="15" t="s">
        <v>23</v>
      </c>
      <c r="U129" s="15" t="s">
        <v>59</v>
      </c>
      <c r="V129" s="15" t="s">
        <v>60</v>
      </c>
      <c r="W129" s="25" t="s">
        <v>65</v>
      </c>
      <c r="X129" s="4" t="s">
        <v>62</v>
      </c>
      <c r="Y129" s="8" t="s">
        <v>9</v>
      </c>
      <c r="Z129" s="25" t="s">
        <v>9</v>
      </c>
      <c r="AA129" s="57">
        <f>AA130+AA131+AA132+AA133+AA134+AA135+AA136+AA137+AA138+AA139+AA140*AJ140</f>
        <v>1.3360000000000001</v>
      </c>
      <c r="AB129" s="6" t="s">
        <v>9</v>
      </c>
      <c r="AC129" s="40"/>
      <c r="AD129" s="40"/>
      <c r="AE129" s="40"/>
      <c r="AF129" s="40"/>
      <c r="AG129" s="43"/>
      <c r="AH129" s="43"/>
      <c r="AI129" s="50"/>
      <c r="AJ129" s="4">
        <v>1</v>
      </c>
    </row>
    <row r="130" spans="1:36" ht="39.950000000000003" customHeight="1">
      <c r="A130" s="26" t="e">
        <f t="shared" si="17"/>
        <v>#REF!</v>
      </c>
      <c r="B130" s="4"/>
      <c r="C130" s="4"/>
      <c r="D130" s="52"/>
      <c r="E130" s="52"/>
      <c r="F130" s="4">
        <v>4</v>
      </c>
      <c r="G130" s="52"/>
      <c r="H130" s="4"/>
      <c r="I130" s="4"/>
      <c r="J130" s="6"/>
      <c r="K130" s="6"/>
      <c r="L130" s="56" t="s">
        <v>338</v>
      </c>
      <c r="M130" s="9" t="s">
        <v>339</v>
      </c>
      <c r="N130" s="55" t="s">
        <v>67</v>
      </c>
      <c r="O130" s="6"/>
      <c r="P130" s="6" t="s">
        <v>58</v>
      </c>
      <c r="Q130" s="15"/>
      <c r="R130" s="15" t="s">
        <v>23</v>
      </c>
      <c r="S130" s="56" t="s">
        <v>338</v>
      </c>
      <c r="T130" s="15" t="s">
        <v>23</v>
      </c>
      <c r="U130" s="15" t="s">
        <v>59</v>
      </c>
      <c r="V130" s="15" t="s">
        <v>60</v>
      </c>
      <c r="W130" s="25" t="s">
        <v>68</v>
      </c>
      <c r="X130" s="4" t="s">
        <v>340</v>
      </c>
      <c r="Y130" s="8" t="s">
        <v>69</v>
      </c>
      <c r="Z130" s="25" t="s">
        <v>9</v>
      </c>
      <c r="AA130" s="58">
        <v>9.01E-2</v>
      </c>
      <c r="AB130" s="6" t="s">
        <v>9</v>
      </c>
      <c r="AC130" s="40"/>
      <c r="AD130" s="40"/>
      <c r="AE130" s="40"/>
      <c r="AF130" s="40"/>
      <c r="AG130" s="43"/>
      <c r="AH130" s="43"/>
      <c r="AI130" s="50"/>
      <c r="AJ130" s="4">
        <v>1</v>
      </c>
    </row>
    <row r="131" spans="1:36" ht="39.950000000000003" customHeight="1">
      <c r="A131" s="26" t="e">
        <f t="shared" si="17"/>
        <v>#REF!</v>
      </c>
      <c r="B131" s="4"/>
      <c r="C131" s="4"/>
      <c r="D131" s="52"/>
      <c r="E131" s="52"/>
      <c r="F131" s="4">
        <v>4</v>
      </c>
      <c r="G131" s="52"/>
      <c r="H131" s="4"/>
      <c r="I131" s="4"/>
      <c r="J131" s="6"/>
      <c r="K131" s="6"/>
      <c r="L131" s="56" t="s">
        <v>341</v>
      </c>
      <c r="M131" s="9" t="s">
        <v>342</v>
      </c>
      <c r="N131" s="55" t="s">
        <v>67</v>
      </c>
      <c r="O131" s="6"/>
      <c r="P131" s="6" t="s">
        <v>58</v>
      </c>
      <c r="Q131" s="15"/>
      <c r="R131" s="15" t="s">
        <v>23</v>
      </c>
      <c r="S131" s="56" t="s">
        <v>341</v>
      </c>
      <c r="T131" s="15" t="s">
        <v>23</v>
      </c>
      <c r="U131" s="15" t="s">
        <v>59</v>
      </c>
      <c r="V131" s="15" t="s">
        <v>60</v>
      </c>
      <c r="W131" s="25" t="s">
        <v>68</v>
      </c>
      <c r="X131" s="4" t="s">
        <v>340</v>
      </c>
      <c r="Y131" s="8" t="s">
        <v>69</v>
      </c>
      <c r="Z131" s="25" t="s">
        <v>9</v>
      </c>
      <c r="AA131" s="58">
        <v>9.0700000000000003E-2</v>
      </c>
      <c r="AB131" s="6" t="s">
        <v>9</v>
      </c>
      <c r="AC131" s="40"/>
      <c r="AD131" s="40"/>
      <c r="AE131" s="40"/>
      <c r="AF131" s="40"/>
      <c r="AG131" s="43"/>
      <c r="AH131" s="43"/>
      <c r="AI131" s="50"/>
      <c r="AJ131" s="4">
        <v>1</v>
      </c>
    </row>
    <row r="132" spans="1:36" ht="39.950000000000003" customHeight="1">
      <c r="A132" s="26" t="e">
        <f t="shared" si="17"/>
        <v>#REF!</v>
      </c>
      <c r="B132" s="4"/>
      <c r="C132" s="4"/>
      <c r="D132" s="52"/>
      <c r="E132" s="52"/>
      <c r="F132" s="4">
        <v>4</v>
      </c>
      <c r="G132" s="52"/>
      <c r="H132" s="4"/>
      <c r="I132" s="4"/>
      <c r="J132" s="6"/>
      <c r="K132" s="6"/>
      <c r="L132" s="56" t="s">
        <v>343</v>
      </c>
      <c r="M132" s="9" t="s">
        <v>344</v>
      </c>
      <c r="N132" s="55" t="s">
        <v>67</v>
      </c>
      <c r="O132" s="6"/>
      <c r="P132" s="6" t="s">
        <v>58</v>
      </c>
      <c r="Q132" s="15"/>
      <c r="R132" s="15" t="s">
        <v>23</v>
      </c>
      <c r="S132" s="56" t="s">
        <v>343</v>
      </c>
      <c r="T132" s="15" t="s">
        <v>23</v>
      </c>
      <c r="U132" s="15" t="s">
        <v>59</v>
      </c>
      <c r="V132" s="15" t="s">
        <v>60</v>
      </c>
      <c r="W132" s="25" t="s">
        <v>68</v>
      </c>
      <c r="X132" s="4" t="s">
        <v>340</v>
      </c>
      <c r="Y132" s="8" t="s">
        <v>69</v>
      </c>
      <c r="Z132" s="25" t="s">
        <v>9</v>
      </c>
      <c r="AA132" s="58">
        <v>0.12809999999999999</v>
      </c>
      <c r="AB132" s="6" t="s">
        <v>9</v>
      </c>
      <c r="AC132" s="40"/>
      <c r="AD132" s="40"/>
      <c r="AE132" s="40"/>
      <c r="AF132" s="40"/>
      <c r="AG132" s="43"/>
      <c r="AH132" s="43"/>
      <c r="AI132" s="50"/>
      <c r="AJ132" s="4">
        <v>1</v>
      </c>
    </row>
    <row r="133" spans="1:36" ht="39.950000000000003" customHeight="1">
      <c r="A133" s="26" t="e">
        <f t="shared" si="17"/>
        <v>#REF!</v>
      </c>
      <c r="B133" s="4"/>
      <c r="C133" s="4"/>
      <c r="D133" s="52"/>
      <c r="E133" s="52"/>
      <c r="F133" s="4">
        <v>4</v>
      </c>
      <c r="G133" s="52"/>
      <c r="H133" s="4"/>
      <c r="I133" s="4"/>
      <c r="J133" s="6"/>
      <c r="K133" s="6"/>
      <c r="L133" s="56" t="s">
        <v>345</v>
      </c>
      <c r="M133" s="9" t="s">
        <v>346</v>
      </c>
      <c r="N133" s="55" t="s">
        <v>67</v>
      </c>
      <c r="O133" s="6"/>
      <c r="P133" s="6" t="s">
        <v>58</v>
      </c>
      <c r="Q133" s="15"/>
      <c r="R133" s="15" t="s">
        <v>23</v>
      </c>
      <c r="S133" s="56" t="s">
        <v>345</v>
      </c>
      <c r="T133" s="15" t="s">
        <v>23</v>
      </c>
      <c r="U133" s="15" t="s">
        <v>59</v>
      </c>
      <c r="V133" s="15" t="s">
        <v>60</v>
      </c>
      <c r="W133" s="25" t="s">
        <v>68</v>
      </c>
      <c r="X133" s="4" t="s">
        <v>340</v>
      </c>
      <c r="Y133" s="8" t="s">
        <v>69</v>
      </c>
      <c r="Z133" s="25" t="s">
        <v>9</v>
      </c>
      <c r="AA133" s="58">
        <v>8.8900000000000007E-2</v>
      </c>
      <c r="AB133" s="6" t="s">
        <v>9</v>
      </c>
      <c r="AC133" s="40"/>
      <c r="AD133" s="40"/>
      <c r="AE133" s="40"/>
      <c r="AF133" s="40"/>
      <c r="AG133" s="43"/>
      <c r="AH133" s="43"/>
      <c r="AI133" s="50"/>
      <c r="AJ133" s="4">
        <v>1</v>
      </c>
    </row>
    <row r="134" spans="1:36" ht="39.950000000000003" customHeight="1">
      <c r="A134" s="26" t="e">
        <f t="shared" si="17"/>
        <v>#REF!</v>
      </c>
      <c r="B134" s="4"/>
      <c r="C134" s="4"/>
      <c r="D134" s="52"/>
      <c r="E134" s="52"/>
      <c r="F134" s="4">
        <v>4</v>
      </c>
      <c r="G134" s="52"/>
      <c r="H134" s="4"/>
      <c r="I134" s="4"/>
      <c r="J134" s="6"/>
      <c r="K134" s="6"/>
      <c r="L134" s="56" t="s">
        <v>347</v>
      </c>
      <c r="M134" s="9" t="s">
        <v>348</v>
      </c>
      <c r="N134" s="55" t="s">
        <v>67</v>
      </c>
      <c r="O134" s="6"/>
      <c r="P134" s="6" t="s">
        <v>58</v>
      </c>
      <c r="Q134" s="15"/>
      <c r="R134" s="15" t="s">
        <v>23</v>
      </c>
      <c r="S134" s="56" t="s">
        <v>347</v>
      </c>
      <c r="T134" s="15" t="s">
        <v>23</v>
      </c>
      <c r="U134" s="15" t="s">
        <v>59</v>
      </c>
      <c r="V134" s="15" t="s">
        <v>60</v>
      </c>
      <c r="W134" s="25" t="s">
        <v>68</v>
      </c>
      <c r="X134" s="4" t="s">
        <v>340</v>
      </c>
      <c r="Y134" s="8" t="s">
        <v>69</v>
      </c>
      <c r="Z134" s="25" t="s">
        <v>9</v>
      </c>
      <c r="AA134" s="58">
        <v>5.3699999999999998E-2</v>
      </c>
      <c r="AB134" s="6" t="s">
        <v>9</v>
      </c>
      <c r="AC134" s="40"/>
      <c r="AD134" s="40"/>
      <c r="AE134" s="40"/>
      <c r="AF134" s="40"/>
      <c r="AG134" s="43"/>
      <c r="AH134" s="43"/>
      <c r="AI134" s="50"/>
      <c r="AJ134" s="4">
        <v>1</v>
      </c>
    </row>
    <row r="135" spans="1:36" ht="39.950000000000003" customHeight="1">
      <c r="A135" s="26" t="e">
        <f t="shared" si="17"/>
        <v>#REF!</v>
      </c>
      <c r="B135" s="4"/>
      <c r="C135" s="4"/>
      <c r="D135" s="52"/>
      <c r="E135" s="52"/>
      <c r="F135" s="4">
        <v>4</v>
      </c>
      <c r="G135" s="52"/>
      <c r="H135" s="4"/>
      <c r="I135" s="4"/>
      <c r="J135" s="6"/>
      <c r="K135" s="6"/>
      <c r="L135" s="56" t="s">
        <v>349</v>
      </c>
      <c r="M135" s="9" t="s">
        <v>350</v>
      </c>
      <c r="N135" s="55" t="s">
        <v>67</v>
      </c>
      <c r="O135" s="6"/>
      <c r="P135" s="6" t="s">
        <v>58</v>
      </c>
      <c r="Q135" s="15"/>
      <c r="R135" s="15" t="s">
        <v>23</v>
      </c>
      <c r="S135" s="56" t="s">
        <v>349</v>
      </c>
      <c r="T135" s="15" t="s">
        <v>23</v>
      </c>
      <c r="U135" s="15" t="s">
        <v>59</v>
      </c>
      <c r="V135" s="15" t="s">
        <v>60</v>
      </c>
      <c r="W135" s="25" t="s">
        <v>68</v>
      </c>
      <c r="X135" s="4" t="s">
        <v>340</v>
      </c>
      <c r="Y135" s="8" t="s">
        <v>69</v>
      </c>
      <c r="Z135" s="25" t="s">
        <v>9</v>
      </c>
      <c r="AA135" s="58">
        <v>0.1028</v>
      </c>
      <c r="AB135" s="6" t="s">
        <v>9</v>
      </c>
      <c r="AC135" s="40"/>
      <c r="AD135" s="40"/>
      <c r="AE135" s="40"/>
      <c r="AF135" s="40"/>
      <c r="AG135" s="43"/>
      <c r="AH135" s="43"/>
      <c r="AI135" s="50"/>
      <c r="AJ135" s="4">
        <v>1</v>
      </c>
    </row>
    <row r="136" spans="1:36" ht="39.950000000000003" customHeight="1">
      <c r="A136" s="26" t="e">
        <f t="shared" si="17"/>
        <v>#REF!</v>
      </c>
      <c r="B136" s="4"/>
      <c r="C136" s="4"/>
      <c r="D136" s="52"/>
      <c r="E136" s="52"/>
      <c r="F136" s="4">
        <v>4</v>
      </c>
      <c r="G136" s="52"/>
      <c r="H136" s="4"/>
      <c r="I136" s="4"/>
      <c r="J136" s="6"/>
      <c r="K136" s="6"/>
      <c r="L136" s="56" t="s">
        <v>351</v>
      </c>
      <c r="M136" s="9" t="s">
        <v>352</v>
      </c>
      <c r="N136" s="55" t="s">
        <v>67</v>
      </c>
      <c r="O136" s="6"/>
      <c r="P136" s="6" t="s">
        <v>58</v>
      </c>
      <c r="Q136" s="15"/>
      <c r="R136" s="15" t="s">
        <v>23</v>
      </c>
      <c r="S136" s="56" t="s">
        <v>351</v>
      </c>
      <c r="T136" s="15" t="s">
        <v>23</v>
      </c>
      <c r="U136" s="15" t="s">
        <v>59</v>
      </c>
      <c r="V136" s="15" t="s">
        <v>60</v>
      </c>
      <c r="W136" s="25" t="s">
        <v>68</v>
      </c>
      <c r="X136" s="4" t="s">
        <v>340</v>
      </c>
      <c r="Y136" s="8" t="s">
        <v>69</v>
      </c>
      <c r="Z136" s="25" t="s">
        <v>9</v>
      </c>
      <c r="AA136" s="58">
        <v>0.10100000000000001</v>
      </c>
      <c r="AB136" s="6" t="s">
        <v>9</v>
      </c>
      <c r="AC136" s="40"/>
      <c r="AD136" s="40"/>
      <c r="AE136" s="40"/>
      <c r="AF136" s="40"/>
      <c r="AG136" s="43"/>
      <c r="AH136" s="43"/>
      <c r="AI136" s="50"/>
      <c r="AJ136" s="4">
        <v>1</v>
      </c>
    </row>
    <row r="137" spans="1:36" ht="39.950000000000003" customHeight="1">
      <c r="A137" s="26" t="e">
        <f t="shared" si="17"/>
        <v>#REF!</v>
      </c>
      <c r="B137" s="4"/>
      <c r="C137" s="4"/>
      <c r="D137" s="52"/>
      <c r="E137" s="52"/>
      <c r="F137" s="4">
        <v>4</v>
      </c>
      <c r="G137" s="52"/>
      <c r="H137" s="4"/>
      <c r="I137" s="4"/>
      <c r="J137" s="6"/>
      <c r="K137" s="6"/>
      <c r="L137" s="56" t="s">
        <v>353</v>
      </c>
      <c r="M137" s="9" t="s">
        <v>354</v>
      </c>
      <c r="N137" s="55" t="s">
        <v>67</v>
      </c>
      <c r="O137" s="6"/>
      <c r="P137" s="6" t="s">
        <v>58</v>
      </c>
      <c r="Q137" s="15"/>
      <c r="R137" s="15" t="s">
        <v>23</v>
      </c>
      <c r="S137" s="56" t="s">
        <v>353</v>
      </c>
      <c r="T137" s="15" t="s">
        <v>23</v>
      </c>
      <c r="U137" s="15" t="s">
        <v>59</v>
      </c>
      <c r="V137" s="15" t="s">
        <v>60</v>
      </c>
      <c r="W137" s="25" t="s">
        <v>68</v>
      </c>
      <c r="X137" s="4" t="s">
        <v>340</v>
      </c>
      <c r="Y137" s="8" t="s">
        <v>69</v>
      </c>
      <c r="Z137" s="25" t="s">
        <v>9</v>
      </c>
      <c r="AA137" s="58">
        <v>0.12659999999999999</v>
      </c>
      <c r="AB137" s="6" t="s">
        <v>9</v>
      </c>
      <c r="AC137" s="40"/>
      <c r="AD137" s="40"/>
      <c r="AE137" s="40"/>
      <c r="AF137" s="40"/>
      <c r="AG137" s="43"/>
      <c r="AH137" s="43"/>
      <c r="AI137" s="50"/>
      <c r="AJ137" s="4">
        <v>1</v>
      </c>
    </row>
    <row r="138" spans="1:36" ht="39.950000000000003" customHeight="1">
      <c r="A138" s="26" t="e">
        <f t="shared" si="17"/>
        <v>#REF!</v>
      </c>
      <c r="B138" s="4"/>
      <c r="C138" s="4"/>
      <c r="D138" s="52"/>
      <c r="E138" s="52"/>
      <c r="F138" s="4">
        <v>4</v>
      </c>
      <c r="G138" s="52"/>
      <c r="H138" s="4"/>
      <c r="I138" s="4"/>
      <c r="J138" s="6"/>
      <c r="K138" s="6"/>
      <c r="L138" s="56" t="s">
        <v>355</v>
      </c>
      <c r="M138" s="9" t="s">
        <v>356</v>
      </c>
      <c r="N138" s="55" t="s">
        <v>67</v>
      </c>
      <c r="O138" s="6"/>
      <c r="P138" s="6" t="s">
        <v>58</v>
      </c>
      <c r="Q138" s="15"/>
      <c r="R138" s="15" t="s">
        <v>23</v>
      </c>
      <c r="S138" s="56" t="s">
        <v>355</v>
      </c>
      <c r="T138" s="15" t="s">
        <v>23</v>
      </c>
      <c r="U138" s="15" t="s">
        <v>59</v>
      </c>
      <c r="V138" s="15" t="s">
        <v>60</v>
      </c>
      <c r="W138" s="25" t="s">
        <v>68</v>
      </c>
      <c r="X138" s="4" t="s">
        <v>267</v>
      </c>
      <c r="Y138" s="8" t="s">
        <v>115</v>
      </c>
      <c r="Z138" s="25" t="s">
        <v>9</v>
      </c>
      <c r="AA138" s="60">
        <v>0.14849999999999999</v>
      </c>
      <c r="AB138" s="6" t="s">
        <v>9</v>
      </c>
      <c r="AC138" s="40"/>
      <c r="AD138" s="40"/>
      <c r="AE138" s="40"/>
      <c r="AF138" s="40"/>
      <c r="AG138" s="43"/>
      <c r="AH138" s="43"/>
      <c r="AI138" s="50"/>
      <c r="AJ138" s="4">
        <v>1</v>
      </c>
    </row>
    <row r="139" spans="1:36" ht="39.950000000000003" customHeight="1">
      <c r="A139" s="26" t="e">
        <f t="shared" si="17"/>
        <v>#REF!</v>
      </c>
      <c r="B139" s="4"/>
      <c r="C139" s="4"/>
      <c r="D139" s="52"/>
      <c r="E139" s="52"/>
      <c r="F139" s="4">
        <v>4</v>
      </c>
      <c r="G139" s="52"/>
      <c r="H139" s="4"/>
      <c r="I139" s="4"/>
      <c r="J139" s="6"/>
      <c r="K139" s="6"/>
      <c r="L139" s="56" t="s">
        <v>357</v>
      </c>
      <c r="M139" s="9" t="s">
        <v>358</v>
      </c>
      <c r="N139" s="55" t="s">
        <v>67</v>
      </c>
      <c r="O139" s="6"/>
      <c r="P139" s="6" t="s">
        <v>58</v>
      </c>
      <c r="Q139" s="15"/>
      <c r="R139" s="15" t="s">
        <v>23</v>
      </c>
      <c r="S139" s="56" t="s">
        <v>357</v>
      </c>
      <c r="T139" s="15" t="s">
        <v>23</v>
      </c>
      <c r="U139" s="15" t="s">
        <v>59</v>
      </c>
      <c r="V139" s="15" t="s">
        <v>60</v>
      </c>
      <c r="W139" s="25" t="s">
        <v>68</v>
      </c>
      <c r="X139" s="4" t="s">
        <v>267</v>
      </c>
      <c r="Y139" s="8" t="s">
        <v>115</v>
      </c>
      <c r="Z139" s="25" t="s">
        <v>9</v>
      </c>
      <c r="AA139" s="60">
        <v>0.1482</v>
      </c>
      <c r="AB139" s="6" t="s">
        <v>9</v>
      </c>
      <c r="AC139" s="40"/>
      <c r="AD139" s="40"/>
      <c r="AE139" s="40"/>
      <c r="AF139" s="40"/>
      <c r="AG139" s="43"/>
      <c r="AH139" s="43"/>
      <c r="AI139" s="50"/>
      <c r="AJ139" s="4">
        <v>1</v>
      </c>
    </row>
    <row r="140" spans="1:36" ht="39.950000000000003" customHeight="1">
      <c r="A140" s="26" t="e">
        <f t="shared" si="17"/>
        <v>#REF!</v>
      </c>
      <c r="B140" s="4"/>
      <c r="C140" s="4"/>
      <c r="D140" s="52"/>
      <c r="E140" s="52"/>
      <c r="F140" s="4">
        <v>4</v>
      </c>
      <c r="G140" s="52"/>
      <c r="H140" s="4"/>
      <c r="I140" s="4"/>
      <c r="J140" s="6"/>
      <c r="K140" s="6"/>
      <c r="L140" s="56" t="s">
        <v>359</v>
      </c>
      <c r="M140" s="9" t="s">
        <v>360</v>
      </c>
      <c r="N140" s="55" t="s">
        <v>67</v>
      </c>
      <c r="O140" s="6"/>
      <c r="P140" s="6" t="s">
        <v>58</v>
      </c>
      <c r="Q140" s="15"/>
      <c r="R140" s="15" t="s">
        <v>23</v>
      </c>
      <c r="S140" s="56" t="s">
        <v>359</v>
      </c>
      <c r="T140" s="15" t="s">
        <v>23</v>
      </c>
      <c r="U140" s="15" t="s">
        <v>59</v>
      </c>
      <c r="V140" s="15" t="s">
        <v>60</v>
      </c>
      <c r="W140" s="25" t="s">
        <v>68</v>
      </c>
      <c r="X140" s="4" t="s">
        <v>267</v>
      </c>
      <c r="Y140" s="8" t="s">
        <v>115</v>
      </c>
      <c r="Z140" s="25" t="s">
        <v>9</v>
      </c>
      <c r="AA140" s="60">
        <v>8.5800000000000001E-2</v>
      </c>
      <c r="AB140" s="6" t="s">
        <v>9</v>
      </c>
      <c r="AC140" s="40"/>
      <c r="AD140" s="40"/>
      <c r="AE140" s="40"/>
      <c r="AF140" s="40"/>
      <c r="AG140" s="43"/>
      <c r="AH140" s="43"/>
      <c r="AI140" s="50"/>
      <c r="AJ140" s="16">
        <v>3</v>
      </c>
    </row>
    <row r="141" spans="1:36" ht="39.950000000000003" customHeight="1">
      <c r="A141" s="26" t="e">
        <f t="shared" si="17"/>
        <v>#REF!</v>
      </c>
      <c r="B141" s="4"/>
      <c r="C141" s="4">
        <v>1</v>
      </c>
      <c r="D141" s="52"/>
      <c r="E141" s="52"/>
      <c r="F141" s="4"/>
      <c r="G141" s="52"/>
      <c r="H141" s="4"/>
      <c r="I141" s="4"/>
      <c r="J141" s="6"/>
      <c r="K141" s="6"/>
      <c r="L141" s="56" t="s">
        <v>135</v>
      </c>
      <c r="M141" s="9" t="s">
        <v>361</v>
      </c>
      <c r="N141" s="55" t="s">
        <v>67</v>
      </c>
      <c r="O141" s="6"/>
      <c r="P141" s="6" t="s">
        <v>58</v>
      </c>
      <c r="Q141" s="15"/>
      <c r="R141" s="15" t="s">
        <v>23</v>
      </c>
      <c r="S141" s="4" t="s">
        <v>64</v>
      </c>
      <c r="T141" s="4" t="s">
        <v>9</v>
      </c>
      <c r="U141" s="15" t="s">
        <v>59</v>
      </c>
      <c r="V141" s="15" t="s">
        <v>60</v>
      </c>
      <c r="W141" s="28" t="s">
        <v>65</v>
      </c>
      <c r="X141" s="4" t="s">
        <v>62</v>
      </c>
      <c r="Y141" s="8" t="s">
        <v>9</v>
      </c>
      <c r="Z141" s="25" t="s">
        <v>9</v>
      </c>
      <c r="AA141" s="57">
        <f>AA142+AA143</f>
        <v>3.3600000000000005E-2</v>
      </c>
      <c r="AB141" s="6" t="s">
        <v>9</v>
      </c>
      <c r="AC141" s="40"/>
      <c r="AD141" s="40"/>
      <c r="AE141" s="40"/>
      <c r="AF141" s="40"/>
      <c r="AG141" s="43"/>
      <c r="AH141" s="43"/>
      <c r="AI141" s="50"/>
      <c r="AJ141" s="4">
        <v>1</v>
      </c>
    </row>
    <row r="142" spans="1:36" ht="39.950000000000003" customHeight="1">
      <c r="A142" s="26" t="e">
        <f t="shared" si="17"/>
        <v>#REF!</v>
      </c>
      <c r="B142" s="4"/>
      <c r="C142" s="4"/>
      <c r="D142" s="52">
        <v>2</v>
      </c>
      <c r="E142" s="52"/>
      <c r="F142" s="4"/>
      <c r="G142" s="52"/>
      <c r="H142" s="4"/>
      <c r="I142" s="4"/>
      <c r="J142" s="6"/>
      <c r="K142" s="6"/>
      <c r="L142" s="56" t="s">
        <v>136</v>
      </c>
      <c r="M142" s="9" t="s">
        <v>362</v>
      </c>
      <c r="N142" s="54" t="s">
        <v>67</v>
      </c>
      <c r="O142" s="53" t="s">
        <v>24</v>
      </c>
      <c r="P142" s="25" t="s">
        <v>58</v>
      </c>
      <c r="Q142" s="15"/>
      <c r="R142" s="15" t="s">
        <v>23</v>
      </c>
      <c r="S142" s="56" t="s">
        <v>363</v>
      </c>
      <c r="T142" s="15" t="s">
        <v>23</v>
      </c>
      <c r="U142" s="15" t="s">
        <v>59</v>
      </c>
      <c r="V142" s="15" t="s">
        <v>60</v>
      </c>
      <c r="W142" s="28" t="s">
        <v>117</v>
      </c>
      <c r="X142" s="4" t="s">
        <v>364</v>
      </c>
      <c r="Y142" s="8" t="s">
        <v>9</v>
      </c>
      <c r="Z142" s="8" t="s">
        <v>9</v>
      </c>
      <c r="AA142" s="44">
        <v>3.3300000000000003E-2</v>
      </c>
      <c r="AB142" s="15" t="s">
        <v>9</v>
      </c>
      <c r="AC142" s="8" t="s">
        <v>9</v>
      </c>
      <c r="AD142" s="8" t="s">
        <v>9</v>
      </c>
      <c r="AE142" s="8" t="s">
        <v>9</v>
      </c>
      <c r="AF142" s="8" t="s">
        <v>9</v>
      </c>
      <c r="AG142" s="8" t="s">
        <v>9</v>
      </c>
      <c r="AH142" s="8" t="s">
        <v>9</v>
      </c>
      <c r="AI142" s="49"/>
      <c r="AJ142" s="4">
        <v>1</v>
      </c>
    </row>
    <row r="143" spans="1:36" ht="39.950000000000003" customHeight="1">
      <c r="A143" s="26" t="e">
        <f t="shared" si="17"/>
        <v>#REF!</v>
      </c>
      <c r="B143" s="4"/>
      <c r="C143" s="4"/>
      <c r="D143" s="52">
        <v>2</v>
      </c>
      <c r="E143" s="52"/>
      <c r="F143" s="4"/>
      <c r="G143" s="52"/>
      <c r="H143" s="4"/>
      <c r="I143" s="4"/>
      <c r="J143" s="6"/>
      <c r="K143" s="6"/>
      <c r="L143" s="4" t="s">
        <v>124</v>
      </c>
      <c r="M143" s="9" t="s">
        <v>125</v>
      </c>
      <c r="N143" s="9" t="s">
        <v>87</v>
      </c>
      <c r="O143" s="4" t="s">
        <v>27</v>
      </c>
      <c r="P143" s="6" t="s">
        <v>58</v>
      </c>
      <c r="Q143" s="4"/>
      <c r="R143" s="15" t="s">
        <v>23</v>
      </c>
      <c r="S143" s="4" t="s">
        <v>64</v>
      </c>
      <c r="T143" s="4" t="s">
        <v>9</v>
      </c>
      <c r="U143" s="15" t="s">
        <v>60</v>
      </c>
      <c r="V143" s="15" t="s">
        <v>59</v>
      </c>
      <c r="W143" s="4" t="s">
        <v>120</v>
      </c>
      <c r="X143" s="4" t="s">
        <v>9</v>
      </c>
      <c r="Y143" s="4" t="s">
        <v>69</v>
      </c>
      <c r="Z143" s="4" t="s">
        <v>9</v>
      </c>
      <c r="AA143" s="44">
        <v>2.9999999999999997E-4</v>
      </c>
      <c r="AB143" s="4" t="s">
        <v>9</v>
      </c>
      <c r="AC143" s="4"/>
      <c r="AD143" s="4"/>
      <c r="AE143" s="4"/>
      <c r="AF143" s="4"/>
      <c r="AG143" s="4"/>
      <c r="AH143" s="4"/>
      <c r="AI143" s="4"/>
      <c r="AJ143" s="4">
        <v>1</v>
      </c>
    </row>
    <row r="144" spans="1:36" ht="39.950000000000003" customHeight="1">
      <c r="A144" s="26"/>
      <c r="B144" s="4"/>
      <c r="C144" s="4">
        <v>1</v>
      </c>
      <c r="D144" s="52"/>
      <c r="E144" s="52"/>
      <c r="F144" s="4"/>
      <c r="G144" s="52"/>
      <c r="H144" s="4"/>
      <c r="I144" s="4"/>
      <c r="J144" s="6"/>
      <c r="K144" s="6"/>
      <c r="L144" s="56" t="s">
        <v>137</v>
      </c>
      <c r="M144" s="9" t="s">
        <v>365</v>
      </c>
      <c r="N144" s="55" t="s">
        <v>67</v>
      </c>
      <c r="O144" s="6"/>
      <c r="P144" s="6" t="s">
        <v>58</v>
      </c>
      <c r="Q144" s="15"/>
      <c r="R144" s="15" t="s">
        <v>23</v>
      </c>
      <c r="S144" s="4" t="s">
        <v>64</v>
      </c>
      <c r="T144" s="4" t="s">
        <v>9</v>
      </c>
      <c r="U144" s="15" t="s">
        <v>59</v>
      </c>
      <c r="V144" s="15" t="s">
        <v>60</v>
      </c>
      <c r="W144" s="28" t="s">
        <v>65</v>
      </c>
      <c r="X144" s="4" t="s">
        <v>62</v>
      </c>
      <c r="Y144" s="8" t="s">
        <v>9</v>
      </c>
      <c r="Z144" s="25" t="s">
        <v>9</v>
      </c>
      <c r="AA144" s="57">
        <f>AA145+AA146</f>
        <v>3.3600000000000005E-2</v>
      </c>
      <c r="AB144" s="4"/>
      <c r="AC144" s="4"/>
      <c r="AD144" s="4"/>
      <c r="AE144" s="4"/>
      <c r="AF144" s="4"/>
      <c r="AG144" s="4"/>
      <c r="AH144" s="4"/>
      <c r="AI144" s="4"/>
      <c r="AJ144" s="4">
        <v>1</v>
      </c>
    </row>
    <row r="145" spans="1:36" ht="39.950000000000003" customHeight="1">
      <c r="A145" s="26"/>
      <c r="B145" s="4"/>
      <c r="C145" s="4"/>
      <c r="D145" s="52">
        <v>2</v>
      </c>
      <c r="E145" s="52"/>
      <c r="F145" s="4"/>
      <c r="G145" s="52"/>
      <c r="H145" s="4"/>
      <c r="I145" s="4"/>
      <c r="J145" s="6"/>
      <c r="K145" s="6"/>
      <c r="L145" s="56" t="s">
        <v>138</v>
      </c>
      <c r="M145" s="9" t="s">
        <v>366</v>
      </c>
      <c r="N145" s="54" t="s">
        <v>67</v>
      </c>
      <c r="O145" s="53" t="s">
        <v>24</v>
      </c>
      <c r="P145" s="25" t="s">
        <v>58</v>
      </c>
      <c r="Q145" s="15"/>
      <c r="R145" s="15" t="s">
        <v>23</v>
      </c>
      <c r="S145" s="56" t="s">
        <v>363</v>
      </c>
      <c r="T145" s="15" t="s">
        <v>23</v>
      </c>
      <c r="U145" s="15" t="s">
        <v>59</v>
      </c>
      <c r="V145" s="15" t="s">
        <v>60</v>
      </c>
      <c r="W145" s="28" t="s">
        <v>117</v>
      </c>
      <c r="X145" s="4" t="s">
        <v>364</v>
      </c>
      <c r="Y145" s="8" t="s">
        <v>9</v>
      </c>
      <c r="Z145" s="8" t="s">
        <v>9</v>
      </c>
      <c r="AA145" s="44">
        <v>3.3300000000000003E-2</v>
      </c>
      <c r="AB145" s="4"/>
      <c r="AC145" s="4"/>
      <c r="AD145" s="4"/>
      <c r="AE145" s="4"/>
      <c r="AF145" s="4"/>
      <c r="AG145" s="4"/>
      <c r="AH145" s="4"/>
      <c r="AI145" s="4"/>
      <c r="AJ145" s="4">
        <v>1</v>
      </c>
    </row>
    <row r="146" spans="1:36" ht="39.950000000000003" customHeight="1">
      <c r="A146" s="26"/>
      <c r="B146" s="4"/>
      <c r="C146" s="4"/>
      <c r="D146" s="52">
        <v>2</v>
      </c>
      <c r="E146" s="52"/>
      <c r="F146" s="4"/>
      <c r="G146" s="52"/>
      <c r="H146" s="4"/>
      <c r="I146" s="4"/>
      <c r="J146" s="6"/>
      <c r="K146" s="6"/>
      <c r="L146" s="4" t="s">
        <v>124</v>
      </c>
      <c r="M146" s="9" t="s">
        <v>125</v>
      </c>
      <c r="N146" s="9" t="s">
        <v>87</v>
      </c>
      <c r="O146" s="4" t="s">
        <v>27</v>
      </c>
      <c r="P146" s="6" t="s">
        <v>58</v>
      </c>
      <c r="Q146" s="4"/>
      <c r="R146" s="15" t="s">
        <v>23</v>
      </c>
      <c r="S146" s="4" t="s">
        <v>64</v>
      </c>
      <c r="T146" s="4" t="s">
        <v>9</v>
      </c>
      <c r="U146" s="15" t="s">
        <v>60</v>
      </c>
      <c r="V146" s="15" t="s">
        <v>59</v>
      </c>
      <c r="W146" s="4" t="s">
        <v>120</v>
      </c>
      <c r="X146" s="4" t="s">
        <v>9</v>
      </c>
      <c r="Y146" s="4" t="s">
        <v>69</v>
      </c>
      <c r="Z146" s="4" t="s">
        <v>9</v>
      </c>
      <c r="AA146" s="44">
        <v>2.9999999999999997E-4</v>
      </c>
      <c r="AB146" s="4"/>
      <c r="AC146" s="4"/>
      <c r="AD146" s="4"/>
      <c r="AE146" s="4"/>
      <c r="AF146" s="4"/>
      <c r="AG146" s="4"/>
      <c r="AH146" s="4"/>
      <c r="AI146" s="4"/>
      <c r="AJ146" s="4">
        <v>1</v>
      </c>
    </row>
    <row r="147" spans="1:36" ht="39.950000000000003" customHeight="1">
      <c r="A147" s="26" t="e">
        <f>A143+1</f>
        <v>#REF!</v>
      </c>
      <c r="B147" s="4"/>
      <c r="C147" s="4">
        <v>1</v>
      </c>
      <c r="D147" s="52"/>
      <c r="E147" s="52"/>
      <c r="F147" s="4"/>
      <c r="G147" s="52"/>
      <c r="H147" s="4"/>
      <c r="I147" s="4"/>
      <c r="J147" s="6"/>
      <c r="K147" s="6"/>
      <c r="L147" s="56" t="s">
        <v>367</v>
      </c>
      <c r="M147" s="9" t="s">
        <v>368</v>
      </c>
      <c r="N147" s="55" t="s">
        <v>82</v>
      </c>
      <c r="O147" s="6"/>
      <c r="P147" s="6" t="s">
        <v>58</v>
      </c>
      <c r="Q147" s="8" t="s">
        <v>9</v>
      </c>
      <c r="R147" s="15" t="s">
        <v>23</v>
      </c>
      <c r="S147" s="32" t="s">
        <v>64</v>
      </c>
      <c r="T147" s="8" t="s">
        <v>9</v>
      </c>
      <c r="U147" s="15" t="s">
        <v>60</v>
      </c>
      <c r="V147" s="15" t="s">
        <v>59</v>
      </c>
      <c r="W147" s="25" t="s">
        <v>126</v>
      </c>
      <c r="X147" s="4" t="s">
        <v>9</v>
      </c>
      <c r="Y147" s="8" t="s">
        <v>9</v>
      </c>
      <c r="Z147" s="25" t="s">
        <v>9</v>
      </c>
      <c r="AA147" s="58">
        <v>1.6500000000000001E-2</v>
      </c>
      <c r="AB147" s="6" t="s">
        <v>9</v>
      </c>
      <c r="AC147" s="40"/>
      <c r="AD147" s="40"/>
      <c r="AE147" s="40"/>
      <c r="AF147" s="40"/>
      <c r="AG147" s="43"/>
      <c r="AH147" s="43"/>
      <c r="AI147" s="5"/>
      <c r="AJ147" s="4">
        <v>1</v>
      </c>
    </row>
    <row r="148" spans="1:36" ht="39.950000000000003" customHeight="1">
      <c r="A148" s="26" t="e">
        <f t="shared" si="17"/>
        <v>#REF!</v>
      </c>
      <c r="B148" s="4"/>
      <c r="C148" s="4">
        <v>1</v>
      </c>
      <c r="D148" s="52"/>
      <c r="E148" s="52"/>
      <c r="F148" s="4"/>
      <c r="G148" s="52"/>
      <c r="H148" s="4"/>
      <c r="I148" s="4"/>
      <c r="J148" s="6"/>
      <c r="K148" s="6"/>
      <c r="L148" s="56" t="s">
        <v>369</v>
      </c>
      <c r="M148" s="9" t="s">
        <v>370</v>
      </c>
      <c r="N148" s="55" t="s">
        <v>82</v>
      </c>
      <c r="O148" s="6"/>
      <c r="P148" s="6" t="s">
        <v>58</v>
      </c>
      <c r="Q148" s="8" t="s">
        <v>9</v>
      </c>
      <c r="R148" s="15" t="s">
        <v>23</v>
      </c>
      <c r="S148" s="32" t="s">
        <v>64</v>
      </c>
      <c r="T148" s="8" t="s">
        <v>9</v>
      </c>
      <c r="U148" s="15" t="s">
        <v>60</v>
      </c>
      <c r="V148" s="15" t="s">
        <v>59</v>
      </c>
      <c r="W148" s="25" t="s">
        <v>126</v>
      </c>
      <c r="X148" s="4" t="s">
        <v>9</v>
      </c>
      <c r="Y148" s="8" t="s">
        <v>9</v>
      </c>
      <c r="Z148" s="25" t="s">
        <v>9</v>
      </c>
      <c r="AA148" s="58">
        <v>4.4999999999999997E-3</v>
      </c>
      <c r="AB148" s="6" t="s">
        <v>9</v>
      </c>
      <c r="AC148" s="40"/>
      <c r="AD148" s="40"/>
      <c r="AE148" s="40"/>
      <c r="AF148" s="40"/>
      <c r="AG148" s="43"/>
      <c r="AH148" s="43"/>
      <c r="AI148" s="5"/>
      <c r="AJ148" s="4">
        <v>1</v>
      </c>
    </row>
    <row r="149" spans="1:36" ht="39.950000000000003" customHeight="1">
      <c r="A149" s="26" t="e">
        <f t="shared" si="17"/>
        <v>#REF!</v>
      </c>
      <c r="B149" s="4"/>
      <c r="C149" s="4">
        <v>1</v>
      </c>
      <c r="D149" s="52"/>
      <c r="E149" s="52"/>
      <c r="F149" s="4"/>
      <c r="G149" s="52"/>
      <c r="H149" s="4"/>
      <c r="I149" s="4"/>
      <c r="J149" s="6"/>
      <c r="K149" s="6"/>
      <c r="L149" s="56" t="s">
        <v>371</v>
      </c>
      <c r="M149" s="9" t="s">
        <v>372</v>
      </c>
      <c r="N149" s="55" t="s">
        <v>82</v>
      </c>
      <c r="O149" s="6"/>
      <c r="P149" s="6" t="s">
        <v>58</v>
      </c>
      <c r="Q149" s="8" t="s">
        <v>9</v>
      </c>
      <c r="R149" s="15" t="s">
        <v>23</v>
      </c>
      <c r="S149" s="32" t="s">
        <v>64</v>
      </c>
      <c r="T149" s="8" t="s">
        <v>9</v>
      </c>
      <c r="U149" s="15" t="s">
        <v>60</v>
      </c>
      <c r="V149" s="15" t="s">
        <v>59</v>
      </c>
      <c r="W149" s="25" t="s">
        <v>126</v>
      </c>
      <c r="X149" s="4" t="s">
        <v>9</v>
      </c>
      <c r="Y149" s="8" t="s">
        <v>9</v>
      </c>
      <c r="Z149" s="25" t="s">
        <v>9</v>
      </c>
      <c r="AA149" s="58">
        <v>1.8499999999999999E-2</v>
      </c>
      <c r="AB149" s="6" t="s">
        <v>9</v>
      </c>
      <c r="AC149" s="40"/>
      <c r="AD149" s="40"/>
      <c r="AE149" s="40"/>
      <c r="AF149" s="40"/>
      <c r="AG149" s="43"/>
      <c r="AH149" s="43"/>
      <c r="AI149" s="5"/>
      <c r="AJ149" s="4">
        <v>1</v>
      </c>
    </row>
    <row r="150" spans="1:36" ht="39.950000000000003" customHeight="1">
      <c r="A150" s="26" t="e">
        <f t="shared" si="17"/>
        <v>#REF!</v>
      </c>
      <c r="B150" s="4"/>
      <c r="C150" s="4">
        <v>1</v>
      </c>
      <c r="D150" s="52"/>
      <c r="E150" s="52"/>
      <c r="F150" s="4"/>
      <c r="G150" s="52"/>
      <c r="H150" s="4"/>
      <c r="I150" s="4"/>
      <c r="J150" s="6"/>
      <c r="K150" s="6"/>
      <c r="L150" s="56" t="s">
        <v>373</v>
      </c>
      <c r="M150" s="9" t="s">
        <v>374</v>
      </c>
      <c r="N150" s="55" t="s">
        <v>67</v>
      </c>
      <c r="O150" s="6"/>
      <c r="P150" s="6" t="s">
        <v>58</v>
      </c>
      <c r="Q150" s="8" t="s">
        <v>9</v>
      </c>
      <c r="R150" s="15" t="s">
        <v>23</v>
      </c>
      <c r="S150" s="32" t="s">
        <v>64</v>
      </c>
      <c r="T150" s="8" t="s">
        <v>9</v>
      </c>
      <c r="U150" s="15" t="s">
        <v>59</v>
      </c>
      <c r="V150" s="15" t="s">
        <v>60</v>
      </c>
      <c r="W150" s="25" t="s">
        <v>375</v>
      </c>
      <c r="X150" s="4" t="s">
        <v>9</v>
      </c>
      <c r="Y150" s="8" t="s">
        <v>9</v>
      </c>
      <c r="Z150" s="25" t="s">
        <v>9</v>
      </c>
      <c r="AA150" s="58">
        <v>2.0000000000000001E-4</v>
      </c>
      <c r="AB150" s="6" t="s">
        <v>9</v>
      </c>
      <c r="AC150" s="40"/>
      <c r="AD150" s="40"/>
      <c r="AE150" s="40"/>
      <c r="AF150" s="40"/>
      <c r="AG150" s="43"/>
      <c r="AH150" s="43"/>
      <c r="AI150" s="5"/>
      <c r="AJ150" s="4">
        <v>1</v>
      </c>
    </row>
    <row r="151" spans="1:36" ht="39.950000000000003" customHeight="1">
      <c r="A151" s="26" t="e">
        <f t="shared" si="17"/>
        <v>#REF!</v>
      </c>
      <c r="B151" s="4"/>
      <c r="C151" s="4">
        <v>1</v>
      </c>
      <c r="D151" s="52"/>
      <c r="E151" s="52"/>
      <c r="F151" s="4"/>
      <c r="G151" s="52"/>
      <c r="H151" s="4"/>
      <c r="I151" s="4"/>
      <c r="J151" s="6"/>
      <c r="K151" s="6"/>
      <c r="L151" s="56" t="s">
        <v>376</v>
      </c>
      <c r="M151" s="9" t="s">
        <v>377</v>
      </c>
      <c r="N151" s="55" t="s">
        <v>67</v>
      </c>
      <c r="O151" s="6"/>
      <c r="P151" s="6" t="s">
        <v>58</v>
      </c>
      <c r="Q151" s="8" t="s">
        <v>9</v>
      </c>
      <c r="R151" s="15" t="s">
        <v>23</v>
      </c>
      <c r="S151" s="32" t="s">
        <v>64</v>
      </c>
      <c r="T151" s="8" t="s">
        <v>9</v>
      </c>
      <c r="U151" s="15" t="s">
        <v>59</v>
      </c>
      <c r="V151" s="15" t="s">
        <v>60</v>
      </c>
      <c r="W151" s="25" t="s">
        <v>375</v>
      </c>
      <c r="X151" s="4" t="s">
        <v>9</v>
      </c>
      <c r="Y151" s="8" t="s">
        <v>9</v>
      </c>
      <c r="Z151" s="25" t="s">
        <v>9</v>
      </c>
      <c r="AA151" s="58">
        <v>2.0000000000000001E-4</v>
      </c>
      <c r="AB151" s="6" t="s">
        <v>9</v>
      </c>
      <c r="AC151" s="40"/>
      <c r="AD151" s="40"/>
      <c r="AE151" s="40"/>
      <c r="AF151" s="40"/>
      <c r="AG151" s="43"/>
      <c r="AH151" s="43"/>
      <c r="AI151" s="5"/>
      <c r="AJ151" s="4">
        <v>1</v>
      </c>
    </row>
    <row r="152" spans="1:36" ht="39.950000000000003" customHeight="1">
      <c r="A152" s="26" t="e">
        <f t="shared" si="17"/>
        <v>#REF!</v>
      </c>
      <c r="B152" s="4"/>
      <c r="C152" s="4">
        <v>1</v>
      </c>
      <c r="D152" s="52"/>
      <c r="E152" s="52"/>
      <c r="F152" s="4"/>
      <c r="G152" s="52"/>
      <c r="H152" s="4"/>
      <c r="I152" s="4"/>
      <c r="J152" s="6"/>
      <c r="K152" s="6"/>
      <c r="L152" s="56" t="s">
        <v>378</v>
      </c>
      <c r="M152" s="9" t="s">
        <v>379</v>
      </c>
      <c r="N152" s="55" t="s">
        <v>67</v>
      </c>
      <c r="O152" s="6"/>
      <c r="P152" s="6" t="s">
        <v>58</v>
      </c>
      <c r="Q152" s="8" t="s">
        <v>9</v>
      </c>
      <c r="R152" s="15" t="s">
        <v>23</v>
      </c>
      <c r="S152" s="32" t="s">
        <v>64</v>
      </c>
      <c r="T152" s="8" t="s">
        <v>9</v>
      </c>
      <c r="U152" s="15" t="s">
        <v>59</v>
      </c>
      <c r="V152" s="15" t="s">
        <v>60</v>
      </c>
      <c r="W152" s="25" t="s">
        <v>375</v>
      </c>
      <c r="X152" s="4" t="s">
        <v>9</v>
      </c>
      <c r="Y152" s="8" t="s">
        <v>9</v>
      </c>
      <c r="Z152" s="25" t="s">
        <v>9</v>
      </c>
      <c r="AA152" s="58">
        <v>2.0000000000000001E-4</v>
      </c>
      <c r="AB152" s="6" t="s">
        <v>9</v>
      </c>
      <c r="AC152" s="40"/>
      <c r="AD152" s="40"/>
      <c r="AE152" s="40"/>
      <c r="AF152" s="40"/>
      <c r="AG152" s="43"/>
      <c r="AH152" s="43"/>
      <c r="AI152" s="5"/>
      <c r="AJ152" s="4">
        <v>1</v>
      </c>
    </row>
    <row r="153" spans="1:36" ht="39.950000000000003" customHeight="1">
      <c r="R153" s="1"/>
      <c r="T153" s="1"/>
      <c r="U153" s="1"/>
      <c r="V153" s="1"/>
      <c r="W153" s="1"/>
      <c r="X153" s="1"/>
      <c r="Y153" s="1"/>
    </row>
    <row r="154" spans="1:36" ht="39.950000000000003" customHeight="1">
      <c r="R154" s="1"/>
      <c r="T154" s="1"/>
      <c r="U154" s="1"/>
      <c r="V154" s="1"/>
      <c r="W154" s="1"/>
      <c r="X154" s="1"/>
      <c r="Y154" s="1"/>
    </row>
    <row r="155" spans="1:36">
      <c r="R155" s="1"/>
      <c r="T155" s="1"/>
      <c r="U155" s="1"/>
      <c r="V155" s="1"/>
      <c r="W155" s="1"/>
      <c r="X155" s="1"/>
      <c r="Y155" s="1"/>
    </row>
    <row r="156" spans="1:36">
      <c r="R156" s="1"/>
      <c r="T156" s="1"/>
      <c r="U156" s="1"/>
      <c r="V156" s="1"/>
      <c r="W156" s="1"/>
      <c r="X156" s="1"/>
      <c r="Y156" s="1"/>
    </row>
    <row r="157" spans="1:36">
      <c r="R157" s="1"/>
      <c r="T157" s="1"/>
      <c r="U157" s="1"/>
      <c r="V157" s="1"/>
      <c r="W157" s="1"/>
      <c r="X157" s="1"/>
      <c r="Y157" s="1"/>
    </row>
    <row r="158" spans="1:36">
      <c r="R158" s="1"/>
      <c r="T158" s="1"/>
      <c r="U158" s="1"/>
      <c r="V158" s="1"/>
      <c r="W158" s="1"/>
      <c r="X158" s="1"/>
      <c r="Y158" s="1"/>
    </row>
  </sheetData>
  <autoFilter ref="A8:AJ152">
    <filterColumn colId="35">
      <filters>
        <filter val="1"/>
        <filter val="2"/>
        <filter val="24"/>
        <filter val="3"/>
        <filter val="4"/>
        <filter val="47"/>
        <filter val="5"/>
        <filter val="8"/>
      </filters>
    </filterColumn>
    <extLst/>
  </autoFilter>
  <mergeCells count="36">
    <mergeCell ref="A1:E1"/>
    <mergeCell ref="F1:K1"/>
    <mergeCell ref="L1:M1"/>
    <mergeCell ref="A2:M2"/>
    <mergeCell ref="A3:K3"/>
    <mergeCell ref="L3:M3"/>
    <mergeCell ref="A4:M4"/>
    <mergeCell ref="B7:K7"/>
    <mergeCell ref="A7:A8"/>
    <mergeCell ref="L7:L8"/>
    <mergeCell ref="M7:M8"/>
    <mergeCell ref="A5:M6"/>
    <mergeCell ref="N7:N8"/>
    <mergeCell ref="O7:O8"/>
    <mergeCell ref="P7:P8"/>
    <mergeCell ref="Q7:Q8"/>
    <mergeCell ref="R7:R8"/>
    <mergeCell ref="Y7:Y8"/>
    <mergeCell ref="Z7:Z8"/>
    <mergeCell ref="AA7:AA8"/>
    <mergeCell ref="AB7:AB8"/>
    <mergeCell ref="S7:S8"/>
    <mergeCell ref="T7:T8"/>
    <mergeCell ref="U7:U8"/>
    <mergeCell ref="V7:V8"/>
    <mergeCell ref="W7:W8"/>
    <mergeCell ref="N1:AH6"/>
    <mergeCell ref="AH7:AH8"/>
    <mergeCell ref="AI7:AI8"/>
    <mergeCell ref="AJ7:AJ8"/>
    <mergeCell ref="AC7:AC8"/>
    <mergeCell ref="AD7:AD8"/>
    <mergeCell ref="AE7:AE8"/>
    <mergeCell ref="AF7:AF8"/>
    <mergeCell ref="AG7:AG8"/>
    <mergeCell ref="X7:X8"/>
  </mergeCells>
  <phoneticPr fontId="23" type="noConversion"/>
  <conditionalFormatting sqref="AJ1">
    <cfRule type="duplicateValues" dxfId="9" priority="416"/>
  </conditionalFormatting>
  <conditionalFormatting sqref="U9:V152">
    <cfRule type="cellIs" dxfId="8" priority="87" operator="equal">
      <formula>"N"</formula>
    </cfRule>
    <cfRule type="cellIs" dxfId="7" priority="88" operator="equal">
      <formula>"Y"</formula>
    </cfRule>
  </conditionalFormatting>
  <conditionalFormatting sqref="K46">
    <cfRule type="duplicateValues" dxfId="6" priority="266"/>
  </conditionalFormatting>
  <conditionalFormatting sqref="K59">
    <cfRule type="duplicateValues" dxfId="5" priority="261"/>
  </conditionalFormatting>
  <conditionalFormatting sqref="K127">
    <cfRule type="duplicateValues" dxfId="4" priority="401"/>
  </conditionalFormatting>
  <conditionalFormatting sqref="K40:K41">
    <cfRule type="duplicateValues" dxfId="3" priority="281"/>
    <cfRule type="duplicateValues" dxfId="2" priority="282"/>
  </conditionalFormatting>
  <conditionalFormatting sqref="K57:K59">
    <cfRule type="duplicateValues" dxfId="1" priority="263"/>
  </conditionalFormatting>
  <conditionalFormatting sqref="K57:K58">
    <cfRule type="duplicateValues" dxfId="0" priority="262"/>
  </conditionalFormatting>
  <dataValidations count="1">
    <dataValidation type="list" allowBlank="1" showInputMessage="1" showErrorMessage="1" sqref="U9:V152">
      <formula1>"Y,N"</formula1>
    </dataValidation>
  </dataValidations>
  <pageMargins left="1.5743055555555601" right="0.70763888888888904" top="0.74791666666666701" bottom="0.74791666666666701" header="0.31388888888888899" footer="0.31388888888888899"/>
  <pageSetup paperSize="8" scale="60" fitToHeight="5" orientation="landscape" horizontalDpi="1200" verticalDpi="1200" r:id="rId1"/>
  <headerFooter>
    <oddFooter>&amp;C第 &amp;P 页，共 &amp;N 页</oddFooter>
  </headerFooter>
  <rowBreaks count="4" manualBreakCount="4">
    <brk id="48" max="42" man="1"/>
    <brk id="88" max="42" man="1"/>
    <brk id="128" max="42" man="1"/>
    <brk id="152" max="16383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2080副驾驶员座椅总成EBOM</vt:lpstr>
      <vt:lpstr>'2080副驾驶员座椅总成EBOM'!Print_Area</vt:lpstr>
      <vt:lpstr>'2080副驾驶员座椅总成EBOM'!Print_Titles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龚波</dc:creator>
  <cp:lastModifiedBy>hp</cp:lastModifiedBy>
  <dcterms:created xsi:type="dcterms:W3CDTF">2006-09-13T11:21:00Z</dcterms:created>
  <dcterms:modified xsi:type="dcterms:W3CDTF">2025-07-07T05:28:40Z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KSOReadingLayout">
    <vt:bool>true</vt:bool>
  </property>
  <property fmtid="{D5CDD505-2E9C-101B-9397-08002B2CF9AE}" pid="4" name="ICV">
    <vt:lpwstr>3B68D83FDB09486A9169EBA083C66918_13</vt:lpwstr>
  </property>
</Properties>
</file>