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tabRatio="724" firstSheet="4" activeTab="8"/>
  </bookViews>
  <sheets>
    <sheet name="Cover" sheetId="26" state="hidden" r:id="rId1"/>
    <sheet name="Change Log" sheetId="29" state="hidden" r:id="rId2"/>
    <sheet name="Feature Matrix" sheetId="32" state="hidden" r:id="rId3"/>
    <sheet name="B41V RS Seat Assembly" sheetId="39" state="hidden" r:id="rId4"/>
    <sheet name="B41V RS EBOM" sheetId="38" r:id="rId5"/>
    <sheet name="Sheet1" sheetId="41" state="hidden" r:id="rId6"/>
    <sheet name="B41V RS Color BOM" sheetId="40" state="hidden" r:id="rId7"/>
    <sheet name="汇总 (2)" sheetId="43" state="hidden" r:id="rId8"/>
    <sheet name="汇总-最终版" sheetId="44" r:id="rId9"/>
    <sheet name="Sheet2" sheetId="4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'B41V RS Seat Assembly'!$A$18:$CA$106</definedName>
    <definedName name="_xlnm._FilterDatabase" localSheetId="4" hidden="1">'B41V RS EBOM'!$A$16:$EF$64</definedName>
    <definedName name="\D" localSheetId="4">#REF!</definedName>
    <definedName name="\D" localSheetId="3">#REF!</definedName>
    <definedName name="\D">#REF!</definedName>
    <definedName name="\P" localSheetId="4">#REF!</definedName>
    <definedName name="\P" localSheetId="3">#REF!</definedName>
    <definedName name="\P">#REF!</definedName>
    <definedName name="__A">#REF!</definedName>
    <definedName name="__A03">#REF!</definedName>
    <definedName name="__A400000" localSheetId="4">#REF!</definedName>
    <definedName name="__A400000" localSheetId="3">#REF!</definedName>
    <definedName name="__A400000">#REF!</definedName>
    <definedName name="__A66000" localSheetId="4">#REF!</definedName>
    <definedName name="__A66000" localSheetId="3">#REF!</definedName>
    <definedName name="__A66000">#REF!</definedName>
    <definedName name="__A66666">#REF!</definedName>
    <definedName name="__A69000" localSheetId="4">#REF!</definedName>
    <definedName name="__A69000" localSheetId="3">#REF!</definedName>
    <definedName name="__A69000">#REF!</definedName>
    <definedName name="__A69999">#REF!</definedName>
    <definedName name="__A70000" localSheetId="4">#REF!</definedName>
    <definedName name="__A70000" localSheetId="3">#REF!</definedName>
    <definedName name="__A70000">#REF!</definedName>
    <definedName name="__A79000" localSheetId="4">#REF!</definedName>
    <definedName name="__A79000" localSheetId="3">#REF!</definedName>
    <definedName name="__A79000">#REF!</definedName>
    <definedName name="__A89999">#REF!</definedName>
    <definedName name="__A99000" localSheetId="4">#REF!</definedName>
    <definedName name="__A99000" localSheetId="3">#REF!</definedName>
    <definedName name="__A99000">#REF!</definedName>
    <definedName name="__B100000">#REF!</definedName>
    <definedName name="__B99999">#REF!</definedName>
    <definedName name="__C65800" localSheetId="4">#REF!</definedName>
    <definedName name="__C65800" localSheetId="3">#REF!</definedName>
    <definedName name="__C65800">#REF!</definedName>
    <definedName name="__C65900" localSheetId="4">#REF!</definedName>
    <definedName name="__C65900" localSheetId="3">#REF!</definedName>
    <definedName name="__C65900">#REF!</definedName>
    <definedName name="__C66000" localSheetId="4">#REF!</definedName>
    <definedName name="__C66000" localSheetId="3">#REF!</definedName>
    <definedName name="__C66000">#REF!</definedName>
    <definedName name="__E80000" localSheetId="4">#REF!</definedName>
    <definedName name="__E80000" localSheetId="3">#REF!</definedName>
    <definedName name="__E80000">#REF!</definedName>
    <definedName name="__mat11" localSheetId="4">#REF!</definedName>
    <definedName name="__mat11" localSheetId="3">#REF!</definedName>
    <definedName name="__mat11">#REF!</definedName>
    <definedName name="__mat28" localSheetId="4">#REF!</definedName>
    <definedName name="__mat28" localSheetId="3">#REF!</definedName>
    <definedName name="__mat28">#REF!</definedName>
    <definedName name="__R" localSheetId="4">#REF!</definedName>
    <definedName name="__R" localSheetId="3">#REF!</definedName>
    <definedName name="__R">#REF!</definedName>
    <definedName name="_A400000" localSheetId="4">#REF!</definedName>
    <definedName name="_A400000" localSheetId="3">#REF!</definedName>
    <definedName name="_A400000">#REF!</definedName>
    <definedName name="_A66000" localSheetId="4">#REF!</definedName>
    <definedName name="_A66000" localSheetId="3">#REF!</definedName>
    <definedName name="_A66000">#REF!</definedName>
    <definedName name="_A66666">#REF!</definedName>
    <definedName name="_A69000" localSheetId="4">#REF!</definedName>
    <definedName name="_A69000" localSheetId="3">#REF!</definedName>
    <definedName name="_A69000">#REF!</definedName>
    <definedName name="_A69999">#REF!</definedName>
    <definedName name="_A70000" localSheetId="4">#REF!</definedName>
    <definedName name="_A70000" localSheetId="3">#REF!</definedName>
    <definedName name="_A70000">#REF!</definedName>
    <definedName name="_A79000" localSheetId="4">#REF!</definedName>
    <definedName name="_A79000" localSheetId="3">#REF!</definedName>
    <definedName name="_A79000">#REF!</definedName>
    <definedName name="_A89999">#REF!</definedName>
    <definedName name="_A99000" localSheetId="4">#REF!</definedName>
    <definedName name="_A99000" localSheetId="3">#REF!</definedName>
    <definedName name="_A99000">#REF!</definedName>
    <definedName name="_ad">#REF!</definedName>
    <definedName name="_B100000">#REF!</definedName>
    <definedName name="_B99999">#REF!</definedName>
    <definedName name="_C65800" localSheetId="4">#REF!</definedName>
    <definedName name="_C65800" localSheetId="3">#REF!</definedName>
    <definedName name="_C65800">#REF!</definedName>
    <definedName name="_C65900" localSheetId="4">#REF!</definedName>
    <definedName name="_C65900" localSheetId="3">#REF!</definedName>
    <definedName name="_C65900">#REF!</definedName>
    <definedName name="_C66000" localSheetId="4">#REF!</definedName>
    <definedName name="_C66000" localSheetId="3">#REF!</definedName>
    <definedName name="_C66000">#REF!</definedName>
    <definedName name="_CHB027">#REF!</definedName>
    <definedName name="_E80000" localSheetId="4">#REF!</definedName>
    <definedName name="_E80000" localSheetId="3">#REF!</definedName>
    <definedName name="_E80000">#REF!</definedName>
    <definedName name="_Fill" localSheetId="4" hidden="1">#REF!</definedName>
    <definedName name="_Fill" localSheetId="3" hidden="1">#REF!</definedName>
    <definedName name="_Fill" hidden="1">#REF!</definedName>
    <definedName name="_Key1" localSheetId="4" hidden="1">#REF!</definedName>
    <definedName name="_Key1" localSheetId="3" hidden="1">#REF!</definedName>
    <definedName name="_Key1" hidden="1">#REF!</definedName>
    <definedName name="_mat11" localSheetId="4">#REF!</definedName>
    <definedName name="_mat11" localSheetId="3">#REF!</definedName>
    <definedName name="_mat11">#REF!</definedName>
    <definedName name="_mat28" localSheetId="4">#REF!</definedName>
    <definedName name="_mat28" localSheetId="3">#REF!</definedName>
    <definedName name="_mat28">#REF!</definedName>
    <definedName name="_Order1" hidden="1">255</definedName>
    <definedName name="_R" localSheetId="4">#REF!</definedName>
    <definedName name="_R" localSheetId="3">#REF!</definedName>
    <definedName name="_R">#REF!</definedName>
    <definedName name="_Sort" localSheetId="4" hidden="1">#REF!</definedName>
    <definedName name="_Sort" localSheetId="3" hidden="1">#REF!</definedName>
    <definedName name="_Sort" hidden="1">#REF!</definedName>
    <definedName name="AA">[1]Tabelle2!$A$5:$C$3417</definedName>
    <definedName name="ActiveFlag" localSheetId="4">OFFSET(#REF!,1,0,COUNTA(#REF!),1)</definedName>
    <definedName name="ActiveFlag" localSheetId="3">OFFSET(#REF!,1,0,COUNTA(#REF!),1)</definedName>
    <definedName name="ActiveFlag">OFFSET(#REF!,1,0,COUNTA(#REF!),1)</definedName>
    <definedName name="asdf" localSheetId="4">#REF!</definedName>
    <definedName name="asdf" localSheetId="3">#REF!</definedName>
    <definedName name="asdf">#REF!</definedName>
    <definedName name="ASSUMPTIONS" localSheetId="4">#REF!</definedName>
    <definedName name="ASSUMPTIONS" localSheetId="3">#REF!</definedName>
    <definedName name="ASSUMPTIONS">#REF!</definedName>
    <definedName name="b" localSheetId="4">#REF!</definedName>
    <definedName name="b" localSheetId="3">#REF!</definedName>
    <definedName name="b">#REF!</definedName>
    <definedName name="Bat_adjustment" localSheetId="4">[2]Battery!#REF!</definedName>
    <definedName name="Bat_adjustment" localSheetId="3">[2]Battery!#REF!</definedName>
    <definedName name="Bat_adjustment">[2]Battery!#REF!</definedName>
    <definedName name="Bat_speed" localSheetId="4">[2]Battery!#REF!</definedName>
    <definedName name="Bat_speed" localSheetId="3">[2]Battery!#REF!</definedName>
    <definedName name="Bat_speed">[2]Battery!#REF!</definedName>
    <definedName name="Class" localSheetId="4">[3]Instructions!#REF!</definedName>
    <definedName name="Class" localSheetId="3">[3]Instructions!#REF!</definedName>
    <definedName name="Class">[3]Instructions!#REF!</definedName>
    <definedName name="CNT" localSheetId="4">#REF!</definedName>
    <definedName name="CNT" localSheetId="3">#REF!</definedName>
    <definedName name="CNT">#REF!</definedName>
    <definedName name="COLUMN" localSheetId="4">#REF!</definedName>
    <definedName name="COLUMN" localSheetId="3">#REF!</definedName>
    <definedName name="COLUMN">#REF!</definedName>
    <definedName name="comnp" localSheetId="4">#REF!</definedName>
    <definedName name="comnp" localSheetId="3">#REF!</definedName>
    <definedName name="comnp">#REF!</definedName>
    <definedName name="comp" localSheetId="4">#REF!</definedName>
    <definedName name="comp" localSheetId="3">#REF!</definedName>
    <definedName name="comp">#REF!</definedName>
    <definedName name="comp11" localSheetId="4">#REF!</definedName>
    <definedName name="comp11" localSheetId="3">#REF!</definedName>
    <definedName name="comp11">#REF!</definedName>
    <definedName name="comp28" localSheetId="4">#REF!</definedName>
    <definedName name="comp28" localSheetId="3">#REF!</definedName>
    <definedName name="comp28">#REF!</definedName>
    <definedName name="compcomp" localSheetId="4">#REF!</definedName>
    <definedName name="compcomp" localSheetId="3">#REF!</definedName>
    <definedName name="compcomp">#REF!</definedName>
    <definedName name="Components" localSheetId="4">#REF!</definedName>
    <definedName name="Components" localSheetId="3">#REF!</definedName>
    <definedName name="Components">#REF!</definedName>
    <definedName name="CountryID" localSheetId="4">OFFSET(#REF!,1,0,COUNTA(#REF!),1)</definedName>
    <definedName name="CountryID" localSheetId="3">OFFSET(#REF!,1,0,COUNTA(#REF!),1)</definedName>
    <definedName name="CountryID">OFFSET(#REF!,1,0,COUNTA(#REF!),1)</definedName>
    <definedName name="D" localSheetId="4">#REF!</definedName>
    <definedName name="D" localSheetId="3">#REF!</definedName>
    <definedName name="D">#REF!</definedName>
    <definedName name="dd" localSheetId="4">#REF!</definedName>
    <definedName name="dd" localSheetId="3">#REF!</definedName>
    <definedName name="dd">#REF!</definedName>
    <definedName name="dddd" localSheetId="4">#REF!</definedName>
    <definedName name="dddd" localSheetId="3">#REF!</definedName>
    <definedName name="dddd">#REF!</definedName>
    <definedName name="DETAIL" localSheetId="4">#REF!</definedName>
    <definedName name="DETAIL" localSheetId="3">#REF!</definedName>
    <definedName name="DETAIL">#REF!</definedName>
    <definedName name="DF" localSheetId="4">#REF!</definedName>
    <definedName name="DF" localSheetId="3">#REF!</definedName>
    <definedName name="DF">#REF!</definedName>
    <definedName name="dfg" localSheetId="4">#REF!</definedName>
    <definedName name="dfg" localSheetId="3">#REF!</definedName>
    <definedName name="dfg">#REF!</definedName>
    <definedName name="Entid" localSheetId="4">OFFSET(#REF!,1,0,COUNTA(#REF!),1)</definedName>
    <definedName name="Entid" localSheetId="3">OFFSET(#REF!,1,0,COUNTA(#REF!),1)</definedName>
    <definedName name="Entid">OFFSET(#REF!,1,0,COUNTA(#REF!),1)</definedName>
    <definedName name="FCTemp" localSheetId="4">#REF!</definedName>
    <definedName name="FCTemp" localSheetId="3">#REF!</definedName>
    <definedName name="FCTemp">#REF!</definedName>
    <definedName name="FirstYear" localSheetId="4">#REF!</definedName>
    <definedName name="FirstYear" localSheetId="3">#REF!</definedName>
    <definedName name="FirstYear">#REF!</definedName>
    <definedName name="GH" localSheetId="4">#REF!</definedName>
    <definedName name="GH" localSheetId="3">#REF!</definedName>
    <definedName name="GH">#REF!</definedName>
    <definedName name="GO" localSheetId="4">#REF!</definedName>
    <definedName name="GO" localSheetId="3">#REF!</definedName>
    <definedName name="GO">#REF!</definedName>
    <definedName name="JOEC" localSheetId="4">#REF!</definedName>
    <definedName name="JOEC" localSheetId="3">#REF!</definedName>
    <definedName name="JOEC">#REF!</definedName>
    <definedName name="JOEM" localSheetId="4">#REF!</definedName>
    <definedName name="JOEM" localSheetId="3">#REF!</definedName>
    <definedName name="JOEM">#REF!</definedName>
    <definedName name="jumplabel_1" localSheetId="4">'B41V RS EBOM'!#REF!</definedName>
    <definedName name="labor" localSheetId="4">#REF!</definedName>
    <definedName name="labor" localSheetId="3">#REF!</definedName>
    <definedName name="labor">#REF!</definedName>
    <definedName name="M" localSheetId="4">#REF!</definedName>
    <definedName name="M" localSheetId="3">#REF!</definedName>
    <definedName name="M">#REF!</definedName>
    <definedName name="machine_rates" localSheetId="4">#REF!</definedName>
    <definedName name="machine_rates" localSheetId="3">#REF!</definedName>
    <definedName name="machine_rates">#REF!</definedName>
    <definedName name="MACRS" localSheetId="4">#REF!</definedName>
    <definedName name="MACRS" localSheetId="3">#REF!</definedName>
    <definedName name="MACRS">#REF!</definedName>
    <definedName name="mat" localSheetId="4">#REF!</definedName>
    <definedName name="mat" localSheetId="3">#REF!</definedName>
    <definedName name="mat">#REF!</definedName>
    <definedName name="Material" localSheetId="4">#REF!</definedName>
    <definedName name="Material" localSheetId="3">#REF!</definedName>
    <definedName name="Material">#REF!</definedName>
    <definedName name="matmat" localSheetId="4">#REF!</definedName>
    <definedName name="matmat" localSheetId="3">#REF!</definedName>
    <definedName name="matmat">#REF!</definedName>
    <definedName name="N" localSheetId="4">#REF!</definedName>
    <definedName name="N" localSheetId="3">#REF!</definedName>
    <definedName name="N">#REF!</definedName>
    <definedName name="Pcprice">'[4]Piece Cost'!$N$40</definedName>
    <definedName name="Pcprice2">'[5]Piece Cost'!$N$42</definedName>
    <definedName name="PermTemp" localSheetId="4">#REF!</definedName>
    <definedName name="PermTemp" localSheetId="3">#REF!</definedName>
    <definedName name="PermTemp">#REF!</definedName>
    <definedName name="_xlnm.Print_Area" localSheetId="4">'B41V RS EBOM'!$A$11:$AW$15</definedName>
    <definedName name="_xlnm.Print_Area" localSheetId="3">'B41V RS Seat Assembly'!$A$12:$AQ$115</definedName>
    <definedName name="_xlnm.Print_Area" localSheetId="0">Cover!$A$1:$H$35</definedName>
    <definedName name="PROMPT1">[6]Summary!$E$14:$E$14</definedName>
    <definedName name="prtD2" localSheetId="6">#REF!</definedName>
    <definedName name="prtD2" localSheetId="4">#REF!</definedName>
    <definedName name="prtD2" localSheetId="3">#REF!</definedName>
    <definedName name="prtD2">#REF!</definedName>
    <definedName name="prtD3" localSheetId="4">#REF!</definedName>
    <definedName name="prtD3" localSheetId="3">#REF!</definedName>
    <definedName name="prtD3">#REF!</definedName>
    <definedName name="prtD4" localSheetId="4">#REF!</definedName>
    <definedName name="prtD4" localSheetId="3">#REF!</definedName>
    <definedName name="prtD4">#REF!</definedName>
    <definedName name="prtD5" localSheetId="4">#REF!</definedName>
    <definedName name="prtD5" localSheetId="3">#REF!</definedName>
    <definedName name="prtD5">#REF!</definedName>
    <definedName name="prtD6" localSheetId="4">#REF!</definedName>
    <definedName name="prtD6" localSheetId="3">#REF!</definedName>
    <definedName name="prtD6">#REF!</definedName>
    <definedName name="prtD7" localSheetId="4">#REF!</definedName>
    <definedName name="prtD7" localSheetId="3">#REF!</definedName>
    <definedName name="prtD7">#REF!</definedName>
    <definedName name="prtD8" localSheetId="4">#REF!</definedName>
    <definedName name="prtD8" localSheetId="3">#REF!</definedName>
    <definedName name="prtD8">#REF!</definedName>
    <definedName name="prtD9" localSheetId="4">#REF!</definedName>
    <definedName name="prtD9" localSheetId="3">#REF!</definedName>
    <definedName name="prtD9">#REF!</definedName>
    <definedName name="QQQ" localSheetId="4">#REF!</definedName>
    <definedName name="QQQ" localSheetId="3">#REF!</definedName>
    <definedName name="QQQ">#REF!</definedName>
    <definedName name="Responsibility" localSheetId="4">[3]Instructions!#REF!</definedName>
    <definedName name="Responsibility" localSheetId="3">[3]Instructions!#REF!</definedName>
    <definedName name="Responsibility">[3]Instructions!#REF!</definedName>
    <definedName name="RYG" localSheetId="4">[3]Instructions!#REF!</definedName>
    <definedName name="RYG" localSheetId="3">[3]Instructions!#REF!</definedName>
    <definedName name="RYG">[3]Instructions!#REF!</definedName>
    <definedName name="sd" localSheetId="4">#REF!</definedName>
    <definedName name="sd" localSheetId="3">#REF!</definedName>
    <definedName name="sd">#REF!</definedName>
    <definedName name="SecondYear" localSheetId="4">#REF!</definedName>
    <definedName name="SecondYear" localSheetId="3">#REF!</definedName>
    <definedName name="SecondYear">#REF!</definedName>
    <definedName name="Severity_Rankings" localSheetId="4">[3]Instructions!#REF!</definedName>
    <definedName name="Severity_Rankings" localSheetId="3">[3]Instructions!#REF!</definedName>
    <definedName name="Severity_Rankings">[3]Instructions!#REF!</definedName>
    <definedName name="Spdofwldrob" localSheetId="4">#REF!</definedName>
    <definedName name="Spdofwldrob" localSheetId="3">#REF!</definedName>
    <definedName name="Spdofwldrob">#REF!</definedName>
    <definedName name="SUMMARY" localSheetId="4">#REF!</definedName>
    <definedName name="SUMMARY" localSheetId="3">#REF!</definedName>
    <definedName name="SUMMARY">#REF!</definedName>
    <definedName name="TABLE" localSheetId="4">#REF!</definedName>
    <definedName name="TABLE" localSheetId="3">#REF!</definedName>
    <definedName name="TABLE">#REF!</definedName>
    <definedName name="TABLE3" localSheetId="4">#REF!</definedName>
    <definedName name="TABLE3" localSheetId="3">#REF!</definedName>
    <definedName name="TABLE3">#REF!</definedName>
    <definedName name="TAX_LIFE_LOOKUP" localSheetId="4">#REF!</definedName>
    <definedName name="TAX_LIFE_LOOKUP" localSheetId="3">#REF!</definedName>
    <definedName name="TAX_LIFE_LOOKUP">#REF!</definedName>
    <definedName name="TAX_TABLE" localSheetId="4">#REF!</definedName>
    <definedName name="TAX_TABLE" localSheetId="3">#REF!</definedName>
    <definedName name="TAX_TABLE">#REF!</definedName>
    <definedName name="Test" localSheetId="4">#REF!</definedName>
    <definedName name="Test" localSheetId="3">#REF!</definedName>
    <definedName name="Test">#REF!</definedName>
    <definedName name="Titems" localSheetId="4">#REF!</definedName>
    <definedName name="Titems" localSheetId="3">#REF!</definedName>
    <definedName name="Titems">#REF!</definedName>
    <definedName name="Toolprice">'[4]Tool Cost'!$L$28</definedName>
    <definedName name="TOT" localSheetId="6">#REF!</definedName>
    <definedName name="TOT" localSheetId="4">#REF!</definedName>
    <definedName name="TOT" localSheetId="3">#REF!</definedName>
    <definedName name="TOT">#REF!</definedName>
    <definedName name="USTemp" localSheetId="4">#REF!</definedName>
    <definedName name="USTemp" localSheetId="3">#REF!</definedName>
    <definedName name="USTemp">#REF!</definedName>
    <definedName name="v">#REF!</definedName>
    <definedName name="wqe" localSheetId="4" hidden="1">#REF!</definedName>
    <definedName name="wqe" localSheetId="3" hidden="1">#REF!</definedName>
    <definedName name="wqe" hidden="1">#REF!</definedName>
    <definedName name="X">[6]Sheet1!$K$8:$O$37</definedName>
    <definedName name="year" localSheetId="6">#REF!</definedName>
    <definedName name="year" localSheetId="4">#REF!</definedName>
    <definedName name="year" localSheetId="3">#REF!</definedName>
    <definedName name="year">#REF!</definedName>
    <definedName name="Z" localSheetId="4">#REF!</definedName>
    <definedName name="Z" localSheetId="3">#REF!</definedName>
    <definedName name="Z">#REF!</definedName>
    <definedName name="Recorder" localSheetId="4">#REF!</definedName>
    <definedName name="Recorder" localSheetId="3">#REF!</definedName>
    <definedName name="Recorder">#REF!</definedName>
    <definedName name="__A" localSheetId="7">#REF!</definedName>
    <definedName name="__A03" localSheetId="7">#REF!</definedName>
    <definedName name="__A66666" localSheetId="7">#REF!</definedName>
    <definedName name="__A69999" localSheetId="7">#REF!</definedName>
    <definedName name="__A89999" localSheetId="7">#REF!</definedName>
    <definedName name="__B100000" localSheetId="7">#REF!</definedName>
    <definedName name="__B99999" localSheetId="7">#REF!</definedName>
    <definedName name="_A66666" localSheetId="7">#REF!</definedName>
    <definedName name="_A69999" localSheetId="7">#REF!</definedName>
    <definedName name="_A89999" localSheetId="7">#REF!</definedName>
    <definedName name="_ad" localSheetId="7">#REF!</definedName>
    <definedName name="_B100000" localSheetId="7">#REF!</definedName>
    <definedName name="_B99999" localSheetId="7">#REF!</definedName>
    <definedName name="_CHB027" localSheetId="7">#REF!</definedName>
    <definedName name="v" localSheetId="7">#REF!</definedName>
    <definedName name="\D" localSheetId="8">#REF!</definedName>
    <definedName name="\P" localSheetId="8">#REF!</definedName>
    <definedName name="__A" localSheetId="8">#REF!</definedName>
    <definedName name="__A03" localSheetId="8">#REF!</definedName>
    <definedName name="__A400000" localSheetId="8">#REF!</definedName>
    <definedName name="__A66000" localSheetId="8">#REF!</definedName>
    <definedName name="__A66666" localSheetId="8">#REF!</definedName>
    <definedName name="__A69000" localSheetId="8">#REF!</definedName>
    <definedName name="__A69999" localSheetId="8">#REF!</definedName>
    <definedName name="__A70000" localSheetId="8">#REF!</definedName>
    <definedName name="__A79000" localSheetId="8">#REF!</definedName>
    <definedName name="__A89999" localSheetId="8">#REF!</definedName>
    <definedName name="__A99000" localSheetId="8">#REF!</definedName>
    <definedName name="__B100000" localSheetId="8">#REF!</definedName>
    <definedName name="__B99999" localSheetId="8">#REF!</definedName>
    <definedName name="__C65800" localSheetId="8">#REF!</definedName>
    <definedName name="__C65900" localSheetId="8">#REF!</definedName>
    <definedName name="__C66000" localSheetId="8">#REF!</definedName>
    <definedName name="__E80000" localSheetId="8">#REF!</definedName>
    <definedName name="__mat11" localSheetId="8">#REF!</definedName>
    <definedName name="__mat28" localSheetId="8">#REF!</definedName>
    <definedName name="__R" localSheetId="8">#REF!</definedName>
    <definedName name="_A400000" localSheetId="8">#REF!</definedName>
    <definedName name="_A66000" localSheetId="8">#REF!</definedName>
    <definedName name="_A66666" localSheetId="8">#REF!</definedName>
    <definedName name="_A69000" localSheetId="8">#REF!</definedName>
    <definedName name="_A69999" localSheetId="8">#REF!</definedName>
    <definedName name="_A70000" localSheetId="8">#REF!</definedName>
    <definedName name="_A79000" localSheetId="8">#REF!</definedName>
    <definedName name="_A89999" localSheetId="8">#REF!</definedName>
    <definedName name="_A99000" localSheetId="8">#REF!</definedName>
    <definedName name="_ad" localSheetId="8">#REF!</definedName>
    <definedName name="_B100000" localSheetId="8">#REF!</definedName>
    <definedName name="_B99999" localSheetId="8">#REF!</definedName>
    <definedName name="_C65800" localSheetId="8">#REF!</definedName>
    <definedName name="_C65900" localSheetId="8">#REF!</definedName>
    <definedName name="_C66000" localSheetId="8">#REF!</definedName>
    <definedName name="_CHB027" localSheetId="8">#REF!</definedName>
    <definedName name="_E80000" localSheetId="8">#REF!</definedName>
    <definedName name="_Fill" localSheetId="8" hidden="1">#REF!</definedName>
    <definedName name="_Key1" localSheetId="8" hidden="1">#REF!</definedName>
    <definedName name="_mat11" localSheetId="8">#REF!</definedName>
    <definedName name="_mat28" localSheetId="8">#REF!</definedName>
    <definedName name="_R" localSheetId="8">#REF!</definedName>
    <definedName name="_Sort" localSheetId="8" hidden="1">#REF!</definedName>
    <definedName name="ActiveFlag" localSheetId="8">OFFSET(#REF!,1,0,COUNTA(#REF!),1)</definedName>
    <definedName name="asdf" localSheetId="8">#REF!</definedName>
    <definedName name="ASSUMPTIONS" localSheetId="8">#REF!</definedName>
    <definedName name="b" localSheetId="8">#REF!</definedName>
    <definedName name="CNT" localSheetId="8">#REF!</definedName>
    <definedName name="COLUMN" localSheetId="8">#REF!</definedName>
    <definedName name="comnp" localSheetId="8">#REF!</definedName>
    <definedName name="comp" localSheetId="8">#REF!</definedName>
    <definedName name="comp11" localSheetId="8">#REF!</definedName>
    <definedName name="comp28" localSheetId="8">#REF!</definedName>
    <definedName name="compcomp" localSheetId="8">#REF!</definedName>
    <definedName name="Components" localSheetId="8">#REF!</definedName>
    <definedName name="CountryID" localSheetId="8">OFFSET(#REF!,1,0,COUNTA(#REF!),1)</definedName>
    <definedName name="D" localSheetId="8">#REF!</definedName>
    <definedName name="dd" localSheetId="8">#REF!</definedName>
    <definedName name="dddd" localSheetId="8">#REF!</definedName>
    <definedName name="DETAIL" localSheetId="8">#REF!</definedName>
    <definedName name="DF" localSheetId="8">#REF!</definedName>
    <definedName name="dfg" localSheetId="8">#REF!</definedName>
    <definedName name="Entid" localSheetId="8">OFFSET(#REF!,1,0,COUNTA(#REF!),1)</definedName>
    <definedName name="FCTemp" localSheetId="8">#REF!</definedName>
    <definedName name="FirstYear" localSheetId="8">#REF!</definedName>
    <definedName name="GH" localSheetId="8">#REF!</definedName>
    <definedName name="GO" localSheetId="8">#REF!</definedName>
    <definedName name="JOEC" localSheetId="8">#REF!</definedName>
    <definedName name="JOEM" localSheetId="8">#REF!</definedName>
    <definedName name="labor" localSheetId="8">#REF!</definedName>
    <definedName name="M" localSheetId="8">#REF!</definedName>
    <definedName name="machine_rates" localSheetId="8">#REF!</definedName>
    <definedName name="MACRS" localSheetId="8">#REF!</definedName>
    <definedName name="mat" localSheetId="8">#REF!</definedName>
    <definedName name="Material" localSheetId="8">#REF!</definedName>
    <definedName name="matmat" localSheetId="8">#REF!</definedName>
    <definedName name="N" localSheetId="8">#REF!</definedName>
    <definedName name="PermTemp" localSheetId="8">#REF!</definedName>
    <definedName name="prtD2" localSheetId="8">#REF!</definedName>
    <definedName name="prtD3" localSheetId="8">#REF!</definedName>
    <definedName name="prtD4" localSheetId="8">#REF!</definedName>
    <definedName name="prtD5" localSheetId="8">#REF!</definedName>
    <definedName name="prtD6" localSheetId="8">#REF!</definedName>
    <definedName name="prtD7" localSheetId="8">#REF!</definedName>
    <definedName name="prtD8" localSheetId="8">#REF!</definedName>
    <definedName name="prtD9" localSheetId="8">#REF!</definedName>
    <definedName name="QQQ" localSheetId="8">#REF!</definedName>
    <definedName name="sd" localSheetId="8">#REF!</definedName>
    <definedName name="SecondYear" localSheetId="8">#REF!</definedName>
    <definedName name="Spdofwldrob" localSheetId="8">#REF!</definedName>
    <definedName name="SUMMARY" localSheetId="8">#REF!</definedName>
    <definedName name="TABLE" localSheetId="8">#REF!</definedName>
    <definedName name="TABLE3" localSheetId="8">#REF!</definedName>
    <definedName name="TAX_LIFE_LOOKUP" localSheetId="8">#REF!</definedName>
    <definedName name="TAX_TABLE" localSheetId="8">#REF!</definedName>
    <definedName name="Test" localSheetId="8">#REF!</definedName>
    <definedName name="Titems" localSheetId="8">#REF!</definedName>
    <definedName name="TOT" localSheetId="8">#REF!</definedName>
    <definedName name="USTemp" localSheetId="8">#REF!</definedName>
    <definedName name="v" localSheetId="8">#REF!</definedName>
    <definedName name="wqe" localSheetId="8" hidden="1">#REF!</definedName>
    <definedName name="year" localSheetId="8">#REF!</definedName>
    <definedName name="Z" localSheetId="8">#REF!</definedName>
    <definedName name="Recorder" localSheetId="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<sst xmlns="http://schemas.openxmlformats.org/spreadsheetml/2006/main" count="2463" uniqueCount="964">
  <si>
    <t>LCEC_DPM5.2 F1</t>
  </si>
  <si>
    <r>
      <rPr>
        <sz val="24"/>
        <color indexed="10"/>
        <rFont val="宋体"/>
        <charset val="134"/>
      </rPr>
      <t xml:space="preserve">B41V </t>
    </r>
    <r>
      <rPr>
        <sz val="24"/>
        <rFont val="宋体"/>
        <charset val="134"/>
      </rPr>
      <t xml:space="preserve">座椅物料清单封页
</t>
    </r>
    <r>
      <rPr>
        <sz val="24"/>
        <color rgb="FFFF0000"/>
        <rFont val="宋体"/>
        <charset val="134"/>
      </rPr>
      <t>B4</t>
    </r>
    <r>
      <rPr>
        <sz val="24"/>
        <color indexed="10"/>
        <rFont val="宋体"/>
        <charset val="134"/>
      </rPr>
      <t>1V</t>
    </r>
    <r>
      <rPr>
        <sz val="24"/>
        <rFont val="宋体"/>
        <charset val="134"/>
      </rPr>
      <t xml:space="preserve"> SEAT BOM COVER</t>
    </r>
  </si>
  <si>
    <t>更新 Update:</t>
  </si>
  <si>
    <t>ECN No.:</t>
  </si>
  <si>
    <t>编制 Design:</t>
  </si>
  <si>
    <t>校对 Check：</t>
  </si>
  <si>
    <t>审核 Approve：</t>
  </si>
  <si>
    <t>李尔中国工程技术中心</t>
  </si>
  <si>
    <t>Lear China Engineering Center</t>
  </si>
  <si>
    <t>Note:</t>
  </si>
  <si>
    <t>Release coordinator must own the BOM after the first time release and update the BOM according to ECN and then release outside.</t>
  </si>
  <si>
    <t>Product Engineer must support release coordinator finish the BOM update.</t>
  </si>
  <si>
    <t>"xxx xxxx Seat": the xxxxxx must be program name such as SGM980, etc.</t>
  </si>
  <si>
    <t>Cover Version: BOM cover version is the version when the BOM is released under engineer's request. It starts from 001 to 002, etc.</t>
  </si>
  <si>
    <t>Change Log</t>
  </si>
  <si>
    <t>Update Date</t>
  </si>
  <si>
    <t>ECN No.</t>
  </si>
  <si>
    <t>Revision</t>
  </si>
  <si>
    <t>Description</t>
  </si>
  <si>
    <t>Prepared by</t>
  </si>
  <si>
    <t>First Quotation Round</t>
  </si>
  <si>
    <t>1.四六分座垫发泡取消EPP；
2.座背扶手头枕面套调整为DB;
3.可擦洗背板增加供应商“格林莱特”
4.调角器护盖及调角手把增加轮廓尺寸。</t>
  </si>
  <si>
    <t>1.座垫insert区域软泡重量调整1，16调整为30g 45g调整为80g 
2.靠背insert区域软泡总重量由80g调整到110g</t>
  </si>
  <si>
    <t>1.带SBR配置，增加坐垫线束40%坐垫1根，60%坐垫1根；
2.为固定线束增加B面线束固定CLIP  40%坐垫2个，60%坐垫3个;
3.7/16螺栓（卷收器锁附用）由DB件调整为工厂采购件；
4.ISOFIX罩盖由分体式变更为一体式（前端饰盖自动翻转）carry over V205
5.增加扶手方案二：多功能扶手，建议参照V205</t>
  </si>
  <si>
    <t>1.在“B41V RS QBOM”页第6行，增加客户整椅零件号；
2.增加sheet:“B41V RS Seat Assembly”
3.调整后排骨架重量;
4.增加内侧护板，共4个，详细信息在40-43行；
5.发泡增加无纺布，86行，99行，108行，119行；
6.增加拉线，13行，14行。</t>
  </si>
  <si>
    <t>20220110与客户交流：6分靠背增加扶手后侧盖板,48行；2向PIP头枕总成报价包含头枕面料</t>
  </si>
  <si>
    <r>
      <rPr>
        <sz val="10"/>
        <rFont val="Arial"/>
        <charset val="134"/>
      </rPr>
      <t>增加后排手柄堵盖，增加34行
头枕报价面料为超纤革，客户提供头枕参考净面积，中间头枕为0.111m</t>
    </r>
    <r>
      <rPr>
        <vertAlign val="superscript"/>
        <sz val="10"/>
        <rFont val="Arial"/>
        <charset val="134"/>
      </rPr>
      <t>2</t>
    </r>
    <r>
      <rPr>
        <sz val="10"/>
        <rFont val="Arial"/>
        <charset val="134"/>
      </rPr>
      <t>边头枕为0.129m</t>
    </r>
    <r>
      <rPr>
        <vertAlign val="superscript"/>
        <sz val="10"/>
        <rFont val="Arial"/>
        <charset val="134"/>
      </rPr>
      <t>2</t>
    </r>
  </si>
  <si>
    <t>1、骨架重量调整；
2、发泡化料重量调整；
3、塑料件重量调整，ISOfix饰盖由沿用V212，调整为新开发；
4、多功能扶手配置取消；</t>
  </si>
  <si>
    <t>卷收器固定螺栓由外购定点变更为借用奔驰项目，零件号L0596406
新增一个SBR，取消2跟线束</t>
  </si>
  <si>
    <t>1、卷收器固定螺栓由借用奔驰项目，零件号L0596406，调整为BLB410500001 NCLR；
2、扶手阶梯螺钉调整由M6调整为M8;
3、头枕仅保留PVC配置；
4、座垫发泡增加2个零件号，SBR由工厂装配调整为发泡供应商组装，区分有无SBR配置；
5、包装袋由EPP调整为无纺布；
6、拉线调整为一根，数量调整为2.</t>
  </si>
  <si>
    <t>增加颜色清单，客户零件号增加</t>
  </si>
  <si>
    <r>
      <rPr>
        <sz val="10"/>
        <rFont val="宋体"/>
        <charset val="134"/>
      </rPr>
      <t>客户下发</t>
    </r>
    <r>
      <rPr>
        <sz val="10"/>
        <rFont val="Arial"/>
        <charset val="134"/>
      </rPr>
      <t>EC(</t>
    </r>
    <r>
      <rPr>
        <sz val="10"/>
        <rFont val="宋体"/>
        <charset val="134"/>
      </rPr>
      <t>暂未接收</t>
    </r>
    <r>
      <rPr>
        <sz val="10"/>
        <rFont val="Arial"/>
        <charset val="134"/>
      </rPr>
      <t>)</t>
    </r>
    <r>
      <rPr>
        <sz val="10"/>
        <rFont val="宋体"/>
        <charset val="134"/>
      </rPr>
      <t>，零件号变更，</t>
    </r>
  </si>
  <si>
    <t>钢铆钉替换未铝铆钉，零件号BLB410300001 NCLR替换为L002160287AA</t>
  </si>
  <si>
    <t>ECN-B41V-E02-2024-0013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</si>
  <si>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 xml:space="preserve">、增加通风加热配置；
2、面套颜色增加，中灰色改为绿灰，黑色改为黑灰橙，增加全黑；
</t>
    </r>
  </si>
  <si>
    <t>Feature Matrix</t>
  </si>
  <si>
    <t>B41</t>
  </si>
  <si>
    <t>城市版（ C 系列）</t>
  </si>
  <si>
    <t xml:space="preserve"> 越野版 （P 系列）</t>
  </si>
  <si>
    <t>通用</t>
  </si>
  <si>
    <t>LV1</t>
  </si>
  <si>
    <t>LV2</t>
  </si>
  <si>
    <t>LV3</t>
  </si>
  <si>
    <t>个性前卫</t>
  </si>
  <si>
    <t>舒适安全</t>
  </si>
  <si>
    <t>品质科技</t>
  </si>
  <si>
    <t>使用经济</t>
  </si>
  <si>
    <t>越野</t>
  </si>
  <si>
    <t>越野智能</t>
  </si>
  <si>
    <t>织物+超纤_ 面套</t>
  </si>
  <si>
    <t>●</t>
  </si>
  <si>
    <t>×</t>
  </si>
  <si>
    <t>LV1 LV2 LV3 LV1 LV2 LV3</t>
  </si>
  <si>
    <t>超纤_ 面套</t>
  </si>
  <si>
    <t>个性</t>
  </si>
  <si>
    <t>真皮_ 面套</t>
  </si>
  <si>
    <t>前卫</t>
  </si>
  <si>
    <t>第二排6/4 分靠背</t>
  </si>
  <si>
    <t>舒适</t>
  </si>
  <si>
    <t>第二排 6/4 坐垫</t>
  </si>
  <si>
    <t>安全</t>
  </si>
  <si>
    <t>第二排2向侧头枕</t>
  </si>
  <si>
    <t>品质</t>
  </si>
  <si>
    <t>第二排中间2向头枕</t>
  </si>
  <si>
    <t>科技</t>
  </si>
  <si>
    <t>中间扶手（开放式杯托）</t>
  </si>
  <si>
    <t>使用</t>
  </si>
  <si>
    <t>ISO-FIX</t>
  </si>
  <si>
    <t>经济</t>
  </si>
  <si>
    <t>靠背角度调节</t>
  </si>
  <si>
    <t>后排 SBR （三个位置）</t>
  </si>
  <si>
    <t>TOP Tether</t>
  </si>
  <si>
    <t>智能</t>
  </si>
  <si>
    <t>后排座椅通风加热</t>
  </si>
  <si>
    <t>VS C</t>
  </si>
  <si>
    <t>超纤，绿灰</t>
  </si>
  <si>
    <t>超纤，黑灰橙</t>
  </si>
  <si>
    <t>真皮，绿灰</t>
  </si>
  <si>
    <t>真皮，黑灰橙</t>
  </si>
  <si>
    <t>高温版C</t>
  </si>
  <si>
    <t>高温P</t>
  </si>
  <si>
    <t>Lv2（选装）</t>
  </si>
  <si>
    <t>Lv2(选装）</t>
  </si>
  <si>
    <t>织物，绿灰</t>
  </si>
  <si>
    <t>织物，黑灰橙</t>
  </si>
  <si>
    <t>织物，全黑</t>
  </si>
  <si>
    <t>真皮，全黑</t>
  </si>
  <si>
    <t>高寒版C</t>
  </si>
  <si>
    <t>高寒P</t>
  </si>
  <si>
    <t>通用版C</t>
  </si>
  <si>
    <t>通用版P</t>
  </si>
  <si>
    <t>通用P</t>
  </si>
  <si>
    <t>Lv2</t>
  </si>
  <si>
    <r>
      <rPr>
        <b/>
        <sz val="10.5"/>
        <rFont val="Arial"/>
        <charset val="134"/>
      </rPr>
      <t>LCEC_DPM5.2 F1
Update Date:</t>
    </r>
  </si>
  <si>
    <t>超纤，全黑</t>
  </si>
  <si>
    <t>C系列</t>
  </si>
  <si>
    <t>P系列</t>
  </si>
  <si>
    <t>Car Model</t>
  </si>
  <si>
    <t>织物+皮革，绿灰</t>
  </si>
  <si>
    <t>织物+皮革，黑灰橙</t>
  </si>
  <si>
    <t xml:space="preserve">Seat </t>
  </si>
  <si>
    <t>60%织物靠背总成</t>
  </si>
  <si>
    <t>40%织物靠背总成</t>
  </si>
  <si>
    <t>60%织物座垫总成</t>
  </si>
  <si>
    <t>40%织物座垫总成</t>
  </si>
  <si>
    <t>60%超纤靠背总成</t>
  </si>
  <si>
    <t>40%超纤靠背总成</t>
  </si>
  <si>
    <t>60%超纤座垫总成</t>
  </si>
  <si>
    <t>40%超纤座垫总成</t>
  </si>
  <si>
    <t>60%NAPPA靠背总成</t>
  </si>
  <si>
    <t>40%NAPPA靠背总成</t>
  </si>
  <si>
    <t>60%NAPPA座垫总成</t>
  </si>
  <si>
    <t>40%NAPPA座垫总成</t>
  </si>
  <si>
    <t>60%真皮靠背总成</t>
  </si>
  <si>
    <t>40%真皮靠背总成</t>
  </si>
  <si>
    <t>60%真皮座垫总成</t>
  </si>
  <si>
    <t>40%真皮座垫总成</t>
  </si>
  <si>
    <t>序号</t>
  </si>
  <si>
    <t>装配等级 Asm Level</t>
  </si>
  <si>
    <t>Lear零件号</t>
  </si>
  <si>
    <t>零件等级</t>
  </si>
  <si>
    <t>图号</t>
  </si>
  <si>
    <t>图纸等级</t>
  </si>
  <si>
    <t>客户零件号</t>
  </si>
  <si>
    <t>客户图纸号</t>
  </si>
  <si>
    <t>零件名称</t>
  </si>
  <si>
    <t>图片</t>
  </si>
  <si>
    <t>采购状态</t>
  </si>
  <si>
    <t>零件类别</t>
  </si>
  <si>
    <t>材料要求</t>
  </si>
  <si>
    <t>颜色</t>
  </si>
  <si>
    <t>供应商名称</t>
  </si>
  <si>
    <t>重量(KG)</t>
  </si>
  <si>
    <t>ECN NO.</t>
  </si>
  <si>
    <t>备注</t>
  </si>
  <si>
    <t>Item</t>
  </si>
  <si>
    <t>Lear No.</t>
  </si>
  <si>
    <t>Part Rev</t>
  </si>
  <si>
    <t>Drawing No.</t>
  </si>
  <si>
    <t>DwgRev</t>
  </si>
  <si>
    <t>Customer No.</t>
  </si>
  <si>
    <t>Part Description</t>
  </si>
  <si>
    <t>Picture</t>
  </si>
  <si>
    <t>硅胶革rchStatus</t>
  </si>
  <si>
    <t>Commodity</t>
  </si>
  <si>
    <t>Material Standard</t>
  </si>
  <si>
    <t>Color</t>
  </si>
  <si>
    <t>Supplier</t>
  </si>
  <si>
    <t>Weight(KG)</t>
  </si>
  <si>
    <t>Comments</t>
  </si>
  <si>
    <t>P01003154 IG70</t>
  </si>
  <si>
    <t>B00043691 IG70</t>
  </si>
  <si>
    <t>B00043683 IG70</t>
  </si>
  <si>
    <t>B00043684 IG70</t>
  </si>
  <si>
    <t>P01002672 IK39</t>
  </si>
  <si>
    <t>B00033920 IK39</t>
  </si>
  <si>
    <t>B00033892 IK39</t>
  </si>
  <si>
    <t>B00033910 IK39</t>
  </si>
  <si>
    <t>P01003321 IK08</t>
  </si>
  <si>
    <t>B00045080 IK08</t>
  </si>
  <si>
    <t>B00033892 IK08</t>
  </si>
  <si>
    <t>B00033910 IK08</t>
  </si>
  <si>
    <t>P01002902 IG70</t>
  </si>
  <si>
    <t>B00042105 IG70</t>
  </si>
  <si>
    <t>B00042087 IG70</t>
  </si>
  <si>
    <t>B00042099 IG70</t>
  </si>
  <si>
    <t>P01002673 IK39</t>
  </si>
  <si>
    <t>B00033914 IK39</t>
  </si>
  <si>
    <t>B00033904 IK39</t>
  </si>
  <si>
    <t>B00033908 IK39</t>
  </si>
  <si>
    <t>P01002903 IG70</t>
  </si>
  <si>
    <t>B00042106 IG70</t>
  </si>
  <si>
    <t>B00034355 IG70</t>
  </si>
  <si>
    <t xml:space="preserve"> B00034356 IG70</t>
  </si>
  <si>
    <t>P01002674 IK39</t>
  </si>
  <si>
    <t>B00035819 IK39</t>
  </si>
  <si>
    <t>B00042088 IK39</t>
  </si>
  <si>
    <t>B00042100 IK39</t>
  </si>
  <si>
    <t>P01002675 IG70</t>
  </si>
  <si>
    <t>B00033921 IG70</t>
  </si>
  <si>
    <t>B00033892 IG70</t>
  </si>
  <si>
    <t>B00033910 IG70</t>
  </si>
  <si>
    <t>P01002675 IK39</t>
  </si>
  <si>
    <t>B00033921 IK39</t>
  </si>
  <si>
    <t>P01002904 IG70</t>
  </si>
  <si>
    <t>B00042107 IG70</t>
  </si>
  <si>
    <t>B00042089 IG70</t>
  </si>
  <si>
    <t>B00042101 IG70</t>
  </si>
  <si>
    <t>P01002676 IK39</t>
  </si>
  <si>
    <t>B00033891 IK39</t>
  </si>
  <si>
    <t>B00035404 IK39</t>
  </si>
  <si>
    <t>B00035403 IK39</t>
  </si>
  <si>
    <t>P01003326 IK39</t>
  </si>
  <si>
    <t>B00045085 IK39</t>
  </si>
  <si>
    <t>B00045009 IK39</t>
  </si>
  <si>
    <t>B00045036 IK39</t>
  </si>
  <si>
    <t>P01003326 IK08</t>
  </si>
  <si>
    <t>B00045085 IK08</t>
  </si>
  <si>
    <t>B00045009 IK08</t>
  </si>
  <si>
    <t>B00045036 IK08</t>
  </si>
  <si>
    <t>P01003327 IG70</t>
  </si>
  <si>
    <t>B00045086 IG70</t>
  </si>
  <si>
    <t>B00045010 IG70</t>
  </si>
  <si>
    <t>B00045037 IG70</t>
  </si>
  <si>
    <t>B00045011 IK39</t>
  </si>
  <si>
    <t>B00045038 IK39</t>
  </si>
  <si>
    <t>B00045011 IK08</t>
  </si>
  <si>
    <t>B00045038 IK08</t>
  </si>
  <si>
    <t>B00045012 IG70</t>
  </si>
  <si>
    <t>B00045039 IG70</t>
  </si>
  <si>
    <t>P01003332 IK39</t>
  </si>
  <si>
    <t>B00045091 IK39</t>
  </si>
  <si>
    <t>B00045023 IK39</t>
  </si>
  <si>
    <t>B00045050 IK39</t>
  </si>
  <si>
    <t>P01003332 IK08</t>
  </si>
  <si>
    <t>B00045091 IK08</t>
  </si>
  <si>
    <t>B00045023 IK08</t>
  </si>
  <si>
    <t>B00045050 IK08</t>
  </si>
  <si>
    <t>P01003333 IG70</t>
  </si>
  <si>
    <t>B00045092 IG70</t>
  </si>
  <si>
    <t>B00045024 IG70</t>
  </si>
  <si>
    <t>B00045051 IG70</t>
  </si>
  <si>
    <t>B00045025 IK39</t>
  </si>
  <si>
    <t>B00045052 IK39</t>
  </si>
  <si>
    <t>B00045025 IK08</t>
  </si>
  <si>
    <t>B00045052 IK08</t>
  </si>
  <si>
    <t>B00045026 IG70</t>
  </si>
  <si>
    <t>B00045053 IG70</t>
  </si>
  <si>
    <t>P01003338 IK39</t>
  </si>
  <si>
    <t>B00045097 IK39</t>
  </si>
  <si>
    <t>P01003338 IK08</t>
  </si>
  <si>
    <t>B00045097 IK08</t>
  </si>
  <si>
    <t>P01003339 IG70</t>
  </si>
  <si>
    <t>B00045098 IG70</t>
  </si>
  <si>
    <t>B00045103 IK39</t>
  </si>
  <si>
    <t>B00045103 IK08</t>
  </si>
  <si>
    <t>B00045104 IG70</t>
  </si>
  <si>
    <t>BLB410510001 IG70</t>
  </si>
  <si>
    <t>后排座椅左靠背模块
60%靠背总成，织物+皮革，绿灰，压印+高频焊接，带滚边</t>
  </si>
  <si>
    <t>织物+皮革</t>
  </si>
  <si>
    <t>绿灰 IG70</t>
  </si>
  <si>
    <t xml:space="preserve">
</t>
  </si>
  <si>
    <t>BLB410510001 IK39</t>
  </si>
  <si>
    <t>P01003154 IK39</t>
  </si>
  <si>
    <t>后排座椅左靠背模块
60%靠背总成，织物+皮革，黑灰橙，压印+高频焊接，</t>
  </si>
  <si>
    <t>黑灰橙 IK39</t>
  </si>
  <si>
    <t>后排座椅左靠背模块
60%靠背总成，织物+皮革，全黑，压印+高频焊接，</t>
  </si>
  <si>
    <t>全黑 IK08</t>
  </si>
  <si>
    <t xml:space="preserve">	BLB410510002 IG70</t>
  </si>
  <si>
    <t>后排座椅左靠背模块
60%靠背总成，超纤面料，黑灰橙，斜纹压印+定位打孔</t>
  </si>
  <si>
    <t>超纤</t>
  </si>
  <si>
    <t>BLB410510003 IG70</t>
  </si>
  <si>
    <t>后排座椅左靠背模块
60%靠背总成，超纤面料，绿灰，绗缝+定位打孔，带滚边</t>
  </si>
  <si>
    <t>BLB410510004 IK39</t>
  </si>
  <si>
    <t>后排座椅左靠背模块
60%靠背总成,真皮面料，黑灰橙，斜纹压印+定位打孔</t>
  </si>
  <si>
    <t>真皮</t>
  </si>
  <si>
    <t>BLB410510005 IG70</t>
  </si>
  <si>
    <t>后排座椅左靠背模块
60%靠背总成,真皮面料，绿灰，绗缝+定位打孔，带滚边</t>
  </si>
  <si>
    <t>BLB410510006 IG70</t>
  </si>
  <si>
    <t>P01003155 IG70</t>
  </si>
  <si>
    <t>BLB410510006 IK39</t>
  </si>
  <si>
    <t>后排座椅左靠背模块
60%靠背总成，织物+皮革，黑灰橙，压印+高频焊接</t>
  </si>
  <si>
    <t>BLB410510007 IK39</t>
  </si>
  <si>
    <t>BLB410510008 IG70</t>
  </si>
  <si>
    <t>后排座椅左靠背模块
60%靠背总成，超纤面料，黑灰橙，斜纹压印+定位打孔，通风加热，热压背板</t>
  </si>
  <si>
    <t>后排座椅左靠背模块
60%靠背总成，超纤面料，全黑，斜纹压印+定位打孔，通风加热，热压背板</t>
  </si>
  <si>
    <t>后排座椅左靠背模块
60%靠背总成，超纤面料，绿灰，斜纹压印+定位打孔，通风加热，热压背板</t>
  </si>
  <si>
    <t>后排座椅左靠背模块
60%靠背总成，真皮面料，黑灰橙，斜纹压印+定位打孔，通风加热，热压背板</t>
  </si>
  <si>
    <t>后排座椅左靠背模块
60%靠背总成，真皮面料，全黑，斜纹压印+定位打孔，通风加热，热压背板</t>
  </si>
  <si>
    <t>后排座椅左靠背模块
60%靠背总成，真皮面料，绿灰，斜纹压印+定位打孔，通风加热，热压背板</t>
  </si>
  <si>
    <t>后排座椅左靠背模块
60%靠背总成，超纤面料，黑灰橙，斜纹压印+定位打孔，通风加热，擦洗背板</t>
  </si>
  <si>
    <t>后排座椅左靠背模块
60%靠背总成，超纤面料，全黑，斜纹压印+定位打孔，通风加热，擦洗背板</t>
  </si>
  <si>
    <t>后排座椅左靠背模块
60%靠背总成，超纤面料，绿灰，斜纹压印+定位打孔，通风加热，擦洗背板</t>
  </si>
  <si>
    <t>P01003344 IK39</t>
  </si>
  <si>
    <t>后排座椅左靠背模块
60%靠背总成，真皮面料，黑灰橙，斜纹压印+定位打孔，通风加热，擦洗背板</t>
  </si>
  <si>
    <t>P01003344 IK08</t>
  </si>
  <si>
    <t>后排座椅左靠背模块
60%靠背总成，真皮面料，全黑，斜纹压印+定位打孔，通风加热，擦洗背板</t>
  </si>
  <si>
    <t>P01003345 IG70</t>
  </si>
  <si>
    <t>后排座椅左靠背模块
60%靠背总成，真皮面料，绿灰，斜纹压印+定位打孔，通风加热，擦洗背板</t>
  </si>
  <si>
    <t>BLB410510009 IG70</t>
  </si>
  <si>
    <t>后排座椅右靠背总成
40%靠背总成，织物+皮革，绿灰，压印+高频焊接，带滚边</t>
  </si>
  <si>
    <t>BLB410510009 IK39</t>
  </si>
  <si>
    <t>后排座椅右靠背总成
40%靠背总成，织物+皮革，黑灰橙，压印+高频焊接，</t>
  </si>
  <si>
    <t>后排座椅右靠背总成
40%靠背总成，织物+皮革，全黑，压印+高频焊接，</t>
  </si>
  <si>
    <r>
      <rPr>
        <b/>
        <sz val="10"/>
        <color theme="1"/>
        <rFont val="微软雅黑"/>
        <charset val="134"/>
      </rPr>
      <t>全黑</t>
    </r>
    <r>
      <rPr>
        <b/>
        <sz val="10"/>
        <color theme="1"/>
        <rFont val="Arial"/>
        <charset val="134"/>
      </rPr>
      <t xml:space="preserve"> IK08</t>
    </r>
  </si>
  <si>
    <t>BLB410510010 IK39</t>
  </si>
  <si>
    <t>后排座椅右靠背总成
40%靠背总成，超纤面料，黑灰橙，斜纹压印+定位打孔</t>
  </si>
  <si>
    <t>BLB410510011 IG70</t>
  </si>
  <si>
    <t>后排座椅右靠背总成
40%靠背总成，超纤面料，绿灰，绗缝+定位打孔，带滚边</t>
  </si>
  <si>
    <t>BLB410510012 IK39</t>
  </si>
  <si>
    <t>后排座椅右靠背总成
40%靠背总成,真皮面料，黑灰橙，斜纹压印+定位打孔</t>
  </si>
  <si>
    <t>BLB410510013 IG70</t>
  </si>
  <si>
    <t>后排座椅右靠背总成
40%靠背总成,真皮面料，绿灰，绗缝+定位打孔，带滚边</t>
  </si>
  <si>
    <t>BLB410510014 IG70</t>
  </si>
  <si>
    <t>B00043692 IG70</t>
  </si>
  <si>
    <t>BLB410510014 IK39</t>
  </si>
  <si>
    <t>后排座椅右靠背总成
40%靠背总成，织物+皮革，黑灰橙，压印+高频焊接</t>
  </si>
  <si>
    <t>BLB410510015 IK39</t>
  </si>
  <si>
    <t>BLB410510016 IG70</t>
  </si>
  <si>
    <t>后排座椅右靠背总成
40%靠背总成，超纤面料，黑灰橙，斜纹压印+定位打孔，通风加热，热压背板</t>
  </si>
  <si>
    <t>后排座椅右靠背总成
40%靠背总成，超纤面料，全黑，斜纹压印+定位打孔，通风加热，热压背板</t>
  </si>
  <si>
    <t>后排座椅右靠背总成
40%靠背总成，超纤面料，绿灰，斜纹压印+定位打孔，通风加热，热压背板</t>
  </si>
  <si>
    <t>后排座椅右靠背总成
40%靠背总成，真皮面料，黑灰橙，斜纹压印+定位打孔，通风加热，热压背板</t>
  </si>
  <si>
    <t>后排座椅右靠背总成
40%靠背总成，真皮面料，全黑，斜纹压印+定位打孔，通风加热，热压背板</t>
  </si>
  <si>
    <t>后排座椅右靠背总成
40%靠背总成，真皮面料，绿灰，斜纹压印+定位打孔，通风加热，热压背板</t>
  </si>
  <si>
    <t>后排座椅右靠背总成
40%靠背总成，超纤面料，黑灰橙，斜纹压印+定位打孔，通风加热，擦洗背板</t>
  </si>
  <si>
    <t>后排座椅右靠背总成
40%靠背总成，超纤面料，全黑，斜纹压印+定位打孔，通风加热，擦洗背板</t>
  </si>
  <si>
    <t>后排座椅右靠背总成
40%靠背总成，超纤面料，绿灰，斜纹压印+定位打孔，通风加热，擦洗背板</t>
  </si>
  <si>
    <t>后排座椅右靠背总成
40%靠背总成，真皮面料，黑灰橙，斜纹压印+定位打孔，通风加热，擦洗背板</t>
  </si>
  <si>
    <t>后排座椅右靠背总成
40%靠背总成，真皮面料，全黑，斜纹压印+定位打孔，通风加热，擦洗背板</t>
  </si>
  <si>
    <t>后排座椅右靠背总成
40%靠背总成，真皮面料，绿灰，斜纹压印+定位打孔，通风加热，擦洗背板</t>
  </si>
  <si>
    <t>BLB410610001 IG70</t>
  </si>
  <si>
    <t>后排座椅左座垫总成
60%坐垫总成，织物+皮革，绿灰，压印+高频焊接，带滚边</t>
  </si>
  <si>
    <t>BLB410610001 IK39</t>
  </si>
  <si>
    <t>后排座椅左座垫总成
60%坐垫总成，织物+皮革，黑灰橙，压印+高频焊接，</t>
  </si>
  <si>
    <t>后排座椅左座垫总成
60%坐垫总成，织物+皮革，全黑，压印+高频焊接，</t>
  </si>
  <si>
    <t>BLB410610002 IK39</t>
  </si>
  <si>
    <t>后排座椅左座垫总成
60%坐垫总成，超纤面料，黑灰橙，斜纹压印+定位打孔，无SBR</t>
  </si>
  <si>
    <t>BLB410610003 IG70</t>
  </si>
  <si>
    <t>后排座椅左座垫总成
60%坐垫总成，超纤面料，绿灰，绗缝+定位打孔，带滚边，无SBR</t>
  </si>
  <si>
    <t>BLB410610004 IK39</t>
  </si>
  <si>
    <t>后排座椅左座垫总成
60%坐垫总成，真皮面料，黑灰橙，斜纹压印+定位打孔</t>
  </si>
  <si>
    <t>BLB410610005 IG70</t>
  </si>
  <si>
    <t>后排座椅左座垫总成
60%坐垫总成，真皮面料，绿灰，绗缝+定位打孔，带滚边</t>
  </si>
  <si>
    <t>BLB410610006 IK39</t>
  </si>
  <si>
    <t>后排座椅左座垫总成
60%坐垫总成，超纤面料，黑灰橙，斜纹压印+定位打孔，带SBR</t>
  </si>
  <si>
    <t>BLB410610007 IG70</t>
  </si>
  <si>
    <t>后排座椅左座垫总成
60%坐垫总成，超纤面料，绿灰，绗缝+定位打孔，带滚边，带SBR</t>
  </si>
  <si>
    <t>后排座椅左座垫总成
60%坐垫总成，超纤面料，黑灰橙，斜纹压印+定位打孔,通风加热，无SBR</t>
  </si>
  <si>
    <t>后排座椅左座垫总成
60%坐垫总成，超纤面料，全黑，斜纹压印+定位打孔,通风加热，无SBR</t>
  </si>
  <si>
    <t>后排座椅左座垫总成
60%坐垫总成，超纤面料，绿灰，绗缝+定位打孔，带滚边,通风加热，无SBR</t>
  </si>
  <si>
    <t>后排座椅左座垫总成
60%坐垫总成，超纤面料，黑灰橙，斜纹压印+定位打孔,通风加热，带SBR</t>
  </si>
  <si>
    <t>后排座椅左座垫总成
60%坐垫总成，超纤面料，全黑，斜纹压印+定位打孔,通风加热，带SBR</t>
  </si>
  <si>
    <t>后排座椅左座垫总成
60%坐垫总成，超纤面料，绿灰，绗缝+定位打孔，带滚边,通风加热，带SBR</t>
  </si>
  <si>
    <t>后排座椅左座垫总成
60%坐垫总成，真皮面料，黑灰橙，斜纹压印+定位打孔,通风加热，无SBR</t>
  </si>
  <si>
    <t>后排座椅左座垫总成
60%坐垫总成，真皮面料，全黑，斜纹压印+定位打孔,通风加热，无SBR</t>
  </si>
  <si>
    <t>后排座椅左座垫总成
60%坐垫总成，真皮面料，绿灰，绗缝+定位打孔，带滚边,通风加热，无SBR</t>
  </si>
  <si>
    <t>后排座椅左座垫总成
60%坐垫总成，真皮面料，黑灰橙，斜纹压印+定位打孔,通风加热，带SBR</t>
  </si>
  <si>
    <t>后排座椅左座垫总成
60%坐垫总成，真皮面料，全黑，斜纹压印+定位打孔,通风加热，带SBR</t>
  </si>
  <si>
    <t>后排座椅左座垫总成
60%坐垫总成，真皮面料，绿灰，绗缝+定位打孔，带滚边,通风加热，带SBR</t>
  </si>
  <si>
    <t>BLB410610008 IK39</t>
  </si>
  <si>
    <t>后排座椅右座垫总成
40%坐垫总成，织物+皮革，黑灰橙，压印+高频焊接，带滚边</t>
  </si>
  <si>
    <t>后排座椅右座垫总成
40%坐垫总成，织物+皮革，全黑，压印+高频焊接，</t>
  </si>
  <si>
    <t>BLB410610008 IG70</t>
  </si>
  <si>
    <t>后排座椅右座垫总成
40%坐垫总成，织物+皮革，绿灰，压印+高频焊接，</t>
  </si>
  <si>
    <t>BLB410610009 IK39</t>
  </si>
  <si>
    <t>后排座椅右座垫总成
40%坐垫总成，超纤面料，黑灰橙，斜纹压印+定位打孔</t>
  </si>
  <si>
    <t>BLB410610010 IG70</t>
  </si>
  <si>
    <t>后排座椅右座垫总成
40%坐垫总成，超纤面料，绿灰，绗缝+定位打孔，带滚边</t>
  </si>
  <si>
    <t>BLB410610011 IK39</t>
  </si>
  <si>
    <t>后排座椅右座垫总成
40%坐垫总成，真皮面料，黑灰橙，斜纹压印+定位打孔</t>
  </si>
  <si>
    <t>BLB410610012 IG70</t>
  </si>
  <si>
    <t>后排座椅右座垫总成
40%坐垫总成，真皮面料，绿灰，绗缝+定位打孔，带滚边</t>
  </si>
  <si>
    <t>BLB410610013 IG70</t>
  </si>
  <si>
    <t>BLB410610014 IG70</t>
  </si>
  <si>
    <t xml:space="preserve">B00042101 IG70 </t>
  </si>
  <si>
    <t>后排座椅右座垫总成
40%坐垫总成，超纤面料，黑灰橙，斜纹压印+定位打孔,通风加热，无SBR</t>
  </si>
  <si>
    <t>后排座椅右座垫总成
40%坐垫总成，超纤面料，全黑，斜纹压印+定位打孔,通风加热，无SBR</t>
  </si>
  <si>
    <t>后排座椅右座垫总成
40%坐垫总成，超纤面料，绿灰，绗缝+定位打孔，带滚边,通风加热，无SBR</t>
  </si>
  <si>
    <t>后排座椅右座垫总成
40%坐垫总成，超纤面料，黑灰橙，斜纹压印+定位打孔,通风加热，带SBR</t>
  </si>
  <si>
    <t>后排座椅右座垫总成
40%坐垫总成，超纤面料，全黑，斜纹压印+定位打孔,通风加热，带SBR</t>
  </si>
  <si>
    <t>后排座椅右座垫总成
40%坐垫总成，超纤面料，绿灰，绗缝+定位打孔，带滚边,通风加热，带SBR</t>
  </si>
  <si>
    <t>后排座椅右座垫总成
40%坐垫总成，真皮面料，黑灰橙，斜纹压印+定位打孔,通风加热，无SBR</t>
  </si>
  <si>
    <t>后排座椅右座垫总成
40%坐垫总成，真皮面料，全黑，斜纹压印+定位打孔,通风加热，无SBR</t>
  </si>
  <si>
    <t>后排座椅右座垫总成
40%坐垫总成，真皮面料，绿灰，绗缝+定位打孔，带滚边,通风加热，无SBR</t>
  </si>
  <si>
    <t>后排座椅右座垫总成
40%坐垫总成，真皮面料，黑灰橙，斜纹压印+定位打孔,通风加热，带SBR</t>
  </si>
  <si>
    <t>后排座椅右座垫总成
40%坐垫总成，真皮面料，全黑，斜纹压印+定位打孔,通风加热，带SBR</t>
  </si>
  <si>
    <t>后排座椅右座垫总成
40%坐垫总成，真皮面料，绿灰，绗缝+定位打孔，带滚边,通风加热，带SBR</t>
  </si>
  <si>
    <t>LV2，超纤</t>
  </si>
  <si>
    <t>/</t>
  </si>
  <si>
    <t>VS</t>
  </si>
  <si>
    <t>LV1,织物+皮革</t>
  </si>
  <si>
    <t>LV1,织物+皮革+无通风</t>
  </si>
  <si>
    <t>LV2，超纤，通风+加热+无SBR</t>
  </si>
  <si>
    <t>LV2,真皮+通风+加热+无SBR</t>
  </si>
  <si>
    <t>高温C系列</t>
  </si>
  <si>
    <r>
      <rPr>
        <sz val="16"/>
        <rFont val="微软雅黑"/>
        <charset val="134"/>
      </rPr>
      <t>高温</t>
    </r>
    <r>
      <rPr>
        <sz val="16"/>
        <rFont val="Arial"/>
        <charset val="134"/>
      </rPr>
      <t>C</t>
    </r>
    <r>
      <rPr>
        <sz val="16"/>
        <rFont val="微软雅黑"/>
        <charset val="134"/>
      </rPr>
      <t>系列</t>
    </r>
    <r>
      <rPr>
        <sz val="16"/>
        <rFont val="Arial"/>
        <charset val="134"/>
      </rPr>
      <t>(</t>
    </r>
    <r>
      <rPr>
        <sz val="16"/>
        <rFont val="宋体"/>
        <charset val="134"/>
      </rPr>
      <t>选装</t>
    </r>
    <r>
      <rPr>
        <sz val="16"/>
        <rFont val="Arial"/>
        <charset val="134"/>
      </rPr>
      <t>)</t>
    </r>
  </si>
  <si>
    <t>LV2，真皮，通风+加热+无SBR</t>
  </si>
  <si>
    <t>高寒C系列</t>
  </si>
  <si>
    <r>
      <rPr>
        <sz val="16"/>
        <rFont val="微软雅黑"/>
        <charset val="134"/>
      </rPr>
      <t>高寒</t>
    </r>
    <r>
      <rPr>
        <sz val="16"/>
        <rFont val="Arial"/>
        <charset val="134"/>
      </rPr>
      <t>C</t>
    </r>
    <r>
      <rPr>
        <sz val="16"/>
        <rFont val="微软雅黑"/>
        <charset val="134"/>
      </rPr>
      <t>系列</t>
    </r>
    <r>
      <rPr>
        <sz val="16"/>
        <rFont val="Arial"/>
        <charset val="134"/>
      </rPr>
      <t>(</t>
    </r>
    <r>
      <rPr>
        <sz val="16"/>
        <rFont val="宋体"/>
        <charset val="134"/>
      </rPr>
      <t>选装</t>
    </r>
    <r>
      <rPr>
        <sz val="16"/>
        <rFont val="Arial"/>
        <charset val="134"/>
      </rPr>
      <t>)</t>
    </r>
  </si>
  <si>
    <r>
      <rPr>
        <sz val="16"/>
        <rFont val="宋体"/>
        <charset val="134"/>
      </rPr>
      <t>高寒</t>
    </r>
    <r>
      <rPr>
        <sz val="16"/>
        <rFont val="Arial"/>
        <charset val="134"/>
      </rPr>
      <t>P</t>
    </r>
    <r>
      <rPr>
        <sz val="16"/>
        <rFont val="宋体"/>
        <charset val="134"/>
      </rPr>
      <t>系列</t>
    </r>
  </si>
  <si>
    <r>
      <rPr>
        <sz val="16"/>
        <rFont val="宋体"/>
        <charset val="134"/>
      </rPr>
      <t>高寒</t>
    </r>
    <r>
      <rPr>
        <sz val="16"/>
        <rFont val="Arial"/>
        <charset val="134"/>
      </rPr>
      <t>P</t>
    </r>
    <r>
      <rPr>
        <sz val="16"/>
        <rFont val="宋体"/>
        <charset val="134"/>
      </rPr>
      <t>系列(选装)</t>
    </r>
  </si>
  <si>
    <t>LV2，真皮+通风+加热+带SBR</t>
  </si>
  <si>
    <t>LV2，真皮，通风+加热+SBR</t>
  </si>
  <si>
    <r>
      <rPr>
        <sz val="16"/>
        <rFont val="宋体"/>
        <charset val="134"/>
      </rPr>
      <t>通用</t>
    </r>
    <r>
      <rPr>
        <sz val="16"/>
        <rFont val="Arial"/>
        <charset val="134"/>
      </rPr>
      <t>C</t>
    </r>
    <r>
      <rPr>
        <sz val="16"/>
        <rFont val="微软雅黑"/>
        <charset val="134"/>
      </rPr>
      <t>系列</t>
    </r>
  </si>
  <si>
    <r>
      <rPr>
        <sz val="16"/>
        <rFont val="微软雅黑"/>
        <charset val="134"/>
      </rPr>
      <t>通用</t>
    </r>
    <r>
      <rPr>
        <sz val="16"/>
        <rFont val="Arial"/>
        <charset val="134"/>
      </rPr>
      <t>C</t>
    </r>
    <r>
      <rPr>
        <sz val="16"/>
        <rFont val="宋体"/>
        <charset val="134"/>
      </rPr>
      <t>系列</t>
    </r>
  </si>
  <si>
    <r>
      <rPr>
        <sz val="16"/>
        <rFont val="微软雅黑"/>
        <charset val="134"/>
      </rPr>
      <t>通用</t>
    </r>
    <r>
      <rPr>
        <sz val="16"/>
        <rFont val="Arial"/>
        <charset val="134"/>
      </rPr>
      <t>C</t>
    </r>
    <r>
      <rPr>
        <sz val="16"/>
        <rFont val="宋体"/>
        <charset val="134"/>
      </rPr>
      <t>系列</t>
    </r>
    <r>
      <rPr>
        <sz val="16"/>
        <rFont val="Arial"/>
        <charset val="134"/>
      </rPr>
      <t>(</t>
    </r>
    <r>
      <rPr>
        <sz val="16"/>
        <rFont val="宋体"/>
        <charset val="134"/>
      </rPr>
      <t>选装</t>
    </r>
    <r>
      <rPr>
        <sz val="16"/>
        <rFont val="Arial"/>
        <charset val="134"/>
      </rPr>
      <t>)</t>
    </r>
  </si>
  <si>
    <r>
      <rPr>
        <sz val="16"/>
        <rFont val="微软雅黑"/>
        <charset val="134"/>
      </rPr>
      <t>通用</t>
    </r>
    <r>
      <rPr>
        <sz val="16"/>
        <rFont val="Arial"/>
        <charset val="134"/>
      </rPr>
      <t>P</t>
    </r>
    <r>
      <rPr>
        <sz val="16"/>
        <rFont val="宋体"/>
        <charset val="134"/>
      </rPr>
      <t>系列</t>
    </r>
  </si>
  <si>
    <r>
      <rPr>
        <b/>
        <sz val="10.5"/>
        <rFont val="Arial"/>
        <charset val="134"/>
      </rPr>
      <t>LCEC_DPM5.2 F1
Update Date:</t>
    </r>
  </si>
  <si>
    <t>B41 RS E-BOM</t>
  </si>
  <si>
    <t>LV3，真皮</t>
  </si>
  <si>
    <t>LV1,超纤</t>
  </si>
  <si>
    <t>LV3，超纤</t>
  </si>
  <si>
    <r>
      <rPr>
        <sz val="16"/>
        <rFont val="Arial"/>
        <charset val="134"/>
      </rPr>
      <t>P</t>
    </r>
    <r>
      <rPr>
        <sz val="16"/>
        <rFont val="微软雅黑"/>
        <charset val="134"/>
      </rPr>
      <t>系列</t>
    </r>
  </si>
  <si>
    <r>
      <rPr>
        <sz val="16"/>
        <rFont val="Arial"/>
        <charset val="134"/>
      </rPr>
      <t>P</t>
    </r>
    <r>
      <rPr>
        <sz val="16"/>
        <rFont val="宋体"/>
        <charset val="134"/>
      </rPr>
      <t>系列</t>
    </r>
  </si>
  <si>
    <t>60%靠背总成</t>
  </si>
  <si>
    <t>40%靠背总成</t>
  </si>
  <si>
    <r>
      <rPr>
        <sz val="10"/>
        <rFont val="Arial"/>
        <charset val="134"/>
      </rPr>
      <t>60%</t>
    </r>
    <r>
      <rPr>
        <sz val="10"/>
        <rFont val="宋体"/>
        <charset val="134"/>
      </rPr>
      <t>座垫</t>
    </r>
    <r>
      <rPr>
        <sz val="10"/>
        <rFont val="微软雅黑"/>
        <charset val="134"/>
      </rPr>
      <t>总成</t>
    </r>
  </si>
  <si>
    <r>
      <rPr>
        <sz val="10"/>
        <rFont val="Arial"/>
        <charset val="134"/>
      </rPr>
      <t>40%</t>
    </r>
    <r>
      <rPr>
        <sz val="10"/>
        <rFont val="微软雅黑"/>
        <charset val="134"/>
      </rPr>
      <t>座垫总成</t>
    </r>
  </si>
  <si>
    <t>Lear零件号+颜色代码</t>
  </si>
  <si>
    <t>临时零件号</t>
  </si>
  <si>
    <t>零件版本</t>
  </si>
  <si>
    <t>参考图号</t>
  </si>
  <si>
    <t>是否为总装厂零件</t>
  </si>
  <si>
    <t>零件属性</t>
  </si>
  <si>
    <t>皮纹</t>
  </si>
  <si>
    <r>
      <rPr>
        <b/>
        <sz val="10.5"/>
        <rFont val="宋体"/>
        <charset val="134"/>
      </rPr>
      <t>设计重量</t>
    </r>
    <r>
      <rPr>
        <b/>
        <sz val="10.5"/>
        <rFont val="Arial"/>
        <charset val="134"/>
      </rPr>
      <t>(KG)</t>
    </r>
  </si>
  <si>
    <t>体积</t>
  </si>
  <si>
    <r>
      <rPr>
        <b/>
        <sz val="10.5"/>
        <rFont val="Arial"/>
        <charset val="134"/>
      </rPr>
      <t>ECN</t>
    </r>
    <r>
      <rPr>
        <b/>
        <sz val="10.5"/>
        <rFont val="宋体"/>
        <charset val="134"/>
      </rPr>
      <t>号</t>
    </r>
  </si>
  <si>
    <t>参考零件号</t>
  </si>
  <si>
    <t>Lear No. + Color</t>
  </si>
  <si>
    <t>Temporary Lear No.</t>
  </si>
  <si>
    <t>Show on JIT Plant</t>
  </si>
  <si>
    <t>PurchStatus</t>
  </si>
  <si>
    <t>Property</t>
  </si>
  <si>
    <t>Grain</t>
  </si>
  <si>
    <t>Volume</t>
  </si>
  <si>
    <t>ECN number</t>
  </si>
  <si>
    <t>Ref No.</t>
  </si>
  <si>
    <t>B00033873</t>
  </si>
  <si>
    <t>B00033920</t>
  </si>
  <si>
    <t>B00033892</t>
  </si>
  <si>
    <t>B00033910</t>
  </si>
  <si>
    <t>B00033897</t>
  </si>
  <si>
    <t>B00033914</t>
  </si>
  <si>
    <t>B00033904</t>
  </si>
  <si>
    <t>B00033908</t>
  </si>
  <si>
    <t>B00035405</t>
  </si>
  <si>
    <t>B00035819</t>
  </si>
  <si>
    <t>B00034355</t>
  </si>
  <si>
    <t>B00034356</t>
  </si>
  <si>
    <t>B00033917</t>
  </si>
  <si>
    <t>B00033921</t>
  </si>
  <si>
    <t>B00033902</t>
  </si>
  <si>
    <t>B00033911</t>
  </si>
  <si>
    <t>B00033891</t>
  </si>
  <si>
    <t>B00035404</t>
  </si>
  <si>
    <t>B00035403</t>
  </si>
  <si>
    <t>P01003154</t>
  </si>
  <si>
    <t>B00043684</t>
  </si>
  <si>
    <t>P01003326</t>
  </si>
  <si>
    <t>B00045085</t>
  </si>
  <si>
    <t>B00045009</t>
  </si>
  <si>
    <t>B00045036</t>
  </si>
  <si>
    <t>B00045011</t>
  </si>
  <si>
    <t>B00045038</t>
  </si>
  <si>
    <t>B00045091</t>
  </si>
  <si>
    <t>B00045023</t>
  </si>
  <si>
    <t>B00045050</t>
  </si>
  <si>
    <t xml:space="preserve">P01003338 </t>
  </si>
  <si>
    <t xml:space="preserve">B00045097 </t>
  </si>
  <si>
    <t xml:space="preserve">B00045009 </t>
  </si>
  <si>
    <t xml:space="preserve">B00045036 </t>
  </si>
  <si>
    <t xml:space="preserve">B00045011 </t>
  </si>
  <si>
    <t xml:space="preserve">B00045038 </t>
  </si>
  <si>
    <t xml:space="preserve">P01003332 </t>
  </si>
  <si>
    <t xml:space="preserve">B00045103 </t>
  </si>
  <si>
    <t xml:space="preserve">B00045023 </t>
  </si>
  <si>
    <t xml:space="preserve">B00045050 </t>
  </si>
  <si>
    <t>报价</t>
  </si>
  <si>
    <t>荣昌最终价</t>
  </si>
  <si>
    <t>Foam</t>
  </si>
  <si>
    <t>荣昌报价</t>
  </si>
  <si>
    <t>李尔资材价格</t>
  </si>
  <si>
    <t>差异</t>
  </si>
  <si>
    <t>差异率</t>
  </si>
  <si>
    <t>宇喆初次报价</t>
  </si>
  <si>
    <t>宇喆二次报价</t>
  </si>
  <si>
    <t>海兴中盛</t>
  </si>
  <si>
    <t>沧州致冠</t>
  </si>
  <si>
    <t>天津琪安</t>
  </si>
  <si>
    <t>芜湖卓人</t>
  </si>
  <si>
    <t>上海绽奇</t>
  </si>
  <si>
    <t>安徽祥欣</t>
  </si>
  <si>
    <t>大连吉田</t>
  </si>
  <si>
    <t>BLB410513002 NCLR</t>
  </si>
  <si>
    <t>B41V_002_6030</t>
  </si>
  <si>
    <t>AA</t>
  </si>
  <si>
    <r>
      <rPr>
        <sz val="11"/>
        <rFont val="Arial"/>
        <charset val="134"/>
      </rPr>
      <t>60%</t>
    </r>
    <r>
      <rPr>
        <sz val="11"/>
        <rFont val="宋体"/>
        <charset val="134"/>
      </rPr>
      <t>靠背发泡总成</t>
    </r>
    <r>
      <rPr>
        <sz val="11"/>
        <rFont val="Arial"/>
        <charset val="134"/>
      </rPr>
      <t>-</t>
    </r>
    <r>
      <rPr>
        <sz val="11"/>
        <rFont val="宋体"/>
        <charset val="134"/>
      </rPr>
      <t>带扶手</t>
    </r>
    <r>
      <rPr>
        <sz val="11"/>
        <rFont val="Arial"/>
        <charset val="134"/>
      </rPr>
      <t xml:space="preserve">
60P_BACK_FOAM_ASM</t>
    </r>
  </si>
  <si>
    <t>Y</t>
  </si>
  <si>
    <t>Buy</t>
  </si>
  <si>
    <t>FORM</t>
  </si>
  <si>
    <t>NEW</t>
  </si>
  <si>
    <t>ASSY</t>
  </si>
  <si>
    <t>坦迪斯</t>
  </si>
  <si>
    <t>BLB410513021 NCLR</t>
  </si>
  <si>
    <t>B41V_002_6030_001</t>
  </si>
  <si>
    <t>60%靠背发泡本体</t>
  </si>
  <si>
    <t>PUR
Density: 50kg/m3</t>
  </si>
  <si>
    <t>BLB410513003 NCLR</t>
  </si>
  <si>
    <t>B41V_002_6030_002</t>
  </si>
  <si>
    <t>WIRE - PAPER COVERED, REAR BACK FOAM, AR, 60% 
后排靠背发泡扶手框吊紧钢丝</t>
  </si>
  <si>
    <t>WIRE</t>
  </si>
  <si>
    <t>70# Ø2</t>
  </si>
  <si>
    <t>BLB410513004 NCLR</t>
  </si>
  <si>
    <t>B41V_002_6030_003</t>
  </si>
  <si>
    <t>靠背面套吊紧钢丝1
BACK_TRIM_WIRE_1</t>
  </si>
  <si>
    <t>70# Ø4.5</t>
  </si>
  <si>
    <t>BLB410513005 NCLR</t>
  </si>
  <si>
    <t>B41V_002_6030_005</t>
  </si>
  <si>
    <t>刺毛条_aplix 225LL_120*10mm</t>
  </si>
  <si>
    <t>FELT</t>
  </si>
  <si>
    <t>PBT Nelon</t>
  </si>
  <si>
    <t>BLB410513006 NCLR</t>
  </si>
  <si>
    <t>B41V_002_6030_006</t>
  </si>
  <si>
    <t>刺毛条_aplix 225LL_160*10mm</t>
  </si>
  <si>
    <t>BLB410513007 NCLR</t>
  </si>
  <si>
    <t>B41V_002_6030_013</t>
  </si>
  <si>
    <t xml:space="preserve">卷收器NON-WAVE_2   30±2g/㎡     31845m㎡  </t>
  </si>
  <si>
    <t>FLEECE(3D)</t>
  </si>
  <si>
    <t xml:space="preserve">NON-WOVEN,3t  600±15%g/㎡      
31845m㎡  </t>
  </si>
  <si>
    <t>BLB410513011 NCLR</t>
  </si>
  <si>
    <r>
      <rPr>
        <sz val="10.5"/>
        <rFont val="宋体"/>
        <charset val="134"/>
      </rPr>
      <t>靠背</t>
    </r>
    <r>
      <rPr>
        <sz val="10.5"/>
        <rFont val="Arial"/>
        <charset val="134"/>
      </rPr>
      <t>insert</t>
    </r>
    <r>
      <rPr>
        <sz val="10.5"/>
        <rFont val="宋体"/>
        <charset val="134"/>
      </rPr>
      <t>区域软泡</t>
    </r>
    <r>
      <rPr>
        <sz val="10.5"/>
        <rFont val="Arial"/>
        <charset val="134"/>
      </rPr>
      <t>1</t>
    </r>
    <r>
      <rPr>
        <sz val="10.5"/>
        <rFont val="Arial"/>
        <charset val="134"/>
      </rPr>
      <t xml:space="preserve">   33858</t>
    </r>
    <r>
      <rPr>
        <sz val="10"/>
        <rFont val="Arial"/>
        <charset val="134"/>
      </rPr>
      <t>m㎡</t>
    </r>
    <r>
      <rPr>
        <sz val="10.5"/>
        <rFont val="Arial"/>
        <charset val="134"/>
      </rPr>
      <t xml:space="preserve">   15mm</t>
    </r>
  </si>
  <si>
    <t>CUT FOAM</t>
  </si>
  <si>
    <t>soft foam  
Density: 40kg/m3
33858m㎡   15mm</t>
  </si>
  <si>
    <t>BLB410513012 NCLR</t>
  </si>
  <si>
    <r>
      <rPr>
        <sz val="10.5"/>
        <rFont val="宋体"/>
        <charset val="134"/>
      </rPr>
      <t>靠背</t>
    </r>
    <r>
      <rPr>
        <sz val="10.5"/>
        <rFont val="Arial"/>
        <charset val="134"/>
      </rPr>
      <t>insert</t>
    </r>
    <r>
      <rPr>
        <sz val="10.5"/>
        <rFont val="宋体"/>
        <charset val="134"/>
      </rPr>
      <t>区域软泡</t>
    </r>
    <r>
      <rPr>
        <sz val="10.5"/>
        <rFont val="Arial"/>
        <charset val="134"/>
      </rPr>
      <t>2</t>
    </r>
    <r>
      <rPr>
        <sz val="10.5"/>
        <rFont val="Arial"/>
        <charset val="134"/>
      </rPr>
      <t xml:space="preserve">     936659m㎡  15mm</t>
    </r>
  </si>
  <si>
    <t>soft foam  
Density: 40kg/m3
 936659m㎡  15mm</t>
  </si>
  <si>
    <t>BLB410513013 NCLR</t>
  </si>
  <si>
    <r>
      <rPr>
        <sz val="10.5"/>
        <rFont val="宋体"/>
        <charset val="134"/>
      </rPr>
      <t>靠背</t>
    </r>
    <r>
      <rPr>
        <sz val="10.5"/>
        <rFont val="Arial"/>
        <charset val="134"/>
      </rPr>
      <t>insert</t>
    </r>
    <r>
      <rPr>
        <sz val="10.5"/>
        <rFont val="宋体"/>
        <charset val="134"/>
      </rPr>
      <t>区域软泡</t>
    </r>
    <r>
      <rPr>
        <sz val="10.5"/>
        <rFont val="Arial"/>
        <charset val="134"/>
      </rPr>
      <t>3</t>
    </r>
    <r>
      <rPr>
        <sz val="10.5"/>
        <rFont val="Arial"/>
        <charset val="134"/>
      </rPr>
      <t xml:space="preserve">    10536m㎡ 10mm</t>
    </r>
  </si>
  <si>
    <t>soft foam  
Density: 40kg/m3
10536m㎡ 10mm</t>
  </si>
  <si>
    <t>BLB410513008 NCLR</t>
  </si>
  <si>
    <r>
      <rPr>
        <sz val="10.5"/>
        <rFont val="宋体"/>
        <charset val="134"/>
      </rPr>
      <t>靠背</t>
    </r>
    <r>
      <rPr>
        <sz val="10.5"/>
        <rFont val="Arial"/>
        <charset val="134"/>
      </rPr>
      <t>insert</t>
    </r>
    <r>
      <rPr>
        <sz val="10.5"/>
        <rFont val="宋体"/>
        <charset val="134"/>
      </rPr>
      <t>区域软泡</t>
    </r>
    <r>
      <rPr>
        <sz val="10.5"/>
        <rFont val="Arial"/>
        <charset val="134"/>
      </rPr>
      <t>3</t>
    </r>
    <r>
      <rPr>
        <sz val="10.5"/>
        <rFont val="Arial"/>
        <charset val="134"/>
      </rPr>
      <t xml:space="preserve">   10487m㎡ 10mm</t>
    </r>
  </si>
  <si>
    <t>soft foam  
Density: 40kg/m3
10487m㎡ 10mm</t>
  </si>
  <si>
    <t>BLB410513016 NCLR</t>
  </si>
  <si>
    <t xml:space="preserve">6分肩部无纺布      6359m㎡  </t>
  </si>
  <si>
    <t>FLEECE(2D)</t>
  </si>
  <si>
    <t xml:space="preserve">NON-WOVEN,3t  600±15%g/㎡ 
   6359m㎡  </t>
  </si>
  <si>
    <t>BLB410513017 NCLR</t>
  </si>
  <si>
    <t xml:space="preserve">6分中间无纺布      11177m㎡  </t>
  </si>
  <si>
    <t xml:space="preserve">NON-WOVEN,3t  600±15%g/㎡  
11177m㎡  </t>
  </si>
  <si>
    <t>BLB410513018 NCLR</t>
  </si>
  <si>
    <t xml:space="preserve">6分下部无纺布     68704m㎡  </t>
  </si>
  <si>
    <t xml:space="preserve">NON-WOVEN fleece80±2g/㎡
68704m㎡  </t>
  </si>
  <si>
    <t>BLB410513001 NCLR</t>
  </si>
  <si>
    <t>B41V_002_4030</t>
  </si>
  <si>
    <t>AB</t>
  </si>
  <si>
    <r>
      <rPr>
        <sz val="10"/>
        <rFont val="Arial"/>
        <charset val="134"/>
      </rPr>
      <t>40%</t>
    </r>
    <r>
      <rPr>
        <sz val="10"/>
        <rFont val="微软雅黑"/>
        <charset val="134"/>
      </rPr>
      <t xml:space="preserve">靠背发泡总成
</t>
    </r>
    <r>
      <rPr>
        <sz val="10"/>
        <rFont val="Arial"/>
        <charset val="134"/>
      </rPr>
      <t>40P_BACK_FOAM_ASM</t>
    </r>
  </si>
  <si>
    <t>Foam ASM</t>
  </si>
  <si>
    <t>BLB410513020 NCLR</t>
  </si>
  <si>
    <t>B41V_002_4030_001</t>
  </si>
  <si>
    <t>40%发泡
40P_BACK_FOAM</t>
  </si>
  <si>
    <t>B41V_002_4030_002</t>
  </si>
  <si>
    <t>靠背面套吊紧钢丝
BACK_TRIM_WIRE</t>
  </si>
  <si>
    <t>Wire</t>
  </si>
  <si>
    <t>B41V_002_4030_004</t>
  </si>
  <si>
    <t>刺毛条_aplix 225LL_120*10mm
FELT 120*10mm</t>
  </si>
  <si>
    <t>Vecro</t>
  </si>
  <si>
    <t>B41V_002_4030_005</t>
  </si>
  <si>
    <t>刺毛条_aplix 225LL_160*10mm
FELT 160*10mm</t>
  </si>
  <si>
    <t>靠背中间区域软泡上
BACK_INSERT CUT FOAM UPPER</t>
  </si>
  <si>
    <t>靠背中间区域软泡下
BACK_INSERT CUT FOAM LOWER</t>
  </si>
  <si>
    <t>靠背外区域软泡
BACK_OUTSIDE CUT FOAM</t>
  </si>
  <si>
    <t>靠背内区域软泡
BACK_INSIDE CUT FOAM</t>
  </si>
  <si>
    <t>BLB410513019 NCLR</t>
  </si>
  <si>
    <t>4分下部无纺布       
40 LOW FLEECE</t>
  </si>
  <si>
    <t xml:space="preserve">80±2g/㎡
31709m㎡  </t>
  </si>
  <si>
    <t>BLB410613002 NCLR</t>
  </si>
  <si>
    <t>B41V_002_2008</t>
  </si>
  <si>
    <r>
      <rPr>
        <sz val="11"/>
        <rFont val="Arial"/>
        <charset val="134"/>
      </rPr>
      <t>60%</t>
    </r>
    <r>
      <rPr>
        <sz val="10"/>
        <rFont val="宋体"/>
        <charset val="134"/>
      </rPr>
      <t>座垫发泡总成 无SBR</t>
    </r>
    <r>
      <rPr>
        <sz val="10"/>
        <rFont val="Arial"/>
        <charset val="134"/>
      </rPr>
      <t xml:space="preserve">
60P_CUSHION_FOAM_ASM</t>
    </r>
  </si>
  <si>
    <t>BLB410613017 NCLR</t>
  </si>
  <si>
    <t>B41V_002_2008_001</t>
  </si>
  <si>
    <r>
      <rPr>
        <sz val="11"/>
        <rFont val="Arial"/>
        <charset val="134"/>
      </rPr>
      <t>60%</t>
    </r>
    <r>
      <rPr>
        <sz val="10"/>
        <rFont val="宋体"/>
        <charset val="134"/>
      </rPr>
      <t>座垫发泡</t>
    </r>
    <r>
      <rPr>
        <sz val="10"/>
        <rFont val="Arial"/>
        <charset val="134"/>
      </rPr>
      <t xml:space="preserve">
100P_CUSHION_FOAM</t>
    </r>
  </si>
  <si>
    <t>PUR
Density: 60kg/m3</t>
  </si>
  <si>
    <t>BLB410613003 NCLR</t>
  </si>
  <si>
    <t>B41V_002_2008_002</t>
  </si>
  <si>
    <t>60%座垫吊紧钢丝左后
60P_CUSHION_TRIM_WIRE_RL</t>
  </si>
  <si>
    <t>BLB410613004 NCLR</t>
  </si>
  <si>
    <t>B41V_002_2008_003</t>
  </si>
  <si>
    <r>
      <rPr>
        <sz val="10"/>
        <rFont val="宋体"/>
        <charset val="134"/>
      </rPr>
      <t>座垫景中中间吊紧钢丝</t>
    </r>
    <r>
      <rPr>
        <sz val="10"/>
        <rFont val="Arial"/>
        <charset val="134"/>
      </rPr>
      <t xml:space="preserve">
CUSHION_insert_mid</t>
    </r>
    <r>
      <rPr>
        <sz val="11"/>
        <rFont val="Arial"/>
        <charset val="134"/>
      </rPr>
      <t>_wire</t>
    </r>
  </si>
  <si>
    <t>BLB410613005 NCLR</t>
  </si>
  <si>
    <t>B41V_002_2008_004</t>
  </si>
  <si>
    <t>60%座垫吊紧钢丝景中左侧
600P_CUSHION_TRIM_WIRE_insert_left</t>
  </si>
  <si>
    <t>BLB410613007 NCLR</t>
  </si>
  <si>
    <r>
      <rPr>
        <sz val="10.5"/>
        <rFont val="宋体"/>
        <charset val="134"/>
      </rPr>
      <t>座垫</t>
    </r>
    <r>
      <rPr>
        <sz val="10.5"/>
        <rFont val="Arial"/>
        <charset val="134"/>
      </rPr>
      <t>insert</t>
    </r>
    <r>
      <rPr>
        <sz val="10.5"/>
        <rFont val="宋体"/>
        <charset val="134"/>
      </rPr>
      <t>区域软泡</t>
    </r>
    <r>
      <rPr>
        <sz val="10.5"/>
        <rFont val="Arial"/>
        <charset val="134"/>
      </rPr>
      <t>1</t>
    </r>
    <r>
      <rPr>
        <sz val="10.5"/>
        <rFont val="Arial"/>
        <charset val="134"/>
      </rPr>
      <t xml:space="preserve">     36114</t>
    </r>
    <r>
      <rPr>
        <sz val="10"/>
        <rFont val="Arial"/>
        <charset val="134"/>
      </rPr>
      <t>m㎡ 15mm</t>
    </r>
    <r>
      <rPr>
        <sz val="10.5"/>
        <rFont val="Arial"/>
        <charset val="134"/>
      </rPr>
      <t xml:space="preserve"> </t>
    </r>
  </si>
  <si>
    <t xml:space="preserve">soft foam  
Density: 40kg/m3
  36114m㎡ 15mm </t>
  </si>
  <si>
    <t>BLB410613008 NCLR</t>
  </si>
  <si>
    <r>
      <rPr>
        <sz val="10.5"/>
        <rFont val="宋体"/>
        <charset val="134"/>
      </rPr>
      <t>座垫</t>
    </r>
    <r>
      <rPr>
        <sz val="10.5"/>
        <rFont val="Arial"/>
        <charset val="134"/>
      </rPr>
      <t>insert</t>
    </r>
    <r>
      <rPr>
        <sz val="10.5"/>
        <rFont val="宋体"/>
        <charset val="134"/>
      </rPr>
      <t>区域软泡</t>
    </r>
    <r>
      <rPr>
        <sz val="10.5"/>
        <rFont val="Arial"/>
        <charset val="134"/>
      </rPr>
      <t>2</t>
    </r>
    <r>
      <rPr>
        <sz val="10.5"/>
        <rFont val="Arial"/>
        <charset val="134"/>
      </rPr>
      <t xml:space="preserve">    66881m㎡ 15mm </t>
    </r>
  </si>
  <si>
    <t xml:space="preserve">soft foam  
Density: 40kg/m3
 66881m㎡ 15mm </t>
  </si>
  <si>
    <t>BLB410613013 NCLR</t>
  </si>
  <si>
    <t>座垫side区域软泡1    15815m㎡ 10mm</t>
  </si>
  <si>
    <t>soft foam
Density: 40kg/m3
  15815m㎡ 10mm</t>
  </si>
  <si>
    <t>BLB410613014 NCLR</t>
  </si>
  <si>
    <t>座垫side区域软泡2    17219m㎡ 10mm</t>
  </si>
  <si>
    <t>soft foam
Density: 40kg/m3
17219m㎡ 10mm</t>
  </si>
  <si>
    <t>BLB410613012 NCLR</t>
  </si>
  <si>
    <r>
      <rPr>
        <sz val="11"/>
        <rFont val="Cambria"/>
        <charset val="134"/>
      </rPr>
      <t>60%</t>
    </r>
    <r>
      <rPr>
        <sz val="10"/>
        <rFont val="宋体"/>
        <charset val="134"/>
      </rPr>
      <t>坐垫</t>
    </r>
    <r>
      <rPr>
        <sz val="10"/>
        <rFont val="Cambria"/>
        <charset val="134"/>
      </rPr>
      <t>EPP_</t>
    </r>
    <r>
      <rPr>
        <sz val="10"/>
        <rFont val="宋体"/>
        <charset val="134"/>
      </rPr>
      <t xml:space="preserve">右
</t>
    </r>
    <r>
      <rPr>
        <sz val="10"/>
        <rFont val="Cambria"/>
        <charset val="134"/>
      </rPr>
      <t>60P_CUSHION_EPP_RH</t>
    </r>
  </si>
  <si>
    <t>EPP</t>
  </si>
  <si>
    <t>EPP Density:
50kg/m3</t>
  </si>
  <si>
    <t>BLB410613018 NCLR</t>
  </si>
  <si>
    <t>60%坐垫后面套固定钢丝
60P_CUSHION_R TRIM WIRE</t>
  </si>
  <si>
    <t>BLB410613019 NCLR</t>
  </si>
  <si>
    <t>60%坐垫无纺布
60P_CUSHION_FLEECE</t>
  </si>
  <si>
    <t>NON-WOVEN fleece
30±2g/㎡</t>
  </si>
  <si>
    <t>BLB410613001 NCLR</t>
  </si>
  <si>
    <t>40%座垫发泡总成 无SBR
40P_CUSHION_FOAM_ASM</t>
  </si>
  <si>
    <t>BLB410613016 NCLR</t>
  </si>
  <si>
    <t>B41V_002_2009_001</t>
  </si>
  <si>
    <t>40%座垫发泡
40P_CUSHION_FOAM</t>
  </si>
  <si>
    <t>B41V_002_2009_002</t>
  </si>
  <si>
    <t>座垫吊紧钢丝
CUSHION_TRIM_WIRE</t>
  </si>
  <si>
    <t>B41V_002_2009_003</t>
  </si>
  <si>
    <t>座垫景中中间吊紧钢丝
CUSHION_INSERT WIRE</t>
  </si>
  <si>
    <t>与中间座位后方吊紧、前排坐垫景中吊紧共用</t>
  </si>
  <si>
    <t>座垫中间前区域软泡
CUSHION_INSERT CUT FOAM FRONT</t>
  </si>
  <si>
    <t>座垫中间后区域软泡
CUSHION_INSERT CUT FOAM REAR</t>
  </si>
  <si>
    <t>座垫内侧区域软泡
CUSHION_INSIDE CUT FOAM</t>
  </si>
  <si>
    <t>座垫外侧区域软泡
CUSHION_OUTSIDE CUT FOAM</t>
  </si>
  <si>
    <t>BLB410613009 NCLR</t>
  </si>
  <si>
    <t>40%坐垫EPP
40P_CUSHION_EPP</t>
  </si>
  <si>
    <t>BLB410613015 NCLR</t>
  </si>
  <si>
    <t>40%坐垫Wire
40P_CUSHION_wire</t>
  </si>
  <si>
    <t>BLB410613020 NCLR</t>
  </si>
  <si>
    <t>40%坐垫无纺布
40P_CUSHION_FLEECE</t>
  </si>
  <si>
    <t>Electric</t>
  </si>
  <si>
    <t>BLB410514006 NCLR</t>
  </si>
  <si>
    <t>60%靠背线束总成(加热+通风)</t>
  </si>
  <si>
    <t>BLB410514007 NCLR</t>
  </si>
  <si>
    <r>
      <rPr>
        <sz val="11"/>
        <rFont val="Arial"/>
        <charset val="134"/>
      </rPr>
      <t>40%</t>
    </r>
    <r>
      <rPr>
        <sz val="11"/>
        <rFont val="宋体"/>
        <charset val="134"/>
      </rPr>
      <t>靠背线束总成</t>
    </r>
    <r>
      <rPr>
        <sz val="11"/>
        <rFont val="Arial"/>
        <charset val="134"/>
      </rPr>
      <t>(</t>
    </r>
    <r>
      <rPr>
        <sz val="11"/>
        <rFont val="宋体"/>
        <charset val="134"/>
      </rPr>
      <t>加热</t>
    </r>
    <r>
      <rPr>
        <sz val="11"/>
        <rFont val="Arial"/>
        <charset val="134"/>
      </rPr>
      <t>+</t>
    </r>
    <r>
      <rPr>
        <sz val="11"/>
        <rFont val="宋体"/>
        <charset val="134"/>
      </rPr>
      <t>通风</t>
    </r>
    <r>
      <rPr>
        <sz val="11"/>
        <rFont val="Arial"/>
        <charset val="134"/>
      </rPr>
      <t>)</t>
    </r>
  </si>
  <si>
    <t>BLB410614009 NCLR</t>
  </si>
  <si>
    <r>
      <rPr>
        <sz val="11"/>
        <rFont val="Arial"/>
        <charset val="134"/>
      </rPr>
      <t>60%</t>
    </r>
    <r>
      <rPr>
        <sz val="11"/>
        <rFont val="宋体"/>
        <charset val="134"/>
      </rPr>
      <t>座垫线束总成</t>
    </r>
    <r>
      <rPr>
        <sz val="11"/>
        <rFont val="Arial"/>
        <charset val="134"/>
      </rPr>
      <t>(</t>
    </r>
    <r>
      <rPr>
        <sz val="11"/>
        <rFont val="宋体"/>
        <charset val="134"/>
      </rPr>
      <t>加热</t>
    </r>
    <r>
      <rPr>
        <sz val="11"/>
        <rFont val="Arial"/>
        <charset val="134"/>
      </rPr>
      <t>+</t>
    </r>
    <r>
      <rPr>
        <sz val="11"/>
        <rFont val="宋体"/>
        <charset val="134"/>
      </rPr>
      <t>通风+</t>
    </r>
    <r>
      <rPr>
        <sz val="11"/>
        <rFont val="Arial"/>
        <charset val="134"/>
      </rPr>
      <t>SBR)</t>
    </r>
  </si>
  <si>
    <t>BLB410614010 NCLR</t>
  </si>
  <si>
    <r>
      <rPr>
        <sz val="11"/>
        <rFont val="Arial"/>
        <charset val="134"/>
      </rPr>
      <t>40%</t>
    </r>
    <r>
      <rPr>
        <sz val="11"/>
        <rFont val="宋体"/>
        <charset val="134"/>
      </rPr>
      <t>座垫线束总成</t>
    </r>
    <r>
      <rPr>
        <sz val="11"/>
        <rFont val="Arial"/>
        <charset val="134"/>
      </rPr>
      <t>(</t>
    </r>
    <r>
      <rPr>
        <sz val="11"/>
        <rFont val="宋体"/>
        <charset val="134"/>
      </rPr>
      <t>加热</t>
    </r>
    <r>
      <rPr>
        <sz val="11"/>
        <rFont val="Arial"/>
        <charset val="134"/>
      </rPr>
      <t>+</t>
    </r>
    <r>
      <rPr>
        <sz val="11"/>
        <rFont val="宋体"/>
        <charset val="134"/>
      </rPr>
      <t>通风+</t>
    </r>
    <r>
      <rPr>
        <sz val="11"/>
        <rFont val="Arial"/>
        <charset val="134"/>
      </rPr>
      <t>SBR)</t>
    </r>
  </si>
  <si>
    <t>BLB410514006 NCLR-1</t>
  </si>
  <si>
    <t>60%靠背线束总成(加热)</t>
  </si>
  <si>
    <t>BLB410514007 NCLR-1</t>
  </si>
  <si>
    <r>
      <rPr>
        <sz val="11"/>
        <rFont val="Arial"/>
        <charset val="134"/>
      </rPr>
      <t>40%</t>
    </r>
    <r>
      <rPr>
        <sz val="11"/>
        <rFont val="宋体"/>
        <charset val="134"/>
      </rPr>
      <t>靠背线束总成</t>
    </r>
    <r>
      <rPr>
        <sz val="11"/>
        <rFont val="Arial"/>
        <charset val="134"/>
      </rPr>
      <t>(</t>
    </r>
    <r>
      <rPr>
        <sz val="11"/>
        <rFont val="宋体"/>
        <charset val="134"/>
      </rPr>
      <t>加热</t>
    </r>
    <r>
      <rPr>
        <sz val="11"/>
        <rFont val="Arial"/>
        <charset val="134"/>
      </rPr>
      <t>)</t>
    </r>
  </si>
  <si>
    <t>BLB410614009 NCLR-1</t>
  </si>
  <si>
    <r>
      <rPr>
        <sz val="11"/>
        <rFont val="Arial"/>
        <charset val="134"/>
      </rPr>
      <t>60%</t>
    </r>
    <r>
      <rPr>
        <sz val="11"/>
        <rFont val="宋体"/>
        <charset val="134"/>
      </rPr>
      <t>座垫线束总成</t>
    </r>
    <r>
      <rPr>
        <sz val="11"/>
        <rFont val="Arial"/>
        <charset val="134"/>
      </rPr>
      <t>(</t>
    </r>
    <r>
      <rPr>
        <sz val="11"/>
        <rFont val="宋体"/>
        <charset val="134"/>
      </rPr>
      <t>加热+</t>
    </r>
    <r>
      <rPr>
        <sz val="11"/>
        <rFont val="Arial"/>
        <charset val="134"/>
      </rPr>
      <t>SBR)</t>
    </r>
  </si>
  <si>
    <t>BLB410614010 NCLR-1</t>
  </si>
  <si>
    <r>
      <rPr>
        <sz val="11"/>
        <rFont val="Arial"/>
        <charset val="134"/>
      </rPr>
      <t>40%</t>
    </r>
    <r>
      <rPr>
        <sz val="11"/>
        <rFont val="宋体"/>
        <charset val="134"/>
      </rPr>
      <t>座垫线束总成</t>
    </r>
    <r>
      <rPr>
        <sz val="11"/>
        <rFont val="Arial"/>
        <charset val="134"/>
      </rPr>
      <t>(</t>
    </r>
    <r>
      <rPr>
        <sz val="11"/>
        <rFont val="宋体"/>
        <charset val="134"/>
      </rPr>
      <t>加热+</t>
    </r>
    <r>
      <rPr>
        <sz val="11"/>
        <rFont val="Arial"/>
        <charset val="134"/>
      </rPr>
      <t>SBR)</t>
    </r>
  </si>
  <si>
    <t>BLB410514006 NCLR-2</t>
  </si>
  <si>
    <t>60%靠背线束总成(通风)</t>
  </si>
  <si>
    <t>BLB410514007 NCLR-2</t>
  </si>
  <si>
    <r>
      <rPr>
        <sz val="11"/>
        <rFont val="Arial"/>
        <charset val="134"/>
      </rPr>
      <t>40%</t>
    </r>
    <r>
      <rPr>
        <sz val="11"/>
        <rFont val="宋体"/>
        <charset val="134"/>
      </rPr>
      <t>靠背线束总成</t>
    </r>
    <r>
      <rPr>
        <sz val="11"/>
        <rFont val="Arial"/>
        <charset val="134"/>
      </rPr>
      <t>(</t>
    </r>
    <r>
      <rPr>
        <sz val="11"/>
        <rFont val="宋体"/>
        <charset val="134"/>
      </rPr>
      <t>通风</t>
    </r>
    <r>
      <rPr>
        <sz val="11"/>
        <rFont val="Arial"/>
        <charset val="134"/>
      </rPr>
      <t>)</t>
    </r>
  </si>
  <si>
    <t>BLB410614009 NCLR-2</t>
  </si>
  <si>
    <r>
      <rPr>
        <sz val="11"/>
        <rFont val="Arial"/>
        <charset val="134"/>
      </rPr>
      <t>60%</t>
    </r>
    <r>
      <rPr>
        <sz val="11"/>
        <rFont val="宋体"/>
        <charset val="134"/>
      </rPr>
      <t>座垫线束总成</t>
    </r>
    <r>
      <rPr>
        <sz val="11"/>
        <rFont val="Arial"/>
        <charset val="134"/>
      </rPr>
      <t>(</t>
    </r>
    <r>
      <rPr>
        <sz val="11"/>
        <rFont val="宋体"/>
        <charset val="134"/>
      </rPr>
      <t>通风+</t>
    </r>
    <r>
      <rPr>
        <sz val="11"/>
        <rFont val="Arial"/>
        <charset val="134"/>
      </rPr>
      <t>SBR)</t>
    </r>
  </si>
  <si>
    <t>BLB410614010 NCLR-2</t>
  </si>
  <si>
    <r>
      <rPr>
        <sz val="11"/>
        <rFont val="Arial"/>
        <charset val="134"/>
      </rPr>
      <t>40%</t>
    </r>
    <r>
      <rPr>
        <sz val="11"/>
        <rFont val="宋体"/>
        <charset val="134"/>
      </rPr>
      <t>座垫线束总成</t>
    </r>
    <r>
      <rPr>
        <sz val="11"/>
        <rFont val="Arial"/>
        <charset val="134"/>
      </rPr>
      <t>(</t>
    </r>
    <r>
      <rPr>
        <sz val="11"/>
        <rFont val="宋体"/>
        <charset val="134"/>
      </rPr>
      <t>通风+</t>
    </r>
    <r>
      <rPr>
        <sz val="11"/>
        <rFont val="Arial"/>
        <charset val="134"/>
      </rPr>
      <t>SBR)</t>
    </r>
  </si>
  <si>
    <t>B41V RS Color BOM</t>
  </si>
  <si>
    <t>C系列/LV1</t>
  </si>
  <si>
    <t>C系列/LV2</t>
  </si>
  <si>
    <t>C系列/LV3</t>
  </si>
  <si>
    <t>P系列/LV1</t>
  </si>
  <si>
    <t>P系列/LV2</t>
  </si>
  <si>
    <t>P系列/LV3</t>
  </si>
  <si>
    <t>绿灰内饰/IGDH</t>
  </si>
  <si>
    <t>黑灰橙内饰/IKCY</t>
  </si>
  <si>
    <t>全黑</t>
  </si>
  <si>
    <t>60%坐垫总成</t>
  </si>
  <si>
    <t>40%坐垫总成</t>
  </si>
  <si>
    <t>Plastic</t>
  </si>
  <si>
    <t>BLB410312001 NCLR</t>
  </si>
  <si>
    <t>BLB410312001 IG70</t>
  </si>
  <si>
    <t xml:space="preserve">头枕导套总成_锁端   </t>
  </si>
  <si>
    <t>中灰色IG70</t>
  </si>
  <si>
    <t>BG020</t>
  </si>
  <si>
    <t>霸州汇行</t>
  </si>
  <si>
    <t>BLB410312001 IK39</t>
  </si>
  <si>
    <t>黑色IK39</t>
  </si>
  <si>
    <t>1-1</t>
  </si>
  <si>
    <t>BLB410312048 NCLR</t>
  </si>
  <si>
    <t>BLB410312048 IG70</t>
  </si>
  <si>
    <t>头枕导套本体_锁端</t>
  </si>
  <si>
    <t>BLB410312048 IK39</t>
  </si>
  <si>
    <t>1-2</t>
  </si>
  <si>
    <t>头枕导套罩盖_锁端</t>
  </si>
  <si>
    <t>1-3</t>
  </si>
  <si>
    <t>BLB410312004 NCLR</t>
  </si>
  <si>
    <t>BLB410312004 IG70</t>
  </si>
  <si>
    <t>头枕导套解锁按钮本体</t>
  </si>
  <si>
    <t>BLB410312004 IK39</t>
  </si>
  <si>
    <t>2</t>
  </si>
  <si>
    <t>BLB410312007 NCLR</t>
  </si>
  <si>
    <t>BLB410312007 IG70</t>
  </si>
  <si>
    <t>头枕导套总成_自由端</t>
  </si>
  <si>
    <t>BLB410312007 IK39</t>
  </si>
  <si>
    <t>2-1</t>
  </si>
  <si>
    <t>BLB410312049 NCLR</t>
  </si>
  <si>
    <t>BLB410312049 IG70</t>
  </si>
  <si>
    <t>头枕导套本体_自由端</t>
  </si>
  <si>
    <t>BLB410312049 IK39</t>
  </si>
  <si>
    <t>2-2</t>
  </si>
  <si>
    <t>BLB410312050 NCLR</t>
  </si>
  <si>
    <t>BLB410312050 IG70</t>
  </si>
  <si>
    <t>头枕导套罩盖_自由端</t>
  </si>
  <si>
    <t>BLB410312050 IK39</t>
  </si>
  <si>
    <t>3</t>
  </si>
  <si>
    <t>BLB410310001 NCLR</t>
  </si>
  <si>
    <t>BLB410310001 IG70</t>
  </si>
  <si>
    <t>解锁手柄支架总成左</t>
  </si>
  <si>
    <t>兴福赛</t>
  </si>
  <si>
    <t>BLB410310001 IK39</t>
  </si>
  <si>
    <t>3-1</t>
  </si>
  <si>
    <t>BLB410312009 NCLR</t>
  </si>
  <si>
    <t>BLB410312009 IG70</t>
  </si>
  <si>
    <t>靠背解锁罩盖_左</t>
  </si>
  <si>
    <t>BLB410312009 IK39</t>
  </si>
  <si>
    <t>3-2</t>
  </si>
  <si>
    <t>BLB410312011 NCLR</t>
  </si>
  <si>
    <t>BLB410312011 IG70</t>
  </si>
  <si>
    <t>靠背解锁锁舌_左</t>
  </si>
  <si>
    <t>BLB410312011 IK39</t>
  </si>
  <si>
    <t>4</t>
  </si>
  <si>
    <t>BLB410410001 NCLR</t>
  </si>
  <si>
    <t>BLB410410001 IG70</t>
  </si>
  <si>
    <t>解锁手柄支架总成右</t>
  </si>
  <si>
    <t>BLB410410001 IK39</t>
  </si>
  <si>
    <t>4-1</t>
  </si>
  <si>
    <t>BLB410412009 NCLR</t>
  </si>
  <si>
    <t>BLB410412009 IG70</t>
  </si>
  <si>
    <t>靠背解锁罩盖_右</t>
  </si>
  <si>
    <t>BLB410412009 IK39</t>
  </si>
  <si>
    <t>4-2</t>
  </si>
  <si>
    <t>BLB410112001 NCLR</t>
  </si>
  <si>
    <t>BLB410112001 IG70</t>
  </si>
  <si>
    <t>靠背解锁锁舌_右</t>
  </si>
  <si>
    <t>BLB410112001 IK39</t>
  </si>
  <si>
    <t>5</t>
  </si>
  <si>
    <t>BLB410312014 NCLR</t>
  </si>
  <si>
    <t>BLB410312014 IK39</t>
  </si>
  <si>
    <t xml:space="preserve">儿童座椅安装后罩盖     </t>
  </si>
  <si>
    <r>
      <rPr>
        <b/>
        <sz val="10.5"/>
        <rFont val="微软雅黑"/>
        <charset val="134"/>
      </rPr>
      <t>儿童座椅安装后罩盖</t>
    </r>
    <r>
      <rPr>
        <b/>
        <sz val="10.5"/>
        <rFont val="Arial"/>
        <charset val="134"/>
      </rPr>
      <t xml:space="preserve"> _</t>
    </r>
    <r>
      <rPr>
        <b/>
        <sz val="10.5"/>
        <rFont val="宋体"/>
        <charset val="134"/>
      </rPr>
      <t>通风</t>
    </r>
    <r>
      <rPr>
        <b/>
        <sz val="10.5"/>
        <rFont val="Arial"/>
        <charset val="134"/>
      </rPr>
      <t xml:space="preserve">   </t>
    </r>
  </si>
  <si>
    <t>6</t>
  </si>
  <si>
    <t>BLB410312015 NCLR</t>
  </si>
  <si>
    <t>BLB410312015 IG70</t>
  </si>
  <si>
    <t>60%卷轴器罩盖</t>
  </si>
  <si>
    <t>BLB410312015 IK39</t>
  </si>
  <si>
    <t>7</t>
  </si>
  <si>
    <t>BLB410312016 NCLR</t>
  </si>
  <si>
    <t>BLB410312016 IG70</t>
  </si>
  <si>
    <t>扶手支架盖板</t>
  </si>
  <si>
    <t>BLB410312016 IK39</t>
  </si>
  <si>
    <t>8</t>
  </si>
  <si>
    <t>BLB410312019 NCLR</t>
  </si>
  <si>
    <t>BLB410312019</t>
  </si>
  <si>
    <t>可擦洗背板-60%</t>
  </si>
  <si>
    <t>几何纹理</t>
  </si>
  <si>
    <t>芜湖天峰</t>
  </si>
  <si>
    <t>9</t>
  </si>
  <si>
    <t>BLB410412001 NCLR</t>
  </si>
  <si>
    <t xml:space="preserve">BLB410412001 </t>
  </si>
  <si>
    <t>可擦洗背板-40%</t>
  </si>
  <si>
    <t>10</t>
  </si>
  <si>
    <t>BLB410312020 NCLR</t>
  </si>
  <si>
    <t>BLB410312020 IK39</t>
  </si>
  <si>
    <t>热压成型背板-60%</t>
  </si>
  <si>
    <t>同行李箱地毯</t>
  </si>
  <si>
    <t>11</t>
  </si>
  <si>
    <t>BLB410412002 NCLR</t>
  </si>
  <si>
    <t>BLB410412002 IK39</t>
  </si>
  <si>
    <t>热压成型背板-40%</t>
  </si>
  <si>
    <t>12</t>
  </si>
  <si>
    <t>BLB410312023 NCLR</t>
  </si>
  <si>
    <t>BLB410312023 IG70</t>
  </si>
  <si>
    <t>靠背外侧安装支架饰盖-60%</t>
  </si>
  <si>
    <t>BG053</t>
  </si>
  <si>
    <t>BLB410312023 IK39</t>
  </si>
  <si>
    <t>13</t>
  </si>
  <si>
    <t>BLB410312024 NCLR</t>
  </si>
  <si>
    <t>BLB410312024 IG70</t>
  </si>
  <si>
    <t>靠背外侧安装支架内护板-60%</t>
  </si>
  <si>
    <t>BLB410312024 IK39</t>
  </si>
  <si>
    <t>14</t>
  </si>
  <si>
    <t>BLB410312025 NCLR</t>
  </si>
  <si>
    <t>BLB410312025 IG70</t>
  </si>
  <si>
    <t>靠背内侧安装支架饰盖-60%</t>
  </si>
  <si>
    <t>BLB410312025 IK39</t>
  </si>
  <si>
    <t>15</t>
  </si>
  <si>
    <t>BLB410312026 NCLR</t>
  </si>
  <si>
    <t>BLB410312026 IG70</t>
  </si>
  <si>
    <t>靠背内侧安装支架内护板-60%</t>
  </si>
  <si>
    <t>BLB410312026 IK39</t>
  </si>
  <si>
    <t>16</t>
  </si>
  <si>
    <t>BLB410412004 NCLR</t>
  </si>
  <si>
    <t>BLB410412004 IG70</t>
  </si>
  <si>
    <t>靠背外侧安装支架饰盖-40%</t>
  </si>
  <si>
    <t>BLB410412004 IK39</t>
  </si>
  <si>
    <t>17</t>
  </si>
  <si>
    <t>BLB410412005 NCLR</t>
  </si>
  <si>
    <t>BLB410412005 IG70</t>
  </si>
  <si>
    <t>靠背外侧安装支架内护板-40%</t>
  </si>
  <si>
    <t>BLB410412005 IK39</t>
  </si>
  <si>
    <t>18</t>
  </si>
  <si>
    <t>BLB410412006 NCLR</t>
  </si>
  <si>
    <t>BLB410412006 IG70</t>
  </si>
  <si>
    <t>靠背内侧安装支架饰盖-40%</t>
  </si>
  <si>
    <t>BLB410412006 IK39</t>
  </si>
  <si>
    <t>19</t>
  </si>
  <si>
    <t>BLB410412007 NCLR</t>
  </si>
  <si>
    <t>BLB410412007 IG70</t>
  </si>
  <si>
    <t>靠背内侧安装支架内护板-40%</t>
  </si>
  <si>
    <t>BLB410412007 IK39</t>
  </si>
  <si>
    <t>20</t>
  </si>
  <si>
    <t>BLB410312036 NCLR</t>
  </si>
  <si>
    <t>BLB410312036 IG70</t>
  </si>
  <si>
    <t>ISOFIX罩盖总成</t>
  </si>
  <si>
    <t>BLB410312036 IK39</t>
  </si>
  <si>
    <t>20-1</t>
  </si>
  <si>
    <t>BLB410312027 NCLR</t>
  </si>
  <si>
    <t>BLB410312027 IG70</t>
  </si>
  <si>
    <t>ISOFIX基座</t>
  </si>
  <si>
    <t>BLB410312027 IK39</t>
  </si>
  <si>
    <t>20-2</t>
  </si>
  <si>
    <t>BLB410312028 NCLR</t>
  </si>
  <si>
    <t>BLB410312028 IG70</t>
  </si>
  <si>
    <t>ISOFIX小盖板</t>
  </si>
  <si>
    <t>硬胶：白色
软胶：中灰色IG70</t>
  </si>
  <si>
    <t>BLB410312028 IK39</t>
  </si>
  <si>
    <t>硬胶：白色
软胶：黑色IK39</t>
  </si>
  <si>
    <t>21</t>
  </si>
  <si>
    <t>BLB410312047 NCLR</t>
  </si>
  <si>
    <t>BLB410312047 IG70</t>
  </si>
  <si>
    <t>扶手支架盖板卡条</t>
  </si>
  <si>
    <t>BLB410312047 IK39</t>
  </si>
  <si>
    <t>22</t>
  </si>
  <si>
    <t>BLB410312031 NCLR</t>
  </si>
  <si>
    <t>BLB410312031 IK39</t>
  </si>
  <si>
    <t xml:space="preserve">座垫安装支架饰盖 </t>
  </si>
  <si>
    <t>Armrest</t>
  </si>
  <si>
    <t>BLB410312037</t>
  </si>
  <si>
    <t>BLB410312037 IG70PVC</t>
  </si>
  <si>
    <t>扶手总成</t>
  </si>
  <si>
    <t>中灰色IG70PVC</t>
  </si>
  <si>
    <t>细纹理BG503</t>
  </si>
  <si>
    <t>宁波继峰</t>
  </si>
  <si>
    <t>BLB410312037 IK39PVC</t>
  </si>
  <si>
    <t>黑色IK39PVC</t>
  </si>
  <si>
    <t>BLB410916002</t>
  </si>
  <si>
    <t>BLB410916002 IG70PVC</t>
  </si>
  <si>
    <t>扶手面套总成</t>
  </si>
  <si>
    <t>TBD</t>
  </si>
  <si>
    <t>BLB410916002 IK39PVC</t>
  </si>
  <si>
    <t>BLB410916004</t>
  </si>
  <si>
    <t>BLB410916004 IG70</t>
  </si>
  <si>
    <t>杯托软胶</t>
  </si>
  <si>
    <t>BLB410916004 IK39</t>
  </si>
  <si>
    <t>BLB410916005</t>
  </si>
  <si>
    <t>BLB410916005 IG70</t>
  </si>
  <si>
    <t>杯托外饰盖</t>
  </si>
  <si>
    <t>BLB410916005 IK39</t>
  </si>
  <si>
    <t>1-4</t>
  </si>
  <si>
    <t>BLB410916006</t>
  </si>
  <si>
    <t>BLB410916006 IK39</t>
  </si>
  <si>
    <t>杯托内饰盖</t>
  </si>
  <si>
    <t>HR</t>
  </si>
  <si>
    <t>BLB410310002 NCLR</t>
  </si>
  <si>
    <t>BLB410310002 IG70</t>
  </si>
  <si>
    <t>PVC边头枕总成</t>
  </si>
  <si>
    <t>东平</t>
  </si>
  <si>
    <t>BLB410310002 IH10</t>
  </si>
  <si>
    <t>新野绿IH10PVC</t>
  </si>
  <si>
    <t>BLB410315008 NCLR</t>
  </si>
  <si>
    <t>BLB410315008 IG70</t>
  </si>
  <si>
    <r>
      <rPr>
        <b/>
        <sz val="10.5"/>
        <rFont val="Arial"/>
        <charset val="134"/>
      </rPr>
      <t>PVC</t>
    </r>
    <r>
      <rPr>
        <b/>
        <sz val="10.5"/>
        <rFont val="微软雅黑"/>
        <charset val="134"/>
      </rPr>
      <t>面料面套</t>
    </r>
    <r>
      <rPr>
        <b/>
        <sz val="10.5"/>
        <rFont val="Arial"/>
        <charset val="134"/>
      </rPr>
      <t>-</t>
    </r>
    <r>
      <rPr>
        <b/>
        <sz val="10.5"/>
        <rFont val="微软雅黑"/>
        <charset val="134"/>
      </rPr>
      <t>边</t>
    </r>
  </si>
  <si>
    <t>BLB410315008 IH10</t>
  </si>
  <si>
    <r>
      <rPr>
        <b/>
        <sz val="10.5"/>
        <rFont val="Arial"/>
        <charset val="134"/>
      </rPr>
      <t>PVC</t>
    </r>
    <r>
      <rPr>
        <b/>
        <sz val="10.5"/>
        <rFont val="宋体"/>
        <charset val="134"/>
      </rPr>
      <t>面料面套</t>
    </r>
    <r>
      <rPr>
        <b/>
        <sz val="10.5"/>
        <rFont val="Arial"/>
        <charset val="134"/>
      </rPr>
      <t>-</t>
    </r>
    <r>
      <rPr>
        <b/>
        <sz val="10.5"/>
        <rFont val="宋体"/>
        <charset val="134"/>
      </rPr>
      <t>边</t>
    </r>
  </si>
  <si>
    <t>BLB410310003 NCLR</t>
  </si>
  <si>
    <t>BLB410310003 IG70</t>
  </si>
  <si>
    <t>PVC中间头枕总成</t>
  </si>
  <si>
    <t>BLB410310003 IH10</t>
  </si>
  <si>
    <t>BLB410315009 NCLR</t>
  </si>
  <si>
    <t>BLB410315009 IK39</t>
  </si>
  <si>
    <t>PVC面料面套_中</t>
  </si>
  <si>
    <t>BLB410315009 IG70</t>
  </si>
  <si>
    <t>Trim</t>
  </si>
  <si>
    <t>BLB410515001 NCLR</t>
  </si>
  <si>
    <t>BLB410515001 IG70</t>
  </si>
  <si>
    <r>
      <rPr>
        <sz val="11"/>
        <rFont val="Arial"/>
        <charset val="134"/>
      </rPr>
      <t xml:space="preserve">60% </t>
    </r>
    <r>
      <rPr>
        <sz val="11"/>
        <rFont val="宋体"/>
        <charset val="134"/>
      </rPr>
      <t>皮革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靠背面套总成</t>
    </r>
  </si>
  <si>
    <t>BLB410515001 IK39</t>
  </si>
  <si>
    <t>黑丝IK39</t>
  </si>
  <si>
    <t>BLB410515002 NCLR</t>
  </si>
  <si>
    <t>BLB410515002 IK39</t>
  </si>
  <si>
    <t>BLB410515003 NCLR</t>
  </si>
  <si>
    <t>BLB410515003 IK39</t>
  </si>
  <si>
    <t>BLB410515007 NCLR</t>
  </si>
  <si>
    <t>BLB410515007 IG70</t>
  </si>
  <si>
    <t>BLB410515008 NCLR</t>
  </si>
  <si>
    <t>BLB410515008 IG70</t>
  </si>
  <si>
    <t xml:space="preserve">BLB410515004 NCLR	</t>
  </si>
  <si>
    <t>BLB410515004 IG70</t>
  </si>
  <si>
    <r>
      <rPr>
        <sz val="12"/>
        <rFont val="Arial"/>
        <charset val="134"/>
      </rPr>
      <t xml:space="preserve">40% </t>
    </r>
    <r>
      <rPr>
        <sz val="12"/>
        <rFont val="宋体"/>
        <charset val="134"/>
      </rPr>
      <t>皮革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靠背面套总成</t>
    </r>
  </si>
  <si>
    <t>BLB410515004 IK39</t>
  </si>
  <si>
    <t>BLB410515005 NCLR</t>
  </si>
  <si>
    <t>BLB410515005 IK39</t>
  </si>
  <si>
    <t>BLB410515006 NCLR</t>
  </si>
  <si>
    <t>BLB410515006 IK39</t>
  </si>
  <si>
    <t>BLB410515009 NCLR</t>
  </si>
  <si>
    <t>BLB410515009 IG70</t>
  </si>
  <si>
    <t>BLB410515010 NCLR</t>
  </si>
  <si>
    <t>BLB410515010 IG70</t>
  </si>
  <si>
    <t>BLB410615001 NCLR</t>
  </si>
  <si>
    <t>BLB410615001 IG70</t>
  </si>
  <si>
    <r>
      <rPr>
        <sz val="11"/>
        <rFont val="Arial"/>
        <charset val="134"/>
      </rPr>
      <t xml:space="preserve">60% </t>
    </r>
    <r>
      <rPr>
        <sz val="11"/>
        <rFont val="宋体"/>
        <charset val="134"/>
      </rPr>
      <t>皮革坐垫面套总成</t>
    </r>
  </si>
  <si>
    <t>BLB410615001 IK39</t>
  </si>
  <si>
    <t>BLB410615002 NCLR</t>
  </si>
  <si>
    <t>BLB410615002 IK39</t>
  </si>
  <si>
    <t>BLB410615003 NCLR</t>
  </si>
  <si>
    <t>BLB410615003 IG70</t>
  </si>
  <si>
    <t>BLB410615007 NCLR</t>
  </si>
  <si>
    <t>BLB410615007 IG70</t>
  </si>
  <si>
    <t>BLB410615008 NCLR</t>
  </si>
  <si>
    <t>BLB410615008 IK39</t>
  </si>
  <si>
    <t>BLB410615004 NCLR</t>
  </si>
  <si>
    <t>BLB410615004 IG70</t>
  </si>
  <si>
    <r>
      <rPr>
        <sz val="11"/>
        <rFont val="Arial"/>
        <charset val="134"/>
      </rPr>
      <t xml:space="preserve">40% </t>
    </r>
    <r>
      <rPr>
        <sz val="11"/>
        <rFont val="宋体"/>
        <charset val="134"/>
      </rPr>
      <t>皮革坐垫面套总成</t>
    </r>
  </si>
  <si>
    <t>BLB410615004 IK39</t>
  </si>
  <si>
    <t>BLB410615005 NCLR</t>
  </si>
  <si>
    <t>BLB410615005 IK39</t>
  </si>
  <si>
    <t>BLB410615006 NCLR</t>
  </si>
  <si>
    <t>BLB410615006 IG70</t>
  </si>
  <si>
    <t>BLB410615009 NCLR</t>
  </si>
  <si>
    <t>BLB410615009 IG70</t>
  </si>
  <si>
    <t>BLB410615010 NCLR</t>
  </si>
  <si>
    <t>BLB410615010 IK39</t>
  </si>
  <si>
    <t>BLB410500002 IK39</t>
  </si>
  <si>
    <t>中间卷轴器总成</t>
  </si>
  <si>
    <t>弗迪科技</t>
  </si>
  <si>
    <t>BLB410500002 IG70</t>
  </si>
  <si>
    <t>"xxxxxxx Seat": the xxxxxx must be program name such as SGM980, etc.</t>
  </si>
  <si>
    <t>Part revision and drawing revision:</t>
  </si>
  <si>
    <t>The part revision release for prototype must start from A, B, C,……</t>
  </si>
  <si>
    <t>The part revision release for production must start from 001, 002, 003,……</t>
  </si>
  <si>
    <t>Part revision may not be the same as drawing revision. The part may be modified several times while the drawing can be updated one time.</t>
  </si>
  <si>
    <t>Part number may not be the same as drawing number.</t>
  </si>
  <si>
    <t>Purchase status may be Import (I) or Localize (L).</t>
  </si>
  <si>
    <t>Commodity may be Part or Assembly.</t>
  </si>
  <si>
    <t>If part comes from the same tooling but with different color, the part name must be the same but with different color code.</t>
  </si>
  <si>
    <t>ND: means no drawing.</t>
  </si>
  <si>
    <t>NA: means not applicable.</t>
  </si>
  <si>
    <t>TBD: means to be determined and will be updated in the future.</t>
  </si>
  <si>
    <t>耗用量/kg</t>
  </si>
  <si>
    <t>发泡原料</t>
  </si>
  <si>
    <t>辅材价格</t>
  </si>
  <si>
    <t>辅材价格-6.27</t>
  </si>
  <si>
    <t>材料成本合计</t>
  </si>
  <si>
    <t>销售费用</t>
  </si>
  <si>
    <t>损耗</t>
  </si>
  <si>
    <t>未税报价</t>
  </si>
  <si>
    <t>附加值</t>
  </si>
  <si>
    <t>附加值率</t>
  </si>
  <si>
    <t>零件号</t>
  </si>
  <si>
    <t>理论重量</t>
  </si>
  <si>
    <t>实际注入量</t>
  </si>
  <si>
    <t>脱模剂</t>
  </si>
  <si>
    <t>水性胶</t>
  </si>
  <si>
    <t>合计</t>
  </si>
  <si>
    <t>混合单价</t>
  </si>
  <si>
    <t>运输费</t>
  </si>
  <si>
    <r>
      <rPr>
        <sz val="10"/>
        <rFont val="Arial"/>
        <charset val="134"/>
      </rPr>
      <t>60%</t>
    </r>
    <r>
      <rPr>
        <sz val="10"/>
        <rFont val="宋体"/>
        <charset val="134"/>
      </rPr>
      <t>靠背发泡总成</t>
    </r>
    <r>
      <rPr>
        <sz val="10"/>
        <rFont val="Arial"/>
        <charset val="134"/>
      </rPr>
      <t>-</t>
    </r>
    <r>
      <rPr>
        <sz val="10"/>
        <rFont val="宋体"/>
        <charset val="134"/>
      </rPr>
      <t>带扶手</t>
    </r>
    <r>
      <rPr>
        <sz val="10"/>
        <rFont val="Arial"/>
        <charset val="134"/>
      </rPr>
      <t xml:space="preserve">
60P_BACK_FOAM_ASM</t>
    </r>
  </si>
  <si>
    <r>
      <rPr>
        <sz val="10"/>
        <rFont val="Arial"/>
        <charset val="134"/>
      </rPr>
      <t>40%</t>
    </r>
    <r>
      <rPr>
        <sz val="10"/>
        <rFont val="宋体"/>
        <charset val="134"/>
      </rPr>
      <t>座垫发泡总成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无</t>
    </r>
    <r>
      <rPr>
        <sz val="10"/>
        <rFont val="Arial"/>
        <charset val="134"/>
      </rPr>
      <t>SBR
40P_CUSHION_FOAM_ASM</t>
    </r>
  </si>
  <si>
    <t>变动成本</t>
  </si>
  <si>
    <t>边际贡献</t>
  </si>
  <si>
    <t>料费</t>
  </si>
  <si>
    <t>工费</t>
  </si>
  <si>
    <t>能耗</t>
  </si>
  <si>
    <t>备件</t>
  </si>
  <si>
    <t>数值</t>
  </si>
  <si>
    <t>比率</t>
  </si>
  <si>
    <t>辅材价格-报价时</t>
  </si>
  <si>
    <t>料费-报价时</t>
  </si>
  <si>
    <t>塑料袋</t>
  </si>
  <si>
    <t>1套发泡边际贡献</t>
  </si>
  <si>
    <t>按照5000台/月计算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</si>
</sst>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4">
    <numFmt numFmtId="23" formatCode="\$#,##0_);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"/>
    <numFmt numFmtId="177" formatCode="[$-409]d/mmm/yyyy;@"/>
    <numFmt numFmtId="178" formatCode="#,##0;[Red]&quot;-&quot;#,##0"/>
    <numFmt numFmtId="179" formatCode="&quot;$&quot;* #,##0\ ;&quot;$&quot;* \(#,##0\)"/>
    <numFmt numFmtId="180" formatCode="#,##0.0_);\(#,##0.0\);0.0_);@_)"/>
    <numFmt numFmtId="181" formatCode="_(\¥* #,##0_);\(\¥#,##0\)"/>
    <numFmt numFmtId="182" formatCode="&quot;$&quot;* #,##0_);[Red]&quot;$&quot;* \(#,##0\)"/>
    <numFmt numFmtId="183" formatCode="&quot;$&quot;* #,##0.00_);[Red]&quot;$&quot;* \(#,##0.00\)"/>
    <numFmt numFmtId="184" formatCode="&quot;$&quot;* #,##0.0\ ;&quot;$&quot;* \(#,##0.0\)"/>
    <numFmt numFmtId="185" formatCode="&quot;$&quot;* #,##0.00\ ;&quot;$&quot;* \(#,##0.00\)"/>
    <numFmt numFmtId="186" formatCode="0_)%;\(0\)%"/>
    <numFmt numFmtId="187" formatCode="0.0\ %;\(0.0\)%"/>
    <numFmt numFmtId="188" formatCode="0.0000%"/>
    <numFmt numFmtId="189" formatCode="0.0%"/>
    <numFmt numFmtId="190" formatCode="_-* #,##0_-;\-* #,##0_-;_-* &quot;-&quot;_-;_-@_-"/>
    <numFmt numFmtId="191" formatCode="#,##0\ ;[Red]\(&quot;$&quot;#,##0\)"/>
    <numFmt numFmtId="192" formatCode="&quot;$&quot;#,##0;&quot;$&quot;\(#,##0\)"/>
    <numFmt numFmtId="193" formatCode="\¥* #,##0\ ;\¥* \(#,##0\)"/>
    <numFmt numFmtId="194" formatCode="\r\/m\/d"/>
    <numFmt numFmtId="195" formatCode="mmm\.yy"/>
    <numFmt numFmtId="196" formatCode="&quot;\&quot;#,##0.00;[Red]&quot;\&quot;\-#,##0.00"/>
    <numFmt numFmtId="197" formatCode="&quot;\&quot;#,##0;[Red]&quot;\&quot;\-#,##0"/>
    <numFmt numFmtId="198" formatCode="0.0000000000"/>
    <numFmt numFmtId="199" formatCode="#,##0_);[Red]\ \(#,##0\)"/>
    <numFmt numFmtId="200" formatCode="#,##0.0_);[Red]\(#,##0.0\)"/>
    <numFmt numFmtId="201" formatCode="&quot;$&quot;* ##0.0\ ;&quot;$&quot;* \(##0.0\);&quot;$&quot;* &quot;N/A &quot;"/>
    <numFmt numFmtId="202" formatCode="_(* #,##0.0_);_(* \(#,##0.0\);_(* &quot;0&quot;_);_(@_)"/>
    <numFmt numFmtId="203" formatCode="_(* #,##0.000_);_(* \(#,##0.000\);_(* &quot;-&quot;_);_(@_)"/>
    <numFmt numFmtId="204" formatCode="#,##0.000000000_);[Red]\(#,##0.000000000\)"/>
    <numFmt numFmtId="205" formatCode="_(&quot;$&quot;* #,##0_);_(&quot;$&quot;* \(#,##0\);_(&quot;$&quot;* &quot;-&quot;??_);_(@_)"/>
    <numFmt numFmtId="206" formatCode="#,##0.00&quot; F&quot;_);\(#,##0.00&quot; F&quot;\)"/>
    <numFmt numFmtId="207" formatCode="_(&quot;$&quot;* #,##0.0_);_(&quot;$&quot;* \(#,##0.0\);_(&quot;$&quot;* &quot;-&quot;??_);_(@_)"/>
    <numFmt numFmtId="208" formatCode="#,##0.0\ ;\(#,##0.0\)"/>
    <numFmt numFmtId="209" formatCode="#,##0&quot;£&quot;_);\(#,##0&quot;£&quot;\)"/>
    <numFmt numFmtId="210" formatCode="&quot;$&quot;#,##0.0_);[Red]\(&quot;$&quot;#,##0.0\)"/>
    <numFmt numFmtId="211" formatCode="#,##0.00_);[Red]\(#,##0.00\);\-_0_0_)"/>
    <numFmt numFmtId="212" formatCode="\$\ #,##0.00_);[Red]\$\(#,##0.00\);\$\ \ \ \-\ \ "/>
    <numFmt numFmtId="213" formatCode="#,##0.0000_);\(#,##0.0000\)"/>
    <numFmt numFmtId="214" formatCode="#,##0.0000"/>
    <numFmt numFmtId="215" formatCode="#,##0_);\(#,##0\);&quot;-  &quot;"/>
    <numFmt numFmtId="216" formatCode="_-* #,##0.000000_-;\-* #,##0.000000_-;_-* &quot;-&quot;??_-;_-@_-"/>
    <numFmt numFmtId="217" formatCode="0\ %\ "/>
    <numFmt numFmtId="218" formatCode=";;;"/>
    <numFmt numFmtId="219" formatCode="mmmm\ d\,\ yyyy"/>
    <numFmt numFmtId="220" formatCode="&quot;US$&quot;#,##0.00_);\(&quot;US$&quot;#,##0.00\)"/>
    <numFmt numFmtId="221" formatCode="."/>
    <numFmt numFmtId="222" formatCode="&quot;$&quot;#,##0_);[Red]\(&quot;$&quot;#,##0\)"/>
    <numFmt numFmtId="223" formatCode="&quot;$&quot;#,##0.00_);[Red]\(&quot;$&quot;#,##0.00\)"/>
    <numFmt numFmtId="224" formatCode="_(* #,##0.0_);_(* \(#,##0.0\);_(* #,##0_);_(@_)"/>
    <numFmt numFmtId="225" formatCode="_ &quot;\&quot;* #,##0_ ;_ &quot;\&quot;* \-#,##0_ ;_ &quot;\&quot;* &quot;-&quot;_ ;_ @_ "/>
    <numFmt numFmtId="226" formatCode="#,##0.00;[Red]&quot;-&quot;#,##0.00"/>
    <numFmt numFmtId="227" formatCode="_ &quot;\&quot;* #,##0.00_ ;_ &quot;\&quot;* \-#,##0.00_ ;_ &quot;\&quot;* &quot;-&quot;??_ ;_ @_ "/>
    <numFmt numFmtId="228" formatCode="0\ \i\n\^\2"/>
    <numFmt numFmtId="229" formatCode="_-* #,##0.00_-;\-* #,##0.00_-;_-* &quot;-&quot;??_-;_-@_-"/>
    <numFmt numFmtId="230" formatCode="[$-409]mmmm\ d\,\ yyyy;@"/>
    <numFmt numFmtId="231" formatCode="&quot;$&quot;#,##0.00_);\(&quot;$&quot;#,##0.00\)"/>
    <numFmt numFmtId="232" formatCode="_ * #,##0_)_£_ ;_ * \(#,##0\)_£_ ;_ * &quot;-&quot;_)_£_ ;_ @_ "/>
    <numFmt numFmtId="233" formatCode="&quot;Bs.&quot;* #,##0.0_);&quot;Bs.&quot;* \(#,##0.0\);&quot;Bs.&quot;* 0.0_);&quot;Bs.&quot;* @_)"/>
    <numFmt numFmtId="234" formatCode="0.000%"/>
    <numFmt numFmtId="235" formatCode="_(&quot;$&quot;* #,##0.0;_(&quot;$&quot;* \(#,##0.0\);_(&quot;$&quot;* &quot;0.0&quot;;_(@\)"/>
    <numFmt numFmtId="236" formatCode="0.00000_ ;[Red]\-0.00000\ "/>
    <numFmt numFmtId="237" formatCode="#,##0.0_);\(#,##0.0\)"/>
    <numFmt numFmtId="238" formatCode="_(&quot;\&quot;* #,##0_);_(&quot;\&quot;* \-#,##0\ ;_(&quot;$&quot;* &quot;-&quot;??_);_(@_)"/>
    <numFmt numFmtId="239" formatCode="#,##0.0000_)"/>
    <numFmt numFmtId="240" formatCode="#,##0\ &quot;F&quot;;\-#,##0\ &quot;F&quot;"/>
    <numFmt numFmtId="241" formatCode="d\.mmm\.yy"/>
    <numFmt numFmtId="242" formatCode="dd\-mmm\-yy_)"/>
    <numFmt numFmtId="243" formatCode="_(&quot;$&quot;* #,##0.0_);_(&quot;$&quot;* \(#,##0.0\);_(&quot;$&quot;* &quot;(*)&quot;??_);_(@_)"/>
    <numFmt numFmtId="244" formatCode="_(* #,##0.0_);_(* \(#,##0.0\);_(* &quot;0 &quot;_);_(@_)"/>
    <numFmt numFmtId="245" formatCode="_(* #,##0.0_);_(* \(#,##0.0\);_(@_)"/>
    <numFmt numFmtId="246" formatCode="_(&quot;$&quot;* #,##0.0_);_(&quot;$&quot;* \(#,##0.0\);_(&quot;$&quot;* &quot;0&quot;_);_(@_)"/>
    <numFmt numFmtId="247" formatCode="_(* #,##0.00_);_(* \(#,##0.00\);_(@_)"/>
    <numFmt numFmtId="248" formatCode="&quot;$&quot;* #,##0_);\(&quot;$&quot;* #,##0\)"/>
    <numFmt numFmtId="249" formatCode="&quot;$&quot;#,##0_ \);\(&quot;$&quot;#,##0\ \)"/>
    <numFmt numFmtId="250" formatCode="#,##0;\(#,##0\)"/>
    <numFmt numFmtId="251" formatCode="000"/>
    <numFmt numFmtId="252" formatCode="_(* #,##0.00_);_(* \(#,##0.00\);_(* &quot;-&quot;??_);_(@_)"/>
    <numFmt numFmtId="253" formatCode="[Red]0;[Red]\-0;[Color16]\O\K"/>
    <numFmt numFmtId="254" formatCode="#,##0;[Red]\(#,##0\)"/>
    <numFmt numFmtId="255" formatCode="_-* #,##0\ &quot;F&quot;_-;\-* #,##0\ &quot;F&quot;_-;_-* &quot;-&quot;\ &quot;F&quot;_-;_-@_-"/>
    <numFmt numFmtId="256" formatCode="\$#,##0.00;[Red]\-\$#,##0.00"/>
    <numFmt numFmtId="257" formatCode="&quot;$&quot;* #,##0\ _);\(&quot;$&quot;* #,##0\ \)"/>
    <numFmt numFmtId="258" formatCode="&quot;$&quot;*#\,##0\ _);\(&quot;$&quot;* #,##0\ \)"/>
    <numFmt numFmtId="259" formatCode="_(* #,##0.00_);_(* \(#,##0.00\);_(* &quot;0 &quot;_);_(@_)"/>
    <numFmt numFmtId="260" formatCode="0.00\ \ \ \ \ ;\(0.00\)\ \ \ \ "/>
    <numFmt numFmtId="261" formatCode="0.000\ \ \ \ \ ;\(0.000\)\ \ \ \ "/>
    <numFmt numFmtId="262" formatCode="_(&quot;$&quot;* #,##0.0_);_(&quot;$&quot;* \(#,##0.0\);_(&quot;$&quot;* &quot;       *&quot;??_);_(@_)"/>
    <numFmt numFmtId="263" formatCode="_(&quot;$&quot;* #,##0_);_(&quot;$&quot;* \(#,##0\);_(&quot;$&quot;* &quot;*  &quot;_);_(@_)"/>
    <numFmt numFmtId="264" formatCode="_(&quot;$&quot;* #,##0.0_);_(&quot;$&quot;* \(#,##0.0\);_(&quot;$&quot;* &quot;    *&quot;??_);_(@_)"/>
    <numFmt numFmtId="265" formatCode="&quot;$&quot;#,##0.0_);\(&quot;$&quot;#,##0.0\)"/>
    <numFmt numFmtId="266" formatCode="&quot;$&quot;* #,##0.00_);&quot;$&quot;* \(#,##0.00\)"/>
    <numFmt numFmtId="267" formatCode="_(&quot;$&quot;* #,##0.00_);_(&quot;$&quot;* \(#,##0.00\);_(&quot;$&quot;* &quot;-&quot;??_);_(@_)"/>
    <numFmt numFmtId="268" formatCode="_-&quot;$&quot;* #,##0.00_-;\-&quot;$&quot;* #,##0.00_-;_-&quot;$&quot;* &quot;-&quot;??_-;_-@_-"/>
    <numFmt numFmtId="269" formatCode="0#\-##\-##"/>
    <numFmt numFmtId="270" formatCode="\$#,##0\ ;\(\$#,##0\)"/>
    <numFmt numFmtId="271" formatCode="\t0.00%"/>
    <numFmt numFmtId="272" formatCode="\$\ #,##0;\-\$\ #,##0"/>
    <numFmt numFmtId="273" formatCode="m/d/yy_)"/>
    <numFmt numFmtId="274" formatCode="#,##0.00_ ;\-#,##0.00\ "/>
    <numFmt numFmtId="275" formatCode="_(* #,##0_)_%;_(* \(#,##0\)_%;_(* &quot;-&quot;_);_(@_)"/>
    <numFmt numFmtId="276" formatCode="#,##0.000_);\(#,##0.000\)"/>
    <numFmt numFmtId="277" formatCode="###\ ###\ ##"/>
    <numFmt numFmtId="278" formatCode="&quot;$&quot;* #,##0_);&quot;$&quot;* \(#,##0\)"/>
    <numFmt numFmtId="279" formatCode="\t#\ ??/??"/>
    <numFmt numFmtId="280" formatCode="_(* #,##0.0000_);_(* \(#,##0.0000\);_(* &quot;-&quot;??_);_(@_)"/>
    <numFmt numFmtId="281" formatCode="&quot;(Ø)&quot;\ 0.0\ &quot;min&quot;"/>
    <numFmt numFmtId="282" formatCode="&quot;(Ø)&quot;\ 0.0\ \¥"/>
    <numFmt numFmtId="283" formatCode="#,##0.00;[Red]\(#,##0.00\)"/>
    <numFmt numFmtId="284" formatCode="d\.m\.yy\ h:mm"/>
    <numFmt numFmtId="285" formatCode="_-* #,##0.00\ _€_-;\-* #,##0.00\ _€_-;_-* &quot;-&quot;??\ _€_-;_-@_-"/>
    <numFmt numFmtId="286" formatCode="#,#00"/>
    <numFmt numFmtId="287" formatCode="#.##000"/>
    <numFmt numFmtId="288" formatCode="0.00\ &quot;g/cc&quot;"/>
    <numFmt numFmtId="289" formatCode="0.0\ &quot;g&quot;"/>
    <numFmt numFmtId="290" formatCode="_(&quot;$&quot;* #,##0;_(&quot;$&quot;* \(#,##0\);_(&quot;$&quot;* &quot;0&quot;;_(@\)"/>
    <numFmt numFmtId="291" formatCode="General_)"/>
    <numFmt numFmtId="292" formatCode="#,##0.00%;[Red]\(#,##0.00%\)"/>
    <numFmt numFmtId="293" formatCode="0.00\ &quot;lbs&quot;"/>
    <numFmt numFmtId="294" formatCode="0_);\(0\);\-"/>
    <numFmt numFmtId="295" formatCode="_-* #,##0.00\ &quot;DM&quot;_-;\-* #,##0.00\ &quot;DM&quot;_-;_-* &quot;-&quot;??\ &quot;DM&quot;_-;_-@_-"/>
    <numFmt numFmtId="296" formatCode="_-* #,##0\ _D_M_-;\-* #,##0\ _D_M_-;_-* &quot;-&quot;\ _D_M_-;_-@_-"/>
    <numFmt numFmtId="297" formatCode="_-* #,##0.00\ _D_M_-;\-* #,##0.00\ _D_M_-;_-* &quot;-&quot;??\ _D_M_-;_-@_-"/>
    <numFmt numFmtId="298" formatCode="_-* #,##0\ _P_t_s_-;\-* #,##0\ _P_t_s_-;_-* &quot;-&quot;\ _P_t_s_-;_-@_-"/>
    <numFmt numFmtId="299" formatCode="_-* #,##0.00\ _P_t_s_-;\-* #,##0.00\ _P_t_s_-;_-* &quot;-&quot;??\ _P_t_s_-;_-@_-"/>
    <numFmt numFmtId="300" formatCode="_(&quot;$&quot;* #,##0_);_(&quot;$&quot;* \(#,##0\);_(&quot;$&quot;* &quot;-&quot;_);_(@_)"/>
    <numFmt numFmtId="301" formatCode="_-* #,##0\ &quot;Pts&quot;_-;\-* #,##0\ &quot;Pts&quot;_-;_-* &quot;-&quot;\ &quot;Pts&quot;_-;_-@_-"/>
    <numFmt numFmtId="302" formatCode="_-* #,##0.00\ &quot;Pts&quot;_-;\-* #,##0.00\ &quot;Pts&quot;_-;_-* &quot;-&quot;??\ &quot;Pts&quot;_-;_-@_-"/>
    <numFmt numFmtId="303" formatCode="\$#,#00"/>
    <numFmt numFmtId="304" formatCode="mmm\-yy_)"/>
    <numFmt numFmtId="305" formatCode="0.0&quot; %&quot;"/>
    <numFmt numFmtId="306" formatCode="0.00_)"/>
    <numFmt numFmtId="307" formatCode="_(&quot;$&quot;* #,##0.0000_);_(&quot;$&quot;* \(#,##0.0000\);_(&quot;$&quot;* &quot;-&quot;??_);_(@_)"/>
    <numFmt numFmtId="308" formatCode="[$-F800]dddd\,\ mmmm\ dd\,\ yyyy"/>
    <numFmt numFmtId="309" formatCode="_(* #,##0.0;_(* \(#,##0.0\);_(* &quot;0.0&quot;;_(@_)"/>
    <numFmt numFmtId="310" formatCode="[$€-2]\ #,##0.00;[$€-2]\ \-#,##0.00"/>
    <numFmt numFmtId="311" formatCode="#,##0.0_)&quot;Pts.&quot;;\(#,##0.0\)&quot;Pts.&quot;;0.0_)&quot;Pts.&quot;;@_)&quot;Pts.&quot;"/>
    <numFmt numFmtId="312" formatCode="#,##0.0_)_P_t_s_.;\(#,##0.0\)_P_t_s_.;0.0_)_P_t_s_.;@_)_P_t_s_."/>
    <numFmt numFmtId="313" formatCode="0.0%;\(0.0%\)"/>
    <numFmt numFmtId="314" formatCode="\A&quot;$&quot;#,##0_);\(&quot;$&quot;#,##0\)"/>
    <numFmt numFmtId="315" formatCode="0.0%;[Red]\-0.0%"/>
    <numFmt numFmtId="316" formatCode="0.00%;[Red]\-0.00%"/>
    <numFmt numFmtId="317" formatCode="#,##0.0_)_%;\(#,##0.0\)_%;0.0_)_%;@_)_%"/>
    <numFmt numFmtId="318" formatCode="#,##0.0_)&quot;%&quot;;\(#,##0.0\)&quot;%&quot;;0.0_)&quot;%&quot;;@_)&quot;%&quot;"/>
    <numFmt numFmtId="319" formatCode="%#,#00"/>
    <numFmt numFmtId="320" formatCode="&quot;$&quot;#,\);\(&quot;$&quot;#,##0\)"/>
    <numFmt numFmtId="321" formatCode="0.00\ \i\n."/>
    <numFmt numFmtId="322" formatCode="0.0\ &quot;mm&quot;"/>
    <numFmt numFmtId="323" formatCode="#,##0_);\(#,##0\);\-\-\ \ "/>
    <numFmt numFmtId="324" formatCode="_-* #,##0.00\ &quot;Pta&quot;_-;\-* #,##0.00\ &quot;Pta&quot;_-;_-* &quot;-&quot;??\ &quot;Pta&quot;_-;_-@_-"/>
    <numFmt numFmtId="325" formatCode="##,##0.00_);\(#,##0.00\)"/>
    <numFmt numFmtId="326" formatCode="0&quot;  &quot;"/>
    <numFmt numFmtId="327" formatCode="h:mm\ AM/PM"/>
    <numFmt numFmtId="328" formatCode="_ * #,##0_)_k_r_ ;_ * \(#,##0\)_k_r_ ;_ * &quot;-&quot;_)_k_r_ ;_ @_ "/>
    <numFmt numFmtId="329" formatCode="_ * #,##0.00_)_k_r_ ;_ * \(#,##0.00\)_k_r_ ;_ * &quot;-&quot;??_)_k_r_ ;_ @_ "/>
    <numFmt numFmtId="330" formatCode="#,##0.00\ ;\(#,##0.00\)"/>
    <numFmt numFmtId="331" formatCode=";;*__)"/>
    <numFmt numFmtId="332" formatCode="_-* #,##0\ &quot;DM&quot;_-;\-* #,##0\ &quot;DM&quot;_-;_-* &quot;-&quot;\ &quot;DM&quot;_-;_-@_-"/>
    <numFmt numFmtId="333" formatCode="0.000\ &quot;gal/ft^2&quot;"/>
    <numFmt numFmtId="334" formatCode="###0_)"/>
    <numFmt numFmtId="335" formatCode="\¥#,##0_);\(\¥#,##0\)"/>
    <numFmt numFmtId="336" formatCode="_-&quot;?&quot;* #,##0_-;\-&quot;?&quot;* #,##0_-;_-&quot;?&quot;* &quot;-&quot;_-;_-@_-"/>
    <numFmt numFmtId="337" formatCode="&quot;?#,##0.00;\-&quot;?#,##0.00"/>
    <numFmt numFmtId="338" formatCode="_-* #,##0.00\ _F_-;\-* #,##0.00\ _F_-;_-* &quot;-&quot;??\ _F_-;_-@_-"/>
    <numFmt numFmtId="339" formatCode="_-* #,##0\ _F_-;\-* #,##0\ _F_-;_-* &quot;-&quot;\ _F_-;_-@_-"/>
    <numFmt numFmtId="340" formatCode="_-&quot;\&quot;* #,##0_-;\-&quot;\&quot;* #,##0_-;_-&quot;\&quot;* &quot;-&quot;_-;_-@_-"/>
    <numFmt numFmtId="341" formatCode="_-&quot;\&quot;* #,##0.00_-;\-&quot;\&quot;* #,##0.00_-;_-&quot;\&quot;* &quot;-&quot;??_-;_-@_-"/>
    <numFmt numFmtId="342" formatCode="mmm\ dd\,\ yy"/>
    <numFmt numFmtId="343" formatCode="mm/dd/yy_)"/>
    <numFmt numFmtId="344" formatCode="0_ ;[Red]\-0\ "/>
    <numFmt numFmtId="345" formatCode="0.000_ "/>
    <numFmt numFmtId="346" formatCode="_ * #,##0.000_ ;_ * \-#,##0.000_ ;_ * &quot;-&quot;??_ ;_ @_ "/>
    <numFmt numFmtId="347" formatCode="0.0000_ "/>
    <numFmt numFmtId="348" formatCode="0.000_);[Red]\(0.000\)"/>
    <numFmt numFmtId="349" formatCode="0.00_);[Red]\(0.00\)"/>
    <numFmt numFmtId="350" formatCode="0.0000_);[Red]\(0.0000\)"/>
    <numFmt numFmtId="351" formatCode="_ * #,##0.0000_ ;_ * \-#,##0.0000_ ;_ * &quot;-&quot;??.00_ ;_ @_ "/>
    <numFmt numFmtId="352" formatCode="0.00_ "/>
    <numFmt numFmtId="353" formatCode="0_);[Red]\(0\)"/>
  </numFmts>
  <fonts count="34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Arial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Arial"/>
      <charset val="134"/>
    </font>
    <font>
      <b/>
      <sz val="10.5"/>
      <name val="Arial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2"/>
      <name val="Arial"/>
      <charset val="134"/>
    </font>
    <font>
      <strike/>
      <sz val="12"/>
      <name val="Arial"/>
      <charset val="134"/>
    </font>
    <font>
      <sz val="9"/>
      <name val="Arial MT"/>
      <charset val="134"/>
    </font>
    <font>
      <b/>
      <sz val="20"/>
      <color indexed="10"/>
      <name val="Arial"/>
      <charset val="134"/>
    </font>
    <font>
      <b/>
      <sz val="10.5"/>
      <name val="宋体"/>
      <charset val="134"/>
    </font>
    <font>
      <b/>
      <sz val="11"/>
      <name val="Arial"/>
      <charset val="134"/>
    </font>
    <font>
      <sz val="20"/>
      <name val="Arial MT"/>
      <charset val="134"/>
    </font>
    <font>
      <b/>
      <sz val="14"/>
      <name val="Arial"/>
      <charset val="134"/>
    </font>
    <font>
      <sz val="14"/>
      <name val="宋体"/>
      <charset val="134"/>
    </font>
    <font>
      <b/>
      <strike/>
      <sz val="11"/>
      <name val="Arial"/>
      <charset val="134"/>
    </font>
    <font>
      <strike/>
      <sz val="11"/>
      <name val="Arial"/>
      <charset val="134"/>
    </font>
    <font>
      <b/>
      <sz val="10"/>
      <name val="Arial"/>
      <charset val="134"/>
    </font>
    <font>
      <sz val="10.5"/>
      <name val="Arial"/>
      <charset val="134"/>
    </font>
    <font>
      <b/>
      <sz val="14"/>
      <name val="宋体"/>
      <charset val="134"/>
      <scheme val="minor"/>
    </font>
    <font>
      <b/>
      <strike/>
      <sz val="14"/>
      <name val="Arial"/>
      <charset val="134"/>
    </font>
    <font>
      <b/>
      <sz val="20"/>
      <name val="Arial MT"/>
      <charset val="134"/>
    </font>
    <font>
      <sz val="10"/>
      <name val="Arial MT"/>
      <charset val="134"/>
    </font>
    <font>
      <sz val="10"/>
      <name val="宋体"/>
      <charset val="134"/>
    </font>
    <font>
      <strike/>
      <sz val="10"/>
      <name val="Arial"/>
      <charset val="134"/>
    </font>
    <font>
      <sz val="11"/>
      <name val="宋体"/>
      <charset val="134"/>
    </font>
    <font>
      <sz val="10.5"/>
      <name val="宋体"/>
      <charset val="134"/>
      <scheme val="minor"/>
    </font>
    <font>
      <sz val="10"/>
      <color theme="0"/>
      <name val="Arial"/>
      <charset val="134"/>
    </font>
    <font>
      <sz val="10"/>
      <name val="Cambria"/>
      <charset val="134"/>
    </font>
    <font>
      <strike/>
      <sz val="11"/>
      <color theme="0"/>
      <name val="Arial"/>
      <charset val="134"/>
    </font>
    <font>
      <sz val="11"/>
      <name val="Cambria"/>
      <charset val="134"/>
    </font>
    <font>
      <sz val="11"/>
      <color theme="1"/>
      <name val="Cambria"/>
      <charset val="134"/>
    </font>
    <font>
      <sz val="10"/>
      <color theme="1"/>
      <name val="Cambria"/>
      <charset val="134"/>
    </font>
    <font>
      <b/>
      <sz val="20"/>
      <name val="Arial"/>
      <charset val="134"/>
    </font>
    <font>
      <sz val="11"/>
      <color theme="0"/>
      <name val="Arial"/>
      <charset val="134"/>
    </font>
    <font>
      <b/>
      <sz val="10.5"/>
      <name val="宋体"/>
      <charset val="134"/>
      <scheme val="minor"/>
    </font>
    <font>
      <sz val="16"/>
      <name val="Arial"/>
      <charset val="134"/>
    </font>
    <font>
      <b/>
      <sz val="10"/>
      <name val="Cambria"/>
      <charset val="134"/>
    </font>
    <font>
      <b/>
      <sz val="20"/>
      <name val="Cambria"/>
      <charset val="134"/>
    </font>
    <font>
      <b/>
      <sz val="10"/>
      <color theme="1"/>
      <name val="Cambria"/>
      <charset val="134"/>
    </font>
    <font>
      <strike/>
      <sz val="9"/>
      <name val="宋体"/>
      <charset val="134"/>
    </font>
    <font>
      <b/>
      <sz val="10"/>
      <color theme="1"/>
      <name val="Arial"/>
      <charset val="134"/>
    </font>
    <font>
      <b/>
      <sz val="10.5"/>
      <name val="Cambria"/>
      <charset val="134"/>
    </font>
    <font>
      <sz val="12"/>
      <name val="微软雅黑"/>
      <charset val="134"/>
    </font>
    <font>
      <b/>
      <sz val="14"/>
      <color indexed="10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8"/>
      <name val="Cambria"/>
      <charset val="134"/>
    </font>
    <font>
      <sz val="9"/>
      <color theme="1"/>
      <name val="Arial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trike/>
      <sz val="10"/>
      <name val="宋体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trike/>
      <sz val="10"/>
      <color theme="1"/>
      <name val="Cambria"/>
      <charset val="134"/>
    </font>
    <font>
      <b/>
      <sz val="12"/>
      <color theme="1"/>
      <name val="Arial"/>
      <charset val="134"/>
    </font>
    <font>
      <strike/>
      <sz val="11"/>
      <color theme="1"/>
      <name val="Cambria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4"/>
      <color indexed="10"/>
      <name val="宋体"/>
      <charset val="134"/>
    </font>
    <font>
      <sz val="12"/>
      <color indexed="10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trike/>
      <sz val="9"/>
      <color indexed="10"/>
      <name val="Arial M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8"/>
      <color indexed="12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바탕체"/>
      <charset val="129"/>
    </font>
    <font>
      <sz val="8.5"/>
      <name val="LinePrinter"/>
      <charset val="134"/>
    </font>
    <font>
      <sz val="10"/>
      <name val="MS Sans Serif"/>
      <charset val="134"/>
    </font>
    <font>
      <sz val="8"/>
      <name val="Arial"/>
      <charset val="134"/>
    </font>
    <font>
      <sz val="10"/>
      <name val="Prestige Elite"/>
      <charset val="134"/>
    </font>
    <font>
      <sz val="10"/>
      <name val="Courier"/>
      <charset val="134"/>
    </font>
    <font>
      <sz val="11"/>
      <name val="?? ?????"/>
      <charset val="128"/>
    </font>
    <font>
      <sz val="11"/>
      <name val="돋움"/>
      <charset val="129"/>
    </font>
    <font>
      <sz val="12"/>
      <name val="바탕체"/>
      <charset val="134"/>
    </font>
    <font>
      <sz val="10"/>
      <name val="????"/>
      <charset val="128"/>
    </font>
    <font>
      <sz val="10"/>
      <color indexed="8"/>
      <name val="Arial"/>
      <charset val="134"/>
    </font>
    <font>
      <u/>
      <sz val="8.25"/>
      <color indexed="12"/>
      <name val="?? ?????"/>
      <charset val="134"/>
    </font>
    <font>
      <u/>
      <sz val="8.25"/>
      <color indexed="36"/>
      <name val="?? ?????"/>
      <charset val="134"/>
    </font>
    <font>
      <u/>
      <sz val="12"/>
      <color indexed="36"/>
      <name val="Osaka"/>
      <charset val="128"/>
    </font>
    <font>
      <u/>
      <sz val="8.25"/>
      <color indexed="36"/>
      <name val="MS P????"/>
      <charset val="134"/>
    </font>
    <font>
      <u/>
      <sz val="8.25"/>
      <color indexed="12"/>
      <name val="MS P????"/>
      <charset val="134"/>
    </font>
    <font>
      <u/>
      <sz val="12"/>
      <color indexed="12"/>
      <name val="Osaka"/>
      <charset val="128"/>
    </font>
    <font>
      <sz val="18"/>
      <name val="??????"/>
      <charset val="128"/>
    </font>
    <font>
      <sz val="14"/>
      <name val="Cordia New"/>
      <charset val="134"/>
    </font>
    <font>
      <sz val="12"/>
      <name val="????"/>
      <charset val="128"/>
    </font>
    <font>
      <sz val="12"/>
      <name val="???"/>
      <charset val="134"/>
    </font>
    <font>
      <sz val="10"/>
      <name val="?? ?????"/>
      <charset val="128"/>
    </font>
    <font>
      <b/>
      <sz val="10"/>
      <name val="?? ?????"/>
      <charset val="128"/>
    </font>
    <font>
      <b/>
      <u/>
      <sz val="10"/>
      <name val="?? ?????"/>
      <charset val="128"/>
    </font>
    <font>
      <sz val="12"/>
      <name val="Osaka"/>
      <charset val="128"/>
    </font>
    <font>
      <sz val="10"/>
      <name val="Times New Roman"/>
      <charset val="134"/>
    </font>
    <font>
      <sz val="12"/>
      <name val="Times New Roman"/>
      <charset val="134"/>
    </font>
    <font>
      <sz val="11"/>
      <name val="바탕체"/>
      <charset val="129"/>
    </font>
    <font>
      <sz val="12"/>
      <name val="Helv"/>
      <charset val="134"/>
    </font>
    <font>
      <b/>
      <sz val="18"/>
      <color indexed="24"/>
      <name val="¹UAAA¼"/>
      <charset val="129"/>
    </font>
    <font>
      <b/>
      <sz val="15"/>
      <color indexed="24"/>
      <name val="¹UAAA¼"/>
      <charset val="129"/>
    </font>
    <font>
      <u/>
      <sz val="11"/>
      <color indexed="36"/>
      <name val="‚l‚r ‚oƒSƒVƒbƒN"/>
      <charset val="128"/>
    </font>
    <font>
      <sz val="12"/>
      <name val="–¾’©"/>
      <charset val="129"/>
    </font>
    <font>
      <sz val="11"/>
      <name val="‚l‚r ‚oƒSƒVƒbƒN"/>
      <charset val="134"/>
    </font>
    <font>
      <u/>
      <sz val="11"/>
      <color indexed="36"/>
      <name val="lr oSVbN"/>
      <charset val="128"/>
    </font>
    <font>
      <sz val="14"/>
      <name val="¾©"/>
      <charset val="129"/>
    </font>
    <font>
      <sz val="11"/>
      <name val="lr oSVbN"/>
      <charset val="128"/>
    </font>
    <font>
      <u/>
      <sz val="11"/>
      <color indexed="12"/>
      <name val="lr oSVbN"/>
      <charset val="128"/>
    </font>
    <font>
      <sz val="12"/>
      <name val="¾©"/>
      <charset val="129"/>
    </font>
    <font>
      <b/>
      <sz val="8.5"/>
      <name val="LinePrinter"/>
      <charset val="134"/>
    </font>
    <font>
      <sz val="10"/>
      <name val="Helv"/>
      <charset val="134"/>
    </font>
    <font>
      <sz val="10"/>
      <name val="굴림체"/>
      <charset val="129"/>
    </font>
    <font>
      <sz val="12"/>
      <name val="¹UAAA¼"/>
      <charset val="129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indexed="8"/>
      <name val="맑은 고딕"/>
      <charset val="129"/>
    </font>
    <font>
      <sz val="10"/>
      <color indexed="9"/>
      <name val="Arial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맑은 고딕"/>
      <charset val="129"/>
    </font>
    <font>
      <sz val="11"/>
      <color theme="0"/>
      <name val="宋体"/>
      <charset val="134"/>
    </font>
    <font>
      <sz val="12"/>
      <name val="￥i￠￢￠?oA¨u"/>
      <charset val="129"/>
    </font>
    <font>
      <sz val="11"/>
      <color theme="0"/>
      <name val="Calibri"/>
      <charset val="134"/>
    </font>
    <font>
      <b/>
      <sz val="12"/>
      <name val="MS Sans Serif"/>
      <charset val="134"/>
    </font>
    <font>
      <sz val="11"/>
      <name val="μ¸¿o"/>
      <charset val="129"/>
    </font>
    <font>
      <sz val="11"/>
      <name val="μ¸¿oA¼"/>
      <charset val="129"/>
    </font>
    <font>
      <sz val="12"/>
      <name val="¹ÙÅÁÃ¼"/>
      <charset val="134"/>
    </font>
    <font>
      <sz val="12"/>
      <name val="돋움체"/>
      <charset val="129"/>
    </font>
    <font>
      <sz val="12"/>
      <name val="µ¸¿òÃ¼"/>
      <charset val="129"/>
    </font>
    <font>
      <sz val="12"/>
      <name val="μ¸¿oA¼"/>
      <charset val="129"/>
    </font>
    <font>
      <sz val="12"/>
      <name val="¹ÙÅÁÃ¼"/>
      <charset val="129"/>
    </font>
    <font>
      <sz val="10"/>
      <name val="µ¸¿òÃ¼"/>
      <charset val="129"/>
    </font>
    <font>
      <sz val="11"/>
      <name val="µ¸¿ò"/>
      <charset val="129"/>
    </font>
    <font>
      <sz val="12"/>
      <name val="ⓒoUAAA¨u"/>
      <charset val="129"/>
    </font>
    <font>
      <sz val="8"/>
      <name val="Times New Roman"/>
      <charset val="134"/>
    </font>
    <font>
      <sz val="12"/>
      <name val="μ¸¿o"/>
      <charset val="129"/>
    </font>
    <font>
      <sz val="10"/>
      <name val="μ¸¿oA¼"/>
      <charset val="129"/>
    </font>
    <font>
      <b/>
      <sz val="10"/>
      <color indexed="63"/>
      <name val="Arial"/>
      <charset val="134"/>
    </font>
    <font>
      <sz val="9"/>
      <color indexed="27"/>
      <name val="明朝"/>
      <charset val="128"/>
    </font>
    <font>
      <sz val="11"/>
      <color indexed="20"/>
      <name val="Calibri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b/>
      <sz val="10"/>
      <color indexed="10"/>
      <name val="Arial"/>
      <charset val="134"/>
    </font>
    <font>
      <u/>
      <sz val="10"/>
      <color indexed="36"/>
      <name val="Arial"/>
      <charset val="134"/>
    </font>
    <font>
      <u/>
      <sz val="12"/>
      <color indexed="36"/>
      <name val="Arial"/>
      <charset val="134"/>
    </font>
    <font>
      <sz val="10"/>
      <color indexed="12"/>
      <name val="Arial"/>
      <charset val="134"/>
    </font>
    <font>
      <sz val="12"/>
      <name val="Tms Rmn"/>
      <charset val="134"/>
    </font>
    <font>
      <sz val="10"/>
      <name val="CL Futura CondensedLight"/>
      <charset val="134"/>
    </font>
    <font>
      <sz val="8"/>
      <name val="Helvetica"/>
      <charset val="134"/>
    </font>
    <font>
      <sz val="11"/>
      <color indexed="20"/>
      <name val="宋体"/>
      <charset val="134"/>
      <scheme val="minor"/>
    </font>
    <font>
      <sz val="10"/>
      <color indexed="20"/>
      <name val="Arial Narrow"/>
      <charset val="134"/>
    </font>
    <font>
      <sz val="12"/>
      <name val="¡Ii¡E¡þ¡E?oA¡§u"/>
      <charset val="129"/>
    </font>
    <font>
      <sz val="12"/>
      <name val="±¼¸²A¼"/>
      <charset val="129"/>
    </font>
    <font>
      <sz val="11"/>
      <name val="µ¸¿ò"/>
      <charset val="255"/>
    </font>
    <font>
      <sz val="10"/>
      <name val="¹ÙÅÁÃ¼"/>
      <charset val="129"/>
    </font>
    <font>
      <sz val="10"/>
      <name val="¹UAAA¼"/>
      <charset val="129"/>
    </font>
    <font>
      <sz val="10"/>
      <name val="±¼¸²A¼"/>
      <charset val="129"/>
    </font>
    <font>
      <sz val="9"/>
      <name val="±¼¸²Ã¼"/>
      <charset val="129"/>
    </font>
    <font>
      <sz val="9"/>
      <name val="±¼¸²A¼"/>
      <charset val="129"/>
    </font>
    <font>
      <sz val="11"/>
      <name val="±¼¸²A¼"/>
      <charset val="129"/>
    </font>
    <font>
      <sz val="12"/>
      <name val="¸íÁ¶"/>
      <charset val="129"/>
    </font>
    <font>
      <sz val="11"/>
      <name val="¹ÙÅÁÃ¼"/>
      <charset val="129"/>
    </font>
    <font>
      <b/>
      <sz val="1"/>
      <color indexed="8"/>
      <name val="Courier"/>
      <charset val="134"/>
    </font>
    <font>
      <sz val="1"/>
      <color indexed="8"/>
      <name val="Courier"/>
      <charset val="134"/>
    </font>
    <font>
      <sz val="11"/>
      <name val="ＭＳ Ｐゴシック"/>
      <charset val="128"/>
    </font>
    <font>
      <b/>
      <sz val="11"/>
      <color indexed="52"/>
      <name val="Calibri"/>
      <charset val="134"/>
    </font>
    <font>
      <b/>
      <sz val="11"/>
      <color indexed="52"/>
      <name val="宋体"/>
      <charset val="134"/>
    </font>
    <font>
      <b/>
      <sz val="10"/>
      <name val="Helv"/>
      <charset val="134"/>
    </font>
    <font>
      <b/>
      <sz val="11"/>
      <color indexed="9"/>
      <name val="Calibri"/>
      <charset val="134"/>
    </font>
    <font>
      <b/>
      <sz val="11"/>
      <color indexed="9"/>
      <name val="宋体"/>
      <charset val="134"/>
    </font>
    <font>
      <b/>
      <sz val="9"/>
      <color indexed="18"/>
      <name val="Arial"/>
      <charset val="134"/>
    </font>
    <font>
      <b/>
      <sz val="8"/>
      <name val="Arial"/>
      <charset val="134"/>
    </font>
    <font>
      <sz val="10"/>
      <name val="ＭＳ Ｐゴシック"/>
      <charset val="128"/>
    </font>
    <font>
      <i/>
      <sz val="11"/>
      <color indexed="10"/>
      <name val="宋体"/>
      <charset val="134"/>
      <scheme val="minor"/>
    </font>
    <font>
      <b/>
      <sz val="9"/>
      <name val="Arial"/>
      <charset val="134"/>
    </font>
    <font>
      <sz val="8"/>
      <name val="MS Sans Serif"/>
      <charset val="134"/>
    </font>
    <font>
      <sz val="6.5"/>
      <name val="MS Sans Serif"/>
      <charset val="134"/>
    </font>
    <font>
      <sz val="10"/>
      <name val="MS Serif"/>
      <charset val="134"/>
    </font>
    <font>
      <sz val="7"/>
      <name val="Times New Roman"/>
      <charset val="134"/>
    </font>
    <font>
      <sz val="9"/>
      <color theme="1"/>
      <name val="Times New Roman"/>
      <charset val="134"/>
    </font>
    <font>
      <sz val="10"/>
      <name val="Univers (WN)"/>
      <charset val="134"/>
    </font>
    <font>
      <sz val="8"/>
      <name val="CG Times (E1)"/>
      <charset val="134"/>
    </font>
    <font>
      <i/>
      <sz val="11"/>
      <color rgb="FF595959"/>
      <name val="Segoe UI"/>
      <charset val="134"/>
    </font>
    <font>
      <sz val="11"/>
      <color indexed="19"/>
      <name val="宋体"/>
      <charset val="134"/>
      <scheme val="minor"/>
    </font>
    <font>
      <sz val="10"/>
      <color indexed="62"/>
      <name val="Arial"/>
      <charset val="134"/>
    </font>
    <font>
      <sz val="10"/>
      <color indexed="16"/>
      <name val="MS Serif"/>
      <charset val="134"/>
    </font>
    <font>
      <sz val="9"/>
      <name val="Times New Roman"/>
      <charset val="134"/>
    </font>
    <font>
      <b/>
      <sz val="10"/>
      <color indexed="8"/>
      <name val="Arial"/>
      <charset val="134"/>
    </font>
    <font>
      <i/>
      <sz val="10"/>
      <color indexed="23"/>
      <name val="Arial"/>
      <charset val="134"/>
    </font>
    <font>
      <i/>
      <sz val="11"/>
      <color indexed="11"/>
      <name val="宋体"/>
      <charset val="134"/>
      <scheme val="minor"/>
    </font>
    <font>
      <i/>
      <sz val="11"/>
      <color indexed="23"/>
      <name val="Calibri"/>
      <charset val="134"/>
    </font>
    <font>
      <sz val="9"/>
      <name val="Arial"/>
      <charset val="134"/>
    </font>
    <font>
      <u/>
      <sz val="11"/>
      <color indexed="12"/>
      <name val="‚l‚r ‚oƒSƒVƒbƒN"/>
      <charset val="128"/>
    </font>
    <font>
      <sz val="9"/>
      <name val="CLO Futura CondLightOblique"/>
      <charset val="134"/>
    </font>
    <font>
      <sz val="9"/>
      <name val="CB Futura CondensedBold"/>
      <charset val="134"/>
    </font>
    <font>
      <i/>
      <sz val="11"/>
      <color indexed="12"/>
      <name val="宋体"/>
      <charset val="134"/>
      <scheme val="minor"/>
    </font>
    <font>
      <b/>
      <i/>
      <sz val="10"/>
      <name val="Arial"/>
      <charset val="134"/>
    </font>
    <font>
      <sz val="11"/>
      <color indexed="17"/>
      <name val="Calibri"/>
      <charset val="134"/>
    </font>
    <font>
      <sz val="10"/>
      <color indexed="17"/>
      <name val="Arial"/>
      <charset val="134"/>
    </font>
    <font>
      <b/>
      <u/>
      <sz val="8"/>
      <name val="CG Times (WN)"/>
      <charset val="134"/>
    </font>
    <font>
      <b/>
      <sz val="8"/>
      <name val="CG Times (WN)"/>
      <charset val="134"/>
    </font>
    <font>
      <b/>
      <sz val="12"/>
      <name val="Helv"/>
      <charset val="134"/>
    </font>
    <font>
      <b/>
      <u/>
      <sz val="14"/>
      <name val="Helv"/>
      <charset val="134"/>
    </font>
    <font>
      <sz val="10"/>
      <name val="C Futura Condensed"/>
      <charset val="134"/>
    </font>
    <font>
      <b/>
      <sz val="15"/>
      <color indexed="56"/>
      <name val="Calibri"/>
      <charset val="134"/>
    </font>
    <font>
      <b/>
      <sz val="18"/>
      <name val="Arial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8"/>
      <name val="MS Sans Serif"/>
      <charset val="134"/>
    </font>
    <font>
      <u/>
      <sz val="10"/>
      <color indexed="12"/>
      <name val="Arial"/>
      <charset val="134"/>
    </font>
    <font>
      <u/>
      <sz val="7.5"/>
      <color indexed="36"/>
      <name val="Arial"/>
      <charset val="134"/>
    </font>
    <font>
      <u/>
      <sz val="7"/>
      <color indexed="12"/>
      <name val="Arial"/>
      <charset val="134"/>
    </font>
    <font>
      <u/>
      <sz val="10"/>
      <color theme="10"/>
      <name val="Arial"/>
      <charset val="134"/>
    </font>
    <font>
      <sz val="11"/>
      <color indexed="52"/>
      <name val="宋体"/>
      <charset val="134"/>
      <scheme val="minor"/>
    </font>
    <font>
      <sz val="11"/>
      <color indexed="62"/>
      <name val="Calibri"/>
      <charset val="134"/>
    </font>
    <font>
      <sz val="8"/>
      <color indexed="12"/>
      <name val="Helv"/>
      <charset val="134"/>
    </font>
    <font>
      <sz val="11"/>
      <color indexed="8"/>
      <name val="宋体"/>
      <charset val="134"/>
      <scheme val="minor"/>
    </font>
    <font>
      <sz val="10"/>
      <name val="Opel Sans"/>
      <charset val="134"/>
    </font>
    <font>
      <u/>
      <sz val="8"/>
      <color indexed="12"/>
      <name val="Times New Roman"/>
      <charset val="134"/>
    </font>
    <font>
      <u/>
      <sz val="8"/>
      <color indexed="36"/>
      <name val="Times New Roman"/>
      <charset val="134"/>
    </font>
    <font>
      <sz val="11"/>
      <color indexed="52"/>
      <name val="Calibri"/>
      <charset val="134"/>
    </font>
    <font>
      <b/>
      <sz val="11"/>
      <name val="Helv"/>
      <charset val="134"/>
    </font>
    <font>
      <sz val="11"/>
      <color indexed="60"/>
      <name val="Calibri"/>
      <charset val="134"/>
    </font>
    <font>
      <sz val="7"/>
      <name val="Small Fonts"/>
      <charset val="134"/>
    </font>
    <font>
      <sz val="8"/>
      <color indexed="0"/>
      <name val="MS Sans Serif"/>
      <charset val="134"/>
    </font>
    <font>
      <sz val="12"/>
      <name val="Arial MT"/>
      <charset val="134"/>
    </font>
    <font>
      <b/>
      <i/>
      <sz val="16"/>
      <name val="Helv"/>
      <charset val="134"/>
    </font>
    <font>
      <sz val="10"/>
      <name val="Tahoma"/>
      <charset val="134"/>
    </font>
    <font>
      <sz val="8"/>
      <color theme="1"/>
      <name val="宋体"/>
      <charset val="134"/>
      <scheme val="minor"/>
    </font>
    <font>
      <sz val="10"/>
      <name val="Univers"/>
      <charset val="134"/>
    </font>
    <font>
      <sz val="9"/>
      <color indexed="18"/>
      <name val="Arial"/>
      <charset val="134"/>
    </font>
    <font>
      <sz val="8"/>
      <name val="Helv"/>
      <charset val="134"/>
    </font>
    <font>
      <sz val="14"/>
      <name val="뼻뮝"/>
      <charset val="129"/>
    </font>
    <font>
      <sz val="11"/>
      <name val="‚l‚r –¾’©"/>
      <charset val="128"/>
    </font>
    <font>
      <b/>
      <sz val="11"/>
      <color indexed="63"/>
      <name val="Calibri"/>
      <charset val="134"/>
    </font>
    <font>
      <sz val="12"/>
      <color indexed="8"/>
      <name val="Times New Roman"/>
      <charset val="134"/>
    </font>
    <font>
      <sz val="10"/>
      <name val="Univers (E1)"/>
      <charset val="134"/>
    </font>
    <font>
      <sz val="10"/>
      <color indexed="22"/>
      <name val="Arial"/>
      <charset val="134"/>
    </font>
    <font>
      <i/>
      <sz val="11"/>
      <color indexed="23"/>
      <name val="宋体"/>
      <charset val="134"/>
      <scheme val="minor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8"/>
      <color indexed="8"/>
      <name val="Times New Roman"/>
      <charset val="134"/>
    </font>
    <font>
      <b/>
      <sz val="8"/>
      <color indexed="8"/>
      <name val="Times New Roman"/>
      <charset val="134"/>
    </font>
    <font>
      <sz val="12"/>
      <name val="굴림체"/>
      <charset val="129"/>
    </font>
    <font>
      <sz val="10"/>
      <color indexed="20"/>
      <name val="Arial"/>
      <charset val="134"/>
    </font>
    <font>
      <b/>
      <i/>
      <sz val="10"/>
      <name val="Times New Roman"/>
      <charset val="134"/>
    </font>
    <font>
      <b/>
      <sz val="8.25"/>
      <name val="Helv"/>
      <charset val="134"/>
    </font>
    <font>
      <sz val="10"/>
      <name val="CB Futura CondensedBold"/>
      <charset val="134"/>
    </font>
    <font>
      <i/>
      <sz val="10"/>
      <color rgb="FF595959"/>
      <name val="Segoe UI"/>
      <charset val="134"/>
    </font>
    <font>
      <sz val="10"/>
      <color theme="1"/>
      <name val="Opel Sans"/>
      <charset val="134"/>
    </font>
    <font>
      <b/>
      <sz val="8"/>
      <color indexed="8"/>
      <name val="Helv"/>
      <charset val="134"/>
    </font>
    <font>
      <sz val="8"/>
      <name val="Arial Narrow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sz val="10"/>
      <name val="Wingdings"/>
      <charset val="2"/>
    </font>
    <font>
      <sz val="10"/>
      <name val="Helvetica"/>
      <charset val="134"/>
    </font>
    <font>
      <b/>
      <sz val="18"/>
      <color indexed="56"/>
      <name val="Cambria"/>
      <charset val="134"/>
    </font>
    <font>
      <sz val="8"/>
      <color indexed="8"/>
      <name val="Tahoma"/>
      <charset val="134"/>
    </font>
    <font>
      <b/>
      <sz val="11"/>
      <color indexed="8"/>
      <name val="Calibri"/>
      <charset val="134"/>
    </font>
    <font>
      <b/>
      <sz val="18"/>
      <color indexed="62"/>
      <name val="Cambria"/>
      <charset val="134"/>
    </font>
    <font>
      <b/>
      <sz val="15"/>
      <color indexed="62"/>
      <name val="Arial"/>
      <charset val="134"/>
    </font>
    <font>
      <b/>
      <sz val="13"/>
      <color indexed="62"/>
      <name val="Arial"/>
      <charset val="134"/>
    </font>
    <font>
      <b/>
      <sz val="11"/>
      <color indexed="62"/>
      <name val="Arial"/>
      <charset val="134"/>
    </font>
    <font>
      <sz val="11"/>
      <color indexed="18"/>
      <name val="宋体"/>
      <charset val="134"/>
      <scheme val="minor"/>
    </font>
    <font>
      <sz val="10"/>
      <color indexed="10"/>
      <name val="Arial"/>
      <charset val="134"/>
    </font>
    <font>
      <sz val="11"/>
      <color indexed="10"/>
      <name val="Calibri"/>
      <charset val="134"/>
    </font>
    <font>
      <sz val="10"/>
      <name val="Wingdings"/>
      <charset val="2"/>
    </font>
    <font>
      <b/>
      <sz val="10"/>
      <color indexed="9"/>
      <name val="Arial"/>
      <charset val="134"/>
    </font>
    <font>
      <sz val="12"/>
      <name val="ｹﾙﾅﾁﾃｼ"/>
      <charset val="134"/>
    </font>
    <font>
      <sz val="11"/>
      <name val="ｵｸｿ "/>
      <charset val="134"/>
    </font>
    <font>
      <u/>
      <sz val="11"/>
      <color indexed="12"/>
      <name val="ＭＳ Ｐゴシック"/>
      <charset val="128"/>
    </font>
    <font>
      <u/>
      <sz val="7.5"/>
      <color indexed="12"/>
      <name val="ＭＳ Ｐゴシック"/>
      <charset val="134"/>
    </font>
    <font>
      <sz val="12"/>
      <name val="ｹﾙﾅﾁﾃｼ"/>
      <charset val="128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b/>
      <sz val="18"/>
      <color theme="3"/>
      <name val="宋体"/>
      <charset val="134"/>
    </font>
    <font>
      <sz val="14"/>
      <name val="ＭＳ 明朝"/>
      <charset val="128"/>
    </font>
    <font>
      <sz val="10"/>
      <name val="細明朝体"/>
      <charset val="128"/>
    </font>
    <font>
      <sz val="11"/>
      <color indexed="10"/>
      <name val="맑은 고딕"/>
      <charset val="129"/>
    </font>
    <font>
      <u/>
      <sz val="11"/>
      <color indexed="36"/>
      <name val="ＭＳ Ｐゴシック"/>
      <charset val="128"/>
    </font>
    <font>
      <u/>
      <sz val="7.5"/>
      <color indexed="36"/>
      <name val="ＭＳ Ｐゴシック"/>
      <charset val="134"/>
    </font>
    <font>
      <b/>
      <sz val="11"/>
      <color indexed="10"/>
      <name val="맑은 고딕"/>
      <charset val="129"/>
    </font>
    <font>
      <b/>
      <sz val="18"/>
      <color indexed="24"/>
      <name val="바탕체"/>
      <charset val="129"/>
    </font>
    <font>
      <b/>
      <sz val="15"/>
      <color indexed="24"/>
      <name val="바탕체"/>
      <charset val="129"/>
    </font>
    <font>
      <sz val="11"/>
      <color rgb="FF9C0006"/>
      <name val="宋体"/>
      <charset val="134"/>
    </font>
    <font>
      <sz val="11"/>
      <color indexed="20"/>
      <name val="맑은 고딕"/>
      <charset val="129"/>
    </font>
    <font>
      <sz val="11"/>
      <color rgb="FF006100"/>
      <name val="宋体"/>
      <charset val="134"/>
    </font>
    <font>
      <b/>
      <sz val="11"/>
      <color theme="1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i/>
      <sz val="11"/>
      <color rgb="FF7F7F7F"/>
      <name val="宋体"/>
      <charset val="134"/>
    </font>
    <font>
      <sz val="11"/>
      <color rgb="FFFF0000"/>
      <name val="宋体"/>
      <charset val="134"/>
    </font>
    <font>
      <sz val="11"/>
      <color rgb="FFFA7D00"/>
      <name val="宋体"/>
      <charset val="134"/>
    </font>
    <font>
      <u/>
      <sz val="11"/>
      <color indexed="36"/>
      <name val="돋움"/>
      <charset val="129"/>
    </font>
    <font>
      <sz val="14"/>
      <name val="뼥?ⓒ"/>
      <charset val="129"/>
    </font>
    <font>
      <sz val="11"/>
      <name val="蹈框"/>
      <charset val="134"/>
    </font>
    <font>
      <b/>
      <sz val="10"/>
      <name val="ＭＳ Ｐゴシック"/>
      <charset val="128"/>
    </font>
    <font>
      <b/>
      <u/>
      <sz val="10"/>
      <name val="ＭＳ Ｐゴシック"/>
      <charset val="128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2"/>
      <name val="細明朝体"/>
      <charset val="128"/>
    </font>
    <font>
      <sz val="11"/>
      <name val="俵俽 俹僑僔僢僋"/>
      <charset val="134"/>
    </font>
    <font>
      <sz val="11"/>
      <name val="俵俽 柧挬"/>
      <charset val="134"/>
    </font>
    <font>
      <sz val="18"/>
      <name val="中ゴシック体"/>
      <charset val="128"/>
    </font>
    <font>
      <sz val="11"/>
      <color indexed="19"/>
      <name val="맑은 고딕"/>
      <charset val="129"/>
    </font>
    <font>
      <sz val="11"/>
      <name val="뼥?ⓒ"/>
      <charset val="129"/>
    </font>
    <font>
      <sz val="12"/>
      <name val="뼻뮝"/>
      <charset val="129"/>
    </font>
    <font>
      <i/>
      <sz val="11"/>
      <color indexed="23"/>
      <name val="맑은 고딕"/>
      <charset val="129"/>
    </font>
    <font>
      <b/>
      <sz val="11"/>
      <color indexed="9"/>
      <name val="맑은 고딕"/>
      <charset val="129"/>
    </font>
    <font>
      <b/>
      <sz val="11"/>
      <color indexed="8"/>
      <name val="맑은 고딕"/>
      <charset val="129"/>
    </font>
    <font>
      <sz val="11"/>
      <color indexed="62"/>
      <name val="맑은 고딕"/>
      <charset val="129"/>
    </font>
    <font>
      <b/>
      <sz val="18"/>
      <color indexed="62"/>
      <name val="맑은 고딕"/>
      <charset val="129"/>
    </font>
    <font>
      <b/>
      <sz val="15"/>
      <color indexed="62"/>
      <name val="맑은 고딕"/>
      <charset val="129"/>
    </font>
    <font>
      <b/>
      <sz val="13"/>
      <color indexed="62"/>
      <name val="맑은 고딕"/>
      <charset val="129"/>
    </font>
    <font>
      <b/>
      <sz val="11"/>
      <color indexed="62"/>
      <name val="맑은 고딕"/>
      <charset val="129"/>
    </font>
    <font>
      <sz val="11"/>
      <color indexed="17"/>
      <name val="맑은 고딕"/>
      <charset val="129"/>
    </font>
    <font>
      <sz val="8"/>
      <name val="굴림"/>
      <charset val="129"/>
    </font>
    <font>
      <b/>
      <sz val="11"/>
      <color indexed="63"/>
      <name val="맑은 고딕"/>
      <charset val="129"/>
    </font>
    <font>
      <sz val="10"/>
      <name val="微软雅黑"/>
      <charset val="134"/>
    </font>
    <font>
      <sz val="10.5"/>
      <name val="宋体"/>
      <charset val="134"/>
    </font>
    <font>
      <sz val="24"/>
      <name val="宋体"/>
      <charset val="134"/>
    </font>
    <font>
      <sz val="24"/>
      <color rgb="FFFF0000"/>
      <name val="宋体"/>
      <charset val="134"/>
    </font>
    <font>
      <sz val="16"/>
      <name val="微软雅黑"/>
      <charset val="134"/>
    </font>
    <font>
      <b/>
      <sz val="10.5"/>
      <name val="微软雅黑"/>
      <charset val="134"/>
    </font>
    <font>
      <vertAlign val="superscript"/>
      <sz val="10"/>
      <name val="Arial"/>
      <charset val="134"/>
    </font>
    <font>
      <b/>
      <sz val="10"/>
      <color theme="1"/>
      <name val="微软雅黑"/>
      <charset val="13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68A85"/>
        <bgColor indexed="64"/>
      </patternFill>
    </fill>
    <fill>
      <patternFill patternType="solid">
        <fgColor rgb="FF90440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mediumGray">
        <fgColor indexed="8"/>
        <bgColor indexed="37"/>
      </patternFill>
    </fill>
    <fill>
      <patternFill patternType="solid">
        <fgColor indexed="6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3"/>
        <bgColor indexed="10"/>
      </patternFill>
    </fill>
    <fill>
      <patternFill patternType="mediumGray">
        <fgColor indexed="22"/>
      </patternFill>
    </fill>
    <fill>
      <patternFill patternType="darkGray">
        <fgColor indexed="15"/>
      </patternFill>
    </fill>
    <fill>
      <patternFill patternType="solid">
        <fgColor rgb="FFDDDDDD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5"/>
      </patternFill>
    </fill>
    <fill>
      <patternFill patternType="solid">
        <fgColor rgb="FFFFCC99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Dash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Dash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 style="medium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Dashed">
        <color auto="1"/>
      </right>
      <top/>
      <bottom style="thin">
        <color auto="1"/>
      </bottom>
      <diagonal/>
    </border>
    <border>
      <left style="mediumDashed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double">
        <color auto="1"/>
      </top>
      <bottom/>
      <diagonal/>
    </border>
  </borders>
  <cellStyleXfs count="813">
    <xf numFmtId="176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" fillId="10" borderId="5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56" applyNumberFormat="0" applyFill="0" applyAlignment="0" applyProtection="0">
      <alignment vertical="center"/>
    </xf>
    <xf numFmtId="0" fontId="76" fillId="0" borderId="56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37" fontId="78" fillId="0" borderId="0" applyFill="0" applyBorder="0" applyAlignment="0">
      <protection locked="0"/>
    </xf>
    <xf numFmtId="0" fontId="79" fillId="11" borderId="58" applyNumberFormat="0" applyAlignment="0" applyProtection="0">
      <alignment vertical="center"/>
    </xf>
    <xf numFmtId="0" fontId="80" fillId="11" borderId="59" applyNumberFormat="0" applyAlignment="0" applyProtection="0">
      <alignment vertical="center"/>
    </xf>
    <xf numFmtId="0" fontId="81" fillId="12" borderId="60" applyNumberFormat="0" applyAlignment="0" applyProtection="0">
      <alignment vertical="center"/>
    </xf>
    <xf numFmtId="0" fontId="82" fillId="0" borderId="61" applyNumberFormat="0" applyFill="0" applyAlignment="0" applyProtection="0">
      <alignment vertical="center"/>
    </xf>
    <xf numFmtId="0" fontId="83" fillId="0" borderId="62" applyNumberFormat="0" applyFill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7" fillId="16" borderId="0" applyNumberFormat="0" applyBorder="0" applyAlignment="0" applyProtection="0">
      <alignment vertical="center"/>
    </xf>
    <xf numFmtId="0" fontId="88" fillId="17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20" borderId="0" applyNumberFormat="0" applyBorder="0" applyAlignment="0" applyProtection="0">
      <alignment vertical="center"/>
    </xf>
    <xf numFmtId="0" fontId="88" fillId="21" borderId="0" applyNumberFormat="0" applyBorder="0" applyAlignment="0" applyProtection="0">
      <alignment vertical="center"/>
    </xf>
    <xf numFmtId="0" fontId="88" fillId="22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0" fontId="88" fillId="25" borderId="0" applyNumberFormat="0" applyBorder="0" applyAlignment="0" applyProtection="0">
      <alignment vertical="center"/>
    </xf>
    <xf numFmtId="0" fontId="88" fillId="26" borderId="0" applyNumberFormat="0" applyBorder="0" applyAlignment="0" applyProtection="0">
      <alignment vertical="center"/>
    </xf>
    <xf numFmtId="0" fontId="87" fillId="27" borderId="0" applyNumberFormat="0" applyBorder="0" applyAlignment="0" applyProtection="0">
      <alignment vertical="center"/>
    </xf>
    <xf numFmtId="0" fontId="87" fillId="28" borderId="0" applyNumberFormat="0" applyBorder="0" applyAlignment="0" applyProtection="0">
      <alignment vertical="center"/>
    </xf>
    <xf numFmtId="0" fontId="88" fillId="29" borderId="0" applyNumberFormat="0" applyBorder="0" applyAlignment="0" applyProtection="0">
      <alignment vertical="center"/>
    </xf>
    <xf numFmtId="0" fontId="88" fillId="30" borderId="0" applyNumberFormat="0" applyBorder="0" applyAlignment="0" applyProtection="0">
      <alignment vertical="center"/>
    </xf>
    <xf numFmtId="0" fontId="87" fillId="31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8" fillId="33" borderId="0" applyNumberFormat="0" applyBorder="0" applyAlignment="0" applyProtection="0">
      <alignment vertical="center"/>
    </xf>
    <xf numFmtId="0" fontId="88" fillId="34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6" borderId="0" applyNumberFormat="0" applyBorder="0" applyAlignment="0" applyProtection="0">
      <alignment vertical="center"/>
    </xf>
    <xf numFmtId="0" fontId="88" fillId="37" borderId="0" applyNumberFormat="0" applyBorder="0" applyAlignment="0" applyProtection="0">
      <alignment vertical="center"/>
    </xf>
    <xf numFmtId="0" fontId="88" fillId="38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177" fontId="3" fillId="0" borderId="0"/>
    <xf numFmtId="177" fontId="12" fillId="0" borderId="0"/>
    <xf numFmtId="177" fontId="89" fillId="0" borderId="0"/>
    <xf numFmtId="178" fontId="89" fillId="0" borderId="0"/>
    <xf numFmtId="179" fontId="90" fillId="0" borderId="0" applyFont="0" applyFill="0" applyBorder="0" applyAlignment="0" applyProtection="0"/>
    <xf numFmtId="177" fontId="3" fillId="0" borderId="0" applyFont="0" applyFill="0" applyBorder="0" applyAlignment="0" applyProtection="0"/>
    <xf numFmtId="180" fontId="91" fillId="0" borderId="0" applyFont="0" applyFill="0" applyBorder="0" applyProtection="0">
      <alignment horizontal="right"/>
    </xf>
    <xf numFmtId="181" fontId="3" fillId="0" borderId="0" applyFont="0" applyFill="0" applyBorder="0" applyAlignment="0" applyProtection="0"/>
    <xf numFmtId="182" fontId="90" fillId="0" borderId="0" applyFont="0" applyFill="0" applyBorder="0" applyAlignment="0" applyProtection="0"/>
    <xf numFmtId="177" fontId="92" fillId="0" borderId="0" applyFont="0" applyFill="0" applyBorder="0" applyAlignment="0" applyProtection="0"/>
    <xf numFmtId="183" fontId="90" fillId="0" borderId="0" applyFont="0" applyFill="0" applyBorder="0" applyAlignment="0" applyProtection="0"/>
    <xf numFmtId="184" fontId="90" fillId="0" borderId="0" applyFont="0" applyFill="0" applyBorder="0" applyAlignment="0" applyProtection="0"/>
    <xf numFmtId="185" fontId="90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4" fillId="0" borderId="0"/>
    <xf numFmtId="9" fontId="10" fillId="0" borderId="0"/>
    <xf numFmtId="186" fontId="90" fillId="0" borderId="0" applyFont="0" applyFill="0" applyBorder="0" applyAlignment="0" applyProtection="0"/>
    <xf numFmtId="187" fontId="90" fillId="0" borderId="0" applyFont="0" applyFill="0" applyBorder="0" applyAlignment="0" applyProtection="0"/>
    <xf numFmtId="188" fontId="92" fillId="0" borderId="0" applyFont="0" applyFill="0" applyBorder="0" applyAlignment="0" applyProtection="0"/>
    <xf numFmtId="189" fontId="90" fillId="0" borderId="0" applyFont="0" applyFill="0" applyBorder="0" applyAlignment="0" applyProtection="0"/>
    <xf numFmtId="10" fontId="90" fillId="0" borderId="0" applyFont="0" applyFill="0" applyBorder="0" applyAlignment="0" applyProtection="0"/>
    <xf numFmtId="177" fontId="89" fillId="0" borderId="0" applyFont="0" applyFill="0" applyBorder="0" applyAlignment="0" applyProtection="0"/>
    <xf numFmtId="177" fontId="95" fillId="0" borderId="0" applyFont="0" applyFill="0" applyBorder="0" applyAlignment="0" applyProtection="0"/>
    <xf numFmtId="177" fontId="96" fillId="0" borderId="0" applyFont="0" applyFill="0" applyBorder="0" applyAlignment="0" applyProtection="0"/>
    <xf numFmtId="177" fontId="97" fillId="0" borderId="0"/>
    <xf numFmtId="177" fontId="98" fillId="0" borderId="0"/>
    <xf numFmtId="43" fontId="99" fillId="0" borderId="0" applyFont="0" applyFill="0" applyBorder="0" applyAlignment="0" applyProtection="0"/>
    <xf numFmtId="177" fontId="100" fillId="0" borderId="0" applyNumberFormat="0" applyFill="0" applyBorder="0" applyAlignment="0" applyProtection="0">
      <alignment vertical="top"/>
      <protection locked="0"/>
    </xf>
    <xf numFmtId="177" fontId="101" fillId="0" borderId="0" applyNumberFormat="0" applyFill="0" applyBorder="0" applyAlignment="0" applyProtection="0">
      <alignment vertical="top"/>
      <protection locked="0"/>
    </xf>
    <xf numFmtId="177" fontId="102" fillId="0" borderId="0" applyNumberFormat="0" applyFill="0" applyBorder="0" applyAlignment="0" applyProtection="0">
      <alignment vertical="top"/>
      <protection locked="0"/>
    </xf>
    <xf numFmtId="177" fontId="103" fillId="0" borderId="0" applyNumberFormat="0" applyFill="0" applyBorder="0" applyAlignment="0" applyProtection="0">
      <alignment vertical="top"/>
      <protection locked="0"/>
    </xf>
    <xf numFmtId="177" fontId="104" fillId="0" borderId="0" applyNumberFormat="0" applyFill="0" applyBorder="0" applyAlignment="0" applyProtection="0">
      <alignment vertical="top"/>
      <protection locked="0"/>
    </xf>
    <xf numFmtId="177" fontId="105" fillId="0" borderId="0" applyNumberFormat="0" applyFill="0" applyBorder="0" applyAlignment="0" applyProtection="0">
      <alignment vertical="top"/>
      <protection locked="0"/>
    </xf>
    <xf numFmtId="177" fontId="106" fillId="0" borderId="0" applyNumberFormat="0" applyFill="0" applyBorder="0" applyAlignment="0" applyProtection="0"/>
    <xf numFmtId="190" fontId="107" fillId="0" borderId="0" applyFont="0" applyFill="0" applyBorder="0" applyAlignment="0" applyProtection="0"/>
    <xf numFmtId="177" fontId="98" fillId="0" borderId="0" applyNumberFormat="0" applyFill="0" applyBorder="0" applyAlignment="0" applyProtection="0"/>
    <xf numFmtId="177" fontId="108" fillId="0" borderId="0" applyNumberFormat="0" applyFill="0" applyBorder="0" applyAlignment="0" applyProtection="0"/>
    <xf numFmtId="177" fontId="109" fillId="0" borderId="0" applyFont="0" applyFill="0" applyBorder="0" applyAlignment="0" applyProtection="0"/>
    <xf numFmtId="177" fontId="110" fillId="0" borderId="0" applyNumberFormat="0" applyFill="0" applyBorder="0" applyAlignment="0" applyProtection="0">
      <alignment vertical="center"/>
    </xf>
    <xf numFmtId="177" fontId="111" fillId="0" borderId="0" applyNumberFormat="0" applyFill="0" applyBorder="0" applyAlignment="0" applyProtection="0">
      <alignment vertical="center"/>
    </xf>
    <xf numFmtId="177" fontId="112" fillId="0" borderId="0" applyNumberFormat="0" applyFill="0" applyBorder="0" applyAlignment="0" applyProtection="0">
      <alignment vertical="center"/>
    </xf>
    <xf numFmtId="177" fontId="3" fillId="0" borderId="0" applyNumberFormat="0" applyFill="0" applyBorder="0" applyAlignment="0" applyProtection="0"/>
    <xf numFmtId="177" fontId="113" fillId="0" borderId="0"/>
    <xf numFmtId="177" fontId="12" fillId="0" borderId="0" applyProtection="0"/>
    <xf numFmtId="177" fontId="99" fillId="0" borderId="0">
      <alignment vertical="top"/>
    </xf>
    <xf numFmtId="177" fontId="114" fillId="0" borderId="0"/>
    <xf numFmtId="177" fontId="115" fillId="0" borderId="0"/>
    <xf numFmtId="177" fontId="116" fillId="0" borderId="0" applyFont="0" applyFill="0" applyBorder="0" applyAlignment="0" applyProtection="0"/>
    <xf numFmtId="191" fontId="91" fillId="0" borderId="0" applyFont="0" applyFill="0" applyBorder="0" applyAlignment="0" applyProtection="0"/>
    <xf numFmtId="192" fontId="91" fillId="0" borderId="0" applyFont="0" applyFill="0" applyBorder="0" applyAlignment="0" applyProtection="0"/>
    <xf numFmtId="193" fontId="3" fillId="0" borderId="0"/>
    <xf numFmtId="194" fontId="117" fillId="0" borderId="0"/>
    <xf numFmtId="25" fontId="117" fillId="0" borderId="0"/>
    <xf numFmtId="195" fontId="117" fillId="0" borderId="0"/>
    <xf numFmtId="9" fontId="3" fillId="40" borderId="0"/>
    <xf numFmtId="177" fontId="118" fillId="0" borderId="0" applyNumberFormat="0" applyFill="0" applyBorder="0" applyAlignment="0" applyProtection="0"/>
    <xf numFmtId="177" fontId="119" fillId="0" borderId="0" applyNumberFormat="0" applyFill="0" applyBorder="0" applyAlignment="0" applyProtection="0"/>
    <xf numFmtId="177" fontId="120" fillId="0" borderId="0" applyNumberFormat="0" applyFill="0" applyBorder="0" applyAlignment="0" applyProtection="0">
      <alignment vertical="top"/>
      <protection locked="0"/>
    </xf>
    <xf numFmtId="177" fontId="121" fillId="0" borderId="0"/>
    <xf numFmtId="177" fontId="122" fillId="0" borderId="0"/>
    <xf numFmtId="177" fontId="123" fillId="0" borderId="0" applyNumberFormat="0" applyFill="0" applyBorder="0" applyAlignment="0" applyProtection="0">
      <alignment vertical="top"/>
      <protection locked="0"/>
    </xf>
    <xf numFmtId="40" fontId="124" fillId="0" borderId="0" applyFont="0" applyFill="0" applyBorder="0" applyAlignment="0" applyProtection="0"/>
    <xf numFmtId="38" fontId="124" fillId="0" borderId="0" applyFont="0" applyFill="0" applyBorder="0" applyAlignment="0" applyProtection="0"/>
    <xf numFmtId="196" fontId="125" fillId="0" borderId="0" applyFont="0" applyFill="0" applyBorder="0" applyAlignment="0" applyProtection="0"/>
    <xf numFmtId="197" fontId="125" fillId="0" borderId="0" applyFont="0" applyFill="0" applyBorder="0" applyAlignment="0" applyProtection="0"/>
    <xf numFmtId="177" fontId="126" fillId="0" borderId="0" applyNumberFormat="0" applyFill="0" applyBorder="0" applyAlignment="0" applyProtection="0">
      <alignment vertical="top"/>
      <protection locked="0"/>
    </xf>
    <xf numFmtId="177" fontId="127" fillId="0" borderId="0"/>
    <xf numFmtId="177" fontId="125" fillId="0" borderId="0"/>
    <xf numFmtId="198" fontId="3" fillId="0" borderId="0" applyFont="0" applyFill="0" applyBorder="0" applyAlignment="0" applyProtection="0"/>
    <xf numFmtId="190" fontId="94" fillId="0" borderId="0"/>
    <xf numFmtId="199" fontId="90" fillId="0" borderId="0" applyFont="0" applyFill="0" applyBorder="0" applyAlignment="0" applyProtection="0"/>
    <xf numFmtId="200" fontId="90" fillId="0" borderId="0" applyFont="0" applyFill="0" applyBorder="0" applyAlignment="0" applyProtection="0"/>
    <xf numFmtId="40" fontId="90" fillId="0" borderId="0" applyFont="0" applyFill="0" applyBorder="0" applyAlignment="0" applyProtection="0"/>
    <xf numFmtId="177" fontId="0" fillId="0" borderId="0" applyFont="0" applyFill="0" applyBorder="0" applyAlignment="0" applyProtection="0"/>
    <xf numFmtId="201" fontId="3" fillId="0" borderId="0" applyFont="0" applyFill="0" applyBorder="0" applyAlignment="0" applyProtection="0"/>
    <xf numFmtId="202" fontId="92" fillId="0" borderId="0" applyFont="0" applyFill="0" applyBorder="0" applyAlignment="0" applyProtection="0"/>
    <xf numFmtId="203" fontId="3" fillId="0" borderId="0" applyFont="0" applyFill="0" applyBorder="0" applyAlignment="0" applyProtection="0"/>
    <xf numFmtId="199" fontId="92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90" fillId="0" borderId="0" applyFont="0" applyFill="0" applyBorder="0" applyAlignment="0" applyProtection="0"/>
    <xf numFmtId="205" fontId="114" fillId="0" borderId="0" applyFont="0" applyFill="0" applyBorder="0" applyAlignment="0" applyProtection="0"/>
    <xf numFmtId="206" fontId="3" fillId="0" borderId="0" applyFont="0" applyFill="0" applyBorder="0" applyAlignment="0" applyProtection="0"/>
    <xf numFmtId="196" fontId="6" fillId="0" borderId="0" applyFont="0" applyFill="0" applyBorder="0" applyAlignment="0" applyProtection="0"/>
    <xf numFmtId="207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1" fontId="94" fillId="0" borderId="0" applyFont="0" applyFill="0" applyBorder="0" applyAlignment="0" applyProtection="0"/>
    <xf numFmtId="19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199" fontId="128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8" fontId="3" fillId="0" borderId="0">
      <alignment horizontal="right"/>
    </xf>
    <xf numFmtId="219" fontId="3" fillId="0" borderId="0">
      <alignment horizontal="right"/>
    </xf>
    <xf numFmtId="220" fontId="3" fillId="0" borderId="0">
      <alignment horizontal="right"/>
    </xf>
    <xf numFmtId="221" fontId="3" fillId="0" borderId="0">
      <alignment horizontal="right"/>
    </xf>
    <xf numFmtId="177" fontId="129" fillId="41" borderId="0">
      <protection locked="0"/>
    </xf>
    <xf numFmtId="177" fontId="130" fillId="41" borderId="0">
      <protection locked="0"/>
    </xf>
    <xf numFmtId="9" fontId="131" fillId="0" borderId="0" applyFont="0" applyFill="0" applyBorder="0" applyAlignment="0" applyProtection="0"/>
    <xf numFmtId="177" fontId="99" fillId="42" borderId="0" applyNumberFormat="0" applyBorder="0" applyAlignment="0" applyProtection="0"/>
    <xf numFmtId="177" fontId="99" fillId="43" borderId="0" applyNumberFormat="0" applyBorder="0" applyAlignment="0" applyProtection="0"/>
    <xf numFmtId="177" fontId="99" fillId="44" borderId="0" applyNumberFormat="0" applyBorder="0" applyAlignment="0" applyProtection="0"/>
    <xf numFmtId="177" fontId="99" fillId="45" borderId="0" applyNumberFormat="0" applyBorder="0" applyAlignment="0" applyProtection="0"/>
    <xf numFmtId="177" fontId="99" fillId="46" borderId="0" applyNumberFormat="0" applyBorder="0" applyAlignment="0" applyProtection="0"/>
    <xf numFmtId="177" fontId="132" fillId="47" borderId="0" applyNumberFormat="0" applyBorder="0" applyAlignment="0" applyProtection="0"/>
    <xf numFmtId="177" fontId="133" fillId="47" borderId="0" applyNumberFormat="0" applyBorder="0" applyAlignment="0" applyProtection="0">
      <alignment vertical="center"/>
    </xf>
    <xf numFmtId="177" fontId="132" fillId="48" borderId="0" applyNumberFormat="0" applyBorder="0" applyAlignment="0" applyProtection="0"/>
    <xf numFmtId="177" fontId="133" fillId="48" borderId="0" applyNumberFormat="0" applyBorder="0" applyAlignment="0" applyProtection="0">
      <alignment vertical="center"/>
    </xf>
    <xf numFmtId="177" fontId="132" fillId="40" borderId="0" applyNumberFormat="0" applyBorder="0" applyAlignment="0" applyProtection="0"/>
    <xf numFmtId="177" fontId="133" fillId="40" borderId="0" applyNumberFormat="0" applyBorder="0" applyAlignment="0" applyProtection="0">
      <alignment vertical="center"/>
    </xf>
    <xf numFmtId="177" fontId="132" fillId="49" borderId="0" applyNumberFormat="0" applyBorder="0" applyAlignment="0" applyProtection="0"/>
    <xf numFmtId="177" fontId="133" fillId="49" borderId="0" applyNumberFormat="0" applyBorder="0" applyAlignment="0" applyProtection="0">
      <alignment vertical="center"/>
    </xf>
    <xf numFmtId="177" fontId="132" fillId="46" borderId="0" applyNumberFormat="0" applyBorder="0" applyAlignment="0" applyProtection="0"/>
    <xf numFmtId="177" fontId="133" fillId="46" borderId="0" applyNumberFormat="0" applyBorder="0" applyAlignment="0" applyProtection="0">
      <alignment vertical="center"/>
    </xf>
    <xf numFmtId="177" fontId="132" fillId="43" borderId="0" applyNumberFormat="0" applyBorder="0" applyAlignment="0" applyProtection="0"/>
    <xf numFmtId="177" fontId="133" fillId="43" borderId="0" applyNumberFormat="0" applyBorder="0" applyAlignment="0" applyProtection="0">
      <alignment vertical="center"/>
    </xf>
    <xf numFmtId="177" fontId="132" fillId="50" borderId="0" applyNumberFormat="0" applyBorder="0" applyAlignment="0" applyProtection="0"/>
    <xf numFmtId="177" fontId="134" fillId="42" borderId="0" applyNumberFormat="0" applyBorder="0" applyAlignment="0" applyProtection="0">
      <alignment vertical="center"/>
    </xf>
    <xf numFmtId="177" fontId="134" fillId="51" borderId="0" applyNumberFormat="0" applyBorder="0" applyAlignment="0" applyProtection="0">
      <alignment vertical="center"/>
    </xf>
    <xf numFmtId="177" fontId="134" fillId="44" borderId="0" applyNumberFormat="0" applyBorder="0" applyAlignment="0" applyProtection="0">
      <alignment vertical="center"/>
    </xf>
    <xf numFmtId="177" fontId="134" fillId="43" borderId="0" applyNumberFormat="0" applyBorder="0" applyAlignment="0" applyProtection="0">
      <alignment vertical="center"/>
    </xf>
    <xf numFmtId="177" fontId="134" fillId="46" borderId="0" applyNumberFormat="0" applyBorder="0" applyAlignment="0" applyProtection="0">
      <alignment vertical="center"/>
    </xf>
    <xf numFmtId="177" fontId="64" fillId="17" borderId="0" applyNumberFormat="0" applyBorder="0" applyAlignment="0" applyProtection="0">
      <alignment vertical="center"/>
    </xf>
    <xf numFmtId="177" fontId="64" fillId="21" borderId="0" applyNumberFormat="0" applyBorder="0" applyAlignment="0" applyProtection="0">
      <alignment vertical="center"/>
    </xf>
    <xf numFmtId="177" fontId="64" fillId="25" borderId="0" applyNumberFormat="0" applyBorder="0" applyAlignment="0" applyProtection="0">
      <alignment vertical="center"/>
    </xf>
    <xf numFmtId="177" fontId="64" fillId="29" borderId="0" applyNumberFormat="0" applyBorder="0" applyAlignment="0" applyProtection="0">
      <alignment vertical="center"/>
    </xf>
    <xf numFmtId="177" fontId="64" fillId="33" borderId="0" applyNumberFormat="0" applyBorder="0" applyAlignment="0" applyProtection="0">
      <alignment vertical="center"/>
    </xf>
    <xf numFmtId="177" fontId="64" fillId="37" borderId="0" applyNumberFormat="0" applyBorder="0" applyAlignment="0" applyProtection="0">
      <alignment vertical="center"/>
    </xf>
    <xf numFmtId="222" fontId="91" fillId="0" borderId="0" applyFont="0" applyFill="0" applyBorder="0" applyAlignment="0" applyProtection="0"/>
    <xf numFmtId="223" fontId="91" fillId="0" borderId="0" applyFont="0" applyFill="0" applyBorder="0" applyAlignment="0" applyProtection="0"/>
    <xf numFmtId="177" fontId="99" fillId="51" borderId="0" applyNumberFormat="0" applyBorder="0" applyAlignment="0" applyProtection="0"/>
    <xf numFmtId="177" fontId="99" fillId="52" borderId="0" applyNumberFormat="0" applyBorder="0" applyAlignment="0" applyProtection="0"/>
    <xf numFmtId="177" fontId="99" fillId="50" borderId="0" applyNumberFormat="0" applyBorder="0" applyAlignment="0" applyProtection="0"/>
    <xf numFmtId="177" fontId="132" fillId="42" borderId="0" applyNumberFormat="0" applyBorder="0" applyAlignment="0" applyProtection="0"/>
    <xf numFmtId="177" fontId="133" fillId="42" borderId="0" applyNumberFormat="0" applyBorder="0" applyAlignment="0" applyProtection="0">
      <alignment vertical="center"/>
    </xf>
    <xf numFmtId="177" fontId="132" fillId="51" borderId="0" applyNumberFormat="0" applyBorder="0" applyAlignment="0" applyProtection="0"/>
    <xf numFmtId="177" fontId="133" fillId="51" borderId="0" applyNumberFormat="0" applyBorder="0" applyAlignment="0" applyProtection="0">
      <alignment vertical="center"/>
    </xf>
    <xf numFmtId="177" fontId="132" fillId="53" borderId="0" applyNumberFormat="0" applyBorder="0" applyAlignment="0" applyProtection="0"/>
    <xf numFmtId="177" fontId="133" fillId="53" borderId="0" applyNumberFormat="0" applyBorder="0" applyAlignment="0" applyProtection="0">
      <alignment vertical="center"/>
    </xf>
    <xf numFmtId="177" fontId="132" fillId="54" borderId="0" applyNumberFormat="0" applyBorder="0" applyAlignment="0" applyProtection="0"/>
    <xf numFmtId="177" fontId="133" fillId="54" borderId="0" applyNumberFormat="0" applyBorder="0" applyAlignment="0" applyProtection="0">
      <alignment vertical="center"/>
    </xf>
    <xf numFmtId="177" fontId="134" fillId="52" borderId="0" applyNumberFormat="0" applyBorder="0" applyAlignment="0" applyProtection="0">
      <alignment vertical="center"/>
    </xf>
    <xf numFmtId="177" fontId="134" fillId="48" borderId="0" applyNumberFormat="0" applyBorder="0" applyAlignment="0" applyProtection="0">
      <alignment vertical="center"/>
    </xf>
    <xf numFmtId="177" fontId="64" fillId="18" borderId="0" applyNumberFormat="0" applyBorder="0" applyAlignment="0" applyProtection="0">
      <alignment vertical="center"/>
    </xf>
    <xf numFmtId="177" fontId="64" fillId="22" borderId="0" applyNumberFormat="0" applyBorder="0" applyAlignment="0" applyProtection="0">
      <alignment vertical="center"/>
    </xf>
    <xf numFmtId="177" fontId="64" fillId="26" borderId="0" applyNumberFormat="0" applyBorder="0" applyAlignment="0" applyProtection="0">
      <alignment vertical="center"/>
    </xf>
    <xf numFmtId="177" fontId="64" fillId="30" borderId="0" applyNumberFormat="0" applyBorder="0" applyAlignment="0" applyProtection="0">
      <alignment vertical="center"/>
    </xf>
    <xf numFmtId="177" fontId="64" fillId="34" borderId="0" applyNumberFormat="0" applyBorder="0" applyAlignment="0" applyProtection="0">
      <alignment vertical="center"/>
    </xf>
    <xf numFmtId="177" fontId="64" fillId="38" borderId="0" applyNumberFormat="0" applyBorder="0" applyAlignment="0" applyProtection="0">
      <alignment vertical="center"/>
    </xf>
    <xf numFmtId="177" fontId="135" fillId="46" borderId="0" applyNumberFormat="0" applyBorder="0" applyAlignment="0" applyProtection="0"/>
    <xf numFmtId="177" fontId="135" fillId="55" borderId="0" applyNumberFormat="0" applyBorder="0" applyAlignment="0" applyProtection="0"/>
    <xf numFmtId="177" fontId="135" fillId="54" borderId="0" applyNumberFormat="0" applyBorder="0" applyAlignment="0" applyProtection="0"/>
    <xf numFmtId="177" fontId="135" fillId="50" borderId="0" applyNumberFormat="0" applyBorder="0" applyAlignment="0" applyProtection="0"/>
    <xf numFmtId="177" fontId="135" fillId="43" borderId="0" applyNumberFormat="0" applyBorder="0" applyAlignment="0" applyProtection="0"/>
    <xf numFmtId="177" fontId="136" fillId="56" borderId="0" applyNumberFormat="0" applyBorder="0" applyAlignment="0" applyProtection="0"/>
    <xf numFmtId="177" fontId="137" fillId="56" borderId="0" applyNumberFormat="0" applyBorder="0" applyAlignment="0" applyProtection="0">
      <alignment vertical="center"/>
    </xf>
    <xf numFmtId="177" fontId="136" fillId="51" borderId="0" applyNumberFormat="0" applyBorder="0" applyAlignment="0" applyProtection="0"/>
    <xf numFmtId="177" fontId="137" fillId="51" borderId="0" applyNumberFormat="0" applyBorder="0" applyAlignment="0" applyProtection="0">
      <alignment vertical="center"/>
    </xf>
    <xf numFmtId="177" fontId="136" fillId="53" borderId="0" applyNumberFormat="0" applyBorder="0" applyAlignment="0" applyProtection="0"/>
    <xf numFmtId="177" fontId="137" fillId="53" borderId="0" applyNumberFormat="0" applyBorder="0" applyAlignment="0" applyProtection="0">
      <alignment vertical="center"/>
    </xf>
    <xf numFmtId="177" fontId="136" fillId="57" borderId="0" applyNumberFormat="0" applyBorder="0" applyAlignment="0" applyProtection="0"/>
    <xf numFmtId="177" fontId="137" fillId="57" borderId="0" applyNumberFormat="0" applyBorder="0" applyAlignment="0" applyProtection="0">
      <alignment vertical="center"/>
    </xf>
    <xf numFmtId="177" fontId="136" fillId="58" borderId="0" applyNumberFormat="0" applyBorder="0" applyAlignment="0" applyProtection="0"/>
    <xf numFmtId="177" fontId="137" fillId="58" borderId="0" applyNumberFormat="0" applyBorder="0" applyAlignment="0" applyProtection="0">
      <alignment vertical="center"/>
    </xf>
    <xf numFmtId="177" fontId="136" fillId="59" borderId="0" applyNumberFormat="0" applyBorder="0" applyAlignment="0" applyProtection="0"/>
    <xf numFmtId="177" fontId="138" fillId="39" borderId="0" applyNumberFormat="0" applyBorder="0" applyAlignment="0" applyProtection="0">
      <alignment vertical="center"/>
    </xf>
    <xf numFmtId="177" fontId="139" fillId="46" borderId="0" applyNumberFormat="0" applyBorder="0" applyAlignment="0" applyProtection="0">
      <alignment vertical="center"/>
    </xf>
    <xf numFmtId="177" fontId="139" fillId="55" borderId="0" applyNumberFormat="0" applyBorder="0" applyAlignment="0" applyProtection="0">
      <alignment vertical="center"/>
    </xf>
    <xf numFmtId="177" fontId="139" fillId="54" borderId="0" applyNumberFormat="0" applyBorder="0" applyAlignment="0" applyProtection="0">
      <alignment vertical="center"/>
    </xf>
    <xf numFmtId="177" fontId="139" fillId="48" borderId="0" applyNumberFormat="0" applyBorder="0" applyAlignment="0" applyProtection="0">
      <alignment vertical="center"/>
    </xf>
    <xf numFmtId="177" fontId="139" fillId="51" borderId="0" applyNumberFormat="0" applyBorder="0" applyAlignment="0" applyProtection="0">
      <alignment vertical="center"/>
    </xf>
    <xf numFmtId="177" fontId="140" fillId="19" borderId="0" applyNumberFormat="0" applyBorder="0" applyAlignment="0" applyProtection="0">
      <alignment vertical="center"/>
    </xf>
    <xf numFmtId="177" fontId="140" fillId="23" borderId="0" applyNumberFormat="0" applyBorder="0" applyAlignment="0" applyProtection="0">
      <alignment vertical="center"/>
    </xf>
    <xf numFmtId="177" fontId="140" fillId="27" borderId="0" applyNumberFormat="0" applyBorder="0" applyAlignment="0" applyProtection="0">
      <alignment vertical="center"/>
    </xf>
    <xf numFmtId="177" fontId="140" fillId="31" borderId="0" applyNumberFormat="0" applyBorder="0" applyAlignment="0" applyProtection="0">
      <alignment vertical="center"/>
    </xf>
    <xf numFmtId="177" fontId="140" fillId="35" borderId="0" applyNumberFormat="0" applyBorder="0" applyAlignment="0" applyProtection="0">
      <alignment vertical="center"/>
    </xf>
    <xf numFmtId="177" fontId="137" fillId="59" borderId="0" applyNumberFormat="0" applyBorder="0" applyAlignment="0" applyProtection="0">
      <alignment vertical="center"/>
    </xf>
    <xf numFmtId="177" fontId="140" fillId="39" borderId="0" applyNumberFormat="0" applyBorder="0" applyAlignment="0" applyProtection="0">
      <alignment vertical="center"/>
    </xf>
    <xf numFmtId="219" fontId="3" fillId="0" borderId="0" applyFill="0" applyBorder="0" applyProtection="0">
      <alignment horizontal="right"/>
    </xf>
    <xf numFmtId="177" fontId="141" fillId="0" borderId="0" applyFont="0" applyFill="0" applyBorder="0" applyAlignment="0" applyProtection="0"/>
    <xf numFmtId="177" fontId="117" fillId="0" borderId="32" applyBorder="0"/>
    <xf numFmtId="177" fontId="136" fillId="60" borderId="0" applyNumberFormat="0" applyBorder="0" applyAlignment="0" applyProtection="0"/>
    <xf numFmtId="176" fontId="138" fillId="16" borderId="0" applyNumberFormat="0" applyBorder="0" applyAlignment="0" applyProtection="0">
      <alignment vertical="center"/>
    </xf>
    <xf numFmtId="177" fontId="138" fillId="16" borderId="0" applyNumberFormat="0" applyBorder="0" applyAlignment="0" applyProtection="0"/>
    <xf numFmtId="177" fontId="142" fillId="16" borderId="0" applyNumberFormat="0" applyBorder="0" applyAlignment="0" applyProtection="0"/>
    <xf numFmtId="177" fontId="137" fillId="60" borderId="0" applyNumberFormat="0" applyBorder="0" applyAlignment="0" applyProtection="0">
      <alignment vertical="center"/>
    </xf>
    <xf numFmtId="177" fontId="136" fillId="61" borderId="0" applyNumberFormat="0" applyBorder="0" applyAlignment="0" applyProtection="0"/>
    <xf numFmtId="177" fontId="137" fillId="61" borderId="0" applyNumberFormat="0" applyBorder="0" applyAlignment="0" applyProtection="0">
      <alignment vertical="center"/>
    </xf>
    <xf numFmtId="177" fontId="136" fillId="62" borderId="0" applyNumberFormat="0" applyBorder="0" applyAlignment="0" applyProtection="0"/>
    <xf numFmtId="177" fontId="137" fillId="62" borderId="0" applyNumberFormat="0" applyBorder="0" applyAlignment="0" applyProtection="0">
      <alignment vertical="center"/>
    </xf>
    <xf numFmtId="177" fontId="136" fillId="55" borderId="0" applyNumberFormat="0" applyBorder="0" applyAlignment="0" applyProtection="0"/>
    <xf numFmtId="177" fontId="137" fillId="55" borderId="0" applyNumberFormat="0" applyBorder="0" applyAlignment="0" applyProtection="0">
      <alignment vertical="center"/>
    </xf>
    <xf numFmtId="224" fontId="143" fillId="0" borderId="0" applyFont="0" applyFill="0" applyBorder="0" applyAlignment="0" applyProtection="0"/>
    <xf numFmtId="177" fontId="144" fillId="0" borderId="0" applyFont="0" applyFill="0" applyBorder="0" applyAlignment="0" applyProtection="0"/>
    <xf numFmtId="225" fontId="145" fillId="0" borderId="0" applyFont="0" applyFill="0" applyBorder="0" applyAlignment="0" applyProtection="0"/>
    <xf numFmtId="225" fontId="146" fillId="0" borderId="0" applyFont="0" applyFill="0" applyBorder="0" applyAlignment="0" applyProtection="0"/>
    <xf numFmtId="177" fontId="131" fillId="0" borderId="0" applyFont="0" applyFill="0" applyBorder="0" applyAlignment="0" applyProtection="0"/>
    <xf numFmtId="226" fontId="147" fillId="0" borderId="0" applyFont="0" applyFill="0" applyBorder="0" applyAlignment="0" applyProtection="0"/>
    <xf numFmtId="177" fontId="148" fillId="0" borderId="0" applyFont="0" applyFill="0" applyBorder="0" applyAlignment="0" applyProtection="0"/>
    <xf numFmtId="177" fontId="149" fillId="0" borderId="0" applyFont="0" applyFill="0" applyBorder="0" applyAlignment="0" applyProtection="0"/>
    <xf numFmtId="177" fontId="150" fillId="0" borderId="0" applyFont="0" applyFill="0" applyBorder="0" applyAlignment="0" applyProtection="0"/>
    <xf numFmtId="177" fontId="151" fillId="0" borderId="0" applyFont="0" applyFill="0" applyBorder="0" applyAlignment="0" applyProtection="0"/>
    <xf numFmtId="225" fontId="151" fillId="0" borderId="0" applyFont="0" applyFill="0" applyBorder="0" applyAlignment="0" applyProtection="0"/>
    <xf numFmtId="177" fontId="152" fillId="0" borderId="0" applyFont="0" applyFill="0" applyBorder="0" applyAlignment="0" applyProtection="0"/>
    <xf numFmtId="227" fontId="145" fillId="0" borderId="0" applyFont="0" applyFill="0" applyBorder="0" applyAlignment="0" applyProtection="0"/>
    <xf numFmtId="227" fontId="146" fillId="0" borderId="0" applyFont="0" applyFill="0" applyBorder="0" applyAlignment="0" applyProtection="0"/>
    <xf numFmtId="38" fontId="147" fillId="0" borderId="0" applyFont="0" applyFill="0" applyBorder="0" applyAlignment="0" applyProtection="0"/>
    <xf numFmtId="177" fontId="147" fillId="0" borderId="0" applyFont="0" applyFill="0" applyBorder="0" applyAlignment="0" applyProtection="0"/>
    <xf numFmtId="227" fontId="151" fillId="0" borderId="0" applyFont="0" applyFill="0" applyBorder="0" applyAlignment="0" applyProtection="0"/>
    <xf numFmtId="177" fontId="153" fillId="0" borderId="0" applyFont="0" applyFill="0" applyBorder="0" applyAlignment="0" applyProtection="0"/>
    <xf numFmtId="177" fontId="135" fillId="63" borderId="0" applyNumberFormat="0" applyBorder="0" applyAlignment="0" applyProtection="0"/>
    <xf numFmtId="177" fontId="135" fillId="64" borderId="0" applyNumberFormat="0" applyBorder="0" applyAlignment="0" applyProtection="0"/>
    <xf numFmtId="177" fontId="135" fillId="58" borderId="0" applyNumberFormat="0" applyBorder="0" applyAlignment="0" applyProtection="0"/>
    <xf numFmtId="177" fontId="135" fillId="61" borderId="0" applyNumberFormat="0" applyBorder="0" applyAlignment="0" applyProtection="0"/>
    <xf numFmtId="177" fontId="91" fillId="0" borderId="0"/>
    <xf numFmtId="228" fontId="3" fillId="0" borderId="0"/>
    <xf numFmtId="177" fontId="154" fillId="0" borderId="0">
      <alignment horizontal="center" wrapText="1"/>
      <protection locked="0"/>
    </xf>
    <xf numFmtId="41" fontId="145" fillId="0" borderId="0" applyFont="0" applyFill="0" applyBorder="0" applyAlignment="0" applyProtection="0"/>
    <xf numFmtId="41" fontId="146" fillId="0" borderId="0" applyFont="0" applyFill="0" applyBorder="0" applyAlignment="0" applyProtection="0"/>
    <xf numFmtId="37" fontId="147" fillId="0" borderId="0" applyFont="0" applyFill="0" applyBorder="0" applyAlignment="0" applyProtection="0"/>
    <xf numFmtId="190" fontId="144" fillId="0" borderId="0" applyFont="0" applyFill="0" applyBorder="0" applyAlignment="0" applyProtection="0"/>
    <xf numFmtId="177" fontId="150" fillId="0" borderId="0" applyFont="0" applyFill="0" applyBorder="0" applyAlignment="0"/>
    <xf numFmtId="177" fontId="131" fillId="0" borderId="0" applyFont="0" applyFill="0" applyBorder="0" applyAlignment="0"/>
    <xf numFmtId="38" fontId="150" fillId="0" borderId="0" applyFont="0" applyFill="0" applyBorder="0" applyAlignment="0" applyProtection="0"/>
    <xf numFmtId="177" fontId="155" fillId="0" borderId="0" applyFont="0" applyFill="0" applyBorder="0" applyAlignment="0" applyProtection="0"/>
    <xf numFmtId="41" fontId="151" fillId="0" borderId="0" applyFont="0" applyFill="0" applyBorder="0" applyAlignment="0" applyProtection="0"/>
    <xf numFmtId="177" fontId="156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6" fillId="0" borderId="0" applyFont="0" applyFill="0" applyBorder="0" applyAlignment="0" applyProtection="0"/>
    <xf numFmtId="39" fontId="147" fillId="0" borderId="0" applyFont="0" applyFill="0" applyBorder="0" applyAlignment="0" applyProtection="0"/>
    <xf numFmtId="229" fontId="144" fillId="0" borderId="0" applyFont="0" applyFill="0" applyBorder="0" applyAlignment="0" applyProtection="0"/>
    <xf numFmtId="40" fontId="150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57" fillId="45" borderId="63" applyNumberFormat="0" applyAlignment="0" applyProtection="0"/>
    <xf numFmtId="177" fontId="0" fillId="0" borderId="0"/>
    <xf numFmtId="230" fontId="3" fillId="0" borderId="0"/>
    <xf numFmtId="4" fontId="158" fillId="65" borderId="0" applyNumberFormat="0" applyBorder="0" applyAlignment="0" applyProtection="0">
      <alignment horizontal="left"/>
    </xf>
    <xf numFmtId="177" fontId="159" fillId="48" borderId="0" applyNumberFormat="0" applyBorder="0" applyAlignment="0" applyProtection="0"/>
    <xf numFmtId="177" fontId="160" fillId="14" borderId="0" applyNumberFormat="0" applyBorder="0" applyAlignment="0" applyProtection="0"/>
    <xf numFmtId="177" fontId="161" fillId="48" borderId="0" applyNumberFormat="0" applyBorder="0" applyAlignment="0" applyProtection="0">
      <alignment vertical="center"/>
    </xf>
    <xf numFmtId="3" fontId="89" fillId="0" borderId="0">
      <alignment vertical="center"/>
    </xf>
    <xf numFmtId="177" fontId="162" fillId="45" borderId="64" applyNumberFormat="0" applyAlignment="0" applyProtection="0"/>
    <xf numFmtId="177" fontId="163" fillId="0" borderId="0" applyNumberFormat="0" applyFill="0" applyBorder="0" applyAlignment="0" applyProtection="0">
      <alignment vertical="top"/>
      <protection locked="0"/>
    </xf>
    <xf numFmtId="177" fontId="164" fillId="0" borderId="0" applyNumberFormat="0" applyFill="0" applyBorder="0" applyAlignment="0" applyProtection="0">
      <alignment vertical="top"/>
      <protection locked="0"/>
    </xf>
    <xf numFmtId="231" fontId="3" fillId="66" borderId="0" applyNumberFormat="0" applyFont="0" applyBorder="0" applyAlignment="0"/>
    <xf numFmtId="41" fontId="165" fillId="0" borderId="2" applyNumberFormat="0" applyBorder="0" applyAlignment="0"/>
    <xf numFmtId="232" fontId="3" fillId="0" borderId="0"/>
    <xf numFmtId="177" fontId="3" fillId="0" borderId="65" applyFont="0" applyFill="0" applyBorder="0" applyAlignment="0" applyProtection="0"/>
    <xf numFmtId="38" fontId="3" fillId="67" borderId="1">
      <protection locked="0"/>
    </xf>
    <xf numFmtId="177" fontId="166" fillId="0" borderId="0" applyNumberFormat="0" applyFill="0" applyBorder="0" applyAlignment="0" applyProtection="0"/>
    <xf numFmtId="177" fontId="167" fillId="0" borderId="0" applyNumberFormat="0" applyFill="0" applyBorder="0" applyAlignment="0" applyProtection="0"/>
    <xf numFmtId="177" fontId="168" fillId="0" borderId="32" applyFont="0" applyAlignment="0">
      <alignment vertical="center"/>
    </xf>
    <xf numFmtId="200" fontId="15" fillId="0" borderId="0" applyNumberFormat="0" applyFill="0" applyBorder="0" applyAlignment="0"/>
    <xf numFmtId="233" fontId="91" fillId="0" borderId="0" applyFont="0" applyFill="0" applyBorder="0" applyProtection="0">
      <alignment horizontal="right"/>
    </xf>
    <xf numFmtId="234" fontId="154" fillId="0" borderId="0" applyFont="0" applyFill="0" applyBorder="0" applyAlignment="0" applyProtection="0"/>
    <xf numFmtId="176" fontId="162" fillId="0" borderId="1" applyNumberFormat="0" applyFill="0" applyBorder="0" applyAlignment="0" applyProtection="0">
      <alignment vertical="center"/>
    </xf>
    <xf numFmtId="230" fontId="162" fillId="0" borderId="1" applyNumberFormat="0" applyFill="0" applyBorder="0" applyAlignment="0" applyProtection="0">
      <alignment vertical="center"/>
    </xf>
    <xf numFmtId="230" fontId="162" fillId="0" borderId="1" applyNumberFormat="0" applyFill="0" applyBorder="0" applyAlignment="0" applyProtection="0">
      <alignment vertical="center"/>
    </xf>
    <xf numFmtId="176" fontId="162" fillId="0" borderId="1" applyNumberFormat="0" applyFill="0" applyBorder="0" applyAlignment="0" applyProtection="0">
      <alignment vertical="center"/>
    </xf>
    <xf numFmtId="49" fontId="3" fillId="0" borderId="1" applyNumberFormat="0" applyFill="0" applyBorder="0" applyAlignment="0" applyProtection="0">
      <alignment horizontal="left" vertical="center" wrapText="1"/>
    </xf>
    <xf numFmtId="235" fontId="3" fillId="0" borderId="3" applyBorder="0"/>
    <xf numFmtId="177" fontId="115" fillId="0" borderId="66">
      <alignment horizontal="center" vertical="center" wrapText="1"/>
    </xf>
    <xf numFmtId="235" fontId="3" fillId="0" borderId="27" applyBorder="0">
      <alignment horizontal="right"/>
    </xf>
    <xf numFmtId="176" fontId="169" fillId="0" borderId="0" applyNumberFormat="0" applyFill="0" applyBorder="0" applyProtection="0">
      <alignment horizontal="left" vertical="center"/>
    </xf>
    <xf numFmtId="177" fontId="170" fillId="0" borderId="0" applyNumberFormat="0" applyFill="0" applyBorder="0" applyProtection="0">
      <alignment horizontal="left"/>
    </xf>
    <xf numFmtId="177" fontId="131" fillId="0" borderId="0"/>
    <xf numFmtId="177" fontId="153" fillId="0" borderId="0"/>
    <xf numFmtId="177" fontId="171" fillId="0" borderId="0"/>
    <xf numFmtId="177" fontId="172" fillId="0" borderId="0"/>
    <xf numFmtId="177" fontId="173" fillId="0" borderId="0"/>
    <xf numFmtId="177" fontId="152" fillId="0" borderId="0"/>
    <xf numFmtId="177" fontId="150" fillId="0" borderId="0"/>
    <xf numFmtId="177" fontId="144" fillId="0" borderId="0"/>
    <xf numFmtId="177" fontId="174" fillId="0" borderId="0"/>
    <xf numFmtId="177" fontId="175" fillId="0" borderId="0"/>
    <xf numFmtId="177" fontId="148" fillId="0" borderId="0"/>
    <xf numFmtId="177" fontId="149" fillId="0" borderId="0"/>
    <xf numFmtId="177" fontId="176" fillId="0" borderId="0"/>
    <xf numFmtId="177" fontId="177" fillId="0" borderId="0"/>
    <xf numFmtId="177" fontId="178" fillId="0" borderId="0"/>
    <xf numFmtId="2" fontId="131" fillId="0" borderId="0"/>
    <xf numFmtId="177" fontId="151" fillId="0" borderId="0"/>
    <xf numFmtId="177" fontId="145" fillId="0" borderId="0"/>
    <xf numFmtId="177" fontId="179" fillId="0" borderId="0"/>
    <xf numFmtId="177" fontId="180" fillId="0" borderId="0"/>
    <xf numFmtId="177" fontId="181" fillId="0" borderId="0"/>
    <xf numFmtId="177" fontId="131" fillId="0" borderId="0" applyBorder="0"/>
    <xf numFmtId="177" fontId="10" fillId="0" borderId="0"/>
    <xf numFmtId="177" fontId="182" fillId="0" borderId="0">
      <protection locked="0"/>
    </xf>
    <xf numFmtId="177" fontId="183" fillId="0" borderId="67">
      <protection locked="0"/>
    </xf>
    <xf numFmtId="177" fontId="3" fillId="0" borderId="0" applyFill="0" applyBorder="0" applyAlignment="0"/>
    <xf numFmtId="236" fontId="184" fillId="0" borderId="0" applyFill="0" applyBorder="0" applyAlignment="0"/>
    <xf numFmtId="237" fontId="129" fillId="0" borderId="0" applyFill="0" applyBorder="0" applyAlignment="0"/>
    <xf numFmtId="177" fontId="129" fillId="0" borderId="0" applyFill="0" applyBorder="0" applyAlignment="0"/>
    <xf numFmtId="238" fontId="3" fillId="0" borderId="0" applyFill="0" applyBorder="0" applyAlignment="0"/>
    <xf numFmtId="239" fontId="94" fillId="0" borderId="0" applyFill="0" applyBorder="0" applyAlignment="0"/>
    <xf numFmtId="240" fontId="94" fillId="0" borderId="0" applyFill="0" applyBorder="0" applyAlignment="0"/>
    <xf numFmtId="241" fontId="114" fillId="0" borderId="0" applyFill="0" applyBorder="0" applyAlignment="0"/>
    <xf numFmtId="177" fontId="185" fillId="50" borderId="64" applyNumberFormat="0" applyAlignment="0" applyProtection="0"/>
    <xf numFmtId="177" fontId="186" fillId="50" borderId="64" applyNumberFormat="0" applyAlignment="0" applyProtection="0">
      <alignment vertical="center"/>
    </xf>
    <xf numFmtId="177" fontId="187" fillId="0" borderId="0"/>
    <xf numFmtId="38" fontId="91" fillId="0" borderId="0" applyFont="0" applyFill="0" applyBorder="0" applyAlignment="0" applyProtection="0"/>
    <xf numFmtId="177" fontId="188" fillId="68" borderId="68" applyNumberFormat="0" applyAlignment="0" applyProtection="0"/>
    <xf numFmtId="177" fontId="189" fillId="68" borderId="68" applyNumberFormat="0" applyAlignment="0" applyProtection="0">
      <alignment vertical="center"/>
    </xf>
    <xf numFmtId="177" fontId="190" fillId="0" borderId="1">
      <alignment horizontal="center"/>
      <protection locked="0"/>
    </xf>
    <xf numFmtId="177" fontId="191" fillId="0" borderId="0">
      <alignment vertical="center"/>
    </xf>
    <xf numFmtId="177" fontId="54" fillId="0" borderId="0" applyNumberFormat="0" applyFill="0" applyBorder="0" applyAlignment="0" applyProtection="0">
      <alignment vertical="center"/>
    </xf>
    <xf numFmtId="177" fontId="192" fillId="0" borderId="0" applyNumberFormat="0" applyBorder="0">
      <alignment vertical="center"/>
    </xf>
    <xf numFmtId="177" fontId="191" fillId="0" borderId="5">
      <alignment horizontal="center"/>
    </xf>
    <xf numFmtId="176" fontId="193" fillId="0" borderId="0" applyNumberFormat="0" applyFill="0" applyBorder="0" applyProtection="0">
      <alignment horizontal="right" vertical="center"/>
    </xf>
    <xf numFmtId="242" fontId="3" fillId="0" borderId="0"/>
    <xf numFmtId="177" fontId="194" fillId="0" borderId="0" applyFont="0" applyFill="0" applyBorder="0" applyAlignment="0" applyProtection="0">
      <alignment horizontal="centerContinuous"/>
    </xf>
    <xf numFmtId="177" fontId="3" fillId="0" borderId="0" applyFont="0" applyFill="0" applyBorder="0" applyAlignment="0" applyProtection="0">
      <alignment horizontal="centerContinuous"/>
    </xf>
    <xf numFmtId="243" fontId="91" fillId="0" borderId="0" applyFont="0" applyFill="0" applyBorder="0" applyAlignment="0" applyProtection="0">
      <alignment horizontal="centerContinuous"/>
    </xf>
    <xf numFmtId="244" fontId="91" fillId="0" borderId="0" applyFont="0" applyFill="0" applyBorder="0" applyAlignment="0" applyProtection="0">
      <alignment horizontal="centerContinuous"/>
    </xf>
    <xf numFmtId="245" fontId="194" fillId="0" borderId="0" applyFont="0" applyFill="0" applyBorder="0" applyAlignment="0" applyProtection="0">
      <alignment horizontal="centerContinuous"/>
    </xf>
    <xf numFmtId="246" fontId="91" fillId="0" borderId="0" applyFont="0" applyFill="0" applyBorder="0" applyAlignment="0" applyProtection="0">
      <alignment horizontal="centerContinuous"/>
    </xf>
    <xf numFmtId="247" fontId="194" fillId="0" borderId="0" applyFont="0" applyFill="0" applyBorder="0" applyAlignment="0" applyProtection="0">
      <alignment horizontal="centerContinuous"/>
    </xf>
    <xf numFmtId="40" fontId="195" fillId="0" borderId="0" applyFont="0" applyFill="0" applyBorder="0" applyAlignment="0" applyProtection="0"/>
    <xf numFmtId="237" fontId="91" fillId="0" borderId="0" applyFont="0" applyFill="0" applyBorder="0" applyAlignment="0" applyProtection="0"/>
    <xf numFmtId="39" fontId="91" fillId="0" borderId="0" applyFont="0" applyFill="0" applyBorder="0" applyAlignment="0" applyProtection="0"/>
    <xf numFmtId="248" fontId="91" fillId="0" borderId="0" applyFont="0" applyFill="0" applyBorder="0" applyAlignment="0" applyProtection="0">
      <alignment horizontal="centerContinuous"/>
    </xf>
    <xf numFmtId="249" fontId="91" fillId="0" borderId="0" applyFont="0" applyFill="0" applyBorder="0" applyAlignment="0" applyProtection="0">
      <alignment horizontal="centerContinuous"/>
    </xf>
    <xf numFmtId="250" fontId="3" fillId="0" borderId="0" applyFont="0" applyFill="0" applyBorder="0" applyAlignment="0" applyProtection="0">
      <alignment horizontal="centerContinuous"/>
    </xf>
    <xf numFmtId="25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9" fontId="3" fillId="0" borderId="0" applyFont="0" applyFill="0" applyBorder="0" applyAlignment="0" applyProtection="0"/>
    <xf numFmtId="43" fontId="91" fillId="0" borderId="0" applyFont="0" applyFill="0" applyBorder="0" applyAlignment="0" applyProtection="0"/>
    <xf numFmtId="252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32" fillId="0" borderId="0" applyFont="0" applyFill="0" applyBorder="0" applyAlignment="0" applyProtection="0">
      <alignment vertical="center"/>
    </xf>
    <xf numFmtId="252" fontId="0" fillId="0" borderId="0" applyFont="0" applyFill="0" applyBorder="0" applyAlignment="0" applyProtection="0"/>
    <xf numFmtId="43" fontId="58" fillId="0" borderId="0" applyFont="0" applyFill="0" applyBorder="0" applyAlignment="0" applyProtection="0"/>
    <xf numFmtId="252" fontId="132" fillId="0" borderId="0" applyFont="0" applyFill="0" applyBorder="0" applyAlignment="0" applyProtection="0"/>
    <xf numFmtId="250" fontId="114" fillId="0" borderId="0"/>
    <xf numFmtId="37" fontId="3" fillId="0" borderId="0" applyFont="0" applyFill="0" applyBorder="0" applyAlignment="0" applyProtection="0">
      <alignment horizontal="right"/>
    </xf>
    <xf numFmtId="37" fontId="0" fillId="0" borderId="0" applyFont="0" applyFill="0" applyBorder="0" applyAlignment="0" applyProtection="0">
      <alignment horizontal="right"/>
    </xf>
    <xf numFmtId="40" fontId="91" fillId="0" borderId="0" applyFont="0" applyFill="0" applyBorder="0" applyAlignment="0" applyProtection="0"/>
    <xf numFmtId="3" fontId="3" fillId="0" borderId="0" applyFont="0" applyFill="0" applyBorder="0" applyAlignment="0" applyProtection="0"/>
    <xf numFmtId="177" fontId="129" fillId="0" borderId="0"/>
    <xf numFmtId="177" fontId="196" fillId="0" borderId="0" applyNumberFormat="0">
      <alignment horizontal="center" vertical="top" wrapText="1"/>
    </xf>
    <xf numFmtId="177" fontId="21" fillId="69" borderId="34" applyBorder="0"/>
    <xf numFmtId="253" fontId="114" fillId="0" borderId="0" applyFont="0" applyFill="0" applyBorder="0" applyAlignment="0" applyProtection="0">
      <alignment horizontal="center"/>
      <protection locked="0"/>
    </xf>
    <xf numFmtId="177" fontId="197" fillId="0" borderId="0" applyNumberFormat="0" applyAlignment="0">
      <alignment horizontal="left"/>
    </xf>
    <xf numFmtId="177" fontId="198" fillId="0" borderId="0">
      <alignment horizontal="left" vertical="top"/>
    </xf>
    <xf numFmtId="10" fontId="154" fillId="0" borderId="0">
      <alignment horizontal="right"/>
    </xf>
    <xf numFmtId="177" fontId="94" fillId="0" borderId="0" applyNumberFormat="0" applyAlignment="0"/>
    <xf numFmtId="177" fontId="129" fillId="0" borderId="69"/>
    <xf numFmtId="254" fontId="3" fillId="0" borderId="0">
      <alignment horizontal="center"/>
    </xf>
    <xf numFmtId="255" fontId="3" fillId="0" borderId="0">
      <alignment horizontal="center"/>
    </xf>
    <xf numFmtId="256" fontId="114" fillId="0" borderId="0">
      <alignment horizontal="center"/>
    </xf>
    <xf numFmtId="257" fontId="91" fillId="0" borderId="0" applyFont="0" applyFill="0" applyBorder="0" applyAlignment="0" applyProtection="0">
      <alignment horizontal="centerContinuous"/>
    </xf>
    <xf numFmtId="258" fontId="91" fillId="0" borderId="0" applyFont="0" applyFill="0" applyBorder="0" applyAlignment="0" applyProtection="0">
      <alignment horizontal="centerContinuous"/>
    </xf>
    <xf numFmtId="259" fontId="91" fillId="0" borderId="0" applyFont="0" applyFill="0" applyBorder="0" applyAlignment="0" applyProtection="0">
      <alignment horizontal="centerContinuous"/>
    </xf>
    <xf numFmtId="183" fontId="195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262" fontId="91" fillId="0" borderId="0" applyFont="0" applyFill="0" applyBorder="0" applyAlignment="0" applyProtection="0">
      <alignment horizontal="centerContinuous"/>
    </xf>
    <xf numFmtId="189" fontId="91" fillId="0" borderId="0" applyFont="0" applyFill="0" applyBorder="0" applyAlignment="0" applyProtection="0">
      <alignment horizontal="centerContinuous"/>
    </xf>
    <xf numFmtId="263" fontId="91" fillId="0" borderId="0" applyFont="0" applyFill="0" applyBorder="0" applyAlignment="0" applyProtection="0">
      <alignment horizontal="centerContinuous"/>
    </xf>
    <xf numFmtId="264" fontId="91" fillId="0" borderId="0" applyFont="0" applyFill="0" applyBorder="0" applyAlignment="0" applyProtection="0">
      <alignment horizontal="centerContinuous"/>
    </xf>
    <xf numFmtId="265" fontId="91" fillId="0" borderId="0" applyFont="0" applyFill="0" applyBorder="0" applyAlignment="0" applyProtection="0">
      <alignment horizontal="centerContinuous"/>
    </xf>
    <xf numFmtId="177" fontId="132" fillId="0" borderId="0"/>
    <xf numFmtId="239" fontId="94" fillId="0" borderId="0" applyFont="0" applyFill="0" applyBorder="0" applyAlignment="0" applyProtection="0"/>
    <xf numFmtId="241" fontId="114" fillId="0" borderId="0" applyFont="0" applyFill="0" applyBorder="0" applyAlignment="0" applyProtection="0"/>
    <xf numFmtId="207" fontId="114" fillId="0" borderId="0" applyFont="0" applyFill="0" applyBorder="0" applyAlignment="0" applyProtection="0"/>
    <xf numFmtId="266" fontId="91" fillId="0" borderId="0" applyFont="0" applyFill="0" applyBorder="0" applyAlignment="0" applyProtection="0"/>
    <xf numFmtId="267" fontId="3" fillId="0" borderId="0" applyFont="0" applyFill="0" applyBorder="0" applyAlignment="0" applyProtection="0"/>
    <xf numFmtId="267" fontId="199" fillId="0" borderId="0" applyFont="0" applyFill="0" applyBorder="0" applyAlignment="0" applyProtection="0"/>
    <xf numFmtId="268" fontId="3" fillId="0" borderId="0" applyFont="0" applyFill="0" applyBorder="0" applyAlignment="0" applyProtection="0"/>
    <xf numFmtId="267" fontId="1" fillId="0" borderId="0" applyFont="0" applyFill="0" applyBorder="0" applyAlignment="0" applyProtection="0"/>
    <xf numFmtId="268" fontId="1" fillId="0" borderId="0" applyFont="0" applyFill="0" applyBorder="0" applyAlignment="0" applyProtection="0"/>
    <xf numFmtId="267" fontId="58" fillId="0" borderId="0" applyFont="0" applyFill="0" applyBorder="0" applyAlignment="0" applyProtection="0"/>
    <xf numFmtId="267" fontId="99" fillId="0" borderId="0" applyFont="0" applyFill="0" applyBorder="0" applyAlignment="0" applyProtection="0"/>
    <xf numFmtId="269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270" fontId="3" fillId="0" borderId="0" applyFont="0" applyFill="0" applyBorder="0" applyAlignment="0" applyProtection="0"/>
    <xf numFmtId="271" fontId="3" fillId="0" borderId="0"/>
    <xf numFmtId="38" fontId="184" fillId="0" borderId="0" applyFont="0" applyFill="0" applyBorder="0" applyAlignment="0" applyProtection="0"/>
    <xf numFmtId="272" fontId="3" fillId="50" borderId="0" applyFont="0" applyBorder="0"/>
    <xf numFmtId="41" fontId="3" fillId="50" borderId="0" applyFont="0" applyBorder="0"/>
    <xf numFmtId="273" fontId="200" fillId="0" borderId="0" applyFont="0" applyFill="0" applyBorder="0" applyAlignment="0" applyProtection="0"/>
    <xf numFmtId="15" fontId="91" fillId="0" borderId="0"/>
    <xf numFmtId="274" fontId="3" fillId="0" borderId="0" applyFont="0" applyFill="0" applyBorder="0" applyProtection="0">
      <alignment horizontal="centerContinuous"/>
    </xf>
    <xf numFmtId="219" fontId="91" fillId="0" borderId="0" applyFont="0" applyFill="0" applyBorder="0" applyProtection="0">
      <alignment horizontal="centerContinuous"/>
    </xf>
    <xf numFmtId="14" fontId="99" fillId="0" borderId="0" applyFill="0" applyBorder="0" applyAlignment="0"/>
    <xf numFmtId="275" fontId="3" fillId="0" borderId="0" applyFont="0" applyFill="0" applyBorder="0" applyProtection="0">
      <alignment horizontal="centerContinuous"/>
    </xf>
    <xf numFmtId="250" fontId="91" fillId="0" borderId="0" applyFont="0" applyFill="0" applyBorder="0" applyAlignment="0" applyProtection="0"/>
    <xf numFmtId="276" fontId="3" fillId="0" borderId="0" applyFont="0" applyFill="0" applyBorder="0" applyAlignment="0" applyProtection="0"/>
    <xf numFmtId="237" fontId="3" fillId="0" borderId="0" applyFont="0" applyFill="0" applyBorder="0" applyAlignment="0" applyProtection="0"/>
    <xf numFmtId="237" fontId="201" fillId="0" borderId="0" applyFont="0" applyFill="0" applyBorder="0" applyAlignment="0" applyProtection="0">
      <protection locked="0"/>
    </xf>
    <xf numFmtId="39" fontId="129" fillId="0" borderId="0" applyFont="0" applyFill="0" applyBorder="0" applyAlignment="0" applyProtection="0"/>
    <xf numFmtId="276" fontId="154" fillId="0" borderId="0" applyFont="0" applyFill="0" applyBorder="0" applyAlignment="0"/>
    <xf numFmtId="277" fontId="3" fillId="0" borderId="70">
      <alignment vertical="center"/>
    </xf>
    <xf numFmtId="177" fontId="183" fillId="0" borderId="0">
      <protection locked="0"/>
    </xf>
    <xf numFmtId="278" fontId="91" fillId="0" borderId="0"/>
    <xf numFmtId="279" fontId="3" fillId="0" borderId="0"/>
    <xf numFmtId="280" fontId="3" fillId="0" borderId="0" applyFont="0" applyFill="0" applyBorder="0" applyAlignment="0" applyProtection="0"/>
    <xf numFmtId="281" fontId="202" fillId="0" borderId="71">
      <alignment horizontal="center" vertical="center"/>
    </xf>
    <xf numFmtId="282" fontId="202" fillId="0" borderId="71">
      <alignment horizontal="center" vertical="center"/>
    </xf>
    <xf numFmtId="176" fontId="203" fillId="0" borderId="0" applyNumberFormat="0" applyFill="0" applyBorder="0" applyProtection="0">
      <alignment horizontal="left" vertical="center"/>
    </xf>
    <xf numFmtId="177" fontId="204" fillId="43" borderId="64" applyNumberFormat="0" applyAlignment="0" applyProtection="0"/>
    <xf numFmtId="251" fontId="3" fillId="0" borderId="0" applyFill="0" applyBorder="0" applyAlignment="0"/>
    <xf numFmtId="197" fontId="3" fillId="0" borderId="0" applyFill="0" applyBorder="0" applyAlignment="0"/>
    <xf numFmtId="283" fontId="94" fillId="0" borderId="0" applyFill="0" applyBorder="0" applyAlignment="0"/>
    <xf numFmtId="284" fontId="114" fillId="0" borderId="0" applyFill="0" applyBorder="0" applyAlignment="0"/>
    <xf numFmtId="177" fontId="205" fillId="0" borderId="0" applyNumberFormat="0" applyAlignment="0">
      <alignment horizontal="left"/>
    </xf>
    <xf numFmtId="177" fontId="206" fillId="0" borderId="0">
      <alignment horizontal="left"/>
    </xf>
    <xf numFmtId="177" fontId="3" fillId="0" borderId="32">
      <protection locked="0"/>
    </xf>
    <xf numFmtId="177" fontId="207" fillId="0" borderId="72" applyNumberFormat="0" applyFill="0" applyAlignment="0" applyProtection="0"/>
    <xf numFmtId="177" fontId="208" fillId="0" borderId="0" applyNumberFormat="0" applyFill="0" applyBorder="0" applyAlignment="0" applyProtection="0"/>
    <xf numFmtId="176" fontId="209" fillId="0" borderId="0" applyNumberFormat="0" applyFill="0" applyBorder="0" applyProtection="0">
      <alignment horizontal="right" vertical="center"/>
    </xf>
    <xf numFmtId="177" fontId="210" fillId="0" borderId="0" applyNumberFormat="0" applyFill="0" applyBorder="0" applyAlignment="0" applyProtection="0"/>
    <xf numFmtId="285" fontId="3" fillId="0" borderId="0" applyFont="0" applyFill="0" applyBorder="0" applyAlignment="0" applyProtection="0"/>
    <xf numFmtId="177" fontId="3" fillId="0" borderId="0" applyFont="0" applyFill="0" applyBorder="0" applyAlignment="0"/>
    <xf numFmtId="177" fontId="21" fillId="0" borderId="4" applyFill="0"/>
    <xf numFmtId="177" fontId="21" fillId="0" borderId="73" applyBorder="0"/>
    <xf numFmtId="286" fontId="183" fillId="0" borderId="0">
      <protection locked="0"/>
    </xf>
    <xf numFmtId="237" fontId="91" fillId="0" borderId="0" applyNumberFormat="0" applyFont="0" applyFill="0" applyBorder="0" applyProtection="0">
      <alignment horizontal="fill"/>
    </xf>
    <xf numFmtId="287" fontId="183" fillId="0" borderId="0">
      <protection locked="0"/>
    </xf>
    <xf numFmtId="177" fontId="211" fillId="0" borderId="0"/>
    <xf numFmtId="2" fontId="10" fillId="0" borderId="0" applyProtection="0"/>
    <xf numFmtId="177" fontId="212" fillId="0" borderId="0" applyNumberFormat="0" applyFill="0" applyBorder="0" applyAlignment="0" applyProtection="0">
      <alignment vertical="top"/>
      <protection locked="0"/>
    </xf>
    <xf numFmtId="177" fontId="213" fillId="0" borderId="0" applyNumberFormat="0" applyProtection="0">
      <alignment vertical="top"/>
    </xf>
    <xf numFmtId="177" fontId="214" fillId="0" borderId="3" applyNumberFormat="0" applyProtection="0"/>
    <xf numFmtId="176" fontId="215" fillId="0" borderId="0" applyNumberFormat="0" applyFill="0" applyBorder="0" applyProtection="0">
      <alignment horizontal="right" vertical="center"/>
    </xf>
    <xf numFmtId="177" fontId="3" fillId="70" borderId="0" applyNumberFormat="0" applyBorder="0"/>
    <xf numFmtId="177" fontId="216" fillId="0" borderId="0"/>
    <xf numFmtId="288" fontId="3" fillId="0" borderId="0"/>
    <xf numFmtId="177" fontId="91" fillId="0" borderId="0" applyFont="0" applyFill="0" applyBorder="0" applyProtection="0"/>
    <xf numFmtId="177" fontId="217" fillId="40" borderId="0" applyNumberFormat="0" applyBorder="0" applyAlignment="0" applyProtection="0"/>
    <xf numFmtId="289" fontId="3" fillId="0" borderId="0"/>
    <xf numFmtId="290" fontId="99" fillId="0" borderId="74"/>
    <xf numFmtId="38" fontId="92" fillId="45" borderId="0" applyNumberFormat="0" applyBorder="0" applyAlignment="0" applyProtection="0"/>
    <xf numFmtId="177" fontId="218" fillId="46" borderId="0" applyNumberFormat="0" applyBorder="0" applyAlignment="0" applyProtection="0"/>
    <xf numFmtId="177" fontId="219" fillId="0" borderId="0">
      <protection locked="0"/>
    </xf>
    <xf numFmtId="177" fontId="220" fillId="0" borderId="0" applyNumberFormat="0" applyFill="0" applyBorder="0" applyAlignment="0" applyProtection="0">
      <protection locked="0"/>
    </xf>
    <xf numFmtId="177" fontId="221" fillId="0" borderId="0">
      <alignment horizontal="left"/>
    </xf>
    <xf numFmtId="177" fontId="50" fillId="0" borderId="27" applyNumberFormat="0" applyAlignment="0" applyProtection="0">
      <alignment horizontal="left" vertical="center"/>
    </xf>
    <xf numFmtId="177" fontId="50" fillId="0" borderId="28">
      <alignment horizontal="left" vertical="center"/>
    </xf>
    <xf numFmtId="291" fontId="222" fillId="0" borderId="0">
      <alignment horizontal="left"/>
    </xf>
    <xf numFmtId="177" fontId="223" fillId="0" borderId="0" applyNumberFormat="0" applyFill="0" applyBorder="0" applyProtection="0">
      <alignment horizontal="center"/>
    </xf>
    <xf numFmtId="177" fontId="224" fillId="0" borderId="75" applyNumberFormat="0" applyFill="0" applyAlignment="0" applyProtection="0"/>
    <xf numFmtId="177" fontId="225" fillId="0" borderId="0" applyNumberFormat="0" applyFill="0" applyBorder="0" applyAlignment="0" applyProtection="0"/>
    <xf numFmtId="177" fontId="226" fillId="0" borderId="76" applyNumberFormat="0" applyFill="0" applyAlignment="0" applyProtection="0"/>
    <xf numFmtId="177" fontId="50" fillId="0" borderId="0" applyNumberFormat="0" applyFill="0" applyBorder="0" applyAlignment="0" applyProtection="0"/>
    <xf numFmtId="177" fontId="227" fillId="0" borderId="77" applyNumberFormat="0" applyFill="0" applyAlignment="0" applyProtection="0"/>
    <xf numFmtId="177" fontId="227" fillId="0" borderId="0" applyNumberFormat="0" applyFill="0" applyBorder="0" applyAlignment="0" applyProtection="0"/>
    <xf numFmtId="177" fontId="225" fillId="0" borderId="0" applyProtection="0"/>
    <xf numFmtId="177" fontId="50" fillId="0" borderId="0" applyProtection="0"/>
    <xf numFmtId="177" fontId="228" fillId="0" borderId="13">
      <alignment horizontal="center"/>
    </xf>
    <xf numFmtId="177" fontId="228" fillId="0" borderId="0">
      <alignment horizontal="center"/>
    </xf>
    <xf numFmtId="292" fontId="92" fillId="0" borderId="0"/>
    <xf numFmtId="177" fontId="229" fillId="0" borderId="0" applyNumberFormat="0" applyFill="0" applyBorder="0" applyAlignment="0" applyProtection="0">
      <alignment vertical="top"/>
      <protection locked="0"/>
    </xf>
    <xf numFmtId="177" fontId="230" fillId="0" borderId="0" applyNumberFormat="0" applyFill="0" applyBorder="0" applyAlignment="0" applyProtection="0">
      <alignment vertical="top"/>
      <protection locked="0"/>
    </xf>
    <xf numFmtId="177" fontId="231" fillId="0" borderId="0" applyNumberFormat="0" applyFill="0" applyBorder="0" applyAlignment="0" applyProtection="0">
      <alignment vertical="top"/>
      <protection locked="0"/>
    </xf>
    <xf numFmtId="177" fontId="232" fillId="0" borderId="0" applyNumberFormat="0" applyFill="0" applyBorder="0" applyAlignment="0" applyProtection="0"/>
    <xf numFmtId="39" fontId="92" fillId="69" borderId="0"/>
    <xf numFmtId="176" fontId="233" fillId="0" borderId="0" applyNumberFormat="0" applyFill="0" applyBorder="0" applyProtection="0">
      <alignment horizontal="left" vertical="center" wrapText="1"/>
    </xf>
    <xf numFmtId="189" fontId="78" fillId="0" borderId="43" applyFill="0" applyBorder="0" applyAlignment="0">
      <alignment horizontal="center"/>
      <protection locked="0"/>
    </xf>
    <xf numFmtId="10" fontId="92" fillId="45" borderId="1" applyNumberFormat="0" applyBorder="0" applyAlignment="0" applyProtection="0"/>
    <xf numFmtId="237" fontId="78" fillId="0" borderId="0" applyFill="0" applyBorder="0" applyAlignment="0">
      <protection locked="0"/>
    </xf>
    <xf numFmtId="177" fontId="234" fillId="43" borderId="64" applyNumberFormat="0" applyAlignment="0" applyProtection="0"/>
    <xf numFmtId="177" fontId="235" fillId="0" borderId="0"/>
    <xf numFmtId="276" fontId="78" fillId="0" borderId="0" applyFill="0" applyBorder="0" applyAlignment="0" applyProtection="0">
      <protection locked="0"/>
    </xf>
    <xf numFmtId="177" fontId="194" fillId="69" borderId="0"/>
    <xf numFmtId="176" fontId="236" fillId="0" borderId="0" applyNumberFormat="0" applyFill="0" applyBorder="0" applyProtection="0">
      <alignment horizontal="left" vertical="center"/>
    </xf>
    <xf numFmtId="177" fontId="91" fillId="0" borderId="0" applyFont="0" applyFill="0" applyBorder="0" applyAlignment="0" applyProtection="0"/>
    <xf numFmtId="3" fontId="237" fillId="0" borderId="0"/>
    <xf numFmtId="293" fontId="3" fillId="0" borderId="0"/>
    <xf numFmtId="177" fontId="238" fillId="0" borderId="0" applyNumberFormat="0" applyFill="0" applyBorder="0" applyAlignment="0" applyProtection="0">
      <alignment vertical="top"/>
      <protection locked="0"/>
    </xf>
    <xf numFmtId="177" fontId="239" fillId="0" borderId="0" applyNumberFormat="0" applyFill="0" applyBorder="0" applyAlignment="0" applyProtection="0">
      <alignment vertical="top"/>
      <protection locked="0"/>
    </xf>
    <xf numFmtId="177" fontId="240" fillId="0" borderId="78" applyNumberFormat="0" applyFill="0" applyAlignment="0" applyProtection="0"/>
    <xf numFmtId="294" fontId="3" fillId="0" borderId="0"/>
    <xf numFmtId="295" fontId="3" fillId="0" borderId="0" applyFont="0" applyFill="0" applyBorder="0" applyAlignment="0" applyProtection="0"/>
    <xf numFmtId="296" fontId="3" fillId="0" borderId="0" applyFont="0" applyFill="0" applyBorder="0" applyAlignment="0" applyProtection="0"/>
    <xf numFmtId="297" fontId="3" fillId="0" borderId="0" applyFont="0" applyFill="0" applyBorder="0" applyAlignment="0" applyProtection="0"/>
    <xf numFmtId="298" fontId="3" fillId="0" borderId="0" applyFont="0" applyFill="0" applyBorder="0" applyAlignment="0" applyProtection="0"/>
    <xf numFmtId="29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7" fontId="241" fillId="0" borderId="13"/>
    <xf numFmtId="300" fontId="3" fillId="0" borderId="0" applyFont="0" applyFill="0" applyBorder="0" applyAlignment="0" applyProtection="0"/>
    <xf numFmtId="301" fontId="3" fillId="0" borderId="0" applyFont="0" applyFill="0" applyBorder="0" applyAlignment="0" applyProtection="0"/>
    <xf numFmtId="302" fontId="3" fillId="0" borderId="0" applyFont="0" applyFill="0" applyBorder="0" applyAlignment="0" applyProtection="0"/>
    <xf numFmtId="303" fontId="183" fillId="0" borderId="0">
      <protection locked="0"/>
    </xf>
    <xf numFmtId="304" fontId="200" fillId="0" borderId="0" applyFont="0" applyFill="0" applyBorder="0" applyAlignment="0" applyProtection="0"/>
    <xf numFmtId="177" fontId="242" fillId="52" borderId="0" applyNumberFormat="0" applyBorder="0" applyAlignment="0" applyProtection="0"/>
    <xf numFmtId="37" fontId="243" fillId="0" borderId="0"/>
    <xf numFmtId="177" fontId="94" fillId="0" borderId="0"/>
    <xf numFmtId="177" fontId="244" fillId="71" borderId="0" applyNumberFormat="0" applyFont="0" applyBorder="0" applyAlignment="0" applyProtection="0">
      <alignment horizontal="left" vertical="top" wrapText="1"/>
      <protection locked="0"/>
    </xf>
    <xf numFmtId="177" fontId="245" fillId="0" borderId="0"/>
    <xf numFmtId="305" fontId="3" fillId="0" borderId="0"/>
    <xf numFmtId="306" fontId="246" fillId="0" borderId="0"/>
    <xf numFmtId="307" fontId="114" fillId="0" borderId="0"/>
    <xf numFmtId="177" fontId="199" fillId="0" borderId="0"/>
    <xf numFmtId="200" fontId="6" fillId="0" borderId="0" applyFill="0" applyBorder="0" applyAlignment="0"/>
    <xf numFmtId="177" fontId="57" fillId="0" borderId="0"/>
    <xf numFmtId="177" fontId="1" fillId="0" borderId="0"/>
    <xf numFmtId="177" fontId="58" fillId="0" borderId="0"/>
    <xf numFmtId="177" fontId="247" fillId="0" borderId="0"/>
    <xf numFmtId="177" fontId="3" fillId="0" borderId="0">
      <alignment vertical="center"/>
    </xf>
    <xf numFmtId="177" fontId="184" fillId="0" borderId="0"/>
    <xf numFmtId="177" fontId="248" fillId="0" borderId="0"/>
    <xf numFmtId="176" fontId="1" fillId="0" borderId="0"/>
    <xf numFmtId="177" fontId="249" fillId="0" borderId="0"/>
    <xf numFmtId="177" fontId="1" fillId="0" borderId="0">
      <alignment vertical="center"/>
    </xf>
    <xf numFmtId="230" fontId="0" fillId="0" borderId="0"/>
    <xf numFmtId="308" fontId="1" fillId="0" borderId="0">
      <alignment vertical="center"/>
    </xf>
    <xf numFmtId="309" fontId="99" fillId="0" borderId="0" applyBorder="0"/>
    <xf numFmtId="310" fontId="237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230" fontId="3" fillId="0" borderId="0"/>
    <xf numFmtId="177" fontId="211" fillId="72" borderId="79">
      <alignment vertical="top" wrapText="1"/>
    </xf>
    <xf numFmtId="177" fontId="237" fillId="44" borderId="80" applyNumberFormat="0" applyFont="0" applyAlignment="0" applyProtection="0"/>
    <xf numFmtId="177" fontId="3" fillId="44" borderId="80" applyNumberFormat="0" applyFont="0" applyAlignment="0" applyProtection="0"/>
    <xf numFmtId="177" fontId="132" fillId="44" borderId="80" applyNumberFormat="0" applyFont="0" applyAlignment="0" applyProtection="0"/>
    <xf numFmtId="177" fontId="250" fillId="0" borderId="81" applyNumberFormat="0" applyFill="0" applyBorder="0">
      <alignment horizontal="left"/>
      <protection locked="0"/>
    </xf>
    <xf numFmtId="37" fontId="114" fillId="0" borderId="0"/>
    <xf numFmtId="38" fontId="251" fillId="0" borderId="0" applyFont="0" applyFill="0" applyBorder="0" applyAlignment="0" applyProtection="0"/>
    <xf numFmtId="177" fontId="251" fillId="0" borderId="0" applyFont="0" applyFill="0" applyBorder="0" applyAlignment="0" applyProtection="0"/>
    <xf numFmtId="40" fontId="251" fillId="0" borderId="0" applyFont="0" applyFill="0" applyBorder="0" applyAlignment="0" applyProtection="0"/>
    <xf numFmtId="40" fontId="252" fillId="0" borderId="0" applyFont="0" applyFill="0" applyBorder="0" applyAlignment="0" applyProtection="0"/>
    <xf numFmtId="40" fontId="253" fillId="0" borderId="0" applyFont="0" applyFill="0" applyBorder="0" applyAlignment="0" applyProtection="0"/>
    <xf numFmtId="38" fontId="253" fillId="0" borderId="0" applyFont="0" applyFill="0" applyBorder="0" applyAlignment="0" applyProtection="0"/>
    <xf numFmtId="208" fontId="90" fillId="0" borderId="0" applyFont="0" applyFill="0" applyBorder="0" applyAlignment="0" applyProtection="0"/>
    <xf numFmtId="177" fontId="254" fillId="50" borderId="63" applyNumberFormat="0" applyAlignment="0" applyProtection="0"/>
    <xf numFmtId="177" fontId="255" fillId="45" borderId="0"/>
    <xf numFmtId="311" fontId="91" fillId="0" borderId="0" applyFont="0" applyFill="0" applyBorder="0" applyProtection="0">
      <alignment horizontal="right"/>
    </xf>
    <xf numFmtId="312" fontId="91" fillId="0" borderId="0" applyFont="0" applyFill="0" applyBorder="0" applyProtection="0">
      <alignment horizontal="right"/>
    </xf>
    <xf numFmtId="14" fontId="154" fillId="0" borderId="0">
      <alignment horizontal="center" wrapText="1"/>
      <protection locked="0"/>
    </xf>
    <xf numFmtId="313" fontId="154" fillId="0" borderId="50" applyFont="0" applyFill="0" applyBorder="0" applyAlignment="0" applyProtection="0">
      <alignment horizontal="right"/>
    </xf>
    <xf numFmtId="254" fontId="94" fillId="0" borderId="0" applyFont="0" applyFill="0" applyBorder="0" applyAlignment="0" applyProtection="0"/>
    <xf numFmtId="219" fontId="114" fillId="0" borderId="0" applyFont="0" applyFill="0" applyBorder="0" applyAlignment="0" applyProtection="0"/>
    <xf numFmtId="314" fontId="3" fillId="0" borderId="0" applyFont="0" applyFill="0" applyBorder="0" applyAlignment="0" applyProtection="0"/>
    <xf numFmtId="2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315" fontId="25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9" fillId="0" borderId="0" applyFont="0" applyFill="0" applyBorder="0" applyAlignment="0" applyProtection="0"/>
    <xf numFmtId="316" fontId="256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199" fillId="0" borderId="0" applyFont="0" applyFill="0" applyBorder="0" applyAlignment="0" applyProtection="0"/>
    <xf numFmtId="9" fontId="132" fillId="0" borderId="0" applyFont="0" applyFill="0" applyBorder="0" applyAlignment="0" applyProtection="0">
      <alignment vertical="center"/>
    </xf>
    <xf numFmtId="317" fontId="91" fillId="0" borderId="0" applyFont="0" applyFill="0" applyBorder="0" applyProtection="0">
      <alignment horizontal="right"/>
    </xf>
    <xf numFmtId="318" fontId="91" fillId="0" borderId="0" applyFont="0" applyFill="0" applyBorder="0" applyProtection="0">
      <alignment horizontal="right"/>
    </xf>
    <xf numFmtId="10" fontId="91" fillId="0" borderId="0" applyFont="0" applyFill="0" applyBorder="0" applyAlignment="0" applyProtection="0"/>
    <xf numFmtId="9" fontId="91" fillId="0" borderId="9" applyNumberFormat="0" applyBorder="0"/>
    <xf numFmtId="319" fontId="183" fillId="0" borderId="0">
      <protection locked="0"/>
    </xf>
    <xf numFmtId="10" fontId="257" fillId="0" borderId="0" applyFont="0" applyFill="0" applyBorder="0" applyAlignment="0" applyProtection="0"/>
    <xf numFmtId="320" fontId="3" fillId="0" borderId="0" applyFont="0" applyFill="0" applyBorder="0" applyAlignment="0" applyProtection="0"/>
    <xf numFmtId="176" fontId="258" fillId="0" borderId="0" applyNumberFormat="0" applyFill="0" applyBorder="0" applyProtection="0">
      <alignment horizontal="right" vertical="center"/>
    </xf>
    <xf numFmtId="4" fontId="206" fillId="0" borderId="0">
      <alignment horizontal="right"/>
    </xf>
    <xf numFmtId="4" fontId="1" fillId="0" borderId="0" applyFont="0" applyFill="0" applyBorder="0" applyAlignment="0" applyProtection="0">
      <alignment horizontal="right" vertical="center"/>
    </xf>
    <xf numFmtId="177" fontId="91" fillId="0" borderId="0" applyNumberFormat="0" applyFont="0" applyFill="0" applyBorder="0" applyAlignment="0" applyProtection="0">
      <alignment horizontal="left"/>
    </xf>
    <xf numFmtId="15" fontId="91" fillId="0" borderId="0" applyFont="0" applyFill="0" applyBorder="0" applyAlignment="0" applyProtection="0"/>
    <xf numFmtId="4" fontId="91" fillId="0" borderId="0" applyFont="0" applyFill="0" applyBorder="0" applyAlignment="0" applyProtection="0"/>
    <xf numFmtId="177" fontId="259" fillId="0" borderId="13">
      <alignment horizontal="center"/>
    </xf>
    <xf numFmtId="3" fontId="91" fillId="0" borderId="0" applyFont="0" applyFill="0" applyBorder="0" applyAlignment="0" applyProtection="0"/>
    <xf numFmtId="177" fontId="91" fillId="73" borderId="0" applyNumberFormat="0" applyFont="0" applyBorder="0" applyAlignment="0" applyProtection="0"/>
    <xf numFmtId="37" fontId="91" fillId="0" borderId="0"/>
    <xf numFmtId="4" fontId="260" fillId="0" borderId="0">
      <alignment horizontal="right"/>
    </xf>
    <xf numFmtId="14" fontId="251" fillId="0" borderId="0" applyNumberFormat="0" applyFill="0" applyBorder="0" applyAlignment="0" applyProtection="0">
      <alignment horizontal="left"/>
    </xf>
    <xf numFmtId="176" fontId="3" fillId="0" borderId="0" applyNumberFormat="0" applyFill="0" applyBorder="0" applyAlignment="0" applyProtection="0"/>
    <xf numFmtId="230" fontId="3" fillId="0" borderId="0" applyNumberFormat="0" applyFill="0" applyBorder="0" applyAlignment="0" applyProtection="0"/>
    <xf numFmtId="177" fontId="261" fillId="0" borderId="82" applyAlignment="0">
      <alignment vertical="center" wrapText="1"/>
    </xf>
    <xf numFmtId="177" fontId="262" fillId="0" borderId="83">
      <alignment horizontal="center" vertical="center" wrapText="1"/>
    </xf>
    <xf numFmtId="177" fontId="262" fillId="0" borderId="82">
      <alignment horizontal="center" vertical="center" wrapText="1"/>
    </xf>
    <xf numFmtId="177" fontId="255" fillId="0" borderId="0"/>
    <xf numFmtId="177" fontId="263" fillId="0" borderId="0" applyFont="0" applyFill="0" applyBorder="0" applyAlignment="0" applyProtection="0"/>
    <xf numFmtId="177" fontId="264" fillId="48" borderId="0" applyNumberFormat="0" applyBorder="0" applyAlignment="0" applyProtection="0"/>
    <xf numFmtId="177" fontId="265" fillId="0" borderId="0">
      <alignment horizontal="left"/>
    </xf>
    <xf numFmtId="177" fontId="266" fillId="74" borderId="74"/>
    <xf numFmtId="177" fontId="251" fillId="41" borderId="1">
      <alignment horizontal="right"/>
    </xf>
    <xf numFmtId="177" fontId="267" fillId="0" borderId="0" applyNumberFormat="0" applyFill="0" applyBorder="0" applyProtection="0">
      <alignment horizontal="right"/>
    </xf>
    <xf numFmtId="177" fontId="167" fillId="0" borderId="0" applyNumberFormat="0" applyFill="0" applyBorder="0" applyProtection="0">
      <alignment horizontal="right"/>
    </xf>
    <xf numFmtId="49" fontId="268" fillId="75" borderId="71">
      <alignment horizontal="left" vertical="center"/>
    </xf>
    <xf numFmtId="321" fontId="3" fillId="0" borderId="50"/>
    <xf numFmtId="322" fontId="3" fillId="0" borderId="50"/>
    <xf numFmtId="323" fontId="92" fillId="0" borderId="0" applyFill="0" applyBorder="0" applyProtection="0"/>
    <xf numFmtId="177" fontId="92" fillId="0" borderId="0"/>
    <xf numFmtId="177" fontId="99" fillId="0" borderId="0"/>
    <xf numFmtId="41" fontId="6" fillId="0" borderId="0">
      <alignment horizontal="center"/>
    </xf>
    <xf numFmtId="177" fontId="269" fillId="0" borderId="0"/>
    <xf numFmtId="254" fontId="94" fillId="0" borderId="0">
      <alignment horizontal="center"/>
    </xf>
    <xf numFmtId="177" fontId="237" fillId="0" borderId="0"/>
    <xf numFmtId="177" fontId="237" fillId="0" borderId="0">
      <alignment vertical="top"/>
    </xf>
    <xf numFmtId="219" fontId="114" fillId="0" borderId="0">
      <alignment horizontal="center"/>
    </xf>
    <xf numFmtId="176" fontId="1" fillId="0" borderId="0">
      <alignment vertical="center"/>
    </xf>
    <xf numFmtId="43" fontId="3" fillId="48" borderId="0" applyNumberFormat="0" applyBorder="0" applyProtection="0">
      <alignment horizontal="left"/>
    </xf>
    <xf numFmtId="1" fontId="3" fillId="0" borderId="0" applyNumberFormat="0" applyFill="0" applyBorder="0" applyAlignment="0" applyProtection="0"/>
    <xf numFmtId="177" fontId="241" fillId="0" borderId="0"/>
    <xf numFmtId="40" fontId="270" fillId="0" borderId="0" applyBorder="0">
      <alignment horizontal="right"/>
    </xf>
    <xf numFmtId="177" fontId="3" fillId="0" borderId="0" applyBorder="0">
      <alignment horizontal="center" vertical="center"/>
    </xf>
    <xf numFmtId="324" fontId="3" fillId="0" borderId="0" applyBorder="0">
      <alignment horizontal="center" vertical="center"/>
    </xf>
    <xf numFmtId="177" fontId="271" fillId="0" borderId="84" applyBorder="0">
      <alignment horizontal="left" vertical="top" wrapText="1"/>
    </xf>
    <xf numFmtId="38" fontId="272" fillId="0" borderId="0" applyFill="0" applyBorder="0" applyAlignment="0" applyProtection="0"/>
    <xf numFmtId="315" fontId="273" fillId="0" borderId="0" applyFill="0" applyBorder="0" applyAlignment="0" applyProtection="0"/>
    <xf numFmtId="177" fontId="274" fillId="0" borderId="0" applyFill="0" applyBorder="0">
      <alignment vertical="center"/>
    </xf>
    <xf numFmtId="177" fontId="275" fillId="0" borderId="0"/>
    <xf numFmtId="177" fontId="168" fillId="0" borderId="0"/>
    <xf numFmtId="49" fontId="99" fillId="0" borderId="0" applyFill="0" applyBorder="0" applyAlignment="0"/>
    <xf numFmtId="325" fontId="94" fillId="0" borderId="0" applyFill="0" applyBorder="0" applyAlignment="0"/>
    <xf numFmtId="326" fontId="114" fillId="0" borderId="0" applyFill="0" applyBorder="0" applyAlignment="0"/>
    <xf numFmtId="327" fontId="201" fillId="0" borderId="0" applyFont="0" applyFill="0" applyBorder="0" applyAlignment="0" applyProtection="0">
      <alignment horizontal="left"/>
    </xf>
    <xf numFmtId="177" fontId="276" fillId="0" borderId="0" applyNumberFormat="0" applyFill="0" applyBorder="0" applyAlignment="0" applyProtection="0"/>
    <xf numFmtId="177" fontId="277" fillId="0" borderId="0" applyNumberFormat="0" applyFill="0" applyBorder="0" applyProtection="0">
      <alignment horizontal="left"/>
    </xf>
    <xf numFmtId="176" fontId="277" fillId="0" borderId="0" applyNumberFormat="0" applyFill="0" applyBorder="0" applyProtection="0">
      <alignment horizontal="left" vertical="center"/>
    </xf>
    <xf numFmtId="177" fontId="50" fillId="0" borderId="0"/>
    <xf numFmtId="177" fontId="21" fillId="0" borderId="0"/>
    <xf numFmtId="235" fontId="3" fillId="0" borderId="0" applyBorder="0"/>
    <xf numFmtId="177" fontId="278" fillId="0" borderId="85" applyNumberFormat="0" applyFill="0" applyAlignment="0" applyProtection="0"/>
    <xf numFmtId="177" fontId="10" fillId="0" borderId="67" applyProtection="0"/>
    <xf numFmtId="328" fontId="3" fillId="0" borderId="0" applyFont="0" applyFill="0" applyBorder="0" applyAlignment="0" applyProtection="0"/>
    <xf numFmtId="329" fontId="3" fillId="0" borderId="0" applyFont="0" applyFill="0" applyBorder="0" applyAlignment="0" applyProtection="0"/>
    <xf numFmtId="330" fontId="90" fillId="0" borderId="0" applyFont="0" applyFill="0" applyBorder="0" applyAlignment="0" applyProtection="0"/>
    <xf numFmtId="177" fontId="279" fillId="0" borderId="0" applyNumberFormat="0" applyFill="0" applyBorder="0" applyAlignment="0" applyProtection="0"/>
    <xf numFmtId="177" fontId="280" fillId="0" borderId="86" applyNumberFormat="0" applyFill="0" applyAlignment="0" applyProtection="0"/>
    <xf numFmtId="177" fontId="281" fillId="0" borderId="87" applyNumberFormat="0" applyFill="0" applyAlignment="0" applyProtection="0"/>
    <xf numFmtId="177" fontId="282" fillId="0" borderId="88" applyNumberFormat="0" applyFill="0" applyAlignment="0" applyProtection="0"/>
    <xf numFmtId="177" fontId="282" fillId="0" borderId="0" applyNumberFormat="0" applyFill="0" applyBorder="0" applyAlignment="0" applyProtection="0"/>
    <xf numFmtId="331" fontId="92" fillId="0" borderId="0" applyFont="0" applyFill="0" applyBorder="0" applyAlignment="0" applyProtection="0"/>
    <xf numFmtId="10" fontId="256" fillId="0" borderId="74" applyNumberFormat="0" applyFont="0" applyFill="0" applyAlignment="0" applyProtection="0"/>
    <xf numFmtId="177" fontId="99" fillId="76" borderId="0" applyNumberFormat="0" applyBorder="0" applyAlignment="0" applyProtection="0"/>
    <xf numFmtId="332" fontId="3" fillId="0" borderId="0" applyFont="0" applyFill="0" applyBorder="0" applyAlignment="0" applyProtection="0"/>
    <xf numFmtId="176" fontId="283" fillId="0" borderId="0" applyNumberFormat="0" applyFill="0" applyBorder="0" applyAlignment="0" applyProtection="0">
      <alignment vertical="center"/>
    </xf>
    <xf numFmtId="177" fontId="284" fillId="0" borderId="89" applyNumberFormat="0" applyFill="0" applyAlignment="0" applyProtection="0"/>
    <xf numFmtId="176" fontId="169" fillId="77" borderId="90" applyNumberFormat="0" applyAlignment="0" applyProtection="0">
      <alignment vertical="center"/>
    </xf>
    <xf numFmtId="333" fontId="3" fillId="0" borderId="0" applyFont="0" applyFill="0" applyBorder="0" applyAlignment="0" applyProtection="0"/>
    <xf numFmtId="176" fontId="236" fillId="0" borderId="0" applyNumberFormat="0" applyFill="0" applyBorder="0" applyProtection="0">
      <alignment horizontal="right" vertical="center"/>
    </xf>
    <xf numFmtId="177" fontId="284" fillId="0" borderId="0" applyNumberFormat="0" applyFill="0" applyBorder="0" applyAlignment="0" applyProtection="0"/>
    <xf numFmtId="177" fontId="285" fillId="0" borderId="0" applyNumberFormat="0" applyFill="0" applyBorder="0" applyAlignment="0" applyProtection="0"/>
    <xf numFmtId="177" fontId="21" fillId="0" borderId="0">
      <alignment horizontal="left"/>
    </xf>
    <xf numFmtId="177" fontId="286" fillId="0" borderId="0"/>
    <xf numFmtId="177" fontId="6" fillId="0" borderId="0" applyNumberFormat="0" applyFont="0" applyFill="0" applyBorder="0" applyProtection="0">
      <alignment wrapText="1"/>
    </xf>
    <xf numFmtId="177" fontId="3" fillId="0" borderId="32">
      <alignment horizontal="center"/>
      <protection locked="0"/>
    </xf>
    <xf numFmtId="334" fontId="21" fillId="0" borderId="28" applyFont="0" applyFill="0" applyBorder="0" applyAlignment="0" applyProtection="0"/>
    <xf numFmtId="335" fontId="114" fillId="0" borderId="0"/>
    <xf numFmtId="177" fontId="287" fillId="68" borderId="68" applyNumberFormat="0" applyAlignment="0" applyProtection="0"/>
    <xf numFmtId="9" fontId="288" fillId="0" borderId="0" applyFont="0" applyFill="0" applyBorder="0" applyAlignment="0" applyProtection="0"/>
    <xf numFmtId="41" fontId="289" fillId="0" borderId="0" applyFont="0" applyFill="0" applyBorder="0" applyAlignment="0" applyProtection="0"/>
    <xf numFmtId="43" fontId="289" fillId="0" borderId="0" applyFont="0" applyFill="0" applyBorder="0" applyAlignment="0" applyProtection="0"/>
    <xf numFmtId="225" fontId="289" fillId="0" borderId="0" applyFont="0" applyFill="0" applyBorder="0" applyAlignment="0" applyProtection="0"/>
    <xf numFmtId="227" fontId="289" fillId="0" borderId="0" applyFont="0" applyFill="0" applyBorder="0" applyAlignment="0" applyProtection="0"/>
    <xf numFmtId="177" fontId="289" fillId="0" borderId="0"/>
    <xf numFmtId="177" fontId="290" fillId="0" borderId="0" applyNumberFormat="0" applyFill="0" applyBorder="0" applyAlignment="0" applyProtection="0">
      <alignment vertical="top"/>
      <protection locked="0"/>
    </xf>
    <xf numFmtId="177" fontId="291" fillId="0" borderId="0" applyNumberFormat="0" applyFill="0" applyBorder="0" applyAlignment="0" applyProtection="0">
      <alignment vertical="top"/>
      <protection locked="0"/>
    </xf>
    <xf numFmtId="177" fontId="292" fillId="0" borderId="0" applyFont="0" applyFill="0" applyBorder="0" applyAlignment="0" applyProtection="0"/>
    <xf numFmtId="177" fontId="139" fillId="63" borderId="0" applyNumberFormat="0" applyBorder="0" applyAlignment="0" applyProtection="0">
      <alignment vertical="center"/>
    </xf>
    <xf numFmtId="177" fontId="139" fillId="64" borderId="0" applyNumberFormat="0" applyBorder="0" applyAlignment="0" applyProtection="0">
      <alignment vertical="center"/>
    </xf>
    <xf numFmtId="177" fontId="139" fillId="58" borderId="0" applyNumberFormat="0" applyBorder="0" applyAlignment="0" applyProtection="0">
      <alignment vertical="center"/>
    </xf>
    <xf numFmtId="177" fontId="139" fillId="61" borderId="0" applyNumberFormat="0" applyBorder="0" applyAlignment="0" applyProtection="0">
      <alignment vertical="center"/>
    </xf>
    <xf numFmtId="336" fontId="3" fillId="0" borderId="0" applyFont="0" applyFill="0" applyBorder="0" applyAlignment="0" applyProtection="0"/>
    <xf numFmtId="337" fontId="3" fillId="0" borderId="0" applyFont="0" applyFill="0" applyBorder="0" applyAlignment="0" applyProtection="0"/>
    <xf numFmtId="177" fontId="293" fillId="0" borderId="91" applyNumberFormat="0" applyFill="0" applyAlignment="0" applyProtection="0">
      <alignment vertical="center"/>
    </xf>
    <xf numFmtId="177" fontId="294" fillId="0" borderId="92" applyNumberFormat="0" applyFill="0" applyAlignment="0" applyProtection="0">
      <alignment vertical="center"/>
    </xf>
    <xf numFmtId="177" fontId="295" fillId="0" borderId="93" applyNumberFormat="0" applyFill="0" applyAlignment="0" applyProtection="0">
      <alignment vertical="center"/>
    </xf>
    <xf numFmtId="177" fontId="295" fillId="0" borderId="0" applyNumberFormat="0" applyFill="0" applyBorder="0" applyAlignment="0" applyProtection="0">
      <alignment vertical="center"/>
    </xf>
    <xf numFmtId="177" fontId="296" fillId="0" borderId="0" applyNumberFormat="0" applyFill="0" applyBorder="0" applyAlignment="0" applyProtection="0">
      <alignment vertical="center"/>
    </xf>
    <xf numFmtId="37" fontId="297" fillId="0" borderId="0"/>
    <xf numFmtId="177" fontId="298" fillId="0" borderId="0"/>
    <xf numFmtId="177" fontId="299" fillId="0" borderId="0" applyNumberFormat="0" applyFill="0" applyBorder="0" applyAlignment="0" applyProtection="0">
      <alignment vertical="center"/>
    </xf>
    <xf numFmtId="177" fontId="300" fillId="0" borderId="0" applyNumberFormat="0" applyFill="0" applyBorder="0" applyAlignment="0" applyProtection="0">
      <alignment vertical="top"/>
      <protection locked="0"/>
    </xf>
    <xf numFmtId="177" fontId="301" fillId="0" borderId="0" applyNumberFormat="0" applyFill="0" applyBorder="0" applyAlignment="0" applyProtection="0">
      <alignment vertical="top"/>
      <protection locked="0"/>
    </xf>
    <xf numFmtId="49" fontId="27" fillId="0" borderId="36" applyFont="0" applyBorder="0" applyAlignment="0">
      <alignment vertical="center"/>
    </xf>
    <xf numFmtId="177" fontId="302" fillId="45" borderId="64" applyNumberFormat="0" applyAlignment="0" applyProtection="0">
      <alignment vertical="center"/>
    </xf>
    <xf numFmtId="177" fontId="96" fillId="0" borderId="0">
      <protection locked="0"/>
    </xf>
    <xf numFmtId="177" fontId="303" fillId="0" borderId="0" applyNumberFormat="0" applyFill="0" applyBorder="0" applyAlignment="0" applyProtection="0"/>
    <xf numFmtId="177" fontId="304" fillId="0" borderId="0" applyNumberFormat="0" applyFill="0" applyBorder="0" applyAlignment="0" applyProtection="0"/>
    <xf numFmtId="177" fontId="305" fillId="14" borderId="0" applyNumberFormat="0" applyBorder="0" applyAlignment="0" applyProtection="0">
      <alignment vertical="center"/>
    </xf>
    <xf numFmtId="177" fontId="64" fillId="0" borderId="0"/>
    <xf numFmtId="177" fontId="0" fillId="0" borderId="0">
      <alignment vertical="center"/>
    </xf>
    <xf numFmtId="177" fontId="64" fillId="0" borderId="0">
      <alignment vertical="center"/>
    </xf>
    <xf numFmtId="0" fontId="1" fillId="0" borderId="0">
      <alignment vertical="center"/>
    </xf>
    <xf numFmtId="177" fontId="306" fillId="49" borderId="0" applyNumberFormat="0" applyBorder="0" applyAlignment="0" applyProtection="0">
      <alignment vertical="center"/>
    </xf>
    <xf numFmtId="177" fontId="307" fillId="13" borderId="0" applyNumberFormat="0" applyBorder="0" applyAlignment="0" applyProtection="0">
      <alignment vertical="center"/>
    </xf>
    <xf numFmtId="338" fontId="114" fillId="0" borderId="0" applyFont="0" applyFill="0" applyBorder="0" applyAlignment="0" applyProtection="0"/>
    <xf numFmtId="339" fontId="114" fillId="0" borderId="0" applyFont="0" applyFill="0" applyBorder="0" applyAlignment="0" applyProtection="0"/>
    <xf numFmtId="177" fontId="308" fillId="0" borderId="62" applyNumberFormat="0" applyFill="0" applyAlignment="0" applyProtection="0">
      <alignment vertical="center"/>
    </xf>
    <xf numFmtId="340" fontId="96" fillId="0" borderId="0" applyFont="0" applyFill="0" applyBorder="0" applyAlignment="0" applyProtection="0"/>
    <xf numFmtId="341" fontId="96" fillId="0" borderId="0" applyFont="0" applyFill="0" applyBorder="0" applyAlignment="0" applyProtection="0"/>
    <xf numFmtId="177" fontId="309" fillId="11" borderId="59" applyNumberFormat="0" applyAlignment="0" applyProtection="0">
      <alignment vertical="center"/>
    </xf>
    <xf numFmtId="177" fontId="310" fillId="12" borderId="60" applyNumberFormat="0" applyAlignment="0" applyProtection="0">
      <alignment vertical="center"/>
    </xf>
    <xf numFmtId="177" fontId="311" fillId="0" borderId="0" applyNumberFormat="0" applyFill="0" applyBorder="0" applyAlignment="0" applyProtection="0">
      <alignment vertical="center"/>
    </xf>
    <xf numFmtId="177" fontId="312" fillId="0" borderId="0" applyNumberFormat="0" applyFill="0" applyBorder="0" applyAlignment="0" applyProtection="0">
      <alignment vertical="center"/>
    </xf>
    <xf numFmtId="177" fontId="313" fillId="0" borderId="61" applyNumberFormat="0" applyFill="0" applyAlignment="0" applyProtection="0">
      <alignment vertical="center"/>
    </xf>
    <xf numFmtId="177" fontId="314" fillId="0" borderId="0" applyNumberFormat="0" applyFill="0" applyBorder="0" applyAlignment="0" applyProtection="0">
      <alignment vertical="top"/>
      <protection locked="0"/>
    </xf>
    <xf numFmtId="205" fontId="0" fillId="0" borderId="0" applyFont="0" applyFill="0" applyBorder="0" applyAlignment="0" applyProtection="0"/>
    <xf numFmtId="342" fontId="0" fillId="0" borderId="0" applyFont="0" applyFill="0" applyBorder="0" applyAlignment="0" applyProtection="0"/>
    <xf numFmtId="40" fontId="315" fillId="0" borderId="0" applyFont="0" applyFill="0" applyBorder="0" applyAlignment="0" applyProtection="0"/>
    <xf numFmtId="38" fontId="315" fillId="0" borderId="0" applyFont="0" applyFill="0" applyBorder="0" applyAlignment="0" applyProtection="0"/>
    <xf numFmtId="38" fontId="252" fillId="0" borderId="0" applyFont="0" applyFill="0" applyBorder="0" applyAlignment="0" applyProtection="0"/>
    <xf numFmtId="207" fontId="0" fillId="0" borderId="0" applyFont="0" applyFill="0" applyBorder="0" applyAlignment="0" applyProtection="0"/>
    <xf numFmtId="343" fontId="0" fillId="0" borderId="0" applyFont="0" applyFill="0" applyBorder="0" applyAlignment="0" applyProtection="0"/>
    <xf numFmtId="41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1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177" fontId="316" fillId="0" borderId="0"/>
    <xf numFmtId="177" fontId="192" fillId="0" borderId="0" applyNumberFormat="0" applyFill="0" applyBorder="0" applyAlignment="0" applyProtection="0">
      <alignment vertical="center"/>
    </xf>
    <xf numFmtId="177" fontId="317" fillId="0" borderId="0" applyNumberFormat="0" applyFill="0" applyBorder="0" applyAlignment="0" applyProtection="0">
      <alignment vertical="center"/>
    </xf>
    <xf numFmtId="177" fontId="318" fillId="0" borderId="0" applyNumberFormat="0" applyFill="0" applyBorder="0" applyAlignment="0" applyProtection="0">
      <alignment vertical="center"/>
    </xf>
    <xf numFmtId="177" fontId="140" fillId="16" borderId="0" applyNumberFormat="0" applyBorder="0" applyAlignment="0" applyProtection="0">
      <alignment vertical="center"/>
    </xf>
    <xf numFmtId="177" fontId="140" fillId="20" borderId="0" applyNumberFormat="0" applyBorder="0" applyAlignment="0" applyProtection="0">
      <alignment vertical="center"/>
    </xf>
    <xf numFmtId="177" fontId="140" fillId="24" borderId="0" applyNumberFormat="0" applyBorder="0" applyAlignment="0" applyProtection="0">
      <alignment vertical="center"/>
    </xf>
    <xf numFmtId="177" fontId="140" fillId="28" borderId="0" applyNumberFormat="0" applyBorder="0" applyAlignment="0" applyProtection="0">
      <alignment vertical="center"/>
    </xf>
    <xf numFmtId="177" fontId="140" fillId="32" borderId="0" applyNumberFormat="0" applyBorder="0" applyAlignment="0" applyProtection="0">
      <alignment vertical="center"/>
    </xf>
    <xf numFmtId="177" fontId="140" fillId="36" borderId="0" applyNumberFormat="0" applyBorder="0" applyAlignment="0" applyProtection="0">
      <alignment vertical="center"/>
    </xf>
    <xf numFmtId="177" fontId="319" fillId="15" borderId="0" applyNumberFormat="0" applyBorder="0" applyAlignment="0" applyProtection="0">
      <alignment vertical="center"/>
    </xf>
    <xf numFmtId="177" fontId="320" fillId="11" borderId="58" applyNumberFormat="0" applyAlignment="0" applyProtection="0">
      <alignment vertical="center"/>
    </xf>
    <xf numFmtId="177" fontId="321" fillId="78" borderId="59" applyNumberFormat="0" applyAlignment="0" applyProtection="0">
      <alignment vertical="center"/>
    </xf>
    <xf numFmtId="177" fontId="234" fillId="50" borderId="64" applyNumberFormat="0" applyAlignment="0" applyProtection="0"/>
    <xf numFmtId="197" fontId="184" fillId="0" borderId="0" applyFont="0" applyFill="0" applyBorder="0" applyAlignment="0" applyProtection="0"/>
    <xf numFmtId="196" fontId="184" fillId="0" borderId="0" applyFont="0" applyFill="0" applyBorder="0" applyAlignment="0" applyProtection="0"/>
    <xf numFmtId="177" fontId="91" fillId="44" borderId="80" applyNumberFormat="0" applyFont="0" applyAlignment="0" applyProtection="0">
      <alignment vertical="center"/>
    </xf>
    <xf numFmtId="177" fontId="297" fillId="0" borderId="0"/>
    <xf numFmtId="177" fontId="298" fillId="0" borderId="0" applyNumberFormat="0" applyFill="0" applyBorder="0" applyAlignment="0" applyProtection="0"/>
    <xf numFmtId="177" fontId="322" fillId="0" borderId="0" applyNumberFormat="0" applyFill="0" applyBorder="0" applyAlignment="0" applyProtection="0"/>
    <xf numFmtId="177" fontId="315" fillId="0" borderId="0" applyFont="0" applyFill="0" applyBorder="0" applyAlignment="0" applyProtection="0"/>
    <xf numFmtId="9" fontId="323" fillId="0" borderId="0" applyFont="0" applyFill="0" applyBorder="0" applyAlignment="0" applyProtection="0"/>
    <xf numFmtId="177" fontId="96" fillId="0" borderId="0"/>
    <xf numFmtId="177" fontId="252" fillId="0" borderId="0" applyFont="0" applyFill="0" applyBorder="0" applyAlignment="0" applyProtection="0"/>
    <xf numFmtId="40" fontId="324" fillId="0" borderId="0" applyFont="0" applyFill="0" applyBorder="0" applyAlignment="0" applyProtection="0"/>
    <xf numFmtId="38" fontId="324" fillId="0" borderId="0" applyFont="0" applyFill="0" applyBorder="0" applyAlignment="0" applyProtection="0"/>
    <xf numFmtId="177" fontId="325" fillId="0" borderId="0" applyNumberFormat="0" applyFill="0" applyBorder="0" applyAlignment="0" applyProtection="0"/>
    <xf numFmtId="177" fontId="326" fillId="52" borderId="0" applyNumberFormat="0" applyBorder="0" applyAlignment="0" applyProtection="0">
      <alignment vertical="center"/>
    </xf>
    <xf numFmtId="177" fontId="133" fillId="10" borderId="55" applyNumberFormat="0" applyFont="0" applyAlignment="0" applyProtection="0">
      <alignment vertical="center"/>
    </xf>
    <xf numFmtId="177" fontId="327" fillId="0" borderId="0"/>
    <xf numFmtId="177" fontId="328" fillId="0" borderId="0"/>
    <xf numFmtId="177" fontId="329" fillId="0" borderId="0" applyNumberFormat="0" applyFill="0" applyBorder="0" applyAlignment="0" applyProtection="0">
      <alignment vertical="center"/>
    </xf>
    <xf numFmtId="177" fontId="330" fillId="68" borderId="68" applyNumberFormat="0" applyAlignment="0" applyProtection="0">
      <alignment vertical="center"/>
    </xf>
    <xf numFmtId="177" fontId="299" fillId="0" borderId="89" applyNumberFormat="0" applyFill="0" applyAlignment="0" applyProtection="0">
      <alignment vertical="center"/>
    </xf>
    <xf numFmtId="177" fontId="331" fillId="0" borderId="72" applyNumberFormat="0" applyFill="0" applyAlignment="0" applyProtection="0">
      <alignment vertical="center"/>
    </xf>
    <xf numFmtId="177" fontId="332" fillId="52" borderId="64" applyNumberFormat="0" applyAlignment="0" applyProtection="0">
      <alignment vertical="center"/>
    </xf>
    <xf numFmtId="4" fontId="183" fillId="0" borderId="0">
      <protection locked="0"/>
    </xf>
    <xf numFmtId="344" fontId="96" fillId="0" borderId="0">
      <protection locked="0"/>
    </xf>
    <xf numFmtId="177" fontId="147" fillId="0" borderId="0">
      <alignment vertical="center"/>
    </xf>
    <xf numFmtId="177" fontId="333" fillId="0" borderId="0" applyNumberFormat="0" applyFill="0" applyBorder="0" applyAlignment="0" applyProtection="0">
      <alignment vertical="center"/>
    </xf>
    <xf numFmtId="177" fontId="334" fillId="0" borderId="86" applyNumberFormat="0" applyFill="0" applyAlignment="0" applyProtection="0">
      <alignment vertical="center"/>
    </xf>
    <xf numFmtId="177" fontId="335" fillId="0" borderId="87" applyNumberFormat="0" applyFill="0" applyAlignment="0" applyProtection="0">
      <alignment vertical="center"/>
    </xf>
    <xf numFmtId="177" fontId="336" fillId="0" borderId="88" applyNumberFormat="0" applyFill="0" applyAlignment="0" applyProtection="0">
      <alignment vertical="center"/>
    </xf>
    <xf numFmtId="177" fontId="336" fillId="0" borderId="0" applyNumberFormat="0" applyFill="0" applyBorder="0" applyAlignment="0" applyProtection="0">
      <alignment vertical="center"/>
    </xf>
    <xf numFmtId="177" fontId="337" fillId="46" borderId="0" applyNumberFormat="0" applyBorder="0" applyAlignment="0" applyProtection="0">
      <alignment vertical="center"/>
    </xf>
    <xf numFmtId="177" fontId="338" fillId="0" borderId="43">
      <alignment horizontal="left" vertical="center" indent="1"/>
      <protection locked="0"/>
    </xf>
    <xf numFmtId="177" fontId="339" fillId="45" borderId="63" applyNumberFormat="0" applyAlignment="0" applyProtection="0">
      <alignment vertical="center"/>
    </xf>
    <xf numFmtId="41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96" fontId="89" fillId="0" borderId="0" applyFont="0" applyFill="0" applyBorder="0" applyAlignment="0" applyProtection="0"/>
    <xf numFmtId="197" fontId="89" fillId="0" borderId="0" applyFont="0" applyFill="0" applyBorder="0" applyAlignment="0" applyProtection="0"/>
    <xf numFmtId="177" fontId="130" fillId="0" borderId="0"/>
    <xf numFmtId="177" fontId="183" fillId="0" borderId="94">
      <protection locked="0"/>
    </xf>
    <xf numFmtId="0" fontId="3" fillId="0" borderId="0"/>
  </cellStyleXfs>
  <cellXfs count="753">
    <xf numFmtId="176" fontId="0" fillId="0" borderId="0" xfId="0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/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624" applyNumberFormat="1" applyFill="1" applyBorder="1" applyAlignment="1" applyProtection="1">
      <alignment horizontal="center" vertical="center"/>
      <protection locked="0"/>
    </xf>
    <xf numFmtId="0" fontId="3" fillId="0" borderId="1" xfId="624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345" fontId="1" fillId="0" borderId="1" xfId="0" applyNumberFormat="1" applyFont="1" applyFill="1" applyBorder="1" applyAlignment="1">
      <alignment horizontal="center" vertical="center"/>
    </xf>
    <xf numFmtId="345" fontId="1" fillId="0" borderId="1" xfId="0" applyNumberFormat="1" applyFont="1" applyFill="1" applyBorder="1" applyAlignment="1">
      <alignment vertical="center"/>
    </xf>
    <xf numFmtId="176" fontId="3" fillId="0" borderId="1" xfId="569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Alignment="1">
      <alignment horizontal="center" vertical="center"/>
    </xf>
    <xf numFmtId="176" fontId="6" fillId="0" borderId="1" xfId="569" applyFont="1" applyFill="1" applyBorder="1" applyAlignment="1" applyProtection="1">
      <alignment horizontal="left" vertical="center" wrapText="1"/>
      <protection locked="0"/>
    </xf>
    <xf numFmtId="176" fontId="3" fillId="0" borderId="1" xfId="62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31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624" applyNumberFormat="1" applyFont="1" applyFill="1" applyAlignment="1" applyProtection="1">
      <alignment horizontal="left" vertical="center" wrapText="1"/>
      <protection locked="0"/>
    </xf>
    <xf numFmtId="345" fontId="1" fillId="0" borderId="2" xfId="0" applyNumberFormat="1" applyFont="1" applyFill="1" applyBorder="1" applyAlignment="1"/>
    <xf numFmtId="345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346" fontId="2" fillId="0" borderId="1" xfId="1" applyNumberFormat="1" applyFont="1" applyBorder="1" applyAlignment="1">
      <alignment horizontal="center" vertical="center"/>
    </xf>
    <xf numFmtId="0" fontId="6" fillId="0" borderId="1" xfId="57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69" applyFont="1" applyFill="1" applyBorder="1" applyAlignment="1" applyProtection="1">
      <alignment horizontal="center" vertical="center" wrapText="1"/>
      <protection locked="0"/>
    </xf>
    <xf numFmtId="176" fontId="6" fillId="0" borderId="1" xfId="569" applyFont="1" applyFill="1" applyBorder="1" applyAlignment="1" applyProtection="1">
      <alignment horizontal="center" vertical="center" wrapText="1"/>
      <protection locked="0"/>
    </xf>
    <xf numFmtId="176" fontId="3" fillId="0" borderId="1" xfId="62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43" fontId="2" fillId="0" borderId="1" xfId="1" applyNumberFormat="1" applyFont="1" applyBorder="1" applyAlignment="1">
      <alignment horizontal="center" vertical="center"/>
    </xf>
    <xf numFmtId="10" fontId="1" fillId="0" borderId="1" xfId="3" applyNumberFormat="1" applyBorder="1" applyAlignment="1">
      <alignment vertical="center"/>
    </xf>
    <xf numFmtId="345" fontId="1" fillId="0" borderId="4" xfId="0" applyNumberFormat="1" applyFont="1" applyFill="1" applyBorder="1" applyAlignment="1"/>
    <xf numFmtId="10" fontId="1" fillId="0" borderId="5" xfId="3" applyNumberFormat="1" applyBorder="1" applyAlignment="1"/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347" fontId="2" fillId="0" borderId="6" xfId="0" applyNumberFormat="1" applyFont="1" applyFill="1" applyBorder="1" applyAlignment="1">
      <alignment horizontal="center" vertical="center"/>
    </xf>
    <xf numFmtId="347" fontId="2" fillId="0" borderId="7" xfId="0" applyNumberFormat="1" applyFont="1" applyFill="1" applyBorder="1" applyAlignment="1">
      <alignment horizontal="center" vertical="center"/>
    </xf>
    <xf numFmtId="10" fontId="1" fillId="0" borderId="1" xfId="3" applyNumberFormat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345" fontId="1" fillId="0" borderId="1" xfId="0" applyNumberFormat="1" applyFont="1" applyFill="1" applyBorder="1" applyAlignment="1"/>
    <xf numFmtId="0" fontId="5" fillId="0" borderId="0" xfId="0" applyNumberFormat="1" applyFont="1" applyAlignment="1">
      <alignment horizontal="center"/>
    </xf>
    <xf numFmtId="10" fontId="1" fillId="0" borderId="1" xfId="3" applyNumberFormat="1" applyBorder="1" applyAlignment="1"/>
    <xf numFmtId="0" fontId="7" fillId="2" borderId="0" xfId="562" applyNumberFormat="1" applyFont="1" applyFill="1" applyProtection="1">
      <protection locked="0"/>
    </xf>
    <xf numFmtId="0" fontId="3" fillId="0" borderId="0" xfId="562" applyNumberFormat="1" applyFont="1" applyAlignment="1" applyProtection="1">
      <alignment vertical="center"/>
      <protection locked="0"/>
    </xf>
    <xf numFmtId="0" fontId="8" fillId="0" borderId="0" xfId="562" applyNumberFormat="1" applyFont="1" applyAlignment="1" applyProtection="1">
      <alignment vertical="center"/>
      <protection locked="0"/>
    </xf>
    <xf numFmtId="0" fontId="0" fillId="0" borderId="0" xfId="562" applyNumberFormat="1" applyAlignment="1" applyProtection="1">
      <alignment vertical="center"/>
      <protection locked="0"/>
    </xf>
    <xf numFmtId="0" fontId="9" fillId="0" borderId="0" xfId="562" applyNumberFormat="1" applyFont="1" applyAlignment="1" applyProtection="1">
      <alignment vertical="center"/>
      <protection locked="0"/>
    </xf>
    <xf numFmtId="0" fontId="10" fillId="0" borderId="0" xfId="562" applyNumberFormat="1" applyFont="1" applyAlignment="1" applyProtection="1">
      <alignment vertical="center"/>
      <protection locked="0"/>
    </xf>
    <xf numFmtId="0" fontId="11" fillId="3" borderId="0" xfId="562" applyNumberFormat="1" applyFont="1" applyFill="1" applyAlignment="1" applyProtection="1">
      <alignment vertical="center"/>
      <protection locked="0"/>
    </xf>
    <xf numFmtId="0" fontId="12" fillId="2" borderId="0" xfId="562" applyNumberFormat="1" applyFont="1" applyFill="1" applyAlignment="1" applyProtection="1">
      <alignment vertical="center"/>
      <protection locked="0"/>
    </xf>
    <xf numFmtId="0" fontId="12" fillId="2" borderId="0" xfId="562" applyNumberFormat="1" applyFont="1" applyFill="1" applyProtection="1">
      <protection locked="0"/>
    </xf>
    <xf numFmtId="0" fontId="12" fillId="0" borderId="0" xfId="562" applyNumberFormat="1" applyFont="1" applyAlignment="1" applyProtection="1">
      <alignment horizontal="left"/>
      <protection locked="0"/>
    </xf>
    <xf numFmtId="0" fontId="12" fillId="2" borderId="0" xfId="562" applyNumberFormat="1" applyFont="1" applyFill="1" applyAlignment="1" applyProtection="1">
      <alignment horizontal="left"/>
      <protection locked="0"/>
    </xf>
    <xf numFmtId="0" fontId="12" fillId="0" borderId="0" xfId="562" applyNumberFormat="1" applyFont="1" applyProtection="1">
      <protection locked="0"/>
    </xf>
    <xf numFmtId="0" fontId="7" fillId="2" borderId="8" xfId="57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9" xfId="570" applyNumberFormat="1" applyFont="1" applyFill="1" applyBorder="1" applyAlignment="1" applyProtection="1">
      <alignment horizontal="center" vertical="center" wrapText="1"/>
      <protection locked="0"/>
    </xf>
    <xf numFmtId="0" fontId="13" fillId="2" borderId="10" xfId="57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57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0" xfId="570" applyNumberFormat="1" applyFont="1" applyFill="1" applyAlignment="1" applyProtection="1">
      <alignment horizontal="center" vertical="center" wrapText="1"/>
      <protection locked="0"/>
    </xf>
    <xf numFmtId="0" fontId="13" fillId="2" borderId="12" xfId="570" applyNumberFormat="1" applyFont="1" applyFill="1" applyBorder="1" applyAlignment="1" applyProtection="1">
      <alignment horizontal="center" vertical="center" wrapText="1"/>
      <protection locked="0"/>
    </xf>
    <xf numFmtId="0" fontId="13" fillId="2" borderId="13" xfId="570" applyNumberFormat="1" applyFont="1" applyFill="1" applyBorder="1" applyAlignment="1" applyProtection="1">
      <alignment horizontal="center" vertical="center" wrapText="1"/>
      <protection locked="0"/>
    </xf>
    <xf numFmtId="0" fontId="13" fillId="2" borderId="14" xfId="570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625" applyNumberFormat="1" applyFont="1" applyFill="1" applyBorder="1" applyAlignment="1" applyProtection="1">
      <alignment horizontal="center" vertical="center"/>
      <protection locked="0"/>
    </xf>
    <xf numFmtId="0" fontId="7" fillId="0" borderId="16" xfId="625" applyNumberFormat="1" applyFont="1" applyFill="1" applyBorder="1" applyAlignment="1" applyProtection="1">
      <alignment horizontal="center" vertical="center"/>
      <protection locked="0"/>
    </xf>
    <xf numFmtId="0" fontId="7" fillId="2" borderId="16" xfId="625" applyNumberFormat="1" applyFont="1" applyFill="1" applyBorder="1" applyAlignment="1" applyProtection="1">
      <alignment horizontal="center" vertical="center" wrapText="1"/>
      <protection locked="0"/>
    </xf>
    <xf numFmtId="0" fontId="14" fillId="0" borderId="16" xfId="625" applyNumberFormat="1" applyFont="1" applyFill="1" applyBorder="1" applyAlignment="1" applyProtection="1">
      <alignment horizontal="center" vertical="center" wrapText="1"/>
      <protection locked="0"/>
    </xf>
    <xf numFmtId="0" fontId="7" fillId="2" borderId="17" xfId="570" applyNumberFormat="1" applyFont="1" applyFill="1" applyBorder="1" applyAlignment="1" applyProtection="1">
      <alignment horizontal="center" vertical="center"/>
      <protection locked="0"/>
    </xf>
    <xf numFmtId="0" fontId="7" fillId="0" borderId="18" xfId="570" applyNumberFormat="1" applyFont="1" applyBorder="1" applyAlignment="1" applyProtection="1">
      <alignment horizontal="center" vertical="center"/>
      <protection locked="0"/>
    </xf>
    <xf numFmtId="0" fontId="7" fillId="0" borderId="5" xfId="570" applyNumberFormat="1" applyFont="1" applyBorder="1" applyAlignment="1" applyProtection="1">
      <alignment horizontal="center" vertical="center"/>
      <protection locked="0"/>
    </xf>
    <xf numFmtId="0" fontId="7" fillId="2" borderId="5" xfId="57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570" applyNumberFormat="1" applyFont="1" applyBorder="1" applyAlignment="1" applyProtection="1">
      <alignment horizontal="center" vertical="center" wrapText="1"/>
      <protection locked="0"/>
    </xf>
    <xf numFmtId="0" fontId="15" fillId="0" borderId="19" xfId="570" applyNumberFormat="1" applyFont="1" applyBorder="1" applyAlignment="1" applyProtection="1">
      <alignment vertical="center"/>
      <protection locked="0"/>
    </xf>
    <xf numFmtId="0" fontId="7" fillId="0" borderId="3" xfId="570" applyNumberFormat="1" applyFont="1" applyBorder="1" applyAlignment="1" applyProtection="1">
      <alignment horizontal="center" vertical="center"/>
      <protection locked="0"/>
    </xf>
    <xf numFmtId="0" fontId="7" fillId="2" borderId="5" xfId="570" applyNumberFormat="1" applyFont="1" applyFill="1" applyBorder="1" applyAlignment="1" applyProtection="1">
      <alignment horizontal="center" vertical="center"/>
      <protection locked="0"/>
    </xf>
    <xf numFmtId="0" fontId="7" fillId="0" borderId="1" xfId="570" applyNumberFormat="1" applyFont="1" applyBorder="1" applyAlignment="1" applyProtection="1">
      <alignment horizontal="center" vertical="center"/>
      <protection locked="0"/>
    </xf>
    <xf numFmtId="0" fontId="7" fillId="0" borderId="1" xfId="570" applyNumberFormat="1" applyFont="1" applyBorder="1" applyAlignment="1" applyProtection="1">
      <alignment horizontal="center" vertical="center" wrapText="1"/>
      <protection locked="0"/>
    </xf>
    <xf numFmtId="0" fontId="7" fillId="2" borderId="20" xfId="570" applyNumberFormat="1" applyFont="1" applyFill="1" applyBorder="1" applyAlignment="1" applyProtection="1">
      <alignment horizontal="center" vertical="center"/>
      <protection locked="0"/>
    </xf>
    <xf numFmtId="0" fontId="7" fillId="0" borderId="20" xfId="570" applyNumberFormat="1" applyFont="1" applyBorder="1" applyAlignment="1" applyProtection="1">
      <alignment horizontal="center" vertical="center"/>
      <protection locked="0"/>
    </xf>
    <xf numFmtId="0" fontId="7" fillId="2" borderId="20" xfId="57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57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570" applyNumberFormat="1" applyFont="1" applyFill="1" applyBorder="1" applyAlignment="1" applyProtection="1">
      <alignment horizontal="center" vertical="center"/>
      <protection locked="0"/>
    </xf>
    <xf numFmtId="49" fontId="7" fillId="2" borderId="20" xfId="570" applyNumberFormat="1" applyFont="1" applyFill="1" applyBorder="1" applyAlignment="1" applyProtection="1">
      <alignment horizontal="center" vertical="center"/>
      <protection locked="0"/>
    </xf>
    <xf numFmtId="49" fontId="7" fillId="2" borderId="21" xfId="570" applyNumberFormat="1" applyFont="1" applyFill="1" applyBorder="1" applyAlignment="1" applyProtection="1">
      <alignment horizontal="center" vertical="center"/>
      <protection locked="0"/>
    </xf>
    <xf numFmtId="0" fontId="7" fillId="0" borderId="21" xfId="570" applyNumberFormat="1" applyFont="1" applyBorder="1" applyAlignment="1" applyProtection="1">
      <alignment horizontal="center" vertical="center"/>
      <protection locked="0"/>
    </xf>
    <xf numFmtId="0" fontId="7" fillId="2" borderId="21" xfId="57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570" applyNumberFormat="1" applyFont="1" applyFill="1" applyBorder="1" applyAlignment="1" applyProtection="1">
      <alignment horizontal="center" vertical="center"/>
      <protection locked="0"/>
    </xf>
    <xf numFmtId="0" fontId="16" fillId="2" borderId="9" xfId="562" applyNumberFormat="1" applyFont="1" applyFill="1" applyBorder="1" applyAlignment="1" applyProtection="1">
      <alignment horizontal="center" vertical="center"/>
      <protection locked="0"/>
    </xf>
    <xf numFmtId="0" fontId="14" fillId="2" borderId="22" xfId="562" applyNumberFormat="1" applyFont="1" applyFill="1" applyBorder="1" applyAlignment="1" applyProtection="1">
      <alignment horizontal="center" vertical="center"/>
      <protection locked="0"/>
    </xf>
    <xf numFmtId="0" fontId="7" fillId="2" borderId="16" xfId="562" applyNumberFormat="1" applyFont="1" applyFill="1" applyBorder="1" applyAlignment="1" applyProtection="1">
      <alignment horizontal="center" vertical="center"/>
      <protection locked="0"/>
    </xf>
    <xf numFmtId="0" fontId="7" fillId="2" borderId="23" xfId="562" applyNumberFormat="1" applyFont="1" applyFill="1" applyBorder="1" applyAlignment="1" applyProtection="1">
      <alignment horizontal="center" vertical="center"/>
      <protection locked="0"/>
    </xf>
    <xf numFmtId="0" fontId="7" fillId="2" borderId="24" xfId="562" applyNumberFormat="1" applyFont="1" applyFill="1" applyBorder="1" applyAlignment="1" applyProtection="1">
      <alignment horizontal="center" vertical="center"/>
      <protection locked="0"/>
    </xf>
    <xf numFmtId="0" fontId="14" fillId="4" borderId="22" xfId="562" applyNumberFormat="1" applyFont="1" applyFill="1" applyBorder="1" applyAlignment="1" applyProtection="1">
      <alignment horizontal="center" vertical="center"/>
      <protection locked="0"/>
    </xf>
    <xf numFmtId="0" fontId="7" fillId="4" borderId="16" xfId="562" applyNumberFormat="1" applyFont="1" applyFill="1" applyBorder="1" applyAlignment="1" applyProtection="1">
      <alignment horizontal="center" vertical="center"/>
      <protection locked="0"/>
    </xf>
    <xf numFmtId="0" fontId="7" fillId="4" borderId="23" xfId="562" applyNumberFormat="1" applyFont="1" applyFill="1" applyBorder="1" applyAlignment="1" applyProtection="1">
      <alignment horizontal="center" vertical="center"/>
      <protection locked="0"/>
    </xf>
    <xf numFmtId="0" fontId="7" fillId="4" borderId="24" xfId="562" applyNumberFormat="1" applyFont="1" applyFill="1" applyBorder="1" applyAlignment="1" applyProtection="1">
      <alignment horizontal="center" vertical="center"/>
      <protection locked="0"/>
    </xf>
    <xf numFmtId="0" fontId="14" fillId="5" borderId="22" xfId="562" applyNumberFormat="1" applyFont="1" applyFill="1" applyBorder="1" applyAlignment="1" applyProtection="1">
      <alignment horizontal="center" vertical="center"/>
      <protection locked="0"/>
    </xf>
    <xf numFmtId="0" fontId="7" fillId="5" borderId="16" xfId="562" applyNumberFormat="1" applyFont="1" applyFill="1" applyBorder="1" applyAlignment="1" applyProtection="1">
      <alignment horizontal="center" vertical="center"/>
      <protection locked="0"/>
    </xf>
    <xf numFmtId="0" fontId="7" fillId="5" borderId="23" xfId="562" applyNumberFormat="1" applyFont="1" applyFill="1" applyBorder="1" applyAlignment="1" applyProtection="1">
      <alignment horizontal="center" vertical="center"/>
      <protection locked="0"/>
    </xf>
    <xf numFmtId="0" fontId="7" fillId="5" borderId="24" xfId="562" applyNumberFormat="1" applyFont="1" applyFill="1" applyBorder="1" applyAlignment="1" applyProtection="1">
      <alignment horizontal="center" vertical="center"/>
      <protection locked="0"/>
    </xf>
    <xf numFmtId="0" fontId="3" fillId="2" borderId="25" xfId="562" applyNumberFormat="1" applyFont="1" applyFill="1" applyBorder="1" applyAlignment="1" applyProtection="1">
      <alignment horizontal="center" textRotation="90" wrapText="1"/>
      <protection locked="0"/>
    </xf>
    <xf numFmtId="0" fontId="3" fillId="2" borderId="1" xfId="562" applyNumberFormat="1" applyFont="1" applyFill="1" applyBorder="1" applyAlignment="1" applyProtection="1">
      <alignment horizontal="center" textRotation="90" wrapText="1"/>
      <protection locked="0"/>
    </xf>
    <xf numFmtId="0" fontId="3" fillId="2" borderId="26" xfId="562" applyNumberFormat="1" applyFont="1" applyFill="1" applyBorder="1" applyAlignment="1" applyProtection="1">
      <alignment horizontal="center" textRotation="90" wrapText="1"/>
      <protection locked="0"/>
    </xf>
    <xf numFmtId="0" fontId="17" fillId="2" borderId="25" xfId="625" applyNumberFormat="1" applyFont="1" applyFill="1" applyBorder="1" applyAlignment="1" applyProtection="1">
      <alignment vertical="center"/>
      <protection locked="0"/>
    </xf>
    <xf numFmtId="0" fontId="17" fillId="2" borderId="1" xfId="625" applyNumberFormat="1" applyFont="1" applyFill="1" applyBorder="1" applyAlignment="1" applyProtection="1">
      <alignment vertical="center"/>
      <protection locked="0"/>
    </xf>
    <xf numFmtId="0" fontId="17" fillId="2" borderId="26" xfId="625" applyNumberFormat="1" applyFont="1" applyFill="1" applyBorder="1" applyAlignment="1" applyProtection="1">
      <alignment vertical="center"/>
      <protection locked="0"/>
    </xf>
    <xf numFmtId="0" fontId="17" fillId="2" borderId="6" xfId="625" applyNumberFormat="1" applyFont="1" applyFill="1" applyBorder="1" applyAlignment="1" applyProtection="1">
      <alignment vertical="center"/>
      <protection locked="0"/>
    </xf>
    <xf numFmtId="230" fontId="18" fillId="2" borderId="25" xfId="562" applyFont="1" applyFill="1" applyBorder="1" applyAlignment="1">
      <alignment vertical="center"/>
    </xf>
    <xf numFmtId="230" fontId="18" fillId="2" borderId="1" xfId="562" applyFont="1" applyFill="1" applyBorder="1" applyAlignment="1">
      <alignment vertical="center"/>
    </xf>
    <xf numFmtId="230" fontId="18" fillId="2" borderId="26" xfId="562" applyFont="1" applyFill="1" applyBorder="1" applyAlignment="1">
      <alignment vertical="center"/>
    </xf>
    <xf numFmtId="230" fontId="18" fillId="2" borderId="6" xfId="562" applyFont="1" applyFill="1" applyBorder="1" applyAlignment="1">
      <alignment vertical="center"/>
    </xf>
    <xf numFmtId="230" fontId="18" fillId="2" borderId="7" xfId="562" applyFont="1" applyFill="1" applyBorder="1" applyAlignment="1">
      <alignment vertical="center"/>
    </xf>
    <xf numFmtId="0" fontId="18" fillId="2" borderId="7" xfId="562" applyNumberFormat="1" applyFont="1" applyFill="1" applyBorder="1" applyAlignment="1">
      <alignment horizontal="center" vertical="center"/>
    </xf>
    <xf numFmtId="0" fontId="18" fillId="2" borderId="1" xfId="562" applyNumberFormat="1" applyFont="1" applyFill="1" applyBorder="1" applyAlignment="1">
      <alignment horizontal="center" vertical="center"/>
    </xf>
    <xf numFmtId="0" fontId="18" fillId="2" borderId="26" xfId="562" applyNumberFormat="1" applyFont="1" applyFill="1" applyBorder="1" applyAlignment="1">
      <alignment vertical="center"/>
    </xf>
    <xf numFmtId="0" fontId="18" fillId="2" borderId="25" xfId="562" applyNumberFormat="1" applyFont="1" applyFill="1" applyBorder="1" applyAlignment="1">
      <alignment vertical="center"/>
    </xf>
    <xf numFmtId="0" fontId="18" fillId="2" borderId="1" xfId="562" applyNumberFormat="1" applyFont="1" applyFill="1" applyBorder="1" applyAlignment="1">
      <alignment vertical="center"/>
    </xf>
    <xf numFmtId="0" fontId="18" fillId="2" borderId="6" xfId="562" applyNumberFormat="1" applyFont="1" applyFill="1" applyBorder="1" applyAlignment="1">
      <alignment vertical="center"/>
    </xf>
    <xf numFmtId="0" fontId="17" fillId="0" borderId="7" xfId="310" applyNumberFormat="1" applyFont="1" applyFill="1" applyBorder="1" applyAlignment="1" applyProtection="1">
      <alignment horizontal="center" vertical="center"/>
      <protection locked="0"/>
    </xf>
    <xf numFmtId="0" fontId="17" fillId="0" borderId="1" xfId="310" applyNumberFormat="1" applyFont="1" applyFill="1" applyBorder="1" applyAlignment="1" applyProtection="1">
      <alignment horizontal="center" vertical="center"/>
      <protection locked="0"/>
    </xf>
    <xf numFmtId="0" fontId="17" fillId="0" borderId="26" xfId="562" applyNumberFormat="1" applyFont="1" applyBorder="1" applyAlignment="1" applyProtection="1">
      <alignment horizontal="center" vertical="center"/>
      <protection locked="0"/>
    </xf>
    <xf numFmtId="0" fontId="17" fillId="0" borderId="6" xfId="562" applyNumberFormat="1" applyFont="1" applyBorder="1" applyAlignment="1" applyProtection="1">
      <alignment horizontal="center" vertical="center"/>
      <protection locked="0"/>
    </xf>
    <xf numFmtId="0" fontId="16" fillId="2" borderId="27" xfId="562" applyNumberFormat="1" applyFont="1" applyFill="1" applyBorder="1" applyAlignment="1" applyProtection="1">
      <alignment horizontal="center" vertical="center"/>
      <protection locked="0"/>
    </xf>
    <xf numFmtId="0" fontId="15" fillId="0" borderId="28" xfId="570" applyNumberFormat="1" applyFont="1" applyBorder="1" applyAlignment="1" applyProtection="1">
      <alignment vertical="center"/>
      <protection locked="0"/>
    </xf>
    <xf numFmtId="0" fontId="15" fillId="0" borderId="29" xfId="570" applyNumberFormat="1" applyFont="1" applyBorder="1" applyAlignment="1" applyProtection="1">
      <alignment horizontal="center" vertical="center"/>
      <protection locked="0"/>
    </xf>
    <xf numFmtId="0" fontId="19" fillId="0" borderId="5" xfId="565" applyNumberFormat="1" applyFont="1" applyBorder="1" applyAlignment="1">
      <alignment horizontal="center" vertical="center" wrapText="1"/>
    </xf>
    <xf numFmtId="0" fontId="7" fillId="2" borderId="2" xfId="570" applyNumberFormat="1" applyFont="1" applyFill="1" applyBorder="1" applyAlignment="1" applyProtection="1">
      <alignment horizontal="center" vertical="center" wrapText="1"/>
      <protection locked="0"/>
    </xf>
    <xf numFmtId="0" fontId="15" fillId="0" borderId="30" xfId="570" applyNumberFormat="1" applyFont="1" applyBorder="1" applyAlignment="1" applyProtection="1">
      <alignment horizontal="center" vertical="center"/>
      <protection locked="0"/>
    </xf>
    <xf numFmtId="0" fontId="19" fillId="0" borderId="20" xfId="565" applyNumberFormat="1" applyFont="1" applyBorder="1" applyAlignment="1">
      <alignment horizontal="center" vertical="center" wrapText="1"/>
    </xf>
    <xf numFmtId="0" fontId="7" fillId="2" borderId="31" xfId="570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312" applyNumberFormat="1" applyFont="1" applyFill="1" applyBorder="1" applyAlignment="1" applyProtection="1">
      <alignment horizontal="center" vertical="center" wrapText="1"/>
      <protection locked="0"/>
    </xf>
    <xf numFmtId="0" fontId="15" fillId="0" borderId="21" xfId="31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312" applyNumberFormat="1" applyFont="1" applyFill="1" applyBorder="1" applyAlignment="1" applyProtection="1">
      <alignment vertical="center" wrapText="1"/>
      <protection locked="0"/>
    </xf>
    <xf numFmtId="49" fontId="7" fillId="2" borderId="32" xfId="570" applyNumberFormat="1" applyFont="1" applyFill="1" applyBorder="1" applyAlignment="1" applyProtection="1">
      <alignment horizontal="center" vertical="center"/>
      <protection locked="0"/>
    </xf>
    <xf numFmtId="0" fontId="7" fillId="0" borderId="32" xfId="570" applyNumberFormat="1" applyFont="1" applyBorder="1" applyAlignment="1" applyProtection="1">
      <alignment horizontal="center" vertical="center"/>
      <protection locked="0"/>
    </xf>
    <xf numFmtId="0" fontId="7" fillId="0" borderId="28" xfId="570" applyNumberFormat="1" applyFont="1" applyBorder="1" applyAlignment="1" applyProtection="1">
      <alignment horizontal="center" vertical="center" wrapText="1"/>
      <protection locked="0"/>
    </xf>
    <xf numFmtId="0" fontId="15" fillId="0" borderId="0" xfId="31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570" applyNumberFormat="1" applyFont="1" applyBorder="1" applyAlignment="1" applyProtection="1">
      <alignment horizontal="center" vertical="center"/>
      <protection locked="0"/>
    </xf>
    <xf numFmtId="0" fontId="6" fillId="0" borderId="33" xfId="570" applyNumberFormat="1" applyFont="1" applyBorder="1" applyAlignment="1" applyProtection="1">
      <alignment horizontal="center" vertical="center"/>
      <protection locked="0"/>
    </xf>
    <xf numFmtId="0" fontId="6" fillId="0" borderId="29" xfId="309" applyNumberFormat="1" applyFont="1" applyFill="1" applyBorder="1" applyAlignment="1" applyProtection="1">
      <alignment horizontal="center" vertical="center"/>
      <protection locked="0"/>
    </xf>
    <xf numFmtId="0" fontId="6" fillId="0" borderId="5" xfId="309" applyNumberFormat="1" applyFont="1" applyFill="1" applyBorder="1" applyAlignment="1" applyProtection="1">
      <alignment horizontal="center" vertical="center"/>
      <protection locked="0"/>
    </xf>
    <xf numFmtId="0" fontId="6" fillId="0" borderId="5" xfId="570" applyNumberFormat="1" applyFont="1" applyBorder="1" applyAlignment="1" applyProtection="1">
      <alignment horizontal="left" vertical="center" wrapText="1"/>
      <protection locked="0"/>
    </xf>
    <xf numFmtId="0" fontId="6" fillId="0" borderId="5" xfId="570" applyNumberFormat="1" applyFont="1" applyBorder="1" applyAlignment="1" applyProtection="1">
      <alignment horizontal="center" vertical="center" wrapText="1"/>
      <protection locked="0"/>
    </xf>
    <xf numFmtId="0" fontId="6" fillId="0" borderId="1" xfId="30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310" applyNumberFormat="1" applyFont="1" applyFill="1" applyBorder="1" applyAlignment="1" applyProtection="1">
      <alignment horizontal="center" vertical="center" wrapText="1"/>
      <protection locked="0"/>
    </xf>
    <xf numFmtId="0" fontId="6" fillId="0" borderId="34" xfId="570" applyNumberFormat="1" applyFont="1" applyBorder="1" applyAlignment="1" applyProtection="1">
      <alignment horizontal="center" vertical="center"/>
      <protection locked="0"/>
    </xf>
    <xf numFmtId="0" fontId="6" fillId="0" borderId="30" xfId="309" applyNumberFormat="1" applyFont="1" applyFill="1" applyBorder="1" applyAlignment="1" applyProtection="1">
      <alignment horizontal="center" vertical="center"/>
      <protection locked="0"/>
    </xf>
    <xf numFmtId="0" fontId="6" fillId="0" borderId="21" xfId="570" applyNumberFormat="1" applyFont="1" applyBorder="1" applyAlignment="1" applyProtection="1">
      <alignment horizontal="left" vertical="center" wrapText="1"/>
      <protection locked="0"/>
    </xf>
    <xf numFmtId="0" fontId="6" fillId="0" borderId="21" xfId="570" applyNumberFormat="1" applyFont="1" applyBorder="1" applyAlignment="1" applyProtection="1">
      <alignment horizontal="center" vertical="center" wrapText="1"/>
      <protection locked="0"/>
    </xf>
    <xf numFmtId="0" fontId="6" fillId="0" borderId="21" xfId="31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09" applyNumberFormat="1" applyFont="1" applyFill="1" applyBorder="1" applyAlignment="1" applyProtection="1">
      <alignment horizontal="center" vertical="center"/>
      <protection locked="0"/>
    </xf>
    <xf numFmtId="0" fontId="6" fillId="0" borderId="20" xfId="310" applyNumberFormat="1" applyFont="1" applyFill="1" applyBorder="1" applyAlignment="1" applyProtection="1">
      <alignment horizontal="center" vertical="center"/>
      <protection locked="0"/>
    </xf>
    <xf numFmtId="0" fontId="10" fillId="0" borderId="5" xfId="570" applyNumberFormat="1" applyFont="1" applyBorder="1" applyAlignment="1" applyProtection="1">
      <alignment horizontal="left" vertical="center" wrapText="1"/>
      <protection locked="0"/>
    </xf>
    <xf numFmtId="0" fontId="10" fillId="0" borderId="21" xfId="570" applyNumberFormat="1" applyFont="1" applyBorder="1" applyAlignment="1" applyProtection="1">
      <alignment horizontal="left" vertical="center" wrapText="1"/>
      <protection locked="0"/>
    </xf>
    <xf numFmtId="0" fontId="6" fillId="0" borderId="35" xfId="570" applyNumberFormat="1" applyFont="1" applyBorder="1" applyAlignment="1" applyProtection="1">
      <alignment horizontal="center" vertical="center"/>
      <protection locked="0"/>
    </xf>
    <xf numFmtId="0" fontId="10" fillId="0" borderId="20" xfId="570" applyNumberFormat="1" applyFont="1" applyBorder="1" applyAlignment="1" applyProtection="1">
      <alignment horizontal="left" vertical="center" wrapText="1"/>
      <protection locked="0"/>
    </xf>
    <xf numFmtId="0" fontId="6" fillId="0" borderId="20" xfId="570" applyNumberFormat="1" applyFont="1" applyBorder="1" applyAlignment="1" applyProtection="1">
      <alignment horizontal="center" vertical="center" wrapText="1"/>
      <protection locked="0"/>
    </xf>
    <xf numFmtId="0" fontId="6" fillId="0" borderId="20" xfId="310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309" applyNumberFormat="1" applyFont="1" applyFill="1" applyBorder="1" applyAlignment="1" applyProtection="1">
      <alignment horizontal="center" vertical="center"/>
      <protection locked="0"/>
    </xf>
    <xf numFmtId="0" fontId="6" fillId="0" borderId="20" xfId="570" applyNumberFormat="1" applyFont="1" applyBorder="1" applyAlignment="1" applyProtection="1">
      <alignment horizontal="left" vertical="center" wrapText="1"/>
      <protection locked="0"/>
    </xf>
    <xf numFmtId="0" fontId="6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570" applyNumberFormat="1" applyFont="1" applyBorder="1" applyAlignment="1" applyProtection="1">
      <alignment horizontal="center" vertical="center"/>
      <protection locked="0"/>
    </xf>
    <xf numFmtId="0" fontId="6" fillId="0" borderId="0" xfId="309" applyNumberFormat="1" applyFont="1" applyFill="1" applyBorder="1" applyAlignment="1" applyProtection="1">
      <alignment horizontal="center" vertical="center"/>
      <protection locked="0"/>
    </xf>
    <xf numFmtId="0" fontId="20" fillId="3" borderId="0" xfId="570" applyNumberFormat="1" applyFont="1" applyFill="1" applyBorder="1" applyAlignment="1" applyProtection="1">
      <alignment horizontal="center" vertical="center"/>
      <protection locked="0"/>
    </xf>
    <xf numFmtId="0" fontId="20" fillId="3" borderId="0" xfId="309" applyNumberFormat="1" applyFont="1" applyFill="1" applyBorder="1" applyAlignment="1" applyProtection="1">
      <alignment horizontal="center" vertical="center"/>
      <protection locked="0"/>
    </xf>
    <xf numFmtId="0" fontId="20" fillId="3" borderId="1" xfId="309" applyNumberFormat="1" applyFont="1" applyFill="1" applyBorder="1" applyAlignment="1" applyProtection="1">
      <alignment horizontal="center" vertical="center"/>
      <protection locked="0"/>
    </xf>
    <xf numFmtId="0" fontId="20" fillId="3" borderId="1" xfId="309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62" applyNumberFormat="1" applyFont="1" applyAlignment="1" applyProtection="1">
      <alignment horizontal="left" vertical="center"/>
      <protection locked="0"/>
    </xf>
    <xf numFmtId="0" fontId="12" fillId="2" borderId="0" xfId="562" applyNumberFormat="1" applyFont="1" applyFill="1" applyAlignment="1" applyProtection="1">
      <alignment horizontal="left" vertical="center"/>
      <protection locked="0"/>
    </xf>
    <xf numFmtId="0" fontId="12" fillId="0" borderId="0" xfId="562" applyNumberFormat="1" applyFont="1" applyAlignment="1" applyProtection="1">
      <alignment vertical="center"/>
      <protection locked="0"/>
    </xf>
    <xf numFmtId="0" fontId="21" fillId="2" borderId="0" xfId="562" applyNumberFormat="1" applyFont="1" applyFill="1" applyAlignment="1" applyProtection="1">
      <alignment horizontal="left" vertical="center"/>
      <protection locked="0"/>
    </xf>
    <xf numFmtId="0" fontId="22" fillId="2" borderId="0" xfId="562" applyNumberFormat="1" applyFont="1" applyFill="1" applyAlignment="1" applyProtection="1">
      <alignment horizontal="left" vertical="center"/>
      <protection locked="0"/>
    </xf>
    <xf numFmtId="0" fontId="18" fillId="2" borderId="6" xfId="562" applyNumberFormat="1" applyFont="1" applyFill="1" applyBorder="1" applyAlignment="1">
      <alignment horizontal="center" vertical="center"/>
    </xf>
    <xf numFmtId="0" fontId="23" fillId="0" borderId="25" xfId="562" applyNumberFormat="1" applyFont="1" applyBorder="1" applyAlignment="1" applyProtection="1">
      <alignment horizontal="center" vertical="center"/>
      <protection locked="0"/>
    </xf>
    <xf numFmtId="0" fontId="23" fillId="0" borderId="1" xfId="562" applyNumberFormat="1" applyFont="1" applyBorder="1" applyAlignment="1" applyProtection="1">
      <alignment horizontal="center" vertical="center"/>
      <protection locked="0"/>
    </xf>
    <xf numFmtId="0" fontId="23" fillId="0" borderId="26" xfId="562" applyNumberFormat="1" applyFont="1" applyBorder="1" applyAlignment="1" applyProtection="1">
      <alignment horizontal="center" vertical="center"/>
      <protection locked="0"/>
    </xf>
    <xf numFmtId="0" fontId="23" fillId="0" borderId="6" xfId="562" applyNumberFormat="1" applyFont="1" applyBorder="1" applyAlignment="1" applyProtection="1">
      <alignment horizontal="center" vertical="center"/>
      <protection locked="0"/>
    </xf>
    <xf numFmtId="0" fontId="17" fillId="0" borderId="25" xfId="310" applyNumberFormat="1" applyFont="1" applyFill="1" applyBorder="1" applyAlignment="1" applyProtection="1">
      <alignment horizontal="center" vertical="center"/>
      <protection locked="0"/>
    </xf>
    <xf numFmtId="0" fontId="17" fillId="0" borderId="25" xfId="562" applyNumberFormat="1" applyFont="1" applyBorder="1" applyAlignment="1" applyProtection="1">
      <alignment horizontal="center" vertical="center"/>
      <protection locked="0"/>
    </xf>
    <xf numFmtId="0" fontId="17" fillId="0" borderId="1" xfId="562" applyNumberFormat="1" applyFont="1" applyBorder="1" applyAlignment="1" applyProtection="1">
      <alignment horizontal="center" vertical="center"/>
      <protection locked="0"/>
    </xf>
    <xf numFmtId="0" fontId="18" fillId="6" borderId="7" xfId="562" applyNumberFormat="1" applyFont="1" applyFill="1" applyBorder="1" applyAlignment="1">
      <alignment horizontal="center" vertical="center"/>
    </xf>
    <xf numFmtId="0" fontId="18" fillId="6" borderId="28" xfId="562" applyNumberFormat="1" applyFont="1" applyFill="1" applyBorder="1" applyAlignment="1">
      <alignment horizontal="center" vertical="center"/>
    </xf>
    <xf numFmtId="0" fontId="18" fillId="2" borderId="28" xfId="562" applyNumberFormat="1" applyFont="1" applyFill="1" applyBorder="1" applyAlignment="1">
      <alignment horizontal="center" vertical="center"/>
    </xf>
    <xf numFmtId="0" fontId="17" fillId="0" borderId="25" xfId="562" applyNumberFormat="1" applyFont="1" applyBorder="1" applyAlignment="1" applyProtection="1">
      <alignment vertical="center"/>
      <protection locked="0"/>
    </xf>
    <xf numFmtId="0" fontId="17" fillId="0" borderId="1" xfId="562" applyNumberFormat="1" applyFont="1" applyBorder="1" applyAlignment="1" applyProtection="1">
      <alignment vertical="center"/>
      <protection locked="0"/>
    </xf>
    <xf numFmtId="0" fontId="17" fillId="0" borderId="26" xfId="562" applyNumberFormat="1" applyFont="1" applyBorder="1" applyAlignment="1" applyProtection="1">
      <alignment vertical="center"/>
      <protection locked="0"/>
    </xf>
    <xf numFmtId="0" fontId="17" fillId="0" borderId="7" xfId="562" applyNumberFormat="1" applyFont="1" applyBorder="1" applyAlignment="1" applyProtection="1">
      <alignment horizontal="center" vertical="center"/>
      <protection locked="0"/>
    </xf>
    <xf numFmtId="0" fontId="24" fillId="3" borderId="1" xfId="562" applyNumberFormat="1" applyFont="1" applyFill="1" applyBorder="1" applyAlignment="1" applyProtection="1">
      <alignment horizontal="center" vertical="center"/>
      <protection locked="0"/>
    </xf>
    <xf numFmtId="0" fontId="25" fillId="2" borderId="0" xfId="562" applyNumberFormat="1" applyFont="1" applyFill="1" applyAlignment="1" applyProtection="1">
      <alignment vertical="center"/>
      <protection locked="0"/>
    </xf>
    <xf numFmtId="0" fontId="26" fillId="2" borderId="0" xfId="562" applyNumberFormat="1" applyFont="1" applyFill="1" applyAlignment="1" applyProtection="1">
      <alignment vertical="center"/>
      <protection locked="0"/>
    </xf>
    <xf numFmtId="0" fontId="17" fillId="0" borderId="28" xfId="562" applyNumberFormat="1" applyFont="1" applyBorder="1" applyAlignment="1" applyProtection="1">
      <alignment horizontal="center" vertical="center"/>
      <protection locked="0"/>
    </xf>
    <xf numFmtId="0" fontId="17" fillId="0" borderId="28" xfId="562" applyNumberFormat="1" applyFont="1" applyBorder="1" applyAlignment="1" applyProtection="1">
      <alignment vertical="center"/>
      <protection locked="0"/>
    </xf>
    <xf numFmtId="0" fontId="27" fillId="0" borderId="0" xfId="562" applyNumberFormat="1" applyFont="1" applyAlignment="1" applyProtection="1">
      <alignment vertical="center"/>
      <protection locked="0"/>
    </xf>
    <xf numFmtId="0" fontId="28" fillId="3" borderId="0" xfId="562" applyNumberFormat="1" applyFont="1" applyFill="1" applyAlignment="1" applyProtection="1">
      <alignment vertical="center"/>
      <protection locked="0"/>
    </xf>
    <xf numFmtId="0" fontId="29" fillId="0" borderId="1" xfId="57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70" applyNumberFormat="1" applyFont="1" applyFill="1" applyBorder="1" applyAlignment="1" applyProtection="1">
      <alignment horizontal="left" vertical="center" wrapText="1"/>
      <protection locked="0"/>
    </xf>
    <xf numFmtId="0" fontId="30" fillId="0" borderId="0" xfId="562" applyNumberFormat="1" applyFont="1" applyFill="1" applyProtection="1">
      <protection locked="0"/>
    </xf>
    <xf numFmtId="0" fontId="7" fillId="0" borderId="0" xfId="562" applyNumberFormat="1" applyFont="1" applyFill="1" applyProtection="1">
      <protection locked="0"/>
    </xf>
    <xf numFmtId="0" fontId="31" fillId="0" borderId="0" xfId="562" applyNumberFormat="1" applyFont="1" applyAlignment="1" applyProtection="1">
      <alignment vertical="center"/>
      <protection locked="0"/>
    </xf>
    <xf numFmtId="0" fontId="32" fillId="0" borderId="0" xfId="562" applyNumberFormat="1" applyFont="1" applyAlignment="1" applyProtection="1">
      <alignment vertical="center"/>
      <protection locked="0"/>
    </xf>
    <xf numFmtId="0" fontId="0" fillId="0" borderId="0" xfId="562" applyNumberFormat="1" applyFont="1" applyFill="1" applyAlignment="1" applyProtection="1">
      <alignment vertical="center"/>
      <protection locked="0"/>
    </xf>
    <xf numFmtId="0" fontId="12" fillId="0" borderId="0" xfId="562" applyNumberFormat="1" applyFont="1" applyFill="1" applyAlignment="1" applyProtection="1">
      <alignment vertical="center"/>
      <protection locked="0"/>
    </xf>
    <xf numFmtId="0" fontId="12" fillId="0" borderId="0" xfId="562" applyNumberFormat="1" applyFont="1" applyFill="1" applyProtection="1">
      <protection locked="0"/>
    </xf>
    <xf numFmtId="0" fontId="8" fillId="0" borderId="0" xfId="562" applyNumberFormat="1" applyFont="1" applyFill="1" applyAlignment="1" applyProtection="1">
      <alignment horizontal="center" vertical="center"/>
      <protection locked="0"/>
    </xf>
    <xf numFmtId="0" fontId="12" fillId="0" borderId="0" xfId="562" applyNumberFormat="1" applyFont="1" applyFill="1" applyAlignment="1" applyProtection="1">
      <alignment horizontal="left"/>
      <protection locked="0"/>
    </xf>
    <xf numFmtId="49" fontId="12" fillId="0" borderId="0" xfId="562" applyNumberFormat="1" applyFont="1" applyFill="1" applyAlignment="1" applyProtection="1">
      <alignment horizontal="center" vertical="center"/>
      <protection locked="0"/>
    </xf>
    <xf numFmtId="49" fontId="12" fillId="0" borderId="0" xfId="562" applyNumberFormat="1" applyFont="1" applyFill="1" applyAlignment="1" applyProtection="1">
      <alignment horizontal="left"/>
      <protection locked="0"/>
    </xf>
    <xf numFmtId="0" fontId="12" fillId="0" borderId="0" xfId="562" applyNumberFormat="1" applyFont="1" applyFill="1" applyAlignment="1" applyProtection="1">
      <alignment horizontal="center" vertical="center"/>
      <protection locked="0"/>
    </xf>
    <xf numFmtId="348" fontId="12" fillId="0" borderId="0" xfId="562" applyNumberFormat="1" applyFont="1" applyFill="1" applyAlignment="1" applyProtection="1">
      <alignment horizontal="center" vertical="center"/>
      <protection locked="0"/>
    </xf>
    <xf numFmtId="49" fontId="12" fillId="0" borderId="0" xfId="562" applyNumberFormat="1" applyFont="1" applyFill="1" applyProtection="1">
      <protection locked="0"/>
    </xf>
    <xf numFmtId="0" fontId="12" fillId="7" borderId="0" xfId="562" applyNumberFormat="1" applyFont="1" applyFill="1" applyProtection="1">
      <protection locked="0"/>
    </xf>
    <xf numFmtId="349" fontId="12" fillId="0" borderId="0" xfId="562" applyNumberFormat="1" applyFont="1" applyFill="1" applyProtection="1">
      <protection locked="0"/>
    </xf>
    <xf numFmtId="350" fontId="12" fillId="0" borderId="0" xfId="562" applyNumberFormat="1" applyFont="1" applyFill="1" applyProtection="1">
      <protection locked="0"/>
    </xf>
    <xf numFmtId="0" fontId="30" fillId="0" borderId="0" xfId="562" applyNumberFormat="1" applyFont="1" applyFill="1" applyAlignment="1" applyProtection="1">
      <alignment horizontal="center" vertical="center"/>
      <protection locked="0"/>
    </xf>
    <xf numFmtId="0" fontId="7" fillId="0" borderId="8" xfId="57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9" xfId="57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11" xfId="57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57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15" xfId="625" applyNumberFormat="1" applyFont="1" applyFill="1" applyBorder="1" applyAlignment="1" applyProtection="1">
      <alignment horizontal="center" vertical="center"/>
      <protection locked="0"/>
    </xf>
    <xf numFmtId="0" fontId="7" fillId="0" borderId="36" xfId="625" applyNumberFormat="1" applyFont="1" applyFill="1" applyBorder="1" applyAlignment="1" applyProtection="1">
      <alignment horizontal="center" vertical="center"/>
      <protection locked="0"/>
    </xf>
    <xf numFmtId="0" fontId="7" fillId="0" borderId="17" xfId="570" applyNumberFormat="1" applyFont="1" applyFill="1" applyBorder="1" applyAlignment="1" applyProtection="1">
      <alignment horizontal="center" vertical="center"/>
      <protection locked="0"/>
    </xf>
    <xf numFmtId="0" fontId="7" fillId="0" borderId="37" xfId="570" applyNumberFormat="1" applyFont="1" applyFill="1" applyBorder="1" applyAlignment="1" applyProtection="1">
      <alignment horizontal="center" vertical="center"/>
      <protection locked="0"/>
    </xf>
    <xf numFmtId="0" fontId="7" fillId="0" borderId="18" xfId="570" applyNumberFormat="1" applyFont="1" applyFill="1" applyBorder="1" applyAlignment="1" applyProtection="1">
      <alignment horizontal="center" vertical="center"/>
      <protection locked="0"/>
    </xf>
    <xf numFmtId="0" fontId="6" fillId="0" borderId="38" xfId="570" applyNumberFormat="1" applyFont="1" applyBorder="1" applyAlignment="1" applyProtection="1">
      <alignment horizontal="center" vertical="center"/>
      <protection locked="0"/>
    </xf>
    <xf numFmtId="0" fontId="6" fillId="0" borderId="39" xfId="310" applyNumberFormat="1" applyFont="1" applyFill="1" applyBorder="1" applyAlignment="1" applyProtection="1">
      <alignment horizontal="center" vertical="center"/>
      <protection locked="0"/>
    </xf>
    <xf numFmtId="0" fontId="6" fillId="0" borderId="1" xfId="310" applyNumberFormat="1" applyFont="1" applyFill="1" applyBorder="1" applyAlignment="1" applyProtection="1">
      <alignment horizontal="center" vertical="center"/>
      <protection locked="0"/>
    </xf>
    <xf numFmtId="0" fontId="33" fillId="0" borderId="39" xfId="310" applyNumberFormat="1" applyFont="1" applyFill="1" applyBorder="1" applyAlignment="1" applyProtection="1">
      <alignment horizontal="center" vertical="center"/>
      <protection locked="0"/>
    </xf>
    <xf numFmtId="0" fontId="33" fillId="0" borderId="1" xfId="310" applyNumberFormat="1" applyFont="1" applyFill="1" applyBorder="1" applyAlignment="1" applyProtection="1">
      <alignment horizontal="center" vertical="center"/>
      <protection locked="0"/>
    </xf>
    <xf numFmtId="0" fontId="6" fillId="0" borderId="7" xfId="310" applyNumberFormat="1" applyFont="1" applyFill="1" applyBorder="1" applyAlignment="1" applyProtection="1">
      <alignment horizontal="center" vertical="center"/>
      <protection locked="0"/>
    </xf>
    <xf numFmtId="0" fontId="34" fillId="0" borderId="39" xfId="310" applyNumberFormat="1" applyFont="1" applyFill="1" applyBorder="1" applyAlignment="1" applyProtection="1">
      <alignment horizontal="center" vertical="center"/>
      <protection locked="0"/>
    </xf>
    <xf numFmtId="0" fontId="34" fillId="0" borderId="1" xfId="310" applyNumberFormat="1" applyFont="1" applyFill="1" applyBorder="1" applyAlignment="1" applyProtection="1">
      <alignment horizontal="center" vertical="center"/>
      <protection locked="0"/>
    </xf>
    <xf numFmtId="0" fontId="34" fillId="0" borderId="38" xfId="570" applyNumberFormat="1" applyFont="1" applyBorder="1" applyAlignment="1" applyProtection="1">
      <alignment horizontal="center" vertical="center"/>
      <protection locked="0"/>
    </xf>
    <xf numFmtId="0" fontId="15" fillId="0" borderId="19" xfId="570" applyNumberFormat="1" applyFont="1" applyFill="1" applyBorder="1" applyAlignment="1" applyProtection="1">
      <alignment vertical="center"/>
      <protection locked="0"/>
    </xf>
    <xf numFmtId="0" fontId="15" fillId="0" borderId="28" xfId="570" applyNumberFormat="1" applyFont="1" applyFill="1" applyBorder="1" applyAlignment="1" applyProtection="1">
      <alignment vertical="center"/>
      <protection locked="0"/>
    </xf>
    <xf numFmtId="0" fontId="30" fillId="0" borderId="0" xfId="562" applyNumberFormat="1" applyFont="1" applyFill="1" applyAlignment="1" applyProtection="1">
      <alignment horizontal="left"/>
      <protection locked="0"/>
    </xf>
    <xf numFmtId="49" fontId="30" fillId="0" borderId="0" xfId="562" applyNumberFormat="1" applyFont="1" applyFill="1" applyAlignment="1" applyProtection="1">
      <alignment horizontal="center" vertical="center"/>
      <protection locked="0"/>
    </xf>
    <xf numFmtId="49" fontId="30" fillId="0" borderId="0" xfId="562" applyNumberFormat="1" applyFont="1" applyFill="1" applyAlignment="1" applyProtection="1">
      <alignment horizontal="left"/>
      <protection locked="0"/>
    </xf>
    <xf numFmtId="0" fontId="7" fillId="0" borderId="40" xfId="570" applyNumberFormat="1" applyFont="1" applyFill="1" applyBorder="1" applyAlignment="1" applyProtection="1">
      <alignment horizontal="left" vertical="center" wrapText="1" indent="1"/>
      <protection locked="0"/>
    </xf>
    <xf numFmtId="0" fontId="13" fillId="0" borderId="41" xfId="570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570" applyNumberFormat="1" applyFont="1" applyFill="1" applyBorder="1" applyAlignment="1" applyProtection="1">
      <alignment horizontal="center" vertical="center" wrapText="1"/>
      <protection locked="0"/>
    </xf>
    <xf numFmtId="0" fontId="7" fillId="0" borderId="42" xfId="570" applyNumberFormat="1" applyFont="1" applyFill="1" applyBorder="1" applyAlignment="1" applyProtection="1">
      <alignment horizontal="left" vertical="center" wrapText="1" indent="1"/>
      <protection locked="0"/>
    </xf>
    <xf numFmtId="0" fontId="13" fillId="0" borderId="43" xfId="57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570" applyNumberFormat="1" applyFont="1" applyFill="1" applyBorder="1" applyAlignment="1" applyProtection="1">
      <alignment horizontal="center" vertical="center" wrapText="1"/>
      <protection locked="0"/>
    </xf>
    <xf numFmtId="0" fontId="13" fillId="0" borderId="44" xfId="57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7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625" applyNumberFormat="1" applyFont="1" applyFill="1" applyBorder="1" applyAlignment="1" applyProtection="1">
      <alignment horizontal="center" vertical="center"/>
      <protection locked="0"/>
    </xf>
    <xf numFmtId="0" fontId="7" fillId="0" borderId="18" xfId="570" applyNumberFormat="1" applyFont="1" applyFill="1" applyBorder="1" applyAlignment="1" applyProtection="1">
      <alignment horizontal="center" vertical="center" wrapText="1"/>
      <protection locked="0"/>
    </xf>
    <xf numFmtId="49" fontId="7" fillId="0" borderId="18" xfId="570" applyNumberFormat="1" applyFont="1" applyFill="1" applyBorder="1" applyAlignment="1" applyProtection="1">
      <alignment horizontal="center" vertical="center"/>
      <protection locked="0"/>
    </xf>
    <xf numFmtId="49" fontId="15" fillId="0" borderId="28" xfId="570" applyNumberFormat="1" applyFont="1" applyBorder="1" applyAlignment="1" applyProtection="1">
      <alignment horizontal="center" vertical="center"/>
      <protection locked="0"/>
    </xf>
    <xf numFmtId="49" fontId="15" fillId="0" borderId="28" xfId="570" applyNumberFormat="1" applyFont="1" applyBorder="1" applyAlignment="1" applyProtection="1">
      <alignment vertical="center"/>
      <protection locked="0"/>
    </xf>
    <xf numFmtId="0" fontId="3" fillId="8" borderId="1" xfId="624" applyNumberFormat="1" applyFill="1" applyBorder="1" applyAlignment="1" applyProtection="1">
      <alignment horizontal="center" vertical="center"/>
      <protection locked="0"/>
    </xf>
    <xf numFmtId="49" fontId="6" fillId="0" borderId="1" xfId="310" applyNumberFormat="1" applyFont="1" applyFill="1" applyBorder="1" applyAlignment="1" applyProtection="1">
      <alignment horizontal="center" vertical="center"/>
      <protection locked="0"/>
    </xf>
    <xf numFmtId="0" fontId="6" fillId="8" borderId="1" xfId="310" applyNumberFormat="1" applyFont="1" applyFill="1" applyBorder="1" applyAlignment="1" applyProtection="1">
      <alignment horizontal="center" vertical="center"/>
      <protection locked="0"/>
    </xf>
    <xf numFmtId="0" fontId="6" fillId="2" borderId="1" xfId="310" applyNumberFormat="1" applyFont="1" applyFill="1" applyBorder="1" applyAlignment="1" applyProtection="1">
      <alignment horizontal="center" vertical="center"/>
      <protection locked="0"/>
    </xf>
    <xf numFmtId="0" fontId="35" fillId="2" borderId="1" xfId="310" applyNumberFormat="1" applyFont="1" applyFill="1" applyBorder="1" applyAlignment="1" applyProtection="1">
      <alignment horizontal="center" vertical="center"/>
      <protection locked="0"/>
    </xf>
    <xf numFmtId="0" fontId="3" fillId="0" borderId="1" xfId="310" applyNumberFormat="1" applyFont="1" applyFill="1" applyBorder="1" applyAlignment="1" applyProtection="1">
      <alignment horizontal="center" vertical="center"/>
      <protection locked="0"/>
    </xf>
    <xf numFmtId="49" fontId="15" fillId="0" borderId="28" xfId="570" applyNumberFormat="1" applyFont="1" applyFill="1" applyBorder="1" applyAlignment="1" applyProtection="1">
      <alignment horizontal="center" vertical="center"/>
      <protection locked="0"/>
    </xf>
    <xf numFmtId="49" fontId="15" fillId="0" borderId="28" xfId="570" applyNumberFormat="1" applyFont="1" applyFill="1" applyBorder="1" applyAlignment="1" applyProtection="1">
      <alignment vertical="center"/>
      <protection locked="0"/>
    </xf>
    <xf numFmtId="0" fontId="13" fillId="0" borderId="9" xfId="570" applyNumberFormat="1" applyFont="1" applyFill="1" applyBorder="1" applyAlignment="1" applyProtection="1">
      <alignment vertical="center" wrapText="1"/>
      <protection locked="0"/>
    </xf>
    <xf numFmtId="0" fontId="13" fillId="0" borderId="0" xfId="570" applyNumberFormat="1" applyFont="1" applyFill="1" applyBorder="1" applyAlignment="1" applyProtection="1">
      <alignment vertical="center" wrapText="1"/>
      <protection locked="0"/>
    </xf>
    <xf numFmtId="0" fontId="13" fillId="0" borderId="13" xfId="570" applyNumberFormat="1" applyFont="1" applyFill="1" applyBorder="1" applyAlignment="1" applyProtection="1">
      <alignment vertical="center" wrapText="1"/>
      <protection locked="0"/>
    </xf>
    <xf numFmtId="0" fontId="7" fillId="0" borderId="16" xfId="625" applyNumberFormat="1" applyFont="1" applyFill="1" applyBorder="1" applyAlignment="1" applyProtection="1">
      <alignment horizontal="center" vertical="center" wrapText="1"/>
      <protection locked="0"/>
    </xf>
    <xf numFmtId="0" fontId="15" fillId="0" borderId="28" xfId="570" applyNumberFormat="1" applyFont="1" applyBorder="1" applyAlignment="1" applyProtection="1">
      <alignment horizontal="center" vertical="center"/>
      <protection locked="0"/>
    </xf>
    <xf numFmtId="0" fontId="6" fillId="0" borderId="1" xfId="570" applyNumberFormat="1" applyFont="1" applyBorder="1" applyAlignment="1" applyProtection="1">
      <alignment horizontal="left" vertical="center" wrapText="1"/>
      <protection locked="0"/>
    </xf>
    <xf numFmtId="0" fontId="3" fillId="0" borderId="1" xfId="624" applyNumberFormat="1" applyFont="1" applyFill="1" applyBorder="1" applyAlignment="1" applyProtection="1">
      <alignment horizontal="center" vertical="center"/>
      <protection locked="0"/>
    </xf>
    <xf numFmtId="177" fontId="6" fillId="0" borderId="1" xfId="562" applyNumberFormat="1" applyFont="1" applyBorder="1" applyAlignment="1">
      <alignment horizontal="center" vertical="center" wrapText="1"/>
    </xf>
    <xf numFmtId="0" fontId="3" fillId="0" borderId="1" xfId="311" applyNumberFormat="1" applyFont="1" applyFill="1" applyBorder="1" applyAlignment="1" applyProtection="1">
      <alignment horizontal="center" vertical="center"/>
      <protection locked="0"/>
    </xf>
    <xf numFmtId="176" fontId="6" fillId="0" borderId="1" xfId="569" applyFont="1" applyBorder="1" applyAlignment="1" applyProtection="1">
      <alignment horizontal="left" vertical="center" wrapText="1"/>
      <protection locked="0"/>
    </xf>
    <xf numFmtId="0" fontId="36" fillId="2" borderId="1" xfId="311" applyNumberFormat="1" applyFont="1" applyFill="1" applyBorder="1" applyAlignment="1" applyProtection="1">
      <alignment horizontal="center" vertical="center"/>
      <protection locked="0"/>
    </xf>
    <xf numFmtId="0" fontId="33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569" applyNumberFormat="1" applyFont="1" applyBorder="1" applyAlignment="1" applyProtection="1">
      <alignment horizontal="left" vertical="center" wrapText="1"/>
      <protection locked="0"/>
    </xf>
    <xf numFmtId="0" fontId="33" fillId="0" borderId="1" xfId="570" applyNumberFormat="1" applyFont="1" applyBorder="1" applyAlignment="1" applyProtection="1">
      <alignment horizontal="left" vertical="center" wrapText="1"/>
      <protection locked="0"/>
    </xf>
    <xf numFmtId="0" fontId="33" fillId="0" borderId="20" xfId="310" applyNumberFormat="1" applyFont="1" applyFill="1" applyBorder="1" applyAlignment="1" applyProtection="1">
      <alignment horizontal="center" vertical="center"/>
      <protection locked="0"/>
    </xf>
    <xf numFmtId="0" fontId="22" fillId="2" borderId="1" xfId="569" applyNumberFormat="1" applyFont="1" applyFill="1" applyBorder="1" applyAlignment="1" applyProtection="1">
      <alignment horizontal="left" vertical="center" wrapText="1"/>
      <protection locked="0"/>
    </xf>
    <xf numFmtId="0" fontId="3" fillId="2" borderId="1" xfId="311" applyNumberFormat="1" applyFont="1" applyFill="1" applyBorder="1" applyAlignment="1" applyProtection="1">
      <alignment horizontal="center" vertical="center"/>
      <protection locked="0"/>
    </xf>
    <xf numFmtId="176" fontId="3" fillId="0" borderId="1" xfId="569" applyBorder="1" applyAlignment="1" applyProtection="1">
      <alignment horizontal="left" vertical="center" wrapText="1"/>
      <protection locked="0"/>
    </xf>
    <xf numFmtId="0" fontId="3" fillId="0" borderId="1" xfId="569" applyNumberFormat="1" applyBorder="1" applyAlignment="1" applyProtection="1">
      <alignment horizontal="left" vertical="center" wrapText="1"/>
      <protection locked="0"/>
    </xf>
    <xf numFmtId="0" fontId="3" fillId="0" borderId="1" xfId="312" applyNumberFormat="1" applyFill="1" applyBorder="1" applyAlignment="1" applyProtection="1">
      <alignment horizontal="left" vertical="center" wrapText="1"/>
      <protection locked="0"/>
    </xf>
    <xf numFmtId="0" fontId="34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312" applyNumberFormat="1" applyFont="1" applyFill="1" applyBorder="1" applyAlignment="1" applyProtection="1">
      <alignment horizontal="left" vertical="center" wrapText="1"/>
      <protection locked="0"/>
    </xf>
    <xf numFmtId="0" fontId="34" fillId="0" borderId="20" xfId="310" applyNumberFormat="1" applyFont="1" applyFill="1" applyBorder="1" applyAlignment="1" applyProtection="1">
      <alignment horizontal="center" vertical="center"/>
      <protection locked="0"/>
    </xf>
    <xf numFmtId="176" fontId="34" fillId="0" borderId="1" xfId="569" applyFont="1" applyBorder="1" applyAlignment="1" applyProtection="1">
      <alignment horizontal="left" vertical="center" wrapText="1"/>
      <protection locked="0"/>
    </xf>
    <xf numFmtId="0" fontId="27" fillId="0" borderId="1" xfId="312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624" applyNumberFormat="1" applyBorder="1" applyAlignment="1" applyProtection="1">
      <alignment horizontal="left" vertical="center" wrapText="1"/>
      <protection locked="0"/>
    </xf>
    <xf numFmtId="177" fontId="34" fillId="0" borderId="1" xfId="562" applyNumberFormat="1" applyFont="1" applyBorder="1" applyAlignment="1">
      <alignment horizontal="center" vertical="center" wrapText="1"/>
    </xf>
    <xf numFmtId="0" fontId="15" fillId="0" borderId="28" xfId="570" applyNumberFormat="1" applyFont="1" applyFill="1" applyBorder="1" applyAlignment="1" applyProtection="1">
      <alignment horizontal="center" vertical="center"/>
      <protection locked="0"/>
    </xf>
    <xf numFmtId="348" fontId="30" fillId="0" borderId="0" xfId="562" applyNumberFormat="1" applyFont="1" applyFill="1" applyAlignment="1" applyProtection="1">
      <alignment horizontal="center" vertical="center"/>
      <protection locked="0"/>
    </xf>
    <xf numFmtId="49" fontId="30" fillId="0" borderId="0" xfId="562" applyNumberFormat="1" applyFont="1" applyFill="1" applyProtection="1">
      <protection locked="0"/>
    </xf>
    <xf numFmtId="0" fontId="37" fillId="0" borderId="9" xfId="570" applyNumberFormat="1" applyFont="1" applyFill="1" applyBorder="1" applyAlignment="1" applyProtection="1">
      <alignment vertical="center" wrapText="1"/>
      <protection locked="0"/>
    </xf>
    <xf numFmtId="348" fontId="13" fillId="0" borderId="9" xfId="570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570" applyNumberFormat="1" applyFont="1" applyFill="1" applyBorder="1" applyAlignment="1" applyProtection="1">
      <alignment vertical="center" wrapText="1"/>
      <protection locked="0"/>
    </xf>
    <xf numFmtId="0" fontId="37" fillId="0" borderId="0" xfId="570" applyNumberFormat="1" applyFont="1" applyFill="1" applyBorder="1" applyAlignment="1" applyProtection="1">
      <alignment vertical="center" wrapText="1"/>
      <protection locked="0"/>
    </xf>
    <xf numFmtId="348" fontId="13" fillId="0" borderId="0" xfId="57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570" applyNumberFormat="1" applyFont="1" applyFill="1" applyBorder="1" applyAlignment="1" applyProtection="1">
      <alignment vertical="center" wrapText="1"/>
      <protection locked="0"/>
    </xf>
    <xf numFmtId="0" fontId="37" fillId="0" borderId="13" xfId="570" applyNumberFormat="1" applyFont="1" applyFill="1" applyBorder="1" applyAlignment="1" applyProtection="1">
      <alignment vertical="center" wrapText="1"/>
      <protection locked="0"/>
    </xf>
    <xf numFmtId="348" fontId="13" fillId="0" borderId="13" xfId="570" applyNumberFormat="1" applyFont="1" applyFill="1" applyBorder="1" applyAlignment="1" applyProtection="1">
      <alignment horizontal="center" vertical="center" wrapText="1"/>
      <protection locked="0"/>
    </xf>
    <xf numFmtId="49" fontId="7" fillId="0" borderId="23" xfId="625" applyNumberFormat="1" applyFont="1" applyFill="1" applyBorder="1" applyAlignment="1" applyProtection="1">
      <alignment horizontal="center" vertical="center" wrapText="1"/>
      <protection locked="0"/>
    </xf>
    <xf numFmtId="49" fontId="15" fillId="0" borderId="28" xfId="570" applyNumberFormat="1" applyFont="1" applyBorder="1" applyAlignment="1" applyProtection="1">
      <alignment horizontal="left" vertical="center"/>
      <protection locked="0"/>
    </xf>
    <xf numFmtId="0" fontId="3" fillId="0" borderId="20" xfId="624" applyNumberFormat="1" applyFill="1" applyBorder="1" applyAlignment="1" applyProtection="1">
      <alignment horizontal="center" vertical="center" wrapText="1"/>
      <protection locked="0"/>
    </xf>
    <xf numFmtId="0" fontId="29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2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70" applyNumberFormat="1" applyFont="1" applyBorder="1" applyAlignment="1" applyProtection="1">
      <alignment horizontal="center" vertical="center" wrapText="1"/>
      <protection locked="0"/>
    </xf>
    <xf numFmtId="0" fontId="0" fillId="0" borderId="0" xfId="0" applyNumberFormat="1" applyAlignment="1">
      <alignment horizontal="center" vertical="center"/>
    </xf>
    <xf numFmtId="0" fontId="3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310" applyNumberFormat="1" applyFont="1" applyFill="1" applyBorder="1" applyAlignment="1" applyProtection="1">
      <alignment horizontal="center" vertical="center" wrapText="1"/>
      <protection locked="0"/>
    </xf>
    <xf numFmtId="230" fontId="6" fillId="0" borderId="1" xfId="288" applyFont="1" applyBorder="1" applyAlignment="1">
      <alignment horizontal="center" vertical="center" wrapText="1"/>
    </xf>
    <xf numFmtId="0" fontId="35" fillId="2" borderId="20" xfId="31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38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84" applyNumberFormat="1" applyFont="1" applyFill="1" applyBorder="1" applyAlignment="1" applyProtection="1">
      <alignment horizontal="center" vertical="center" wrapText="1"/>
      <protection locked="0"/>
    </xf>
    <xf numFmtId="49" fontId="38" fillId="0" borderId="1" xfId="310" applyNumberFormat="1" applyFont="1" applyFill="1" applyBorder="1" applyAlignment="1" applyProtection="1">
      <alignment horizontal="center" vertical="center" wrapText="1"/>
      <protection locked="0"/>
    </xf>
    <xf numFmtId="230" fontId="38" fillId="0" borderId="1" xfId="288" applyFont="1" applyBorder="1" applyAlignment="1">
      <alignment horizontal="center" vertical="center" wrapText="1"/>
    </xf>
    <xf numFmtId="0" fontId="6" fillId="2" borderId="20" xfId="31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/>
    <xf numFmtId="230" fontId="6" fillId="0" borderId="20" xfId="288" applyFont="1" applyBorder="1" applyAlignment="1">
      <alignment horizontal="center" vertical="center" wrapText="1"/>
    </xf>
    <xf numFmtId="176" fontId="6" fillId="0" borderId="20" xfId="569" applyFont="1" applyBorder="1" applyAlignment="1" applyProtection="1">
      <alignment horizontal="center" vertical="center" wrapText="1"/>
      <protection locked="0"/>
    </xf>
    <xf numFmtId="49" fontId="34" fillId="0" borderId="1" xfId="310" applyNumberFormat="1" applyFont="1" applyFill="1" applyBorder="1" applyAlignment="1" applyProtection="1">
      <alignment horizontal="center" vertical="center" wrapText="1"/>
      <protection locked="0"/>
    </xf>
    <xf numFmtId="0" fontId="34" fillId="0" borderId="20" xfId="570" applyNumberFormat="1" applyFont="1" applyBorder="1" applyAlignment="1" applyProtection="1">
      <alignment horizontal="center" vertical="center" wrapText="1"/>
      <protection locked="0"/>
    </xf>
    <xf numFmtId="0" fontId="3" fillId="0" borderId="1" xfId="624" applyNumberFormat="1" applyFill="1" applyBorder="1" applyAlignment="1" applyProtection="1">
      <alignment horizontal="center" vertical="center" wrapText="1"/>
      <protection locked="0"/>
    </xf>
    <xf numFmtId="49" fontId="15" fillId="0" borderId="28" xfId="570" applyNumberFormat="1" applyFont="1" applyFill="1" applyBorder="1" applyAlignment="1" applyProtection="1">
      <alignment horizontal="left" vertical="center"/>
      <protection locked="0"/>
    </xf>
    <xf numFmtId="0" fontId="39" fillId="0" borderId="22" xfId="562" applyNumberFormat="1" applyFont="1" applyFill="1" applyBorder="1" applyAlignment="1" applyProtection="1">
      <alignment horizontal="center" vertical="center"/>
      <protection locked="0"/>
    </xf>
    <xf numFmtId="0" fontId="39" fillId="0" borderId="16" xfId="562" applyNumberFormat="1" applyFont="1" applyFill="1" applyBorder="1" applyAlignment="1" applyProtection="1">
      <alignment horizontal="center" vertical="center"/>
      <protection locked="0"/>
    </xf>
    <xf numFmtId="0" fontId="39" fillId="0" borderId="23" xfId="562" applyNumberFormat="1" applyFont="1" applyFill="1" applyBorder="1" applyAlignment="1" applyProtection="1">
      <alignment horizontal="center" vertical="center"/>
      <protection locked="0"/>
    </xf>
    <xf numFmtId="0" fontId="39" fillId="0" borderId="1" xfId="562" applyNumberFormat="1" applyFont="1" applyFill="1" applyBorder="1" applyAlignment="1" applyProtection="1">
      <alignment horizontal="center" vertical="center"/>
      <protection locked="0"/>
    </xf>
    <xf numFmtId="0" fontId="30" fillId="0" borderId="1" xfId="562" applyNumberFormat="1" applyFont="1" applyFill="1" applyBorder="1" applyAlignment="1" applyProtection="1">
      <alignment vertical="center"/>
      <protection locked="0"/>
    </xf>
    <xf numFmtId="9" fontId="30" fillId="0" borderId="45" xfId="562" applyNumberFormat="1" applyFont="1" applyFill="1" applyBorder="1" applyAlignment="1" applyProtection="1">
      <alignment horizontal="center" vertical="center" wrapText="1"/>
      <protection locked="0"/>
    </xf>
    <xf numFmtId="9" fontId="30" fillId="0" borderId="28" xfId="562" applyNumberFormat="1" applyFont="1" applyFill="1" applyBorder="1" applyAlignment="1" applyProtection="1">
      <alignment horizontal="center" vertical="center" wrapText="1"/>
      <protection locked="0"/>
    </xf>
    <xf numFmtId="9" fontId="40" fillId="0" borderId="45" xfId="562" applyNumberFormat="1" applyFont="1" applyFill="1" applyBorder="1" applyAlignment="1" applyProtection="1">
      <alignment horizontal="center" vertical="center" wrapText="1"/>
      <protection locked="0"/>
    </xf>
    <xf numFmtId="9" fontId="40" fillId="0" borderId="28" xfId="562" applyNumberFormat="1" applyFont="1" applyFill="1" applyBorder="1" applyAlignment="1" applyProtection="1">
      <alignment horizontal="center" vertical="center" wrapText="1"/>
      <protection locked="0"/>
    </xf>
    <xf numFmtId="0" fontId="30" fillId="0" borderId="6" xfId="562" applyNumberFormat="1" applyFont="1" applyFill="1" applyBorder="1" applyAlignment="1" applyProtection="1">
      <alignment horizontal="center" vertical="center"/>
      <protection locked="0"/>
    </xf>
    <xf numFmtId="0" fontId="30" fillId="0" borderId="28" xfId="562" applyNumberFormat="1" applyFont="1" applyFill="1" applyBorder="1" applyAlignment="1" applyProtection="1">
      <alignment horizontal="center" vertical="center"/>
      <protection locked="0"/>
    </xf>
    <xf numFmtId="0" fontId="14" fillId="0" borderId="22" xfId="562" applyNumberFormat="1" applyFont="1" applyFill="1" applyBorder="1" applyAlignment="1" applyProtection="1">
      <alignment horizontal="center" vertical="center"/>
      <protection locked="0"/>
    </xf>
    <xf numFmtId="0" fontId="7" fillId="0" borderId="16" xfId="562" applyNumberFormat="1" applyFont="1" applyFill="1" applyBorder="1" applyAlignment="1" applyProtection="1">
      <alignment horizontal="center" vertical="center"/>
      <protection locked="0"/>
    </xf>
    <xf numFmtId="0" fontId="7" fillId="0" borderId="23" xfId="562" applyNumberFormat="1" applyFont="1" applyFill="1" applyBorder="1" applyAlignment="1" applyProtection="1">
      <alignment horizontal="center" vertical="center"/>
      <protection locked="0"/>
    </xf>
    <xf numFmtId="0" fontId="16" fillId="0" borderId="6" xfId="562" applyNumberFormat="1" applyFont="1" applyFill="1" applyBorder="1" applyAlignment="1" applyProtection="1">
      <alignment horizontal="center" vertical="center"/>
      <protection locked="0"/>
    </xf>
    <xf numFmtId="0" fontId="16" fillId="0" borderId="28" xfId="562" applyNumberFormat="1" applyFont="1" applyFill="1" applyBorder="1" applyAlignment="1" applyProtection="1">
      <alignment horizontal="center" vertical="center"/>
      <protection locked="0"/>
    </xf>
    <xf numFmtId="0" fontId="7" fillId="0" borderId="24" xfId="562" applyNumberFormat="1" applyFont="1" applyFill="1" applyBorder="1" applyAlignment="1" applyProtection="1">
      <alignment horizontal="center" vertical="center"/>
      <protection locked="0"/>
    </xf>
    <xf numFmtId="0" fontId="14" fillId="0" borderId="46" xfId="562" applyNumberFormat="1" applyFont="1" applyFill="1" applyBorder="1" applyAlignment="1" applyProtection="1">
      <alignment horizontal="center" vertical="center"/>
      <protection locked="0"/>
    </xf>
    <xf numFmtId="0" fontId="7" fillId="0" borderId="20" xfId="562" applyNumberFormat="1" applyFont="1" applyFill="1" applyBorder="1" applyAlignment="1" applyProtection="1">
      <alignment horizontal="center" vertical="center"/>
      <protection locked="0"/>
    </xf>
    <xf numFmtId="0" fontId="7" fillId="0" borderId="31" xfId="562" applyNumberFormat="1" applyFont="1" applyFill="1" applyBorder="1" applyAlignment="1" applyProtection="1">
      <alignment horizontal="center" vertical="center"/>
      <protection locked="0"/>
    </xf>
    <xf numFmtId="0" fontId="3" fillId="0" borderId="25" xfId="562" applyNumberFormat="1" applyFont="1" applyFill="1" applyBorder="1" applyAlignment="1" applyProtection="1">
      <alignment horizontal="center" textRotation="90" wrapText="1"/>
      <protection locked="0"/>
    </xf>
    <xf numFmtId="0" fontId="3" fillId="0" borderId="1" xfId="562" applyNumberFormat="1" applyFont="1" applyFill="1" applyBorder="1" applyAlignment="1" applyProtection="1">
      <alignment horizontal="center" textRotation="90" wrapText="1"/>
      <protection locked="0"/>
    </xf>
    <xf numFmtId="0" fontId="3" fillId="0" borderId="7" xfId="562" applyNumberFormat="1" applyFont="1" applyFill="1" applyBorder="1" applyAlignment="1" applyProtection="1">
      <alignment horizontal="center" textRotation="90" wrapText="1"/>
      <protection locked="0"/>
    </xf>
    <xf numFmtId="0" fontId="7" fillId="0" borderId="47" xfId="625" applyNumberFormat="1" applyFont="1" applyFill="1" applyBorder="1" applyAlignment="1" applyProtection="1">
      <alignment horizontal="center" vertical="center" wrapText="1"/>
      <protection locked="0"/>
    </xf>
    <xf numFmtId="345" fontId="21" fillId="0" borderId="25" xfId="625" applyNumberFormat="1" applyFont="1" applyFill="1" applyBorder="1" applyAlignment="1" applyProtection="1">
      <alignment horizontal="center" vertical="center"/>
      <protection locked="0"/>
    </xf>
    <xf numFmtId="0" fontId="7" fillId="0" borderId="2" xfId="570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568" applyNumberFormat="1" applyFont="1" applyFill="1" applyBorder="1" applyAlignment="1" applyProtection="1">
      <alignment horizontal="center" vertical="center"/>
      <protection locked="0"/>
    </xf>
    <xf numFmtId="0" fontId="41" fillId="0" borderId="1" xfId="568" applyNumberFormat="1" applyFont="1" applyFill="1" applyBorder="1" applyAlignment="1" applyProtection="1">
      <alignment horizontal="center" vertical="center" wrapText="1"/>
      <protection locked="0"/>
    </xf>
    <xf numFmtId="0" fontId="41" fillId="0" borderId="6" xfId="568" applyNumberFormat="1" applyFont="1" applyFill="1" applyBorder="1" applyAlignment="1" applyProtection="1">
      <alignment horizontal="center" vertical="center"/>
      <protection locked="0"/>
    </xf>
    <xf numFmtId="0" fontId="15" fillId="0" borderId="28" xfId="570" applyNumberFormat="1" applyFont="1" applyBorder="1" applyAlignment="1" applyProtection="1">
      <alignment horizontal="left" vertical="center"/>
      <protection locked="0"/>
    </xf>
    <xf numFmtId="0" fontId="37" fillId="0" borderId="25" xfId="562" applyNumberFormat="1" applyFont="1" applyBorder="1" applyAlignment="1" applyProtection="1">
      <alignment horizontal="center" vertical="center"/>
      <protection locked="0"/>
    </xf>
    <xf numFmtId="0" fontId="37" fillId="0" borderId="1" xfId="562" applyNumberFormat="1" applyFont="1" applyBorder="1" applyAlignment="1" applyProtection="1">
      <alignment horizontal="center" vertical="center"/>
      <protection locked="0"/>
    </xf>
    <xf numFmtId="0" fontId="37" fillId="0" borderId="6" xfId="562" applyNumberFormat="1" applyFont="1" applyBorder="1" applyAlignment="1" applyProtection="1">
      <alignment horizontal="center" vertical="center"/>
      <protection locked="0"/>
    </xf>
    <xf numFmtId="0" fontId="37" fillId="0" borderId="26" xfId="562" applyNumberFormat="1" applyFont="1" applyBorder="1" applyAlignment="1" applyProtection="1">
      <alignment horizontal="center" vertical="center"/>
      <protection locked="0"/>
    </xf>
    <xf numFmtId="0" fontId="37" fillId="0" borderId="7" xfId="310" applyNumberFormat="1" applyFont="1" applyFill="1" applyBorder="1" applyAlignment="1" applyProtection="1">
      <alignment horizontal="center" vertical="center"/>
      <protection locked="0"/>
    </xf>
    <xf numFmtId="0" fontId="37" fillId="0" borderId="1" xfId="310" applyNumberFormat="1" applyFont="1" applyFill="1" applyBorder="1" applyAlignment="1" applyProtection="1">
      <alignment horizontal="center" vertical="center"/>
      <protection locked="0"/>
    </xf>
    <xf numFmtId="0" fontId="37" fillId="0" borderId="6" xfId="310" applyNumberFormat="1" applyFont="1" applyFill="1" applyBorder="1" applyAlignment="1" applyProtection="1">
      <alignment horizontal="center" vertical="center"/>
      <protection locked="0"/>
    </xf>
    <xf numFmtId="0" fontId="6" fillId="0" borderId="6" xfId="310" applyNumberFormat="1" applyFont="1" applyFill="1" applyBorder="1" applyAlignment="1" applyProtection="1">
      <alignment horizontal="center" vertical="center" wrapText="1"/>
      <protection locked="0"/>
    </xf>
    <xf numFmtId="0" fontId="37" fillId="0" borderId="25" xfId="310" applyNumberFormat="1" applyFont="1" applyFill="1" applyBorder="1" applyAlignment="1" applyProtection="1">
      <alignment horizontal="center" vertical="center"/>
      <protection locked="0"/>
    </xf>
    <xf numFmtId="0" fontId="37" fillId="0" borderId="25" xfId="310" applyNumberFormat="1" applyFont="1" applyFill="1" applyBorder="1" applyAlignment="1" applyProtection="1">
      <alignment horizontal="center" vertical="center" wrapText="1"/>
      <protection locked="0"/>
    </xf>
    <xf numFmtId="0" fontId="38" fillId="0" borderId="6" xfId="310" applyNumberFormat="1" applyFont="1" applyFill="1" applyBorder="1" applyAlignment="1" applyProtection="1">
      <alignment horizontal="center" vertical="center" wrapText="1"/>
      <protection locked="0"/>
    </xf>
    <xf numFmtId="0" fontId="37" fillId="0" borderId="28" xfId="310" applyNumberFormat="1" applyFont="1" applyFill="1" applyBorder="1" applyAlignment="1" applyProtection="1">
      <alignment horizontal="center" vertical="center"/>
      <protection locked="0"/>
    </xf>
    <xf numFmtId="0" fontId="37" fillId="0" borderId="1" xfId="562" applyNumberFormat="1" applyFont="1" applyBorder="1" applyAlignment="1" applyProtection="1">
      <alignment horizontal="center" vertical="center" wrapText="1"/>
      <protection locked="0"/>
    </xf>
    <xf numFmtId="0" fontId="37" fillId="0" borderId="6" xfId="562" applyNumberFormat="1" applyFont="1" applyBorder="1" applyAlignment="1" applyProtection="1">
      <alignment horizontal="center" vertical="center" wrapText="1"/>
      <protection locked="0"/>
    </xf>
    <xf numFmtId="0" fontId="37" fillId="0" borderId="7" xfId="310" applyNumberFormat="1" applyFont="1" applyFill="1" applyBorder="1" applyAlignment="1" applyProtection="1">
      <alignment horizontal="center" vertical="center" wrapText="1"/>
      <protection locked="0"/>
    </xf>
    <xf numFmtId="0" fontId="37" fillId="0" borderId="28" xfId="310" applyNumberFormat="1" applyFont="1" applyFill="1" applyBorder="1" applyAlignment="1" applyProtection="1">
      <alignment horizontal="center" vertical="center" wrapText="1"/>
      <protection locked="0"/>
    </xf>
    <xf numFmtId="0" fontId="37" fillId="0" borderId="26" xfId="310" applyNumberFormat="1" applyFont="1" applyFill="1" applyBorder="1" applyAlignment="1" applyProtection="1">
      <alignment horizontal="center" vertical="center"/>
      <protection locked="0"/>
    </xf>
    <xf numFmtId="0" fontId="37" fillId="0" borderId="26" xfId="310" applyNumberFormat="1" applyFont="1" applyFill="1" applyBorder="1" applyAlignment="1" applyProtection="1">
      <alignment horizontal="center" vertical="center" wrapText="1"/>
      <protection locked="0"/>
    </xf>
    <xf numFmtId="0" fontId="34" fillId="0" borderId="6" xfId="310" applyNumberFormat="1" applyFont="1" applyFill="1" applyBorder="1" applyAlignment="1" applyProtection="1">
      <alignment horizontal="center" vertical="center" wrapText="1"/>
      <protection locked="0"/>
    </xf>
    <xf numFmtId="0" fontId="42" fillId="0" borderId="25" xfId="310" applyNumberFormat="1" applyFont="1" applyFill="1" applyBorder="1" applyAlignment="1" applyProtection="1">
      <alignment horizontal="center" vertical="center"/>
      <protection locked="0"/>
    </xf>
    <xf numFmtId="0" fontId="42" fillId="0" borderId="1" xfId="310" applyNumberFormat="1" applyFont="1" applyFill="1" applyBorder="1" applyAlignment="1" applyProtection="1">
      <alignment horizontal="center" vertical="center"/>
      <protection locked="0"/>
    </xf>
    <xf numFmtId="0" fontId="42" fillId="0" borderId="6" xfId="310" applyNumberFormat="1" applyFont="1" applyFill="1" applyBorder="1" applyAlignment="1" applyProtection="1">
      <alignment horizontal="center" vertical="center"/>
      <protection locked="0"/>
    </xf>
    <xf numFmtId="0" fontId="42" fillId="0" borderId="26" xfId="310" applyNumberFormat="1" applyFont="1" applyFill="1" applyBorder="1" applyAlignment="1" applyProtection="1">
      <alignment horizontal="center" vertical="center"/>
      <protection locked="0"/>
    </xf>
    <xf numFmtId="0" fontId="42" fillId="0" borderId="7" xfId="310" applyNumberFormat="1" applyFont="1" applyFill="1" applyBorder="1" applyAlignment="1" applyProtection="1">
      <alignment horizontal="center" vertical="center"/>
      <protection locked="0"/>
    </xf>
    <xf numFmtId="0" fontId="15" fillId="0" borderId="28" xfId="570" applyNumberFormat="1" applyFont="1" applyFill="1" applyBorder="1" applyAlignment="1" applyProtection="1">
      <alignment horizontal="left" vertical="center"/>
      <protection locked="0"/>
    </xf>
    <xf numFmtId="0" fontId="37" fillId="0" borderId="25" xfId="309" applyNumberFormat="1" applyFont="1" applyFill="1" applyBorder="1" applyAlignment="1" applyProtection="1">
      <alignment horizontal="center" vertical="center"/>
      <protection locked="0"/>
    </xf>
    <xf numFmtId="0" fontId="37" fillId="0" borderId="1" xfId="309" applyNumberFormat="1" applyFont="1" applyFill="1" applyBorder="1" applyAlignment="1" applyProtection="1">
      <alignment horizontal="center" vertical="center"/>
      <protection locked="0"/>
    </xf>
    <xf numFmtId="0" fontId="37" fillId="0" borderId="6" xfId="309" applyNumberFormat="1" applyFont="1" applyFill="1" applyBorder="1" applyAlignment="1" applyProtection="1">
      <alignment horizontal="center" vertical="center"/>
      <protection locked="0"/>
    </xf>
    <xf numFmtId="0" fontId="37" fillId="0" borderId="26" xfId="309" applyNumberFormat="1" applyFont="1" applyFill="1" applyBorder="1" applyAlignment="1" applyProtection="1">
      <alignment horizontal="center" vertical="center"/>
      <protection locked="0"/>
    </xf>
    <xf numFmtId="0" fontId="37" fillId="0" borderId="7" xfId="309" applyNumberFormat="1" applyFont="1" applyFill="1" applyBorder="1" applyAlignment="1" applyProtection="1">
      <alignment horizontal="center" vertical="center"/>
      <protection locked="0"/>
    </xf>
    <xf numFmtId="0" fontId="39" fillId="0" borderId="6" xfId="562" applyNumberFormat="1" applyFont="1" applyFill="1" applyBorder="1" applyAlignment="1" applyProtection="1">
      <alignment horizontal="center" vertical="center"/>
      <protection locked="0"/>
    </xf>
    <xf numFmtId="0" fontId="39" fillId="0" borderId="28" xfId="562" applyNumberFormat="1" applyFont="1" applyFill="1" applyBorder="1" applyAlignment="1" applyProtection="1">
      <alignment horizontal="center" vertical="center"/>
      <protection locked="0"/>
    </xf>
    <xf numFmtId="0" fontId="39" fillId="0" borderId="7" xfId="562" applyNumberFormat="1" applyFont="1" applyFill="1" applyBorder="1" applyAlignment="1" applyProtection="1">
      <alignment horizontal="center" vertical="center"/>
      <protection locked="0"/>
    </xf>
    <xf numFmtId="0" fontId="30" fillId="0" borderId="7" xfId="562" applyNumberFormat="1" applyFont="1" applyFill="1" applyBorder="1" applyAlignment="1" applyProtection="1">
      <alignment horizontal="center" vertical="center"/>
      <protection locked="0"/>
    </xf>
    <xf numFmtId="0" fontId="16" fillId="0" borderId="7" xfId="562" applyNumberFormat="1" applyFont="1" applyFill="1" applyBorder="1" applyAlignment="1" applyProtection="1">
      <alignment horizontal="center" vertical="center"/>
      <protection locked="0"/>
    </xf>
    <xf numFmtId="0" fontId="7" fillId="0" borderId="48" xfId="562" applyNumberFormat="1" applyFont="1" applyFill="1" applyBorder="1" applyAlignment="1" applyProtection="1">
      <alignment horizontal="center" vertical="center"/>
      <protection locked="0"/>
    </xf>
    <xf numFmtId="345" fontId="21" fillId="0" borderId="7" xfId="625" applyNumberFormat="1" applyFont="1" applyFill="1" applyBorder="1" applyAlignment="1" applyProtection="1">
      <alignment horizontal="center" vertical="center"/>
      <protection locked="0"/>
    </xf>
    <xf numFmtId="0" fontId="41" fillId="0" borderId="26" xfId="568" applyNumberFormat="1" applyFont="1" applyFill="1" applyBorder="1" applyAlignment="1" applyProtection="1">
      <alignment horizontal="center" vertical="center"/>
      <protection locked="0"/>
    </xf>
    <xf numFmtId="0" fontId="41" fillId="0" borderId="7" xfId="568" applyNumberFormat="1" applyFont="1" applyFill="1" applyBorder="1" applyAlignment="1" applyProtection="1">
      <alignment horizontal="center" vertical="center"/>
      <protection locked="0"/>
    </xf>
    <xf numFmtId="176" fontId="3" fillId="0" borderId="1" xfId="0" applyFont="1" applyFill="1" applyBorder="1" applyAlignment="1" applyProtection="1">
      <alignment vertical="center"/>
      <protection locked="0"/>
    </xf>
    <xf numFmtId="0" fontId="37" fillId="0" borderId="49" xfId="562" applyNumberFormat="1" applyFont="1" applyBorder="1" applyAlignment="1" applyProtection="1">
      <alignment horizontal="center" vertical="center"/>
      <protection locked="0"/>
    </xf>
    <xf numFmtId="0" fontId="37" fillId="0" borderId="49" xfId="310" applyNumberFormat="1" applyFont="1" applyFill="1" applyBorder="1" applyAlignment="1" applyProtection="1">
      <alignment horizontal="center" vertical="center"/>
      <protection locked="0"/>
    </xf>
    <xf numFmtId="0" fontId="37" fillId="0" borderId="49" xfId="310" applyNumberFormat="1" applyFont="1" applyFill="1" applyBorder="1" applyAlignment="1" applyProtection="1">
      <alignment horizontal="center" vertical="center" wrapText="1"/>
      <protection locked="0"/>
    </xf>
    <xf numFmtId="0" fontId="42" fillId="0" borderId="49" xfId="310" applyNumberFormat="1" applyFont="1" applyFill="1" applyBorder="1" applyAlignment="1" applyProtection="1">
      <alignment horizontal="center" vertical="center"/>
      <protection locked="0"/>
    </xf>
    <xf numFmtId="0" fontId="37" fillId="0" borderId="49" xfId="309" applyNumberFormat="1" applyFont="1" applyFill="1" applyBorder="1" applyAlignment="1" applyProtection="1">
      <alignment horizontal="center" vertical="center"/>
      <protection locked="0"/>
    </xf>
    <xf numFmtId="176" fontId="22" fillId="0" borderId="1" xfId="0" applyFont="1" applyFill="1" applyBorder="1" applyAlignment="1" applyProtection="1">
      <alignment vertical="center"/>
      <protection locked="0"/>
    </xf>
    <xf numFmtId="0" fontId="30" fillId="7" borderId="0" xfId="562" applyNumberFormat="1" applyFont="1" applyFill="1" applyProtection="1">
      <protection locked="0"/>
    </xf>
    <xf numFmtId="0" fontId="14" fillId="7" borderId="50" xfId="562" applyNumberFormat="1" applyFont="1" applyFill="1" applyBorder="1" applyAlignment="1" applyProtection="1">
      <alignment horizontal="center" vertical="center"/>
      <protection locked="0"/>
    </xf>
    <xf numFmtId="0" fontId="7" fillId="7" borderId="20" xfId="562" applyNumberFormat="1" applyFont="1" applyFill="1" applyBorder="1" applyAlignment="1" applyProtection="1">
      <alignment horizontal="center" vertical="center"/>
      <protection locked="0"/>
    </xf>
    <xf numFmtId="0" fontId="7" fillId="7" borderId="31" xfId="562" applyNumberFormat="1" applyFont="1" applyFill="1" applyBorder="1" applyAlignment="1" applyProtection="1">
      <alignment horizontal="center" vertical="center"/>
      <protection locked="0"/>
    </xf>
    <xf numFmtId="0" fontId="7" fillId="7" borderId="48" xfId="562" applyNumberFormat="1" applyFont="1" applyFill="1" applyBorder="1" applyAlignment="1" applyProtection="1">
      <alignment horizontal="center" vertical="center"/>
      <protection locked="0"/>
    </xf>
    <xf numFmtId="0" fontId="14" fillId="7" borderId="46" xfId="562" applyNumberFormat="1" applyFont="1" applyFill="1" applyBorder="1" applyAlignment="1" applyProtection="1">
      <alignment horizontal="center" vertical="center"/>
      <protection locked="0"/>
    </xf>
    <xf numFmtId="9" fontId="40" fillId="7" borderId="28" xfId="562" applyNumberFormat="1" applyFont="1" applyFill="1" applyBorder="1" applyAlignment="1" applyProtection="1">
      <alignment horizontal="center" vertical="center" wrapText="1"/>
      <protection locked="0"/>
    </xf>
    <xf numFmtId="9" fontId="40" fillId="7" borderId="19" xfId="562" applyNumberFormat="1" applyFont="1" applyFill="1" applyBorder="1" applyAlignment="1" applyProtection="1">
      <alignment horizontal="center" vertical="center" wrapText="1"/>
      <protection locked="0"/>
    </xf>
    <xf numFmtId="0" fontId="14" fillId="7" borderId="22" xfId="562" applyNumberFormat="1" applyFont="1" applyFill="1" applyBorder="1" applyAlignment="1" applyProtection="1">
      <alignment horizontal="center" vertical="center"/>
      <protection locked="0"/>
    </xf>
    <xf numFmtId="0" fontId="7" fillId="7" borderId="16" xfId="562" applyNumberFormat="1" applyFont="1" applyFill="1" applyBorder="1" applyAlignment="1" applyProtection="1">
      <alignment horizontal="center" vertical="center"/>
      <protection locked="0"/>
    </xf>
    <xf numFmtId="0" fontId="7" fillId="7" borderId="23" xfId="562" applyNumberFormat="1" applyFont="1" applyFill="1" applyBorder="1" applyAlignment="1" applyProtection="1">
      <alignment horizontal="center" vertical="center"/>
      <protection locked="0"/>
    </xf>
    <xf numFmtId="0" fontId="7" fillId="7" borderId="24" xfId="562" applyNumberFormat="1" applyFont="1" applyFill="1" applyBorder="1" applyAlignment="1" applyProtection="1">
      <alignment horizontal="center" vertical="center"/>
      <protection locked="0"/>
    </xf>
    <xf numFmtId="9" fontId="40" fillId="7" borderId="28" xfId="562" applyNumberFormat="1" applyFont="1" applyFill="1" applyBorder="1" applyAlignment="1" applyProtection="1">
      <alignment vertical="center" wrapText="1"/>
      <protection locked="0"/>
    </xf>
    <xf numFmtId="0" fontId="3" fillId="7" borderId="25" xfId="562" applyNumberFormat="1" applyFont="1" applyFill="1" applyBorder="1" applyAlignment="1" applyProtection="1">
      <alignment horizontal="center" textRotation="90" wrapText="1"/>
      <protection locked="0"/>
    </xf>
    <xf numFmtId="0" fontId="3" fillId="7" borderId="1" xfId="562" applyNumberFormat="1" applyFont="1" applyFill="1" applyBorder="1" applyAlignment="1" applyProtection="1">
      <alignment horizontal="center" textRotation="90" wrapText="1"/>
      <protection locked="0"/>
    </xf>
    <xf numFmtId="0" fontId="3" fillId="7" borderId="7" xfId="562" applyNumberFormat="1" applyFont="1" applyFill="1" applyBorder="1" applyAlignment="1" applyProtection="1">
      <alignment horizontal="center" textRotation="90" wrapText="1"/>
      <protection locked="0"/>
    </xf>
    <xf numFmtId="345" fontId="21" fillId="7" borderId="25" xfId="625" applyNumberFormat="1" applyFont="1" applyFill="1" applyBorder="1" applyAlignment="1" applyProtection="1">
      <alignment horizontal="center" vertical="center"/>
      <protection locked="0"/>
    </xf>
    <xf numFmtId="0" fontId="43" fillId="7" borderId="1" xfId="568" applyNumberFormat="1" applyFont="1" applyFill="1" applyBorder="1" applyAlignment="1" applyProtection="1">
      <alignment horizontal="center" vertical="center"/>
      <protection locked="0"/>
    </xf>
    <xf numFmtId="0" fontId="43" fillId="7" borderId="1" xfId="568" applyNumberFormat="1" applyFont="1" applyFill="1" applyBorder="1" applyAlignment="1" applyProtection="1">
      <alignment horizontal="center" vertical="center" wrapText="1"/>
      <protection locked="0"/>
    </xf>
    <xf numFmtId="176" fontId="22" fillId="7" borderId="1" xfId="0" applyFont="1" applyFill="1" applyBorder="1" applyAlignment="1" applyProtection="1">
      <alignment vertical="center" wrapText="1"/>
      <protection locked="0"/>
    </xf>
    <xf numFmtId="0" fontId="37" fillId="7" borderId="25" xfId="562" applyNumberFormat="1" applyFont="1" applyFill="1" applyBorder="1" applyAlignment="1" applyProtection="1">
      <alignment horizontal="center" vertical="center"/>
      <protection locked="0"/>
    </xf>
    <xf numFmtId="0" fontId="37" fillId="7" borderId="1" xfId="562" applyNumberFormat="1" applyFont="1" applyFill="1" applyBorder="1" applyAlignment="1" applyProtection="1">
      <alignment horizontal="center" vertical="center"/>
      <protection locked="0"/>
    </xf>
    <xf numFmtId="0" fontId="37" fillId="7" borderId="6" xfId="562" applyNumberFormat="1" applyFont="1" applyFill="1" applyBorder="1" applyAlignment="1" applyProtection="1">
      <alignment horizontal="center" vertical="center"/>
      <protection locked="0"/>
    </xf>
    <xf numFmtId="0" fontId="37" fillId="7" borderId="26" xfId="562" applyNumberFormat="1" applyFont="1" applyFill="1" applyBorder="1" applyAlignment="1" applyProtection="1">
      <alignment horizontal="center" vertical="center"/>
      <protection locked="0"/>
    </xf>
    <xf numFmtId="0" fontId="37" fillId="7" borderId="7" xfId="310" applyNumberFormat="1" applyFont="1" applyFill="1" applyBorder="1" applyAlignment="1" applyProtection="1">
      <alignment horizontal="center" vertical="center"/>
      <protection locked="0"/>
    </xf>
    <xf numFmtId="0" fontId="37" fillId="7" borderId="1" xfId="310" applyNumberFormat="1" applyFont="1" applyFill="1" applyBorder="1" applyAlignment="1" applyProtection="1">
      <alignment horizontal="center" vertical="center"/>
      <protection locked="0"/>
    </xf>
    <xf numFmtId="0" fontId="37" fillId="7" borderId="6" xfId="310" applyNumberFormat="1" applyFont="1" applyFill="1" applyBorder="1" applyAlignment="1" applyProtection="1">
      <alignment horizontal="center" vertical="center"/>
      <protection locked="0"/>
    </xf>
    <xf numFmtId="0" fontId="37" fillId="7" borderId="25" xfId="310" applyNumberFormat="1" applyFont="1" applyFill="1" applyBorder="1" applyAlignment="1" applyProtection="1">
      <alignment horizontal="center" vertical="center"/>
      <protection locked="0"/>
    </xf>
    <xf numFmtId="0" fontId="37" fillId="7" borderId="25" xfId="310" applyNumberFormat="1" applyFont="1" applyFill="1" applyBorder="1" applyAlignment="1" applyProtection="1">
      <alignment horizontal="center" vertical="center" wrapText="1"/>
      <protection locked="0"/>
    </xf>
    <xf numFmtId="0" fontId="37" fillId="7" borderId="28" xfId="310" applyNumberFormat="1" applyFont="1" applyFill="1" applyBorder="1" applyAlignment="1" applyProtection="1">
      <alignment horizontal="center" vertical="center"/>
      <protection locked="0"/>
    </xf>
    <xf numFmtId="0" fontId="37" fillId="7" borderId="1" xfId="562" applyNumberFormat="1" applyFont="1" applyFill="1" applyBorder="1" applyAlignment="1" applyProtection="1">
      <alignment horizontal="center" vertical="center" wrapText="1"/>
      <protection locked="0"/>
    </xf>
    <xf numFmtId="0" fontId="37" fillId="7" borderId="6" xfId="562" applyNumberFormat="1" applyFont="1" applyFill="1" applyBorder="1" applyAlignment="1" applyProtection="1">
      <alignment horizontal="center" vertical="center" wrapText="1"/>
      <protection locked="0"/>
    </xf>
    <xf numFmtId="0" fontId="37" fillId="7" borderId="7" xfId="310" applyNumberFormat="1" applyFont="1" applyFill="1" applyBorder="1" applyAlignment="1" applyProtection="1">
      <alignment horizontal="center" vertical="center" wrapText="1"/>
      <protection locked="0"/>
    </xf>
    <xf numFmtId="0" fontId="37" fillId="7" borderId="28" xfId="310" applyNumberFormat="1" applyFont="1" applyFill="1" applyBorder="1" applyAlignment="1" applyProtection="1">
      <alignment horizontal="center" vertical="center" wrapText="1"/>
      <protection locked="0"/>
    </xf>
    <xf numFmtId="0" fontId="37" fillId="7" borderId="26" xfId="310" applyNumberFormat="1" applyFont="1" applyFill="1" applyBorder="1" applyAlignment="1" applyProtection="1">
      <alignment horizontal="center" vertical="center"/>
      <protection locked="0"/>
    </xf>
    <xf numFmtId="0" fontId="37" fillId="7" borderId="26" xfId="310" applyNumberFormat="1" applyFont="1" applyFill="1" applyBorder="1" applyAlignment="1" applyProtection="1">
      <alignment horizontal="center" vertical="center" wrapText="1"/>
      <protection locked="0"/>
    </xf>
    <xf numFmtId="0" fontId="42" fillId="7" borderId="25" xfId="310" applyNumberFormat="1" applyFont="1" applyFill="1" applyBorder="1" applyAlignment="1" applyProtection="1">
      <alignment horizontal="center" vertical="center"/>
      <protection locked="0"/>
    </xf>
    <xf numFmtId="0" fontId="42" fillId="7" borderId="1" xfId="310" applyNumberFormat="1" applyFont="1" applyFill="1" applyBorder="1" applyAlignment="1" applyProtection="1">
      <alignment horizontal="center" vertical="center"/>
      <protection locked="0"/>
    </xf>
    <xf numFmtId="0" fontId="42" fillId="7" borderId="6" xfId="310" applyNumberFormat="1" applyFont="1" applyFill="1" applyBorder="1" applyAlignment="1" applyProtection="1">
      <alignment horizontal="center" vertical="center"/>
      <protection locked="0"/>
    </xf>
    <xf numFmtId="0" fontId="42" fillId="7" borderId="26" xfId="310" applyNumberFormat="1" applyFont="1" applyFill="1" applyBorder="1" applyAlignment="1" applyProtection="1">
      <alignment horizontal="center" vertical="center"/>
      <protection locked="0"/>
    </xf>
    <xf numFmtId="0" fontId="42" fillId="7" borderId="7" xfId="310" applyNumberFormat="1" applyFont="1" applyFill="1" applyBorder="1" applyAlignment="1" applyProtection="1">
      <alignment horizontal="center" vertical="center"/>
      <protection locked="0"/>
    </xf>
    <xf numFmtId="0" fontId="37" fillId="7" borderId="25" xfId="309" applyNumberFormat="1" applyFont="1" applyFill="1" applyBorder="1" applyAlignment="1" applyProtection="1">
      <alignment horizontal="center" vertical="center"/>
      <protection locked="0"/>
    </xf>
    <xf numFmtId="0" fontId="37" fillId="7" borderId="1" xfId="309" applyNumberFormat="1" applyFont="1" applyFill="1" applyBorder="1" applyAlignment="1" applyProtection="1">
      <alignment horizontal="center" vertical="center"/>
      <protection locked="0"/>
    </xf>
    <xf numFmtId="0" fontId="37" fillId="7" borderId="6" xfId="309" applyNumberFormat="1" applyFont="1" applyFill="1" applyBorder="1" applyAlignment="1" applyProtection="1">
      <alignment horizontal="center" vertical="center"/>
      <protection locked="0"/>
    </xf>
    <xf numFmtId="0" fontId="37" fillId="7" borderId="26" xfId="309" applyNumberFormat="1" applyFont="1" applyFill="1" applyBorder="1" applyAlignment="1" applyProtection="1">
      <alignment horizontal="center" vertical="center"/>
      <protection locked="0"/>
    </xf>
    <xf numFmtId="0" fontId="37" fillId="7" borderId="7" xfId="309" applyNumberFormat="1" applyFont="1" applyFill="1" applyBorder="1" applyAlignment="1" applyProtection="1">
      <alignment horizontal="center" vertical="center"/>
      <protection locked="0"/>
    </xf>
    <xf numFmtId="345" fontId="21" fillId="7" borderId="7" xfId="625" applyNumberFormat="1" applyFont="1" applyFill="1" applyBorder="1" applyAlignment="1" applyProtection="1">
      <alignment horizontal="center" vertical="center"/>
      <protection locked="0"/>
    </xf>
    <xf numFmtId="0" fontId="37" fillId="7" borderId="49" xfId="562" applyNumberFormat="1" applyFont="1" applyFill="1" applyBorder="1" applyAlignment="1" applyProtection="1">
      <alignment horizontal="center" vertical="center"/>
      <protection locked="0"/>
    </xf>
    <xf numFmtId="0" fontId="37" fillId="7" borderId="49" xfId="310" applyNumberFormat="1" applyFont="1" applyFill="1" applyBorder="1" applyAlignment="1" applyProtection="1">
      <alignment horizontal="center" vertical="center"/>
      <protection locked="0"/>
    </xf>
    <xf numFmtId="0" fontId="37" fillId="7" borderId="49" xfId="310" applyNumberFormat="1" applyFont="1" applyFill="1" applyBorder="1" applyAlignment="1" applyProtection="1">
      <alignment horizontal="center" vertical="center" wrapText="1"/>
      <protection locked="0"/>
    </xf>
    <xf numFmtId="0" fontId="42" fillId="7" borderId="49" xfId="310" applyNumberFormat="1" applyFont="1" applyFill="1" applyBorder="1" applyAlignment="1" applyProtection="1">
      <alignment horizontal="center" vertical="center"/>
      <protection locked="0"/>
    </xf>
    <xf numFmtId="0" fontId="37" fillId="7" borderId="49" xfId="309" applyNumberFormat="1" applyFont="1" applyFill="1" applyBorder="1" applyAlignment="1" applyProtection="1">
      <alignment horizontal="center" vertical="center"/>
      <protection locked="0"/>
    </xf>
    <xf numFmtId="9" fontId="40" fillId="7" borderId="1" xfId="562" applyNumberFormat="1" applyFont="1" applyFill="1" applyBorder="1" applyAlignment="1" applyProtection="1">
      <alignment horizontal="center" vertical="center" wrapText="1"/>
      <protection locked="0"/>
    </xf>
    <xf numFmtId="349" fontId="30" fillId="0" borderId="0" xfId="562" applyNumberFormat="1" applyFont="1" applyFill="1" applyProtection="1">
      <protection locked="0"/>
    </xf>
    <xf numFmtId="350" fontId="30" fillId="0" borderId="0" xfId="562" applyNumberFormat="1" applyFont="1" applyFill="1" applyProtection="1">
      <protection locked="0"/>
    </xf>
    <xf numFmtId="349" fontId="7" fillId="0" borderId="0" xfId="562" applyNumberFormat="1" applyFont="1" applyFill="1" applyProtection="1">
      <protection locked="0"/>
    </xf>
    <xf numFmtId="350" fontId="7" fillId="0" borderId="0" xfId="562" applyNumberFormat="1" applyFont="1" applyFill="1" applyProtection="1">
      <protection locked="0"/>
    </xf>
    <xf numFmtId="176" fontId="22" fillId="7" borderId="6" xfId="0" applyFont="1" applyFill="1" applyBorder="1" applyAlignment="1" applyProtection="1">
      <alignment vertical="center" wrapText="1"/>
      <protection locked="0"/>
    </xf>
    <xf numFmtId="349" fontId="14" fillId="0" borderId="6" xfId="562" applyNumberFormat="1" applyFont="1" applyFill="1" applyBorder="1" applyAlignment="1" applyProtection="1">
      <alignment horizontal="center" vertical="center"/>
      <protection locked="0"/>
    </xf>
    <xf numFmtId="349" fontId="7" fillId="0" borderId="7" xfId="562" applyNumberFormat="1" applyFont="1" applyFill="1" applyBorder="1" applyAlignment="1" applyProtection="1">
      <alignment horizontal="center" vertical="center"/>
      <protection locked="0"/>
    </xf>
    <xf numFmtId="350" fontId="7" fillId="0" borderId="1" xfId="562" applyNumberFormat="1" applyFont="1" applyFill="1" applyBorder="1" applyProtection="1">
      <protection locked="0"/>
    </xf>
    <xf numFmtId="349" fontId="14" fillId="0" borderId="1" xfId="562" applyNumberFormat="1" applyFont="1" applyFill="1" applyBorder="1" applyProtection="1">
      <protection locked="0"/>
    </xf>
    <xf numFmtId="349" fontId="14" fillId="0" borderId="1" xfId="562" applyNumberFormat="1" applyFont="1" applyFill="1" applyBorder="1" applyAlignment="1" applyProtection="1">
      <alignment horizontal="center" vertical="center"/>
      <protection locked="0"/>
    </xf>
    <xf numFmtId="350" fontId="14" fillId="0" borderId="1" xfId="562" applyNumberFormat="1" applyFont="1" applyFill="1" applyBorder="1" applyAlignment="1" applyProtection="1">
      <alignment horizontal="center" vertical="center"/>
      <protection locked="0"/>
    </xf>
    <xf numFmtId="349" fontId="3" fillId="6" borderId="1" xfId="562" applyNumberFormat="1" applyFont="1" applyFill="1" applyBorder="1" applyAlignment="1" applyProtection="1">
      <alignment vertical="center"/>
      <protection locked="0"/>
    </xf>
    <xf numFmtId="349" fontId="3" fillId="0" borderId="1" xfId="562" applyNumberFormat="1" applyFont="1" applyBorder="1" applyAlignment="1" applyProtection="1">
      <alignment vertical="center"/>
      <protection locked="0"/>
    </xf>
    <xf numFmtId="350" fontId="3" fillId="6" borderId="1" xfId="562" applyNumberFormat="1" applyFont="1" applyFill="1" applyBorder="1" applyAlignment="1" applyProtection="1">
      <alignment vertical="center"/>
      <protection locked="0"/>
    </xf>
    <xf numFmtId="350" fontId="3" fillId="7" borderId="1" xfId="562" applyNumberFormat="1" applyFont="1" applyFill="1" applyBorder="1" applyAlignment="1" applyProtection="1">
      <alignment vertical="center"/>
      <protection locked="0"/>
    </xf>
    <xf numFmtId="350" fontId="3" fillId="8" borderId="1" xfId="562" applyNumberFormat="1" applyFont="1" applyFill="1" applyBorder="1" applyAlignment="1" applyProtection="1">
      <alignment vertical="center"/>
      <protection locked="0"/>
    </xf>
    <xf numFmtId="0" fontId="37" fillId="7" borderId="6" xfId="310" applyNumberFormat="1" applyFont="1" applyFill="1" applyBorder="1" applyAlignment="1" applyProtection="1">
      <alignment horizontal="center" vertical="center" wrapText="1"/>
      <protection locked="0"/>
    </xf>
    <xf numFmtId="350" fontId="32" fillId="8" borderId="1" xfId="562" applyNumberFormat="1" applyFont="1" applyFill="1" applyBorder="1" applyAlignment="1" applyProtection="1">
      <alignment vertical="center"/>
      <protection locked="0"/>
    </xf>
    <xf numFmtId="350" fontId="3" fillId="9" borderId="1" xfId="562" applyNumberFormat="1" applyFont="1" applyFill="1" applyBorder="1" applyAlignment="1" applyProtection="1">
      <alignment vertical="center"/>
      <protection locked="0"/>
    </xf>
    <xf numFmtId="350" fontId="32" fillId="9" borderId="1" xfId="562" applyNumberFormat="1" applyFont="1" applyFill="1" applyBorder="1" applyAlignment="1" applyProtection="1">
      <alignment vertical="center"/>
      <protection locked="0"/>
    </xf>
    <xf numFmtId="0" fontId="37" fillId="0" borderId="6" xfId="310" applyNumberFormat="1" applyFont="1" applyFill="1" applyBorder="1" applyAlignment="1" applyProtection="1">
      <alignment horizontal="center" vertical="center" wrapText="1"/>
      <protection locked="0"/>
    </xf>
    <xf numFmtId="349" fontId="27" fillId="0" borderId="0" xfId="562" applyNumberFormat="1" applyFont="1" applyFill="1" applyAlignment="1" applyProtection="1">
      <alignment vertical="center"/>
      <protection locked="0"/>
    </xf>
    <xf numFmtId="350" fontId="27" fillId="0" borderId="0" xfId="562" applyNumberFormat="1" applyFont="1" applyFill="1" applyAlignment="1" applyProtection="1">
      <alignment vertical="center"/>
      <protection locked="0"/>
    </xf>
    <xf numFmtId="349" fontId="7" fillId="0" borderId="1" xfId="562" applyNumberFormat="1" applyFont="1" applyFill="1" applyBorder="1" applyProtection="1">
      <protection locked="0"/>
    </xf>
    <xf numFmtId="349" fontId="14" fillId="0" borderId="43" xfId="562" applyNumberFormat="1" applyFont="1" applyFill="1" applyBorder="1" applyAlignment="1" applyProtection="1">
      <alignment horizontal="center" vertical="center"/>
      <protection locked="0"/>
    </xf>
    <xf numFmtId="349" fontId="14" fillId="0" borderId="0" xfId="562" applyNumberFormat="1" applyFont="1" applyFill="1" applyAlignment="1" applyProtection="1">
      <alignment horizontal="center" vertical="center"/>
      <protection locked="0"/>
    </xf>
    <xf numFmtId="349" fontId="14" fillId="0" borderId="20" xfId="562" applyNumberFormat="1" applyFont="1" applyFill="1" applyBorder="1" applyAlignment="1" applyProtection="1">
      <alignment horizontal="center" vertical="center"/>
      <protection locked="0"/>
    </xf>
    <xf numFmtId="0" fontId="14" fillId="0" borderId="20" xfId="562" applyNumberFormat="1" applyFont="1" applyFill="1" applyBorder="1" applyAlignment="1" applyProtection="1">
      <alignment horizontal="center" vertical="center"/>
      <protection locked="0"/>
    </xf>
    <xf numFmtId="0" fontId="3" fillId="0" borderId="1" xfId="562" applyNumberFormat="1" applyFont="1" applyBorder="1" applyAlignment="1" applyProtection="1">
      <alignment horizontal="center" vertical="center"/>
      <protection locked="0"/>
    </xf>
    <xf numFmtId="351" fontId="3" fillId="0" borderId="1" xfId="562" applyNumberFormat="1" applyFont="1" applyBorder="1" applyAlignment="1" applyProtection="1">
      <alignment horizontal="center" vertical="center"/>
      <protection locked="0"/>
    </xf>
    <xf numFmtId="0" fontId="3" fillId="0" borderId="1" xfId="562" applyNumberFormat="1" applyFont="1" applyBorder="1" applyAlignment="1" applyProtection="1">
      <alignment vertical="center"/>
      <protection locked="0"/>
    </xf>
    <xf numFmtId="9" fontId="3" fillId="0" borderId="1" xfId="3" applyFont="1" applyFill="1" applyBorder="1" applyAlignment="1" applyProtection="1">
      <alignment vertical="center"/>
      <protection locked="0"/>
    </xf>
    <xf numFmtId="0" fontId="3" fillId="8" borderId="1" xfId="562" applyNumberFormat="1" applyFont="1" applyFill="1" applyBorder="1" applyAlignment="1" applyProtection="1">
      <alignment vertical="center"/>
      <protection locked="0"/>
    </xf>
    <xf numFmtId="351" fontId="3" fillId="8" borderId="1" xfId="562" applyNumberFormat="1" applyFont="1" applyFill="1" applyBorder="1" applyAlignment="1" applyProtection="1">
      <alignment horizontal="center" vertical="center"/>
      <protection locked="0"/>
    </xf>
    <xf numFmtId="0" fontId="31" fillId="0" borderId="1" xfId="562" applyNumberFormat="1" applyFont="1" applyBorder="1" applyAlignment="1" applyProtection="1">
      <alignment vertical="center"/>
      <protection locked="0"/>
    </xf>
    <xf numFmtId="0" fontId="3" fillId="0" borderId="1" xfId="562" applyNumberFormat="1" applyFont="1" applyFill="1" applyBorder="1" applyAlignment="1" applyProtection="1">
      <alignment vertical="center"/>
      <protection locked="0"/>
    </xf>
    <xf numFmtId="0" fontId="3" fillId="0" borderId="1" xfId="562" applyNumberFormat="1" applyFont="1" applyFill="1" applyBorder="1" applyAlignment="1" applyProtection="1">
      <alignment horizontal="right" vertical="center"/>
      <protection locked="0"/>
    </xf>
    <xf numFmtId="347" fontId="3" fillId="0" borderId="1" xfId="562" applyNumberFormat="1" applyFont="1" applyBorder="1" applyAlignment="1" applyProtection="1">
      <alignment vertical="center"/>
      <protection locked="0"/>
    </xf>
    <xf numFmtId="0" fontId="32" fillId="0" borderId="1" xfId="562" applyNumberFormat="1" applyFont="1" applyBorder="1" applyAlignment="1" applyProtection="1">
      <alignment vertical="center"/>
      <protection locked="0"/>
    </xf>
    <xf numFmtId="347" fontId="32" fillId="0" borderId="1" xfId="562" applyNumberFormat="1" applyFont="1" applyBorder="1" applyAlignment="1" applyProtection="1">
      <alignment vertical="center"/>
      <protection locked="0"/>
    </xf>
    <xf numFmtId="0" fontId="32" fillId="0" borderId="1" xfId="562" applyNumberFormat="1" applyFont="1" applyFill="1" applyBorder="1" applyAlignment="1" applyProtection="1">
      <alignment vertical="center"/>
      <protection locked="0"/>
    </xf>
    <xf numFmtId="10" fontId="3" fillId="0" borderId="1" xfId="3" applyNumberFormat="1" applyFont="1" applyFill="1" applyBorder="1" applyAlignment="1" applyProtection="1">
      <alignment vertical="center"/>
      <protection locked="0"/>
    </xf>
    <xf numFmtId="352" fontId="32" fillId="0" borderId="1" xfId="562" applyNumberFormat="1" applyFont="1" applyBorder="1" applyAlignment="1" applyProtection="1">
      <alignment horizontal="center" vertical="center"/>
      <protection locked="0"/>
    </xf>
    <xf numFmtId="0" fontId="3" fillId="8" borderId="1" xfId="562" applyNumberFormat="1" applyFont="1" applyFill="1" applyBorder="1" applyAlignment="1" applyProtection="1">
      <alignment horizontal="center" vertical="center"/>
      <protection locked="0"/>
    </xf>
    <xf numFmtId="0" fontId="3" fillId="0" borderId="0" xfId="562" applyNumberFormat="1" applyFont="1" applyBorder="1" applyAlignment="1" applyProtection="1">
      <alignment horizontal="center" vertical="center"/>
      <protection locked="0"/>
    </xf>
    <xf numFmtId="0" fontId="27" fillId="0" borderId="0" xfId="562" applyNumberFormat="1" applyFont="1" applyFill="1" applyAlignment="1" applyProtection="1">
      <alignment vertical="center"/>
      <protection locked="0"/>
    </xf>
    <xf numFmtId="0" fontId="14" fillId="0" borderId="1" xfId="562" applyNumberFormat="1" applyFont="1" applyFill="1" applyBorder="1" applyAlignment="1" applyProtection="1">
      <alignment horizontal="center" vertical="center"/>
      <protection locked="0"/>
    </xf>
    <xf numFmtId="0" fontId="3" fillId="0" borderId="1" xfId="562" applyNumberFormat="1" applyFont="1" applyBorder="1" applyAlignment="1" applyProtection="1">
      <alignment vertical="center"/>
      <protection locked="0"/>
    </xf>
    <xf numFmtId="0" fontId="3" fillId="8" borderId="1" xfId="562" applyNumberFormat="1" applyFont="1" applyFill="1" applyBorder="1" applyAlignment="1" applyProtection="1">
      <alignment vertical="center"/>
      <protection locked="0"/>
    </xf>
    <xf numFmtId="0" fontId="31" fillId="0" borderId="1" xfId="562" applyNumberFormat="1" applyFont="1" applyBorder="1" applyAlignment="1" applyProtection="1">
      <alignment vertical="center"/>
      <protection locked="0"/>
    </xf>
    <xf numFmtId="0" fontId="32" fillId="0" borderId="1" xfId="562" applyNumberFormat="1" applyFont="1" applyBorder="1" applyAlignment="1" applyProtection="1">
      <alignment vertical="center"/>
      <protection locked="0"/>
    </xf>
    <xf numFmtId="0" fontId="32" fillId="8" borderId="1" xfId="562" applyNumberFormat="1" applyFont="1" applyFill="1" applyBorder="1" applyAlignment="1" applyProtection="1">
      <alignment vertical="center"/>
      <protection locked="0"/>
    </xf>
    <xf numFmtId="0" fontId="32" fillId="8" borderId="1" xfId="562" applyNumberFormat="1" applyFont="1" applyFill="1" applyBorder="1" applyAlignment="1" applyProtection="1">
      <alignment vertical="center"/>
      <protection locked="0"/>
    </xf>
    <xf numFmtId="0" fontId="12" fillId="0" borderId="0" xfId="562" applyNumberFormat="1" applyFont="1" applyFill="1" applyAlignment="1" applyProtection="1">
      <alignment horizontal="left" vertical="center"/>
      <protection locked="0"/>
    </xf>
    <xf numFmtId="49" fontId="12" fillId="0" borderId="0" xfId="562" applyNumberFormat="1" applyFont="1" applyFill="1" applyAlignment="1" applyProtection="1">
      <alignment horizontal="left" vertical="center"/>
      <protection locked="0"/>
    </xf>
    <xf numFmtId="49" fontId="12" fillId="0" borderId="0" xfId="562" applyNumberFormat="1" applyFont="1" applyFill="1" applyAlignment="1" applyProtection="1">
      <alignment vertical="center"/>
      <protection locked="0"/>
    </xf>
    <xf numFmtId="0" fontId="12" fillId="7" borderId="0" xfId="562" applyNumberFormat="1" applyFont="1" applyFill="1" applyAlignment="1" applyProtection="1">
      <alignment vertical="center"/>
      <protection locked="0"/>
    </xf>
    <xf numFmtId="349" fontId="12" fillId="0" borderId="0" xfId="562" applyNumberFormat="1" applyFont="1" applyFill="1" applyAlignment="1" applyProtection="1">
      <alignment vertical="center"/>
      <protection locked="0"/>
    </xf>
    <xf numFmtId="350" fontId="12" fillId="0" borderId="0" xfId="562" applyNumberFormat="1" applyFont="1" applyFill="1" applyAlignment="1" applyProtection="1">
      <alignment vertical="center"/>
      <protection locked="0"/>
    </xf>
    <xf numFmtId="176" fontId="22" fillId="0" borderId="0" xfId="0" applyFont="1" applyAlignment="1" applyProtection="1">
      <alignment vertical="center"/>
      <protection locked="0"/>
    </xf>
    <xf numFmtId="176" fontId="22" fillId="0" borderId="0" xfId="0" applyFont="1" applyAlignment="1" applyProtection="1">
      <alignment vertical="center" wrapText="1"/>
      <protection locked="0"/>
    </xf>
    <xf numFmtId="176" fontId="0" fillId="7" borderId="0" xfId="0" applyFill="1" applyAlignment="1" applyProtection="1">
      <alignment vertical="center"/>
      <protection locked="0"/>
    </xf>
    <xf numFmtId="176" fontId="0" fillId="0" borderId="0" xfId="0" applyFill="1" applyAlignment="1" applyProtection="1">
      <alignment vertical="center"/>
      <protection locked="0"/>
    </xf>
    <xf numFmtId="176" fontId="12" fillId="0" borderId="0" xfId="0" applyFont="1" applyProtection="1">
      <protection locked="0"/>
    </xf>
    <xf numFmtId="176" fontId="12" fillId="0" borderId="0" xfId="0" applyFont="1" applyAlignment="1" applyProtection="1">
      <alignment horizontal="left" indent="1"/>
      <protection locked="0"/>
    </xf>
    <xf numFmtId="176" fontId="12" fillId="0" borderId="0" xfId="0" applyFont="1" applyAlignment="1" applyProtection="1">
      <alignment horizontal="center"/>
      <protection locked="0"/>
    </xf>
    <xf numFmtId="176" fontId="44" fillId="0" borderId="0" xfId="0" applyFont="1" applyFill="1" applyProtection="1">
      <protection locked="0"/>
    </xf>
    <xf numFmtId="176" fontId="12" fillId="0" borderId="0" xfId="0" applyFont="1" applyFill="1" applyProtection="1">
      <protection locked="0"/>
    </xf>
    <xf numFmtId="176" fontId="0" fillId="0" borderId="0" xfId="0" applyAlignment="1" applyProtection="1">
      <alignment vertical="center"/>
      <protection locked="0"/>
    </xf>
    <xf numFmtId="0" fontId="7" fillId="0" borderId="1" xfId="568" applyNumberFormat="1" applyFont="1" applyBorder="1" applyAlignment="1" applyProtection="1">
      <alignment horizontal="left" vertical="center" wrapText="1" indent="1"/>
      <protection locked="0"/>
    </xf>
    <xf numFmtId="0" fontId="7" fillId="0" borderId="5" xfId="568" applyNumberFormat="1" applyFont="1" applyBorder="1" applyAlignment="1" applyProtection="1">
      <alignment horizontal="left" vertical="center" wrapText="1" indent="1"/>
      <protection locked="0"/>
    </xf>
    <xf numFmtId="0" fontId="7" fillId="0" borderId="18" xfId="568" applyNumberFormat="1" applyFont="1" applyBorder="1" applyAlignment="1" applyProtection="1">
      <alignment horizontal="left" vertical="center" wrapText="1" indent="1"/>
      <protection locked="0"/>
    </xf>
    <xf numFmtId="0" fontId="7" fillId="0" borderId="36" xfId="624" applyNumberFormat="1" applyFont="1" applyFill="1" applyBorder="1" applyAlignment="1" applyProtection="1">
      <alignment horizontal="center" vertical="center"/>
      <protection locked="0"/>
    </xf>
    <xf numFmtId="0" fontId="7" fillId="0" borderId="16" xfId="624" applyNumberFormat="1" applyFont="1" applyFill="1" applyBorder="1" applyAlignment="1" applyProtection="1">
      <alignment horizontal="center" vertical="center"/>
      <protection locked="0"/>
    </xf>
    <xf numFmtId="0" fontId="7" fillId="0" borderId="29" xfId="568" applyNumberFormat="1" applyFont="1" applyBorder="1" applyAlignment="1" applyProtection="1">
      <alignment horizontal="center" vertical="center" wrapText="1"/>
      <protection locked="0"/>
    </xf>
    <xf numFmtId="0" fontId="7" fillId="0" borderId="5" xfId="568" applyNumberFormat="1" applyFont="1" applyBorder="1" applyAlignment="1" applyProtection="1">
      <alignment horizontal="center" vertical="center" wrapText="1"/>
      <protection locked="0"/>
    </xf>
    <xf numFmtId="0" fontId="3" fillId="0" borderId="20" xfId="568" applyNumberFormat="1" applyBorder="1" applyAlignment="1" applyProtection="1">
      <alignment horizontal="center" vertical="center"/>
      <protection locked="0"/>
    </xf>
    <xf numFmtId="0" fontId="3" fillId="0" borderId="1" xfId="308" applyNumberFormat="1" applyFont="1" applyFill="1" applyBorder="1" applyAlignment="1" applyProtection="1">
      <alignment horizontal="center" vertical="center"/>
      <protection locked="0"/>
    </xf>
    <xf numFmtId="0" fontId="3" fillId="0" borderId="20" xfId="308" applyNumberFormat="1" applyFont="1" applyFill="1" applyBorder="1" applyAlignment="1" applyProtection="1">
      <alignment horizontal="center" vertical="center"/>
      <protection locked="0"/>
    </xf>
    <xf numFmtId="0" fontId="3" fillId="7" borderId="20" xfId="568" applyNumberFormat="1" applyFill="1" applyBorder="1" applyAlignment="1" applyProtection="1">
      <alignment horizontal="center" vertical="center"/>
      <protection locked="0"/>
    </xf>
    <xf numFmtId="0" fontId="3" fillId="7" borderId="1" xfId="308" applyNumberFormat="1" applyFont="1" applyFill="1" applyBorder="1" applyAlignment="1" applyProtection="1">
      <alignment horizontal="center" vertical="center"/>
      <protection locked="0"/>
    </xf>
    <xf numFmtId="0" fontId="3" fillId="7" borderId="20" xfId="308" applyNumberFormat="1" applyFont="1" applyFill="1" applyBorder="1" applyAlignment="1" applyProtection="1">
      <alignment horizontal="center" vertical="center"/>
      <protection locked="0"/>
    </xf>
    <xf numFmtId="0" fontId="27" fillId="0" borderId="20" xfId="568" applyNumberFormat="1" applyFont="1" applyBorder="1" applyAlignment="1" applyProtection="1">
      <alignment horizontal="center" vertical="center" wrapText="1"/>
      <protection locked="0"/>
    </xf>
    <xf numFmtId="0" fontId="27" fillId="0" borderId="1" xfId="308" applyNumberFormat="1" applyFont="1" applyFill="1" applyBorder="1" applyAlignment="1" applyProtection="1">
      <alignment horizontal="center" vertical="center" wrapText="1"/>
      <protection locked="0"/>
    </xf>
    <xf numFmtId="0" fontId="27" fillId="7" borderId="20" xfId="568" applyNumberFormat="1" applyFont="1" applyFill="1" applyBorder="1" applyAlignment="1" applyProtection="1">
      <alignment horizontal="center" vertical="center" wrapText="1"/>
      <protection locked="0"/>
    </xf>
    <xf numFmtId="0" fontId="27" fillId="7" borderId="1" xfId="308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568" applyNumberFormat="1" applyFont="1" applyBorder="1" applyAlignment="1" applyProtection="1">
      <alignment horizontal="center" vertical="center" wrapText="1"/>
      <protection locked="0"/>
    </xf>
    <xf numFmtId="0" fontId="13" fillId="0" borderId="0" xfId="568" applyNumberFormat="1" applyFont="1" applyAlignment="1" applyProtection="1">
      <alignment horizontal="center" vertical="center" wrapText="1"/>
      <protection locked="0"/>
    </xf>
    <xf numFmtId="0" fontId="13" fillId="0" borderId="13" xfId="568" applyNumberFormat="1" applyFont="1" applyBorder="1" applyAlignment="1" applyProtection="1">
      <alignment horizontal="center" vertical="center" wrapText="1"/>
      <protection locked="0"/>
    </xf>
    <xf numFmtId="0" fontId="3" fillId="0" borderId="20" xfId="568" applyNumberFormat="1" applyBorder="1" applyAlignment="1" applyProtection="1">
      <alignment horizontal="center" vertical="center" wrapText="1"/>
      <protection locked="0"/>
    </xf>
    <xf numFmtId="0" fontId="3" fillId="0" borderId="20" xfId="308" applyNumberFormat="1" applyFont="1" applyFill="1" applyBorder="1" applyAlignment="1" applyProtection="1">
      <alignment horizontal="left" vertical="center" indent="1"/>
      <protection locked="0"/>
    </xf>
    <xf numFmtId="176" fontId="0" fillId="0" borderId="1" xfId="0" applyFont="1" applyFill="1" applyBorder="1" applyAlignment="1">
      <alignment vertical="center"/>
    </xf>
    <xf numFmtId="176" fontId="0" fillId="6" borderId="1" xfId="0" applyFont="1" applyFill="1" applyBorder="1" applyAlignment="1">
      <alignment vertical="center"/>
    </xf>
    <xf numFmtId="0" fontId="3" fillId="7" borderId="20" xfId="568" applyNumberFormat="1" applyFill="1" applyBorder="1" applyAlignment="1" applyProtection="1">
      <alignment horizontal="center" vertical="center" wrapText="1"/>
      <protection locked="0"/>
    </xf>
    <xf numFmtId="0" fontId="3" fillId="7" borderId="20" xfId="308" applyNumberFormat="1" applyFont="1" applyFill="1" applyBorder="1" applyAlignment="1" applyProtection="1">
      <alignment horizontal="left" vertical="center" indent="1"/>
      <protection locked="0"/>
    </xf>
    <xf numFmtId="176" fontId="0" fillId="7" borderId="1" xfId="0" applyFont="1" applyFill="1" applyBorder="1" applyAlignment="1">
      <alignment vertical="center"/>
    </xf>
    <xf numFmtId="0" fontId="3" fillId="0" borderId="1" xfId="308" applyNumberFormat="1" applyFont="1" applyFill="1" applyBorder="1" applyAlignment="1" applyProtection="1">
      <alignment horizontal="left" vertical="center" indent="1"/>
      <protection locked="0"/>
    </xf>
    <xf numFmtId="176" fontId="0" fillId="0" borderId="1" xfId="0" applyFill="1" applyBorder="1" applyAlignment="1">
      <alignment horizontal="left" vertical="center" wrapText="1"/>
    </xf>
    <xf numFmtId="0" fontId="27" fillId="0" borderId="1" xfId="308" applyNumberFormat="1" applyFont="1" applyFill="1" applyBorder="1" applyAlignment="1" applyProtection="1">
      <alignment horizontal="left" vertical="center" wrapText="1"/>
      <protection locked="0"/>
    </xf>
    <xf numFmtId="176" fontId="0" fillId="0" borderId="1" xfId="0" applyFill="1" applyBorder="1" applyAlignment="1">
      <alignment vertical="center"/>
    </xf>
    <xf numFmtId="0" fontId="27" fillId="7" borderId="1" xfId="308" applyNumberFormat="1" applyFont="1" applyFill="1" applyBorder="1" applyAlignment="1" applyProtection="1">
      <alignment horizontal="left" vertical="center" wrapText="1"/>
      <protection locked="0"/>
    </xf>
    <xf numFmtId="176" fontId="0" fillId="7" borderId="1" xfId="0" applyFill="1" applyBorder="1" applyAlignment="1">
      <alignment horizontal="left" vertical="center" wrapText="1"/>
    </xf>
    <xf numFmtId="0" fontId="3" fillId="7" borderId="1" xfId="308" applyNumberFormat="1" applyFont="1" applyFill="1" applyBorder="1" applyAlignment="1" applyProtection="1">
      <alignment horizontal="left" vertical="center" indent="1"/>
      <protection locked="0"/>
    </xf>
    <xf numFmtId="0" fontId="13" fillId="0" borderId="3" xfId="568" applyNumberFormat="1" applyFont="1" applyBorder="1" applyAlignment="1" applyProtection="1">
      <alignment vertical="center" wrapText="1"/>
      <protection locked="0"/>
    </xf>
    <xf numFmtId="0" fontId="13" fillId="0" borderId="0" xfId="568" applyNumberFormat="1" applyFont="1" applyAlignment="1" applyProtection="1">
      <alignment vertical="center" wrapText="1"/>
      <protection locked="0"/>
    </xf>
    <xf numFmtId="0" fontId="13" fillId="0" borderId="13" xfId="568" applyNumberFormat="1" applyFont="1" applyBorder="1" applyAlignment="1" applyProtection="1">
      <alignment vertical="center" wrapText="1"/>
      <protection locked="0"/>
    </xf>
    <xf numFmtId="0" fontId="7" fillId="0" borderId="16" xfId="624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16" xfId="62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568" applyNumberFormat="1" applyFont="1" applyBorder="1" applyAlignment="1" applyProtection="1">
      <alignment horizontal="left" vertical="center" wrapText="1"/>
      <protection locked="0"/>
    </xf>
    <xf numFmtId="0" fontId="3" fillId="0" borderId="20" xfId="568" applyNumberFormat="1" applyFill="1" applyBorder="1" applyAlignment="1" applyProtection="1">
      <alignment horizontal="center" vertical="center" wrapText="1"/>
      <protection locked="0"/>
    </xf>
    <xf numFmtId="0" fontId="3" fillId="0" borderId="1" xfId="568" applyNumberFormat="1" applyFont="1" applyFill="1" applyBorder="1" applyAlignment="1" applyProtection="1">
      <alignment horizontal="left" vertical="center" wrapText="1"/>
      <protection locked="0"/>
    </xf>
    <xf numFmtId="0" fontId="3" fillId="0" borderId="20" xfId="568" applyNumberFormat="1" applyBorder="1" applyAlignment="1" applyProtection="1">
      <alignment horizontal="left" vertical="center" wrapText="1"/>
      <protection locked="0"/>
    </xf>
    <xf numFmtId="0" fontId="3" fillId="0" borderId="20" xfId="308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308" applyNumberFormat="1" applyFont="1" applyFill="1" applyBorder="1" applyAlignment="1" applyProtection="1">
      <alignment vertical="center" wrapText="1"/>
      <protection locked="0"/>
    </xf>
    <xf numFmtId="0" fontId="3" fillId="0" borderId="20" xfId="308" applyNumberFormat="1" applyFont="1" applyFill="1" applyBorder="1" applyAlignment="1" applyProtection="1">
      <alignment horizontal="left" vertical="center" wrapText="1"/>
      <protection locked="0"/>
    </xf>
    <xf numFmtId="0" fontId="45" fillId="0" borderId="1" xfId="30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68" applyNumberFormat="1" applyFill="1" applyBorder="1" applyAlignment="1" applyProtection="1">
      <alignment horizontal="left" vertical="center" wrapText="1"/>
      <protection locked="0"/>
    </xf>
    <xf numFmtId="0" fontId="3" fillId="7" borderId="1" xfId="568" applyNumberFormat="1" applyFill="1" applyBorder="1" applyAlignment="1" applyProtection="1">
      <alignment horizontal="left" vertical="center" wrapText="1"/>
      <protection locked="0"/>
    </xf>
    <xf numFmtId="0" fontId="3" fillId="7" borderId="20" xfId="568" applyNumberFormat="1" applyFill="1" applyBorder="1" applyAlignment="1" applyProtection="1">
      <alignment horizontal="left" vertical="center" wrapText="1"/>
      <protection locked="0"/>
    </xf>
    <xf numFmtId="0" fontId="3" fillId="7" borderId="20" xfId="308" applyNumberFormat="1" applyFont="1" applyFill="1" applyBorder="1" applyAlignment="1" applyProtection="1">
      <alignment horizontal="center" vertical="center" wrapText="1"/>
      <protection locked="0"/>
    </xf>
    <xf numFmtId="0" fontId="3" fillId="7" borderId="20" xfId="308" applyNumberFormat="1" applyFont="1" applyFill="1" applyBorder="1" applyAlignment="1" applyProtection="1">
      <alignment vertical="center" wrapText="1"/>
      <protection locked="0"/>
    </xf>
    <xf numFmtId="0" fontId="3" fillId="7" borderId="20" xfId="308" applyNumberFormat="1" applyFont="1" applyFill="1" applyBorder="1" applyAlignment="1" applyProtection="1">
      <alignment horizontal="left" vertical="center" wrapText="1"/>
      <protection locked="0"/>
    </xf>
    <xf numFmtId="0" fontId="45" fillId="7" borderId="1" xfId="30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68" applyNumberFormat="1" applyBorder="1" applyAlignment="1" applyProtection="1">
      <alignment horizontal="left" vertical="center" wrapText="1"/>
      <protection locked="0"/>
    </xf>
    <xf numFmtId="0" fontId="3" fillId="0" borderId="1" xfId="30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08" applyNumberFormat="1" applyFont="1" applyFill="1" applyBorder="1" applyAlignment="1" applyProtection="1">
      <alignment vertical="center" wrapText="1"/>
      <protection locked="0"/>
    </xf>
    <xf numFmtId="0" fontId="3" fillId="0" borderId="1" xfId="308" applyNumberFormat="1" applyFont="1" applyFill="1" applyBorder="1" applyAlignment="1" applyProtection="1">
      <alignment horizontal="left" vertical="center" wrapText="1"/>
      <protection locked="0"/>
    </xf>
    <xf numFmtId="0" fontId="27" fillId="0" borderId="20" xfId="568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568" applyNumberFormat="1" applyFont="1" applyBorder="1" applyAlignment="1" applyProtection="1">
      <alignment horizontal="left" vertical="center" wrapText="1"/>
      <protection locked="0"/>
    </xf>
    <xf numFmtId="0" fontId="27" fillId="0" borderId="1" xfId="308" applyNumberFormat="1" applyFont="1" applyFill="1" applyBorder="1" applyAlignment="1" applyProtection="1">
      <alignment vertical="center" wrapText="1"/>
      <protection locked="0"/>
    </xf>
    <xf numFmtId="0" fontId="3" fillId="7" borderId="1" xfId="568" applyNumberFormat="1" applyFont="1" applyFill="1" applyBorder="1" applyAlignment="1" applyProtection="1">
      <alignment horizontal="left" vertical="center" wrapText="1"/>
      <protection locked="0"/>
    </xf>
    <xf numFmtId="0" fontId="27" fillId="7" borderId="1" xfId="568" applyNumberFormat="1" applyFont="1" applyFill="1" applyBorder="1" applyAlignment="1" applyProtection="1">
      <alignment horizontal="left" vertical="center" wrapText="1"/>
      <protection locked="0"/>
    </xf>
    <xf numFmtId="0" fontId="27" fillId="7" borderId="1" xfId="308" applyNumberFormat="1" applyFont="1" applyFill="1" applyBorder="1" applyAlignment="1" applyProtection="1">
      <alignment vertical="center" wrapText="1"/>
      <protection locked="0"/>
    </xf>
    <xf numFmtId="0" fontId="27" fillId="7" borderId="20" xfId="308" applyNumberFormat="1" applyFont="1" applyFill="1" applyBorder="1" applyAlignment="1" applyProtection="1">
      <alignment horizontal="left" vertical="center" wrapText="1"/>
      <protection locked="0"/>
    </xf>
    <xf numFmtId="0" fontId="3" fillId="7" borderId="1" xfId="308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308" applyNumberFormat="1" applyFont="1" applyFill="1" applyBorder="1" applyAlignment="1" applyProtection="1">
      <alignment vertical="center" wrapText="1"/>
      <protection locked="0"/>
    </xf>
    <xf numFmtId="0" fontId="46" fillId="0" borderId="0" xfId="0" applyNumberFormat="1" applyFont="1" applyFill="1" applyAlignment="1" applyProtection="1">
      <alignment vertical="center"/>
      <protection locked="0"/>
    </xf>
    <xf numFmtId="0" fontId="14" fillId="0" borderId="1" xfId="562" applyNumberFormat="1" applyFont="1" applyFill="1" applyBorder="1" applyAlignment="1" applyProtection="1">
      <alignment horizontal="center" vertical="center"/>
      <protection locked="0"/>
    </xf>
    <xf numFmtId="0" fontId="7" fillId="0" borderId="1" xfId="562" applyNumberFormat="1" applyFont="1" applyFill="1" applyBorder="1" applyAlignment="1" applyProtection="1">
      <alignment horizontal="center" vertical="center"/>
      <protection locked="0"/>
    </xf>
    <xf numFmtId="0" fontId="47" fillId="0" borderId="1" xfId="56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62" applyNumberFormat="1" applyFont="1" applyFill="1" applyBorder="1" applyAlignment="1" applyProtection="1">
      <alignment horizontal="center" vertical="center" wrapText="1"/>
      <protection locked="0"/>
    </xf>
    <xf numFmtId="0" fontId="13" fillId="0" borderId="32" xfId="568" applyNumberFormat="1" applyFont="1" applyBorder="1" applyAlignment="1" applyProtection="1">
      <alignment vertical="center" wrapText="1"/>
      <protection locked="0"/>
    </xf>
    <xf numFmtId="0" fontId="46" fillId="0" borderId="6" xfId="0" applyNumberFormat="1" applyFont="1" applyFill="1" applyBorder="1" applyAlignment="1" applyProtection="1">
      <alignment horizontal="center" vertical="center"/>
      <protection locked="0"/>
    </xf>
    <xf numFmtId="0" fontId="46" fillId="0" borderId="28" xfId="0" applyNumberFormat="1" applyFont="1" applyFill="1" applyBorder="1" applyAlignment="1" applyProtection="1">
      <alignment horizontal="center" vertical="center"/>
      <protection locked="0"/>
    </xf>
    <xf numFmtId="0" fontId="13" fillId="0" borderId="1" xfId="568" applyNumberFormat="1" applyFont="1" applyBorder="1" applyAlignment="1" applyProtection="1">
      <alignment vertical="center" wrapText="1"/>
      <protection locked="0"/>
    </xf>
    <xf numFmtId="0" fontId="13" fillId="0" borderId="6" xfId="568" applyNumberFormat="1" applyFont="1" applyBorder="1" applyAlignment="1" applyProtection="1">
      <alignment vertical="center" wrapText="1"/>
      <protection locked="0"/>
    </xf>
    <xf numFmtId="0" fontId="48" fillId="0" borderId="1" xfId="568" applyNumberFormat="1" applyFont="1" applyBorder="1" applyAlignment="1" applyProtection="1">
      <alignment horizontal="center" vertical="center" wrapText="1"/>
      <protection locked="0"/>
    </xf>
    <xf numFmtId="0" fontId="48" fillId="0" borderId="6" xfId="568" applyNumberFormat="1" applyFont="1" applyBorder="1" applyAlignment="1" applyProtection="1">
      <alignment horizontal="center" vertical="center" wrapText="1"/>
      <protection locked="0"/>
    </xf>
    <xf numFmtId="0" fontId="47" fillId="0" borderId="20" xfId="562" applyNumberFormat="1" applyFont="1" applyFill="1" applyBorder="1" applyAlignment="1" applyProtection="1">
      <alignment horizontal="center" vertical="center" wrapText="1"/>
      <protection locked="0"/>
    </xf>
    <xf numFmtId="0" fontId="10" fillId="0" borderId="20" xfId="562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568" applyNumberFormat="1" applyFont="1" applyBorder="1" applyAlignment="1" applyProtection="1">
      <alignment horizontal="center" vertical="center" wrapText="1"/>
      <protection locked="0"/>
    </xf>
    <xf numFmtId="0" fontId="49" fillId="0" borderId="6" xfId="568" applyNumberFormat="1" applyFont="1" applyBorder="1" applyAlignment="1" applyProtection="1">
      <alignment horizontal="center" vertical="center" wrapText="1"/>
      <protection locked="0"/>
    </xf>
    <xf numFmtId="0" fontId="3" fillId="0" borderId="51" xfId="562" applyNumberFormat="1" applyFont="1" applyFill="1" applyBorder="1" applyAlignment="1" applyProtection="1">
      <alignment horizontal="center" textRotation="90" wrapText="1"/>
      <protection locked="0"/>
    </xf>
    <xf numFmtId="0" fontId="3" fillId="0" borderId="5" xfId="562" applyNumberFormat="1" applyFont="1" applyFill="1" applyBorder="1" applyAlignment="1" applyProtection="1">
      <alignment horizontal="center" textRotation="90" wrapText="1"/>
      <protection locked="0"/>
    </xf>
    <xf numFmtId="0" fontId="7" fillId="0" borderId="20" xfId="624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24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624" applyNumberFormat="1" applyFont="1" applyFill="1" applyBorder="1" applyAlignment="1" applyProtection="1">
      <alignment horizontal="center" vertical="center"/>
      <protection locked="0"/>
    </xf>
    <xf numFmtId="0" fontId="7" fillId="0" borderId="2" xfId="568" applyNumberFormat="1" applyFont="1" applyBorder="1" applyAlignment="1" applyProtection="1">
      <alignment horizontal="center" vertical="center" wrapText="1"/>
      <protection locked="0"/>
    </xf>
    <xf numFmtId="0" fontId="50" fillId="0" borderId="5" xfId="562" applyNumberFormat="1" applyFont="1" applyFill="1" applyBorder="1" applyAlignment="1" applyProtection="1">
      <alignment horizontal="center" textRotation="90" wrapText="1"/>
      <protection locked="0"/>
    </xf>
    <xf numFmtId="0" fontId="3" fillId="0" borderId="31" xfId="308" applyNumberFormat="1" applyFont="1" applyFill="1" applyBorder="1" applyAlignment="1" applyProtection="1">
      <alignment horizontal="center" vertical="center" wrapText="1"/>
      <protection locked="0"/>
    </xf>
    <xf numFmtId="0" fontId="51" fillId="0" borderId="1" xfId="308" applyNumberFormat="1" applyFont="1" applyFill="1" applyBorder="1" applyAlignment="1" applyProtection="1">
      <alignment horizontal="center" vertical="center"/>
      <protection locked="0"/>
    </xf>
    <xf numFmtId="176" fontId="52" fillId="0" borderId="1" xfId="0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31" xfId="308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308" applyNumberFormat="1" applyFont="1" applyFill="1" applyBorder="1" applyAlignment="1" applyProtection="1">
      <alignment horizontal="center" vertical="center" wrapText="1"/>
      <protection locked="0"/>
    </xf>
    <xf numFmtId="0" fontId="27" fillId="0" borderId="6" xfId="308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308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6" xfId="308" applyNumberFormat="1" applyFont="1" applyFill="1" applyBorder="1" applyAlignment="1" applyProtection="1">
      <alignment horizontal="center" vertical="center" wrapText="1"/>
      <protection locked="0"/>
    </xf>
    <xf numFmtId="0" fontId="3" fillId="7" borderId="6" xfId="30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50" xfId="562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562" applyNumberFormat="1" applyFont="1" applyFill="1" applyBorder="1" applyAlignment="1" applyProtection="1">
      <alignment horizontal="center" vertical="center"/>
      <protection locked="0"/>
    </xf>
    <xf numFmtId="0" fontId="7" fillId="0" borderId="52" xfId="562" applyNumberFormat="1" applyFont="1" applyFill="1" applyBorder="1" applyAlignment="1" applyProtection="1">
      <alignment horizontal="center" vertical="center"/>
      <protection locked="0"/>
    </xf>
    <xf numFmtId="9" fontId="10" fillId="0" borderId="32" xfId="562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Font="1" applyFill="1" applyBorder="1" applyProtection="1">
      <protection locked="0"/>
    </xf>
    <xf numFmtId="0" fontId="14" fillId="0" borderId="28" xfId="562" applyNumberFormat="1" applyFont="1" applyFill="1" applyBorder="1" applyAlignment="1" applyProtection="1">
      <alignment horizontal="center" vertical="center"/>
      <protection locked="0"/>
    </xf>
    <xf numFmtId="0" fontId="14" fillId="0" borderId="7" xfId="562" applyNumberFormat="1" applyFont="1" applyFill="1" applyBorder="1" applyAlignment="1" applyProtection="1">
      <alignment horizontal="center" vertical="center"/>
      <protection locked="0"/>
    </xf>
    <xf numFmtId="0" fontId="46" fillId="0" borderId="7" xfId="0" applyNumberFormat="1" applyFont="1" applyFill="1" applyBorder="1" applyAlignment="1" applyProtection="1">
      <alignment horizontal="center" vertical="center"/>
      <protection locked="0"/>
    </xf>
    <xf numFmtId="176" fontId="54" fillId="0" borderId="6" xfId="0" applyFont="1" applyBorder="1" applyAlignment="1" applyProtection="1">
      <alignment horizontal="center" vertical="center"/>
      <protection locked="0"/>
    </xf>
    <xf numFmtId="0" fontId="14" fillId="2" borderId="50" xfId="562" applyNumberFormat="1" applyFont="1" applyFill="1" applyBorder="1" applyAlignment="1" applyProtection="1">
      <alignment horizontal="center" vertical="center" wrapText="1"/>
      <protection locked="0"/>
    </xf>
    <xf numFmtId="0" fontId="10" fillId="0" borderId="32" xfId="562" applyNumberFormat="1" applyFont="1" applyFill="1" applyBorder="1" applyAlignment="1" applyProtection="1">
      <alignment horizontal="center" vertical="center" wrapText="1"/>
      <protection locked="0"/>
    </xf>
    <xf numFmtId="0" fontId="10" fillId="0" borderId="53" xfId="562" applyNumberFormat="1" applyFont="1" applyFill="1" applyBorder="1" applyAlignment="1" applyProtection="1">
      <alignment horizontal="center" vertical="center" wrapText="1"/>
      <protection locked="0"/>
    </xf>
    <xf numFmtId="0" fontId="10" fillId="0" borderId="20" xfId="562" applyNumberFormat="1" applyFont="1" applyBorder="1" applyAlignment="1" applyProtection="1">
      <alignment horizontal="center" vertical="center" wrapText="1"/>
      <protection locked="0"/>
    </xf>
    <xf numFmtId="0" fontId="3" fillId="0" borderId="51" xfId="562" applyNumberFormat="1" applyFont="1" applyBorder="1" applyAlignment="1" applyProtection="1">
      <alignment horizontal="center" textRotation="90" wrapText="1"/>
      <protection locked="0"/>
    </xf>
    <xf numFmtId="0" fontId="50" fillId="0" borderId="5" xfId="562" applyNumberFormat="1" applyFont="1" applyBorder="1" applyAlignment="1" applyProtection="1">
      <alignment horizontal="center" textRotation="90" wrapText="1"/>
      <protection locked="0"/>
    </xf>
    <xf numFmtId="0" fontId="51" fillId="0" borderId="1" xfId="0" applyNumberFormat="1" applyFont="1" applyBorder="1" applyAlignment="1" applyProtection="1">
      <alignment horizontal="center" vertical="center"/>
      <protection locked="0"/>
    </xf>
    <xf numFmtId="0" fontId="51" fillId="7" borderId="1" xfId="0" applyNumberFormat="1" applyFont="1" applyFill="1" applyBorder="1" applyAlignment="1" applyProtection="1">
      <alignment horizontal="center" vertical="center"/>
      <protection locked="0"/>
    </xf>
    <xf numFmtId="0" fontId="53" fillId="0" borderId="1" xfId="0" applyNumberFormat="1" applyFont="1" applyBorder="1" applyAlignment="1" applyProtection="1">
      <alignment horizontal="center" vertical="center" wrapText="1"/>
      <protection locked="0"/>
    </xf>
    <xf numFmtId="0" fontId="53" fillId="7" borderId="1" xfId="0" applyNumberFormat="1" applyFont="1" applyFill="1" applyBorder="1" applyAlignment="1" applyProtection="1">
      <alignment horizontal="center" vertical="center" wrapText="1"/>
      <protection locked="0"/>
    </xf>
    <xf numFmtId="176" fontId="44" fillId="0" borderId="0" xfId="0" applyFont="1" applyProtection="1">
      <protection locked="0"/>
    </xf>
    <xf numFmtId="0" fontId="46" fillId="0" borderId="0" xfId="0" applyNumberFormat="1" applyFont="1" applyAlignment="1" applyProtection="1">
      <alignment vertical="center"/>
      <protection locked="0"/>
    </xf>
    <xf numFmtId="176" fontId="54" fillId="0" borderId="28" xfId="0" applyFont="1" applyBorder="1" applyAlignment="1" applyProtection="1">
      <alignment horizontal="center" vertical="center"/>
      <protection locked="0"/>
    </xf>
    <xf numFmtId="0" fontId="7" fillId="2" borderId="20" xfId="562" applyNumberFormat="1" applyFont="1" applyFill="1" applyBorder="1" applyAlignment="1" applyProtection="1">
      <alignment horizontal="center" vertical="center"/>
      <protection locked="0"/>
    </xf>
    <xf numFmtId="0" fontId="7" fillId="2" borderId="31" xfId="562" applyNumberFormat="1" applyFont="1" applyFill="1" applyBorder="1" applyAlignment="1" applyProtection="1">
      <alignment horizontal="center" vertical="center"/>
      <protection locked="0"/>
    </xf>
    <xf numFmtId="0" fontId="7" fillId="2" borderId="52" xfId="562" applyNumberFormat="1" applyFont="1" applyFill="1" applyBorder="1" applyAlignment="1" applyProtection="1">
      <alignment horizontal="center" vertical="center"/>
      <protection locked="0"/>
    </xf>
    <xf numFmtId="0" fontId="3" fillId="0" borderId="5" xfId="562" applyNumberFormat="1" applyFont="1" applyBorder="1" applyAlignment="1" applyProtection="1">
      <alignment horizontal="center" textRotation="90" wrapText="1"/>
      <protection locked="0"/>
    </xf>
    <xf numFmtId="176" fontId="52" fillId="0" borderId="1" xfId="0" applyFont="1" applyBorder="1" applyAlignment="1">
      <alignment horizontal="center" vertical="center" wrapText="1" readingOrder="1"/>
    </xf>
    <xf numFmtId="176" fontId="52" fillId="7" borderId="1" xfId="0" applyFont="1" applyFill="1" applyBorder="1" applyAlignment="1">
      <alignment horizontal="center" vertical="center" wrapText="1" readingOrder="1"/>
    </xf>
    <xf numFmtId="176" fontId="0" fillId="0" borderId="6" xfId="0" applyFont="1" applyBorder="1" applyAlignment="1" applyProtection="1">
      <alignment horizontal="center" vertical="center"/>
      <protection locked="0"/>
    </xf>
    <xf numFmtId="0" fontId="10" fillId="0" borderId="6" xfId="562" applyNumberFormat="1" applyFont="1" applyBorder="1" applyAlignment="1" applyProtection="1">
      <alignment horizontal="center" vertical="center" wrapText="1"/>
      <protection locked="0"/>
    </xf>
    <xf numFmtId="176" fontId="54" fillId="0" borderId="7" xfId="0" applyFont="1" applyBorder="1" applyAlignment="1" applyProtection="1">
      <alignment horizontal="center" vertical="center"/>
      <protection locked="0"/>
    </xf>
    <xf numFmtId="176" fontId="54" fillId="0" borderId="0" xfId="0" applyFont="1" applyBorder="1" applyAlignment="1" applyProtection="1">
      <alignment vertical="center"/>
      <protection locked="0"/>
    </xf>
    <xf numFmtId="0" fontId="14" fillId="2" borderId="1" xfId="56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562" applyNumberFormat="1" applyFont="1" applyFill="1" applyBorder="1" applyAlignment="1" applyProtection="1">
      <alignment horizontal="center" vertical="center"/>
      <protection locked="0"/>
    </xf>
    <xf numFmtId="176" fontId="0" fillId="0" borderId="0" xfId="0" applyFont="1" applyBorder="1" applyAlignment="1" applyProtection="1">
      <alignment horizontal="center" vertical="center"/>
      <protection locked="0"/>
    </xf>
    <xf numFmtId="0" fontId="10" fillId="0" borderId="32" xfId="562" applyNumberFormat="1" applyFont="1" applyBorder="1" applyAlignment="1" applyProtection="1">
      <alignment horizontal="center" vertical="center" wrapText="1"/>
      <protection locked="0"/>
    </xf>
    <xf numFmtId="0" fontId="3" fillId="0" borderId="54" xfId="562" applyNumberFormat="1" applyFont="1" applyBorder="1" applyAlignment="1" applyProtection="1">
      <alignment horizontal="center" textRotation="90" wrapText="1"/>
      <protection locked="0"/>
    </xf>
    <xf numFmtId="176" fontId="0" fillId="0" borderId="28" xfId="0" applyBorder="1" applyAlignment="1" applyProtection="1">
      <alignment horizontal="center" vertical="center"/>
      <protection locked="0"/>
    </xf>
    <xf numFmtId="0" fontId="10" fillId="0" borderId="28" xfId="562" applyNumberFormat="1" applyFont="1" applyBorder="1" applyAlignment="1" applyProtection="1">
      <alignment horizontal="center" vertical="center" wrapText="1"/>
      <protection locked="0"/>
    </xf>
    <xf numFmtId="0" fontId="10" fillId="0" borderId="7" xfId="562" applyNumberFormat="1" applyFont="1" applyBorder="1" applyAlignment="1" applyProtection="1">
      <alignment horizontal="center" vertical="center" wrapText="1"/>
      <protection locked="0"/>
    </xf>
    <xf numFmtId="176" fontId="0" fillId="0" borderId="6" xfId="0" applyBorder="1" applyAlignment="1" applyProtection="1">
      <alignment horizontal="center" vertical="center"/>
      <protection locked="0"/>
    </xf>
    <xf numFmtId="176" fontId="0" fillId="0" borderId="7" xfId="0" applyBorder="1" applyAlignment="1" applyProtection="1">
      <alignment horizontal="center" vertical="center"/>
      <protection locked="0"/>
    </xf>
    <xf numFmtId="176" fontId="0" fillId="0" borderId="0" xfId="0" applyBorder="1" applyAlignment="1" applyProtection="1">
      <alignment horizontal="center" vertical="center"/>
      <protection locked="0"/>
    </xf>
    <xf numFmtId="176" fontId="0" fillId="0" borderId="32" xfId="0" applyBorder="1" applyAlignment="1" applyProtection="1">
      <alignment horizontal="center" vertical="center"/>
      <protection locked="0"/>
    </xf>
    <xf numFmtId="0" fontId="3" fillId="0" borderId="21" xfId="562" applyNumberFormat="1" applyFont="1" applyBorder="1" applyAlignment="1" applyProtection="1">
      <alignment horizontal="center" textRotation="90" wrapText="1"/>
      <protection locked="0"/>
    </xf>
    <xf numFmtId="176" fontId="22" fillId="0" borderId="1" xfId="0" applyFont="1" applyBorder="1" applyAlignment="1" applyProtection="1">
      <alignment vertical="center"/>
      <protection locked="0"/>
    </xf>
    <xf numFmtId="176" fontId="0" fillId="0" borderId="1" xfId="0" applyFont="1" applyBorder="1" applyAlignment="1" applyProtection="1">
      <alignment horizontal="center" vertical="center"/>
      <protection locked="0"/>
    </xf>
    <xf numFmtId="176" fontId="0" fillId="0" borderId="1" xfId="0" applyBorder="1" applyAlignment="1" applyProtection="1">
      <alignment horizontal="center" vertical="center"/>
      <protection locked="0"/>
    </xf>
    <xf numFmtId="176" fontId="54" fillId="0" borderId="0" xfId="0" applyFont="1" applyBorder="1" applyAlignment="1" applyProtection="1">
      <alignment horizontal="center" vertical="center"/>
      <protection locked="0"/>
    </xf>
    <xf numFmtId="176" fontId="0" fillId="0" borderId="43" xfId="0" applyBorder="1" applyAlignment="1" applyProtection="1">
      <alignment vertical="center"/>
      <protection locked="0"/>
    </xf>
    <xf numFmtId="176" fontId="0" fillId="0" borderId="50" xfId="0" applyBorder="1" applyAlignment="1" applyProtection="1">
      <alignment horizontal="center" vertical="center"/>
      <protection locked="0"/>
    </xf>
    <xf numFmtId="0" fontId="3" fillId="0" borderId="20" xfId="568" applyNumberFormat="1" applyFill="1" applyBorder="1" applyAlignment="1" applyProtection="1">
      <alignment horizontal="center" vertical="center"/>
      <protection locked="0"/>
    </xf>
    <xf numFmtId="0" fontId="3" fillId="7" borderId="0" xfId="308" applyNumberFormat="1" applyFont="1" applyFill="1" applyBorder="1" applyAlignment="1" applyProtection="1">
      <alignment horizontal="center" vertical="center"/>
      <protection locked="0"/>
    </xf>
    <xf numFmtId="176" fontId="0" fillId="0" borderId="1" xfId="0" applyBorder="1" applyAlignment="1">
      <alignment horizontal="center" vertical="center"/>
    </xf>
    <xf numFmtId="176" fontId="55" fillId="0" borderId="1" xfId="0" applyFont="1" applyBorder="1" applyAlignment="1">
      <alignment horizontal="center" vertical="center"/>
    </xf>
    <xf numFmtId="176" fontId="21" fillId="0" borderId="0" xfId="308" applyNumberFormat="1" applyFont="1" applyFill="1" applyBorder="1" applyAlignment="1" applyProtection="1">
      <alignment horizontal="center" vertical="center"/>
      <protection locked="0"/>
    </xf>
    <xf numFmtId="176" fontId="3" fillId="0" borderId="0" xfId="308" applyNumberFormat="1" applyFont="1" applyFill="1" applyBorder="1" applyAlignment="1" applyProtection="1">
      <alignment horizontal="center" vertical="center"/>
      <protection locked="0"/>
    </xf>
    <xf numFmtId="176" fontId="3" fillId="0" borderId="0" xfId="568" applyAlignment="1" applyProtection="1">
      <alignment horizontal="center" vertical="center"/>
      <protection locked="0"/>
    </xf>
    <xf numFmtId="176" fontId="21" fillId="0" borderId="0" xfId="0" applyFont="1" applyAlignment="1" applyProtection="1">
      <alignment horizontal="center" vertical="center"/>
      <protection locked="0"/>
    </xf>
    <xf numFmtId="176" fontId="22" fillId="0" borderId="0" xfId="0" applyFont="1" applyAlignment="1" applyProtection="1">
      <alignment horizontal="center" vertical="center"/>
      <protection locked="0"/>
    </xf>
    <xf numFmtId="176" fontId="0" fillId="6" borderId="1" xfId="0" applyFont="1" applyFill="1" applyBorder="1" applyAlignment="1">
      <alignment horizontal="left" vertical="center" wrapText="1"/>
    </xf>
    <xf numFmtId="0" fontId="3" fillId="0" borderId="1" xfId="568" applyNumberFormat="1" applyBorder="1" applyAlignment="1" applyProtection="1">
      <alignment horizontal="left" vertical="center" wrapText="1" indent="1"/>
      <protection locked="0"/>
    </xf>
    <xf numFmtId="176" fontId="0" fillId="0" borderId="1" xfId="0" applyFont="1" applyFill="1" applyBorder="1" applyAlignment="1">
      <alignment horizontal="left" vertical="center" wrapText="1"/>
    </xf>
    <xf numFmtId="0" fontId="3" fillId="7" borderId="1" xfId="568" applyNumberFormat="1" applyFill="1" applyBorder="1" applyAlignment="1" applyProtection="1">
      <alignment horizontal="left" vertical="center" wrapText="1" indent="1"/>
      <protection locked="0"/>
    </xf>
    <xf numFmtId="176" fontId="0" fillId="7" borderId="1" xfId="0" applyFont="1" applyFill="1" applyBorder="1" applyAlignment="1">
      <alignment horizontal="left" vertical="center" wrapText="1"/>
    </xf>
    <xf numFmtId="0" fontId="3" fillId="0" borderId="1" xfId="568" applyNumberFormat="1" applyFill="1" applyBorder="1" applyAlignment="1" applyProtection="1">
      <alignment horizontal="left" vertical="center" wrapText="1" indent="1"/>
      <protection locked="0"/>
    </xf>
    <xf numFmtId="0" fontId="3" fillId="7" borderId="1" xfId="568" applyNumberFormat="1" applyFill="1" applyBorder="1" applyAlignment="1" applyProtection="1">
      <alignment horizontal="center" vertical="center" wrapText="1"/>
      <protection locked="0"/>
    </xf>
    <xf numFmtId="176" fontId="21" fillId="0" borderId="0" xfId="568" applyFont="1" applyAlignment="1" applyProtection="1">
      <alignment horizontal="left" vertical="center" wrapText="1" indent="1"/>
      <protection locked="0"/>
    </xf>
    <xf numFmtId="176" fontId="21" fillId="0" borderId="0" xfId="308" applyNumberFormat="1" applyFont="1" applyFill="1" applyBorder="1" applyAlignment="1" applyProtection="1">
      <alignment horizontal="left" vertical="center" indent="1"/>
      <protection locked="0"/>
    </xf>
    <xf numFmtId="176" fontId="3" fillId="0" borderId="0" xfId="568" applyAlignment="1" applyProtection="1">
      <alignment horizontal="center" vertical="center" wrapText="1"/>
      <protection locked="0"/>
    </xf>
    <xf numFmtId="176" fontId="3" fillId="0" borderId="0" xfId="308" applyNumberFormat="1" applyFont="1" applyFill="1" applyBorder="1" applyAlignment="1" applyProtection="1">
      <alignment horizontal="left" vertical="center" indent="1"/>
      <protection locked="0"/>
    </xf>
    <xf numFmtId="176" fontId="3" fillId="0" borderId="0" xfId="568" applyAlignment="1" applyProtection="1">
      <alignment horizontal="left" vertical="center" wrapText="1" indent="1"/>
      <protection locked="0"/>
    </xf>
    <xf numFmtId="0" fontId="3" fillId="0" borderId="1" xfId="568" applyNumberFormat="1" applyFont="1" applyBorder="1" applyAlignment="1" applyProtection="1">
      <alignment horizontal="left" vertical="center" wrapText="1"/>
      <protection locked="0"/>
    </xf>
    <xf numFmtId="176" fontId="3" fillId="0" borderId="0" xfId="568" applyAlignment="1" applyProtection="1">
      <alignment horizontal="left" vertical="center" wrapText="1"/>
      <protection locked="0"/>
    </xf>
    <xf numFmtId="176" fontId="21" fillId="0" borderId="0" xfId="308" applyNumberFormat="1" applyFont="1" applyFill="1" applyBorder="1" applyAlignment="1" applyProtection="1">
      <alignment horizontal="center" vertical="center" wrapText="1"/>
      <protection locked="0"/>
    </xf>
    <xf numFmtId="176" fontId="21" fillId="0" borderId="0" xfId="308" applyNumberFormat="1" applyFont="1" applyFill="1" applyBorder="1" applyAlignment="1" applyProtection="1">
      <alignment vertical="center" wrapText="1"/>
      <protection locked="0"/>
    </xf>
    <xf numFmtId="176" fontId="21" fillId="0" borderId="0" xfId="308" applyNumberFormat="1" applyFont="1" applyFill="1" applyBorder="1" applyAlignment="1" applyProtection="1">
      <alignment horizontal="left" vertical="center" wrapText="1"/>
      <protection locked="0"/>
    </xf>
    <xf numFmtId="176" fontId="3" fillId="0" borderId="0" xfId="308" applyNumberFormat="1" applyFont="1" applyFill="1" applyBorder="1" applyAlignment="1" applyProtection="1">
      <alignment horizontal="left" vertical="center" wrapText="1"/>
      <protection locked="0"/>
    </xf>
    <xf numFmtId="176" fontId="3" fillId="0" borderId="0" xfId="308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308" applyNumberFormat="1" applyFont="1" applyFill="1" applyBorder="1" applyAlignment="1" applyProtection="1">
      <alignment vertical="center" wrapText="1"/>
      <protection locked="0"/>
    </xf>
    <xf numFmtId="176" fontId="56" fillId="0" borderId="0" xfId="308" applyNumberFormat="1" applyFont="1" applyFill="1" applyBorder="1" applyAlignment="1" applyProtection="1">
      <alignment horizontal="left" vertical="center"/>
      <protection locked="0"/>
    </xf>
    <xf numFmtId="176" fontId="57" fillId="0" borderId="0" xfId="649" applyFont="1" applyFill="1" applyBorder="1" applyAlignment="1">
      <alignment vertical="center" wrapText="1"/>
    </xf>
    <xf numFmtId="176" fontId="57" fillId="0" borderId="0" xfId="649" applyFont="1" applyFill="1" applyBorder="1" applyAlignment="1">
      <alignment horizontal="center" vertical="top"/>
    </xf>
    <xf numFmtId="176" fontId="57" fillId="0" borderId="0" xfId="649" applyFont="1" applyFill="1" applyBorder="1">
      <alignment vertical="center"/>
    </xf>
    <xf numFmtId="176" fontId="58" fillId="0" borderId="0" xfId="649" applyFont="1" applyFill="1" applyBorder="1" applyAlignment="1">
      <alignment vertical="center" wrapText="1"/>
    </xf>
    <xf numFmtId="176" fontId="59" fillId="0" borderId="0" xfId="649" applyFont="1" applyFill="1" applyBorder="1" applyAlignment="1">
      <alignment vertical="center" wrapText="1"/>
    </xf>
    <xf numFmtId="176" fontId="58" fillId="0" borderId="0" xfId="649" applyFont="1" applyFill="1" applyBorder="1" applyAlignment="1">
      <alignment horizontal="left" vertical="center"/>
    </xf>
    <xf numFmtId="176" fontId="57" fillId="0" borderId="0" xfId="649" applyFont="1" applyFill="1" applyBorder="1" applyAlignment="1">
      <alignment horizontal="left" vertical="center"/>
    </xf>
    <xf numFmtId="176" fontId="60" fillId="0" borderId="0" xfId="649" applyFont="1" applyFill="1" applyBorder="1">
      <alignment vertical="center"/>
    </xf>
    <xf numFmtId="176" fontId="58" fillId="0" borderId="0" xfId="649" applyFont="1" applyFill="1" applyBorder="1" applyAlignment="1">
      <alignment horizontal="right" vertical="center"/>
    </xf>
    <xf numFmtId="176" fontId="59" fillId="0" borderId="0" xfId="649" applyFont="1" applyFill="1" applyBorder="1" applyAlignment="1">
      <alignment horizontal="right" vertical="center"/>
    </xf>
    <xf numFmtId="176" fontId="61" fillId="0" borderId="0" xfId="649" applyFont="1" applyFill="1" applyBorder="1">
      <alignment vertical="center"/>
    </xf>
    <xf numFmtId="176" fontId="62" fillId="0" borderId="2" xfId="559" applyFont="1" applyFill="1" applyBorder="1" applyAlignment="1">
      <alignment horizontal="center" vertical="center" wrapText="1"/>
    </xf>
    <xf numFmtId="176" fontId="62" fillId="0" borderId="4" xfId="559" applyFont="1" applyFill="1" applyBorder="1" applyAlignment="1">
      <alignment horizontal="center" vertical="center" wrapText="1"/>
    </xf>
    <xf numFmtId="176" fontId="62" fillId="0" borderId="1" xfId="559" applyFont="1" applyBorder="1" applyAlignment="1">
      <alignment horizontal="center" vertical="center"/>
    </xf>
    <xf numFmtId="176" fontId="62" fillId="0" borderId="43" xfId="559" applyFont="1" applyFill="1" applyBorder="1" applyAlignment="1">
      <alignment horizontal="center" vertical="center" wrapText="1"/>
    </xf>
    <xf numFmtId="176" fontId="62" fillId="0" borderId="42" xfId="559" applyFont="1" applyFill="1" applyBorder="1" applyAlignment="1">
      <alignment horizontal="center" vertical="center" wrapText="1"/>
    </xf>
    <xf numFmtId="176" fontId="57" fillId="0" borderId="1" xfId="649" applyFont="1" applyFill="1" applyBorder="1" applyAlignment="1">
      <alignment horizontal="center" vertical="center" wrapText="1"/>
    </xf>
    <xf numFmtId="9" fontId="62" fillId="0" borderId="1" xfId="559" applyNumberFormat="1" applyFont="1" applyBorder="1" applyAlignment="1">
      <alignment horizontal="center" vertical="center"/>
    </xf>
    <xf numFmtId="9" fontId="62" fillId="0" borderId="1" xfId="559" applyNumberFormat="1" applyFont="1" applyFill="1" applyBorder="1" applyAlignment="1">
      <alignment horizontal="center" vertical="center"/>
    </xf>
    <xf numFmtId="176" fontId="57" fillId="0" borderId="1" xfId="649" applyFont="1" applyFill="1" applyBorder="1" applyAlignment="1">
      <alignment vertical="center" wrapText="1"/>
    </xf>
    <xf numFmtId="353" fontId="63" fillId="0" borderId="1" xfId="559" applyNumberFormat="1" applyFont="1" applyFill="1" applyBorder="1" applyAlignment="1">
      <alignment horizontal="center" vertical="center"/>
    </xf>
    <xf numFmtId="176" fontId="63" fillId="0" borderId="1" xfId="559" applyFont="1" applyFill="1" applyBorder="1" applyAlignment="1">
      <alignment horizontal="left" vertical="center" wrapText="1"/>
    </xf>
    <xf numFmtId="176" fontId="63" fillId="0" borderId="1" xfId="559" applyFont="1" applyFill="1" applyBorder="1" applyAlignment="1">
      <alignment horizontal="center" vertical="center" wrapText="1"/>
    </xf>
    <xf numFmtId="176" fontId="63" fillId="2" borderId="1" xfId="559" applyFont="1" applyFill="1" applyBorder="1" applyAlignment="1">
      <alignment horizontal="center" vertical="center" wrapText="1"/>
    </xf>
    <xf numFmtId="176" fontId="63" fillId="0" borderId="1" xfId="559" applyFont="1" applyFill="1" applyBorder="1" applyAlignment="1">
      <alignment horizontal="left" vertical="center"/>
    </xf>
    <xf numFmtId="176" fontId="61" fillId="0" borderId="0" xfId="649" applyFont="1" applyFill="1" applyBorder="1" applyAlignment="1">
      <alignment horizontal="center" vertical="top"/>
    </xf>
    <xf numFmtId="176" fontId="64" fillId="0" borderId="43" xfId="649" applyFont="1" applyFill="1" applyBorder="1" applyAlignment="1">
      <alignment horizontal="center" vertical="center" wrapText="1"/>
    </xf>
    <xf numFmtId="176" fontId="64" fillId="0" borderId="0" xfId="649" applyFont="1" applyFill="1" applyBorder="1" applyAlignment="1">
      <alignment horizontal="center" vertical="center" wrapText="1"/>
    </xf>
    <xf numFmtId="0" fontId="3" fillId="0" borderId="0" xfId="566" applyNumberFormat="1" applyAlignment="1">
      <alignment horizontal="center" vertical="center"/>
    </xf>
    <xf numFmtId="49" fontId="3" fillId="0" borderId="0" xfId="566" applyNumberFormat="1" applyAlignment="1">
      <alignment horizontal="center" vertical="center"/>
    </xf>
    <xf numFmtId="0" fontId="40" fillId="0" borderId="1" xfId="566" applyNumberFormat="1" applyFont="1" applyBorder="1" applyAlignment="1">
      <alignment horizontal="center" vertical="center"/>
    </xf>
    <xf numFmtId="0" fontId="3" fillId="0" borderId="1" xfId="566" applyNumberFormat="1" applyBorder="1" applyAlignment="1">
      <alignment horizontal="center" vertical="center"/>
    </xf>
    <xf numFmtId="49" fontId="3" fillId="0" borderId="1" xfId="566" applyNumberFormat="1" applyBorder="1" applyAlignment="1">
      <alignment horizontal="center" vertical="center"/>
    </xf>
    <xf numFmtId="14" fontId="3" fillId="0" borderId="1" xfId="566" applyNumberFormat="1" applyBorder="1" applyAlignment="1">
      <alignment horizontal="center" vertical="center"/>
    </xf>
    <xf numFmtId="0" fontId="3" fillId="0" borderId="1" xfId="567" applyNumberFormat="1" applyFont="1" applyBorder="1" applyAlignment="1">
      <alignment horizontal="left" vertical="center" wrapText="1"/>
    </xf>
    <xf numFmtId="0" fontId="3" fillId="0" borderId="1" xfId="566" applyNumberFormat="1" applyBorder="1" applyAlignment="1">
      <alignment horizontal="left" vertical="center" wrapText="1"/>
    </xf>
    <xf numFmtId="0" fontId="3" fillId="0" borderId="1" xfId="566" applyNumberFormat="1" applyBorder="1" applyAlignment="1">
      <alignment horizontal="left" vertical="top" wrapText="1"/>
    </xf>
    <xf numFmtId="0" fontId="3" fillId="0" borderId="1" xfId="566" applyNumberFormat="1" applyBorder="1" applyAlignment="1">
      <alignment horizontal="center" vertical="center" wrapText="1"/>
    </xf>
    <xf numFmtId="0" fontId="3" fillId="0" borderId="1" xfId="566" applyNumberFormat="1" applyFont="1" applyBorder="1" applyAlignment="1">
      <alignment horizontal="left" vertical="top" wrapText="1"/>
    </xf>
    <xf numFmtId="0" fontId="27" fillId="0" borderId="1" xfId="566" applyNumberFormat="1" applyFont="1" applyBorder="1" applyAlignment="1">
      <alignment horizontal="left" vertical="top" wrapText="1"/>
    </xf>
    <xf numFmtId="49" fontId="3" fillId="0" borderId="1" xfId="566" applyNumberFormat="1" applyBorder="1" applyAlignment="1">
      <alignment horizontal="center" vertical="center" wrapText="1"/>
    </xf>
    <xf numFmtId="176" fontId="65" fillId="0" borderId="0" xfId="0" applyFont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66" fillId="0" borderId="13" xfId="0" applyFont="1" applyBorder="1" applyAlignment="1">
      <alignment horizontal="center" vertical="center"/>
    </xf>
    <xf numFmtId="176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176" fontId="67" fillId="0" borderId="0" xfId="0" applyFont="1" applyAlignment="1">
      <alignment horizontal="center" vertical="center"/>
    </xf>
    <xf numFmtId="176" fontId="68" fillId="0" borderId="0" xfId="0" applyFont="1" applyAlignment="1">
      <alignment horizontal="center" vertical="center"/>
    </xf>
    <xf numFmtId="176" fontId="12" fillId="0" borderId="0" xfId="0" applyFont="1"/>
    <xf numFmtId="176" fontId="69" fillId="0" borderId="0" xfId="0" applyFont="1"/>
    <xf numFmtId="0" fontId="7" fillId="0" borderId="16" xfId="624" applyNumberFormat="1" applyFont="1" applyFill="1" applyBorder="1" applyAlignment="1" applyProtection="1" quotePrefix="1">
      <alignment horizontal="center" vertical="center" wrapText="1"/>
      <protection locked="0"/>
    </xf>
    <xf numFmtId="0" fontId="7" fillId="0" borderId="5" xfId="568" applyNumberFormat="1" applyFont="1" applyBorder="1" applyAlignment="1" applyProtection="1" quotePrefix="1">
      <alignment horizontal="center" vertical="center" wrapText="1"/>
      <protection locked="0"/>
    </xf>
    <xf numFmtId="0" fontId="7" fillId="0" borderId="16" xfId="625" applyNumberFormat="1" applyFont="1" applyFill="1" applyBorder="1" applyAlignment="1" applyProtection="1" quotePrefix="1">
      <alignment horizontal="center" vertical="center" wrapText="1"/>
      <protection locked="0"/>
    </xf>
    <xf numFmtId="0" fontId="7" fillId="0" borderId="18" xfId="570" applyNumberFormat="1" applyFont="1" applyFill="1" applyBorder="1" applyAlignment="1" applyProtection="1" quotePrefix="1">
      <alignment horizontal="center" vertical="center" wrapText="1"/>
      <protection locked="0"/>
    </xf>
    <xf numFmtId="0" fontId="7" fillId="2" borderId="16" xfId="625" applyNumberFormat="1" applyFont="1" applyFill="1" applyBorder="1" applyAlignment="1" applyProtection="1" quotePrefix="1">
      <alignment horizontal="center" vertical="center" wrapText="1"/>
      <protection locked="0"/>
    </xf>
    <xf numFmtId="0" fontId="7" fillId="2" borderId="5" xfId="570" applyNumberFormat="1" applyFont="1" applyFill="1" applyBorder="1" applyAlignment="1" applyProtection="1" quotePrefix="1">
      <alignment horizontal="center" vertical="center" wrapText="1"/>
      <protection locked="0"/>
    </xf>
    <xf numFmtId="0" fontId="7" fillId="2" borderId="21" xfId="570" applyNumberFormat="1" applyFont="1" applyFill="1" applyBorder="1" applyAlignment="1" applyProtection="1" quotePrefix="1">
      <alignment horizontal="center" vertical="center" wrapText="1"/>
      <protection locked="0"/>
    </xf>
    <xf numFmtId="0" fontId="7" fillId="2" borderId="1" xfId="570" applyNumberFormat="1" applyFont="1" applyFill="1" applyBorder="1" applyAlignment="1" applyProtection="1" quotePrefix="1">
      <alignment horizontal="center" vertical="center" wrapText="1"/>
      <protection locked="0"/>
    </xf>
    <xf numFmtId="0" fontId="7" fillId="2" borderId="2" xfId="570" applyNumberFormat="1" applyFont="1" applyFill="1" applyBorder="1" applyAlignment="1" applyProtection="1" quotePrefix="1">
      <alignment horizontal="center" vertical="center" wrapText="1"/>
      <protection locked="0"/>
    </xf>
  </cellXfs>
  <cellStyles count="8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         _x000d__x000a_mouse.drv=lmouse.drv" xfId="49"/>
    <cellStyle name=" 1" xfId="50"/>
    <cellStyle name=" FY96" xfId="51"/>
    <cellStyle name="#.0" xfId="52"/>
    <cellStyle name="$" xfId="53"/>
    <cellStyle name="$ 2 2" xfId="54"/>
    <cellStyle name="$ w/o $" xfId="55"/>
    <cellStyle name="$_#624_PMM Finance Slides Excel Backup_v15 " xfId="56"/>
    <cellStyle name="$0" xfId="57"/>
    <cellStyle name="$0.0" xfId="58"/>
    <cellStyle name="$0.00" xfId="59"/>
    <cellStyle name="$one" xfId="60"/>
    <cellStyle name="$two" xfId="61"/>
    <cellStyle name="%" xfId="62"/>
    <cellStyle name="%_CD391 Global Quote file - Round II Q4 09" xfId="63"/>
    <cellStyle name="%_FSB 2002" xfId="64"/>
    <cellStyle name="%0" xfId="65"/>
    <cellStyle name="%0.0" xfId="66"/>
    <cellStyle name="%0_!!!GO" xfId="67"/>
    <cellStyle name="%one" xfId="68"/>
    <cellStyle name="%two" xfId="69"/>
    <cellStyle name=")" xfId="70"/>
    <cellStyle name="?? [0.00]_DENSO___" xfId="71"/>
    <cellStyle name="?? [0]_CODE (2)BU" xfId="72"/>
    <cellStyle name="??&amp;O?&amp;H?_x0008_??_x0007__x0001__x0001_ 2" xfId="73"/>
    <cellStyle name="????" xfId="74"/>
    <cellStyle name="???? [0.00]_laroux" xfId="75"/>
    <cellStyle name="???????" xfId="76"/>
    <cellStyle name="????????????" xfId="77"/>
    <cellStyle name="????????????_3 ???? ???" xfId="78"/>
    <cellStyle name="????????????NOTEWINNOTET" xfId="79"/>
    <cellStyle name="????????ﾀWINNO" xfId="80"/>
    <cellStyle name="???????_3 ???? ???" xfId="81"/>
    <cellStyle name="?????18" xfId="82"/>
    <cellStyle name="????_currentKC GLntKC" xfId="83"/>
    <cellStyle name="???10" xfId="84"/>
    <cellStyle name="???12" xfId="85"/>
    <cellStyle name="??_??" xfId="86"/>
    <cellStyle name="??1" xfId="87"/>
    <cellStyle name="??2" xfId="88"/>
    <cellStyle name="??3" xfId="89"/>
    <cellStyle name="_CD391 Global Quote file - Round II Q4 09" xfId="90"/>
    <cellStyle name="_DVP_ CD391_  SDS V14 Test Matrix" xfId="91"/>
    <cellStyle name="_ET_STYLE_NoName_00__CD391 Purchasing Master" xfId="92"/>
    <cellStyle name="_Non Top 122 Commodities-tracking file" xfId="93"/>
    <cellStyle name="_Q396 SBU" xfId="94"/>
    <cellStyle name="_북경 NEGO표준 종합" xfId="95"/>
    <cellStyle name="_업무분장안0427_2" xfId="96"/>
    <cellStyle name="’Ê‰Ý [0.00]_!!!GO" xfId="97"/>
    <cellStyle name="’Ê‰Ý_!!!GO" xfId="98"/>
    <cellStyle name="¥" xfId="99"/>
    <cellStyle name="¥_98aust4" xfId="100"/>
    <cellStyle name="¥_99ADR" xfId="101"/>
    <cellStyle name="¥_JANPRIC2_1" xfId="102"/>
    <cellStyle name="=C:\WINDOWS\SYSTEM32\COMMAND.COM" xfId="103"/>
    <cellStyle name="°iA¤Aa·A1_10¿u2WA¸ºI " xfId="104"/>
    <cellStyle name="°iA¤Aa·A2_10¿u2WA¸ºI " xfId="105"/>
    <cellStyle name="•\Ž¦Ï‚Ý‚ÌƒnƒCƒp[ƒŠƒ“ƒN" xfId="106"/>
    <cellStyle name="•W?_BOOKSHIP" xfId="107"/>
    <cellStyle name="•W_mscprice" xfId="108"/>
    <cellStyle name="\¦ÏÝÌnCp[N" xfId="109"/>
    <cellStyle name="æØè [0.00]_PRODUCT DETAIL Q1" xfId="110"/>
    <cellStyle name="æØè_PRODUCT DETAIL Q1" xfId="111"/>
    <cellStyle name="ÊÝ [0.00]_#13 7.4.97 " xfId="112"/>
    <cellStyle name="ÊÝ_#13 7.4.97 " xfId="113"/>
    <cellStyle name="nCp[N" xfId="114"/>
    <cellStyle name="W?_BOOKSHIP" xfId="115"/>
    <cellStyle name="W_#13 7.4.97 " xfId="116"/>
    <cellStyle name="0" xfId="117"/>
    <cellStyle name="0 2 3 4" xfId="118"/>
    <cellStyle name="0 4 2" xfId="119"/>
    <cellStyle name="0.0 2 3" xfId="120"/>
    <cellStyle name="0.00" xfId="121"/>
    <cellStyle name="0_!!!GO 4 2" xfId="122"/>
    <cellStyle name="0_!!!GO_CD132 Health actual " xfId="123"/>
    <cellStyle name="0_!!!GO_DVP_ CD391_  SDS V14 Test Matrix" xfId="124"/>
    <cellStyle name="0_!!!GO_PMM Finance Slides Excel Backup_v15 " xfId="125"/>
    <cellStyle name="0_02_01 NACBGTotal" xfId="126"/>
    <cellStyle name="0_0815 OCM" xfId="127"/>
    <cellStyle name="0_2001 NAC Functional Headcount Commitment Levels Annual Avg as of 7_19_01_Other Detail" xfId="128"/>
    <cellStyle name="0_2001A Program Input_aligned_4drfeb05" xfId="129"/>
    <cellStyle name="0_2001Forecast_LM IncomeStatement5p7v2 " xfId="130"/>
    <cellStyle name="0_2002 Pers Target 8_1_01" xfId="131"/>
    <cellStyle name="0_21-11 Brief de Funès 3" xfId="132"/>
    <cellStyle name="0_21F" xfId="133"/>
    <cellStyle name="0_22-04 KA 2003 MY" xfId="134"/>
    <cellStyle name="0_B226 2004.5-2005MY Tracking Page version V1.0" xfId="135"/>
    <cellStyle name="0_C307 UPP" xfId="136"/>
    <cellStyle name="0_DEF_FACT (2)" xfId="137"/>
    <cellStyle name="0_DieselStV for MT Review Mar 14" xfId="138"/>
    <cellStyle name="0_F236 SC 1-15-03 Matrix " xfId="139"/>
    <cellStyle name="0_FP2000_LM IncomeStatement5p7v2 " xfId="140"/>
    <cellStyle name="0_Salary Headcount_2007 Concern tracker 05-02-2005 " xfId="141"/>
    <cellStyle name="0_Salary Headcount_U377 MBO PA - Study Response MP&amp;L 9-3-04 " xfId="142"/>
    <cellStyle name="0_Volume &amp; Var. Marketing Details" xfId="143"/>
    <cellStyle name="0_XX98CALB" xfId="144"/>
    <cellStyle name="1" xfId="145"/>
    <cellStyle name="1_1_1" xfId="146"/>
    <cellStyle name="1_1_1_D&amp;A" xfId="147"/>
    <cellStyle name="1_1_D&amp;A" xfId="148"/>
    <cellStyle name="1_1127PHM (2)" xfId="149"/>
    <cellStyle name="1_BKL" xfId="150"/>
    <cellStyle name="¹eºÐA²_±aA¸" xfId="151"/>
    <cellStyle name="20 % - Akzent1" xfId="152"/>
    <cellStyle name="20 % - Akzent2" xfId="153"/>
    <cellStyle name="20 % - Akzent3" xfId="154"/>
    <cellStyle name="20 % - Akzent4" xfId="155"/>
    <cellStyle name="20 % - Akzent5" xfId="156"/>
    <cellStyle name="20% - Accent1 10" xfId="157"/>
    <cellStyle name="20% - Accent1 2 3" xfId="158"/>
    <cellStyle name="20% - Accent2 10" xfId="159"/>
    <cellStyle name="20% - Accent2 2 3" xfId="160"/>
    <cellStyle name="20% - Accent3 10" xfId="161"/>
    <cellStyle name="20% - Accent3 2 3" xfId="162"/>
    <cellStyle name="20% - Accent4 10" xfId="163"/>
    <cellStyle name="20% - Accent4 2 3" xfId="164"/>
    <cellStyle name="20% - Accent5 10" xfId="165"/>
    <cellStyle name="20% - Accent5 2 3" xfId="166"/>
    <cellStyle name="20% - Accent6 10" xfId="167"/>
    <cellStyle name="20% - Accent6 2 3" xfId="168"/>
    <cellStyle name="20% - Accent6 25" xfId="169"/>
    <cellStyle name="20% - 강조색1" xfId="170"/>
    <cellStyle name="20% - 강조색2" xfId="171"/>
    <cellStyle name="20% - 강조색3" xfId="172"/>
    <cellStyle name="20% - 강조색4" xfId="173"/>
    <cellStyle name="20% - 강조색5" xfId="174"/>
    <cellStyle name="20% - 强调文字颜色 1 2 2" xfId="175"/>
    <cellStyle name="20% - 强调文字颜色 2 2 2" xfId="176"/>
    <cellStyle name="20% - 强调文字颜色 3 2 2" xfId="177"/>
    <cellStyle name="20% - 强调文字颜色 4 2 2" xfId="178"/>
    <cellStyle name="20% - 强调文字颜色 5 2 2" xfId="179"/>
    <cellStyle name="20% - 强调文字颜色 6 2 2" xfId="180"/>
    <cellStyle name="³f¹ô[0]_6_6 R&amp;O " xfId="181"/>
    <cellStyle name="³f¹ô_6_6 R&amp;O " xfId="182"/>
    <cellStyle name="40 % - Akzent2" xfId="183"/>
    <cellStyle name="40 % - Akzent3" xfId="184"/>
    <cellStyle name="40 % - Akzent4" xfId="185"/>
    <cellStyle name="40% - Accent1 10" xfId="186"/>
    <cellStyle name="40% - Accent1 2 3" xfId="187"/>
    <cellStyle name="40% - Accent2 10" xfId="188"/>
    <cellStyle name="40% - Accent2 2 3" xfId="189"/>
    <cellStyle name="40% - Accent3 10" xfId="190"/>
    <cellStyle name="40% - Accent3 2 3" xfId="191"/>
    <cellStyle name="40% - Accent6 10" xfId="192"/>
    <cellStyle name="40% - Accent6 2 3" xfId="193"/>
    <cellStyle name="40% - 강조색3" xfId="194"/>
    <cellStyle name="40% - 강조색4" xfId="195"/>
    <cellStyle name="40% - 强调文字颜色 1 2 2" xfId="196"/>
    <cellStyle name="40% - 强调文字颜色 2 2 2" xfId="197"/>
    <cellStyle name="40% - 强调文字颜色 3 2 2" xfId="198"/>
    <cellStyle name="40% - 强调文字颜色 4 2 2" xfId="199"/>
    <cellStyle name="40% - 强调文字颜色 5 2 2" xfId="200"/>
    <cellStyle name="40% - 强调文字颜色 6 2 2" xfId="201"/>
    <cellStyle name="60 % - Akzent1" xfId="202"/>
    <cellStyle name="60 % - Akzent2" xfId="203"/>
    <cellStyle name="60 % - Akzent3" xfId="204"/>
    <cellStyle name="60 % - Akzent4" xfId="205"/>
    <cellStyle name="60 % - Akzent6" xfId="206"/>
    <cellStyle name="60% - Accent1 10" xfId="207"/>
    <cellStyle name="60% - Accent1 2 3" xfId="208"/>
    <cellStyle name="60% - Accent2 10" xfId="209"/>
    <cellStyle name="60% - Accent2 2 3" xfId="210"/>
    <cellStyle name="60% - Accent3 10" xfId="211"/>
    <cellStyle name="60% - Accent3 2 3" xfId="212"/>
    <cellStyle name="60% - Accent4 10" xfId="213"/>
    <cellStyle name="60% - Accent4 2 3" xfId="214"/>
    <cellStyle name="60% - Accent5 10" xfId="215"/>
    <cellStyle name="60% - Accent5 2 3" xfId="216"/>
    <cellStyle name="60% - Accent6 10" xfId="217"/>
    <cellStyle name="60% - Accent6 2 3" xfId="218"/>
    <cellStyle name="60% - 강조색1" xfId="219"/>
    <cellStyle name="60% - 강조색2" xfId="220"/>
    <cellStyle name="60% - 강조색3" xfId="221"/>
    <cellStyle name="60% - 강조색4" xfId="222"/>
    <cellStyle name="60% - 강조색6" xfId="223"/>
    <cellStyle name="60% - 强调文字颜色 1 2 2" xfId="224"/>
    <cellStyle name="60% - 强调文字颜色 2 2 2" xfId="225"/>
    <cellStyle name="60% - 强调文字颜色 3 2 2" xfId="226"/>
    <cellStyle name="60% - 强调文字颜色 4 2 2" xfId="227"/>
    <cellStyle name="60% - 强调文字颜色 5 2 2" xfId="228"/>
    <cellStyle name="60% - 强调文字颜色 6 2" xfId="229"/>
    <cellStyle name="60% - 强调文字颜色 6 2 2" xfId="230"/>
    <cellStyle name="a_rev_LM IncomeStatement5p7v2 " xfId="231"/>
    <cellStyle name="A¨­￠￢￠O [0]_¨uoAOCaA￠´¨oA¡io " xfId="232"/>
    <cellStyle name="ac" xfId="233"/>
    <cellStyle name="Accent1 10" xfId="234"/>
    <cellStyle name="Accent1 2" xfId="235"/>
    <cellStyle name="Accent1 2 2 3" xfId="236"/>
    <cellStyle name="Accent1 2 3" xfId="237"/>
    <cellStyle name="Accent1 3 2" xfId="238"/>
    <cellStyle name="Accent2 10" xfId="239"/>
    <cellStyle name="Accent2 2 3" xfId="240"/>
    <cellStyle name="Accent3 10" xfId="241"/>
    <cellStyle name="Accent3 2 3" xfId="242"/>
    <cellStyle name="Accent6 10" xfId="243"/>
    <cellStyle name="Accent6 2 3" xfId="244"/>
    <cellStyle name="Accounting" xfId="245"/>
    <cellStyle name="AeE­ [0]_¡U¾EU￢ A¾COºn±³ " xfId="246"/>
    <cellStyle name="AeE­ [0]_´a´cAß¿ªº¸°i" xfId="247"/>
    <cellStyle name="ÅëÈ­ [0]_´Ü°èº° ±¸Ãà¾È" xfId="248"/>
    <cellStyle name="AeE­ [0]_¸i¿¹E¸Aa°EAa " xfId="249"/>
    <cellStyle name="ÅëÈ­ [0]_¿ä¾àµµ" xfId="250"/>
    <cellStyle name="ÅëÈ­ [0]_¼öÀÔÇàÁ¤½Å»ó " xfId="251"/>
    <cellStyle name="AeE­ [0]_¼oAOCaA¤½A≫o " xfId="252"/>
    <cellStyle name="ÅëÈ­ [0]_6-3°æÀï·Â " xfId="253"/>
    <cellStyle name="ÅëÈ­ [0]_96°èÈ¹ " xfId="254"/>
    <cellStyle name="ÅëÈ­ [0]_BUF184" xfId="255"/>
    <cellStyle name="ÅëÈ­ [0]_lx-taxi " xfId="256"/>
    <cellStyle name="AeE­_´a´cAß¿ªº¸°i" xfId="257"/>
    <cellStyle name="ÅëÈ­_´Ü°èº° ±¸Ãà¾È" xfId="258"/>
    <cellStyle name="ÅëÈ­_¿ä¾àµµ" xfId="259"/>
    <cellStyle name="AeE­_¿i¿μ¾E " xfId="260"/>
    <cellStyle name="ÅëÈ­_BUF184" xfId="261"/>
    <cellStyle name="AeE¡ⓒ [0]_¨￢¨￠¡¤u¡¾a01_AoAO¡ÆeEⓒo " xfId="262"/>
    <cellStyle name="Akzent1" xfId="263"/>
    <cellStyle name="Akzent4" xfId="264"/>
    <cellStyle name="Akzent5" xfId="265"/>
    <cellStyle name="Akzent6" xfId="266"/>
    <cellStyle name="ALIGNMENT" xfId="267"/>
    <cellStyle name="Area in^2" xfId="268"/>
    <cellStyle name="args.style" xfId="269"/>
    <cellStyle name="AÞ¸¶ [0]_´a´cAß¿ªº¸°i" xfId="270"/>
    <cellStyle name="ÄÞ¸¶ [0]_´Ü°èº° ±¸Ãà¾È" xfId="271"/>
    <cellStyle name="ÄÞ¸¶ [0]_¿ä¾àµµ" xfId="272"/>
    <cellStyle name="AÞ¸¶ [0]_°æAi≫cAc°i " xfId="273"/>
    <cellStyle name="ÄÞ¸¶ [0]_1-3¿ù " xfId="274"/>
    <cellStyle name="AÞ¸¶ [0]_3¿u´ⓒ°e " xfId="275"/>
    <cellStyle name="ÄÞ¸¶ [0]_96°èÈ¹ " xfId="276"/>
    <cellStyle name="AÞ¸¶ [0]_A÷A¼¼³°e " xfId="277"/>
    <cellStyle name="ÄÞ¸¶ [0]_BUF184" xfId="278"/>
    <cellStyle name="AÞ¸¶ [0]_CuA¶Au_96°eE¹ " xfId="279"/>
    <cellStyle name="AÞ¸¶_´a´cAß¿ªº¸°i" xfId="280"/>
    <cellStyle name="ÄÞ¸¶_´Ü°èº° ±¸Ãà¾È" xfId="281"/>
    <cellStyle name="ÄÞ¸¶_¿ä¾àµµ" xfId="282"/>
    <cellStyle name="AÞ¸¶_°æAi≫cAc°i " xfId="283"/>
    <cellStyle name="ÄÞ¸¶_96°èÈ¹ " xfId="284"/>
    <cellStyle name="ÄÞ¸¶_BUF184" xfId="285"/>
    <cellStyle name="Ausgabe" xfId="286"/>
    <cellStyle name="AutoFormat-Optionen 10" xfId="287"/>
    <cellStyle name="AutoFormat-Optionen_2012 - Eng BOM - GMXTSS Cadillac Front Row - 071410 2" xfId="288"/>
    <cellStyle name="Background" xfId="289"/>
    <cellStyle name="Bad 10" xfId="290"/>
    <cellStyle name="Bad 2" xfId="291"/>
    <cellStyle name="Bad 2 3" xfId="292"/>
    <cellStyle name="BC형구비조사서" xfId="293"/>
    <cellStyle name="Berechnung" xfId="294"/>
    <cellStyle name="Besuchter Hyperlink" xfId="295"/>
    <cellStyle name="Besuchter Hyperlink 3" xfId="296"/>
    <cellStyle name="Block.Entry" xfId="297"/>
    <cellStyle name="blue" xfId="298"/>
    <cellStyle name="Blue Dollars" xfId="299"/>
    <cellStyle name="Blue Numbers" xfId="300"/>
    <cellStyle name="BMU001" xfId="301"/>
    <cellStyle name="Body" xfId="302"/>
    <cellStyle name="BodyText" xfId="303"/>
    <cellStyle name="Bold" xfId="304"/>
    <cellStyle name="Bold 11" xfId="305"/>
    <cellStyle name="Bolivars" xfId="306"/>
    <cellStyle name="Bolivars 4" xfId="307"/>
    <cellStyle name="BOM_Level_0" xfId="308"/>
    <cellStyle name="BOM_Level_0 2 2" xfId="309"/>
    <cellStyle name="BOM_Level_0 2 2 3" xfId="310"/>
    <cellStyle name="BOM_Level_0 3" xfId="311"/>
    <cellStyle name="BOM_Level_2 2" xfId="312"/>
    <cellStyle name="Bottom Row" xfId="313"/>
    <cellStyle name="Box" xfId="314"/>
    <cellStyle name="BoxedTotal" xfId="315"/>
    <cellStyle name="BuiltOpt_Content" xfId="316"/>
    <cellStyle name="BuiltOption_Content" xfId="317"/>
    <cellStyle name="C?AØ_¿?¾÷CoE² " xfId="318"/>
    <cellStyle name="C¡IA¨ª_¡¾a¨uE " xfId="319"/>
    <cellStyle name="C￠RIA¡§¨￡_21851-4A000   " xfId="320"/>
    <cellStyle name="C￥AØ_ 10AE " xfId="321"/>
    <cellStyle name="Ç¥ÁØ_!!!GO" xfId="322"/>
    <cellStyle name="Ç¥ÁØ_¿ø´ÜÀ§ " xfId="323"/>
    <cellStyle name="Ç¥ÁØ_±â¾È " xfId="324"/>
    <cellStyle name="C￥AØ_±aAØ " xfId="325"/>
    <cellStyle name="Ç¥ÁØ_°³¹ßÀÏÁ¤ " xfId="326"/>
    <cellStyle name="C￥AØ_°³¹ßAIA¤  (2)_°³¹ßAIA¤ " xfId="327"/>
    <cellStyle name="Ç¥ÁØ_¼öÀÔÇàÁ¤½Å»ó " xfId="328"/>
    <cellStyle name="C￥AØ_¼oAOCaA¤½A≫o " xfId="329"/>
    <cellStyle name="C￥AØ_2¿uA¶¸³ " xfId="330"/>
    <cellStyle name="Ç¥ÁØ_Á¶Á÷µµ(12.31) " xfId="331"/>
    <cellStyle name="C￥AØ_A¶A÷μμ(12.31) " xfId="332"/>
    <cellStyle name="C￥AØ_A1A¤A¡ " xfId="333"/>
    <cellStyle name="Ç¥ÁØ_BRK¿ø´Ü.XLS " xfId="334"/>
    <cellStyle name="C￥AØ_C￥1_¿ø´UA§ " xfId="335"/>
    <cellStyle name="C￥AØ_CuA¶Au_1_10¿u2WA¸ºI " xfId="336"/>
    <cellStyle name="Ç¥ÁØ_ÇùÁ¶Àü_96°èÈ¹ " xfId="337"/>
    <cellStyle name="Ç¥ÁØ_Sheet1(2)_¿ø´ÜÀ§ " xfId="338"/>
    <cellStyle name="C￥AØ_SMG-CKD-d1.1 " xfId="339"/>
    <cellStyle name="C￥AØ_V10 VARIATION MODEL SOP TIMING " xfId="340"/>
    <cellStyle name="Cabecera 1" xfId="341"/>
    <cellStyle name="Cabecera 2" xfId="342"/>
    <cellStyle name="Calc Currency (0)" xfId="343"/>
    <cellStyle name="Calc Currency (0) 3" xfId="344"/>
    <cellStyle name="Calc Currency (2)" xfId="345"/>
    <cellStyle name="Calc Units (0)" xfId="346"/>
    <cellStyle name="Calc Units (1)" xfId="347"/>
    <cellStyle name="Calc Units (2)" xfId="348"/>
    <cellStyle name="Calc Units (2) 2 3" xfId="349"/>
    <cellStyle name="Calc Units (2) 4" xfId="350"/>
    <cellStyle name="Calculation 10" xfId="351"/>
    <cellStyle name="Calculation 2 3" xfId="352"/>
    <cellStyle name="category" xfId="353"/>
    <cellStyle name="Cgmma [0]_Focus History" xfId="354"/>
    <cellStyle name="Check Cell 10" xfId="355"/>
    <cellStyle name="Check Cell 2 3" xfId="356"/>
    <cellStyle name="checkbox" xfId="357"/>
    <cellStyle name="Code" xfId="358"/>
    <cellStyle name="ColLevel_1 2" xfId="359"/>
    <cellStyle name="COLONY" xfId="360"/>
    <cellStyle name="Column_Title" xfId="361"/>
    <cellStyle name="CombinedVol_Data" xfId="362"/>
    <cellStyle name="Comma  - Style1" xfId="363"/>
    <cellStyle name="Comma (0,0)" xfId="364"/>
    <cellStyle name="Comma (0,0) incl." xfId="365"/>
    <cellStyle name="Comma (0,0) TBD-_2005.5 Escape Package Strategy 1.52" xfId="366"/>
    <cellStyle name="Comma (0,0) TBD_RevenueRecon_EscapeSep9" xfId="367"/>
    <cellStyle name="Comma (0,0)_2005.5 Escape Package Strategy 1.52" xfId="368"/>
    <cellStyle name="Comma (0,00) TBD_2005.5 Escape Package Strategy 1.52" xfId="369"/>
    <cellStyle name="Comma (0,00)_2005.5 Escape Package Strategy 1.52" xfId="370"/>
    <cellStyle name="Comma (00)" xfId="371"/>
    <cellStyle name="Comma (1)" xfId="372"/>
    <cellStyle name="Comma (2)" xfId="373"/>
    <cellStyle name="Comma [0] TBD_2005.5 Escape Package Strategy 1.52" xfId="374"/>
    <cellStyle name="Comma [0] TBD-_2005.5 Escape Package Strategy 1.52" xfId="375"/>
    <cellStyle name="Comma [0] TBD_r&amp;o" xfId="376"/>
    <cellStyle name="Comma [00]" xfId="377"/>
    <cellStyle name="Comma [00] 10" xfId="378"/>
    <cellStyle name="Comma 10" xfId="379"/>
    <cellStyle name="Comma 100" xfId="380"/>
    <cellStyle name="Comma 19" xfId="381"/>
    <cellStyle name="Comma 2" xfId="382"/>
    <cellStyle name="Comma 2 10" xfId="383"/>
    <cellStyle name="Comma 2 13" xfId="384"/>
    <cellStyle name="Comma 2 2 3 2" xfId="385"/>
    <cellStyle name="Comma 22" xfId="386"/>
    <cellStyle name="Comma 3" xfId="387"/>
    <cellStyle name="Comma 4 5" xfId="388"/>
    <cellStyle name="Comma 6" xfId="389"/>
    <cellStyle name="comma zerodec" xfId="390"/>
    <cellStyle name="Comma, 0" xfId="391"/>
    <cellStyle name="Comma, 0 4" xfId="392"/>
    <cellStyle name="Comma[2]" xfId="393"/>
    <cellStyle name="Comma0" xfId="394"/>
    <cellStyle name="Comma0 - Style2" xfId="395"/>
    <cellStyle name="Comment" xfId="396"/>
    <cellStyle name="Comment 2" xfId="397"/>
    <cellStyle name="Contrôle" xfId="398"/>
    <cellStyle name="Copied" xfId="399"/>
    <cellStyle name="COPYRIGHT" xfId="400"/>
    <cellStyle name="Cost" xfId="401"/>
    <cellStyle name="COST1" xfId="402"/>
    <cellStyle name="Curren - Style2" xfId="403"/>
    <cellStyle name="Currency $" xfId="404"/>
    <cellStyle name="Currency $ 2 2" xfId="405"/>
    <cellStyle name="Currency $ 2 2 2" xfId="406"/>
    <cellStyle name="Currency (0) TBD_2005.5 Escape Package Strategy 1.52" xfId="407"/>
    <cellStyle name="Currency (0) TBD-_2005.5 Escape Package Strategy 1.52" xfId="408"/>
    <cellStyle name="Currency (0)_!!!GO" xfId="409"/>
    <cellStyle name="Currency (00)" xfId="410"/>
    <cellStyle name="Currency (1)" xfId="411"/>
    <cellStyle name="Currency (2)" xfId="412"/>
    <cellStyle name="Currency [0,0] TBD_!!!GO" xfId="413"/>
    <cellStyle name="Currency [0,0] TBD-_!!!GO" xfId="414"/>
    <cellStyle name="Currency [0,0] TBD_1" xfId="415"/>
    <cellStyle name="Currency [0,0] TBD-_1" xfId="416"/>
    <cellStyle name="Currency [0,0]_!!!GO" xfId="417"/>
    <cellStyle name="Currency [0,000] TBD_Page 2f (2) 13 7" xfId="418"/>
    <cellStyle name="Currency [00]" xfId="419"/>
    <cellStyle name="Currency [00] 4 2" xfId="420"/>
    <cellStyle name="Currency [1]" xfId="421"/>
    <cellStyle name="Currency [2]" xfId="422"/>
    <cellStyle name="Currency 10" xfId="423"/>
    <cellStyle name="Currency 10 3" xfId="424"/>
    <cellStyle name="Currency 100" xfId="425"/>
    <cellStyle name="Currency 100 2" xfId="426"/>
    <cellStyle name="Currency 12 3" xfId="427"/>
    <cellStyle name="Currency 166 2" xfId="428"/>
    <cellStyle name="Currency 4 5" xfId="429"/>
    <cellStyle name="Currency[2]" xfId="430"/>
    <cellStyle name="Currency[2] 10" xfId="431"/>
    <cellStyle name="Currency0" xfId="432"/>
    <cellStyle name="Currency1" xfId="433"/>
    <cellStyle name="CurreP" xfId="434"/>
    <cellStyle name="custom" xfId="435"/>
    <cellStyle name="custom 10" xfId="436"/>
    <cellStyle name="Date" xfId="437"/>
    <cellStyle name="Date 10" xfId="438"/>
    <cellStyle name="Date 10 2" xfId="439"/>
    <cellStyle name="Date 10 3" xfId="440"/>
    <cellStyle name="Date Short" xfId="441"/>
    <cellStyle name="Date_03-03-04 Roadmap vs CD340 PA Roadmap Variance" xfId="442"/>
    <cellStyle name="Decimal (0)" xfId="443"/>
    <cellStyle name="Decimal (1)" xfId="444"/>
    <cellStyle name="Decimal (2)" xfId="445"/>
    <cellStyle name="Decimal 1" xfId="446"/>
    <cellStyle name="Decimal 2" xfId="447"/>
    <cellStyle name="Decimal 3" xfId="448"/>
    <cellStyle name="DELTA" xfId="449"/>
    <cellStyle name="Dia" xfId="450"/>
    <cellStyle name="dlrs_no_decimal" xfId="451"/>
    <cellStyle name="Dollar (zero dec)" xfId="452"/>
    <cellStyle name="Dollars" xfId="453"/>
    <cellStyle name="Durchschnitt average traffic" xfId="454"/>
    <cellStyle name="Durchschnitt in Yen" xfId="455"/>
    <cellStyle name="Edited_Data" xfId="456"/>
    <cellStyle name="Eingabe" xfId="457"/>
    <cellStyle name="Enter Currency (0)" xfId="458"/>
    <cellStyle name="Enter Currency (0) 10" xfId="459"/>
    <cellStyle name="Enter Units (1)" xfId="460"/>
    <cellStyle name="Enter Units (1) 4 2" xfId="461"/>
    <cellStyle name="Entered" xfId="462"/>
    <cellStyle name="entry" xfId="463"/>
    <cellStyle name="Entry Line" xfId="464"/>
    <cellStyle name="Ergebnis" xfId="465"/>
    <cellStyle name="Erklärender Text" xfId="466"/>
    <cellStyle name="Estimated_Data" xfId="467"/>
    <cellStyle name="Explanatory Text 10" xfId="468"/>
    <cellStyle name="Ezres_STÜCKZAH" xfId="469"/>
    <cellStyle name="FAPbody" xfId="470"/>
    <cellStyle name="FAPbold" xfId="471"/>
    <cellStyle name="FAPheader" xfId="472"/>
    <cellStyle name="Fijo" xfId="473"/>
    <cellStyle name="Fill" xfId="474"/>
    <cellStyle name="Financiero" xfId="475"/>
    <cellStyle name="Fine Print" xfId="476"/>
    <cellStyle name="Fixed" xfId="477"/>
    <cellStyle name="ƒnƒCƒp[ƒŠƒ“ƒN" xfId="478"/>
    <cellStyle name="Footer" xfId="479"/>
    <cellStyle name="Footer&amp;Line" xfId="480"/>
    <cellStyle name="Forecast_Data" xfId="481"/>
    <cellStyle name="Formula.Cell" xfId="482"/>
    <cellStyle name="FürSumme" xfId="483"/>
    <cellStyle name="g per cc" xfId="484"/>
    <cellStyle name="General" xfId="485"/>
    <cellStyle name="Good 10" xfId="486"/>
    <cellStyle name="grams" xfId="487"/>
    <cellStyle name="Grand Total" xfId="488"/>
    <cellStyle name="Grey" xfId="489"/>
    <cellStyle name="Gut" xfId="490"/>
    <cellStyle name="HD_BLD_UL" xfId="491"/>
    <cellStyle name="HDG_BOLD" xfId="492"/>
    <cellStyle name="HEADER" xfId="493"/>
    <cellStyle name="Header1" xfId="494"/>
    <cellStyle name="Header2" xfId="495"/>
    <cellStyle name="HEAD'G - BOLD,FONT14,UNDERLINED" xfId="496"/>
    <cellStyle name="Heading" xfId="497"/>
    <cellStyle name="Heading 1 10" xfId="498"/>
    <cellStyle name="Heading 1 2 2 2" xfId="499"/>
    <cellStyle name="Heading 2 10" xfId="500"/>
    <cellStyle name="Heading 2 2 2 2" xfId="501"/>
    <cellStyle name="Heading 3 10" xfId="502"/>
    <cellStyle name="Heading 4 10" xfId="503"/>
    <cellStyle name="HEADING1" xfId="504"/>
    <cellStyle name="HEADING2" xfId="505"/>
    <cellStyle name="HEADINGS 2" xfId="506"/>
    <cellStyle name="HEADINGSTOP 2" xfId="507"/>
    <cellStyle name="hidden" xfId="508"/>
    <cellStyle name="Hipervínculo" xfId="509"/>
    <cellStyle name="Hipervínculo visitado" xfId="510"/>
    <cellStyle name="Hyperlink 2 3" xfId="511"/>
    <cellStyle name="Hyperlink 2 4" xfId="512"/>
    <cellStyle name="i" xfId="513"/>
    <cellStyle name="Incentive_Added_Cont_Desc" xfId="514"/>
    <cellStyle name="Input %" xfId="515"/>
    <cellStyle name="Input [yellow]" xfId="516"/>
    <cellStyle name="Input 1" xfId="517"/>
    <cellStyle name="Input 10" xfId="518"/>
    <cellStyle name="Input 10 3" xfId="519"/>
    <cellStyle name="Input 3" xfId="520"/>
    <cellStyle name="instructions" xfId="521"/>
    <cellStyle name="Item_Current" xfId="522"/>
    <cellStyle name="KAGE" xfId="523"/>
    <cellStyle name="Komma0" xfId="524"/>
    <cellStyle name="lbs" xfId="525"/>
    <cellStyle name="Lien hypertexte" xfId="526"/>
    <cellStyle name="Lien hypertexte visité" xfId="527"/>
    <cellStyle name="Linked Cell 10" xfId="528"/>
    <cellStyle name="mdspezi" xfId="529"/>
    <cellStyle name="měny_Vypocet prac. sily" xfId="530"/>
    <cellStyle name="Migliaia (0)_199_4400 - Development Cost Estimation" xfId="531"/>
    <cellStyle name="Migliaia_199_4400 - Development Cost Estimation" xfId="532"/>
    <cellStyle name="Millares [0]_!!!GO" xfId="533"/>
    <cellStyle name="Millares_!!!GO" xfId="534"/>
    <cellStyle name="Milliers [0]_!!!GO" xfId="535"/>
    <cellStyle name="Model" xfId="536"/>
    <cellStyle name="Moeda [0]_9dt2wjiVVQ9t0XMQzKugXRJd1" xfId="537"/>
    <cellStyle name="Moneda [0]_!!!GO" xfId="538"/>
    <cellStyle name="Moneda_!!!GO" xfId="539"/>
    <cellStyle name="Monetario" xfId="540"/>
    <cellStyle name="Month" xfId="541"/>
    <cellStyle name="Neutral 10" xfId="542"/>
    <cellStyle name="no dec" xfId="543"/>
    <cellStyle name="No-definido" xfId="544"/>
    <cellStyle name="NoPermission" xfId="545"/>
    <cellStyle name="Normal - Formatvorlage1" xfId="546"/>
    <cellStyle name="Normal - Style1" xfId="547"/>
    <cellStyle name="Normal - Style1 2 3" xfId="548"/>
    <cellStyle name="Normal - Style1 3 2 2" xfId="549"/>
    <cellStyle name="Normal 10 4 3" xfId="550"/>
    <cellStyle name="Normal 11" xfId="551"/>
    <cellStyle name="Normal 11 2 4" xfId="552"/>
    <cellStyle name="Normal 12 4 2" xfId="553"/>
    <cellStyle name="Normal 12 4 4" xfId="554"/>
    <cellStyle name="Normal 2 2 3 3" xfId="555"/>
    <cellStyle name="Normal 2 2 5" xfId="556"/>
    <cellStyle name="Normal 24" xfId="557"/>
    <cellStyle name="Normal 4 2 4" xfId="558"/>
    <cellStyle name="Normal 5" xfId="559"/>
    <cellStyle name="Normal 5 14" xfId="560"/>
    <cellStyle name="Normal 7 3 3 4" xfId="561"/>
    <cellStyle name="Normal 8 2" xfId="562"/>
    <cellStyle name="Normal 9" xfId="563"/>
    <cellStyle name="Normal Summary" xfId="564"/>
    <cellStyle name="Normal_GE JIT Rear Seat B1 21-Sep-05 2" xfId="565"/>
    <cellStyle name="Normal_LCEC_DPM5.1 F2 - Class “A” Surface Checklist" xfId="566"/>
    <cellStyle name="Normal_LCEC_DPM6.4 F3 - Document Borrow Records" xfId="567"/>
    <cellStyle name="Normal_Sheet1" xfId="568"/>
    <cellStyle name="Normal_Sheet1 2" xfId="569"/>
    <cellStyle name="Normal_Sheet1 3" xfId="570"/>
    <cellStyle name="Not done yet" xfId="571"/>
    <cellStyle name="Note 10" xfId="572"/>
    <cellStyle name="Note 2" xfId="573"/>
    <cellStyle name="Note 2 10" xfId="574"/>
    <cellStyle name="Note 3 3 3" xfId="575"/>
    <cellStyle name="Number" xfId="576"/>
    <cellStyle name="Number0" xfId="577"/>
    <cellStyle name="Number1" xfId="578"/>
    <cellStyle name="Number2" xfId="579"/>
    <cellStyle name="o??귟 [0.00]_PRODUCT DETAIL Q1" xfId="580"/>
    <cellStyle name="Œ…‹æØ‚è [0.00]_!!!GO" xfId="581"/>
    <cellStyle name="Œ…‹æØ‚è_!!!GO" xfId="582"/>
    <cellStyle name="one" xfId="583"/>
    <cellStyle name="Output 10" xfId="584"/>
    <cellStyle name="paint" xfId="585"/>
    <cellStyle name="Pct w/ Pts" xfId="586"/>
    <cellStyle name="Pct w/o Pts" xfId="587"/>
    <cellStyle name="per.style" xfId="588"/>
    <cellStyle name="Percent ()" xfId="589"/>
    <cellStyle name="Percent [0]" xfId="590"/>
    <cellStyle name="Percent [0] 4 2" xfId="591"/>
    <cellStyle name="Percent [00]" xfId="592"/>
    <cellStyle name="Percent [00] 10" xfId="593"/>
    <cellStyle name="Percent [2]" xfId="594"/>
    <cellStyle name="Percent 1" xfId="595"/>
    <cellStyle name="Percent 10" xfId="596"/>
    <cellStyle name="Percent 10 3" xfId="597"/>
    <cellStyle name="Percent 100" xfId="598"/>
    <cellStyle name="Percent 105 3" xfId="599"/>
    <cellStyle name="Percent 14 3" xfId="600"/>
    <cellStyle name="Percent 2" xfId="601"/>
    <cellStyle name="Percent 2 10" xfId="602"/>
    <cellStyle name="Percent 2 2 5" xfId="603"/>
    <cellStyle name="Percent 5 3" xfId="604"/>
    <cellStyle name="Percent w/o%" xfId="605"/>
    <cellStyle name="Percent%" xfId="606"/>
    <cellStyle name="Percent[2]" xfId="607"/>
    <cellStyle name="PERCENTAGE" xfId="608"/>
    <cellStyle name="Porcentaje" xfId="609"/>
    <cellStyle name="Porcentual_DIM" xfId="610"/>
    <cellStyle name="Pounds" xfId="611"/>
    <cellStyle name="Preliminary_Data" xfId="612"/>
    <cellStyle name="price" xfId="613"/>
    <cellStyle name="Prices_Data" xfId="614"/>
    <cellStyle name="PSChar" xfId="615"/>
    <cellStyle name="PSDate" xfId="616"/>
    <cellStyle name="PSDec" xfId="617"/>
    <cellStyle name="PSHeading" xfId="618"/>
    <cellStyle name="PSInt" xfId="619"/>
    <cellStyle name="PSSpacer" xfId="620"/>
    <cellStyle name="reg_no_decimal" xfId="621"/>
    <cellStyle name="revised" xfId="622"/>
    <cellStyle name="RevList" xfId="623"/>
    <cellStyle name="RowLevel_1" xfId="624"/>
    <cellStyle name="RowLevel_1 3" xfId="625"/>
    <cellStyle name="RQDcells" xfId="626"/>
    <cellStyle name="RQDheading" xfId="627"/>
    <cellStyle name="RQDserial" xfId="628"/>
    <cellStyle name="RQDtop" xfId="629"/>
    <cellStyle name="sche|_x0005_" xfId="630"/>
    <cellStyle name="Schlecht" xfId="631"/>
    <cellStyle name="section" xfId="632"/>
    <cellStyle name="shade" xfId="633"/>
    <cellStyle name="Shader" xfId="634"/>
    <cellStyle name="SideHeader" xfId="635"/>
    <cellStyle name="SideText" xfId="636"/>
    <cellStyle name="SIGMA_Abschnittsueberschriften" xfId="637"/>
    <cellStyle name="Size(in)" xfId="638"/>
    <cellStyle name="Size(mm)" xfId="639"/>
    <cellStyle name="small" xfId="640"/>
    <cellStyle name="smaller" xfId="641"/>
    <cellStyle name="Standaard_Blad1" xfId="642"/>
    <cellStyle name="STANDARD" xfId="643"/>
    <cellStyle name="Standard 19" xfId="644"/>
    <cellStyle name="STANDARD 2 2 2" xfId="645"/>
    <cellStyle name="Standard 2 2 2 2" xfId="646"/>
    <cellStyle name="Standard 2 3 2 2" xfId="647"/>
    <cellStyle name="STANDARD 4 2 2" xfId="648"/>
    <cellStyle name="Standard 9" xfId="649"/>
    <cellStyle name="Std_Values" xfId="650"/>
    <cellStyle name="Style 2" xfId="651"/>
    <cellStyle name="subhead" xfId="652"/>
    <cellStyle name="Subtotal" xfId="653"/>
    <cellStyle name="Suivi ABC" xfId="654"/>
    <cellStyle name="Suivi EFGH" xfId="655"/>
    <cellStyle name="Suivi libellé" xfId="656"/>
    <cellStyle name="Sum" xfId="657"/>
    <cellStyle name="Sum %of HV" xfId="658"/>
    <cellStyle name="symbols" xfId="659"/>
    <cellStyle name="Template" xfId="660"/>
    <cellStyle name="Template 8" xfId="661"/>
    <cellStyle name="Text Indent A" xfId="662"/>
    <cellStyle name="Text Indent B" xfId="663"/>
    <cellStyle name="Text Indent B 4 2" xfId="664"/>
    <cellStyle name="time" xfId="665"/>
    <cellStyle name="Title 10" xfId="666"/>
    <cellStyle name="Title 2 2 2 4" xfId="667"/>
    <cellStyle name="Title 3" xfId="668"/>
    <cellStyle name="Title1" xfId="669"/>
    <cellStyle name="Title2" xfId="670"/>
    <cellStyle name="Top Row" xfId="671"/>
    <cellStyle name="Total 10" xfId="672"/>
    <cellStyle name="Total 2 2 2" xfId="673"/>
    <cellStyle name="Tusental (0)_MRD 06" xfId="674"/>
    <cellStyle name="Tusental_MRD 06" xfId="675"/>
    <cellStyle name="two" xfId="676"/>
    <cellStyle name="Überschrift" xfId="677"/>
    <cellStyle name="Überschrift 1" xfId="678"/>
    <cellStyle name="Überschrift 2" xfId="679"/>
    <cellStyle name="Überschrift 3" xfId="680"/>
    <cellStyle name="Überschrift 4" xfId="681"/>
    <cellStyle name="Underline" xfId="682"/>
    <cellStyle name="Underline 2" xfId="683"/>
    <cellStyle name="User_data" xfId="684"/>
    <cellStyle name="Valuta (0)_199_4400 - Development Cost Estimation" xfId="685"/>
    <cellStyle name="Vehicle_Benchmark" xfId="686"/>
    <cellStyle name="Verknüpfte Zelle" xfId="687"/>
    <cellStyle name="Version_Header" xfId="688"/>
    <cellStyle name="Vol(gal/ft^2)" xfId="689"/>
    <cellStyle name="Volumes_Data" xfId="690"/>
    <cellStyle name="Warnender Text" xfId="691"/>
    <cellStyle name="Warning Text 10" xfId="692"/>
    <cellStyle name="weekly" xfId="693"/>
    <cellStyle name="Wingding" xfId="694"/>
    <cellStyle name="Wrap" xfId="695"/>
    <cellStyle name="Xspot" xfId="696"/>
    <cellStyle name="Year" xfId="697"/>
    <cellStyle name="Yen" xfId="698"/>
    <cellStyle name="Zelle überprüfen" xfId="699"/>
    <cellStyle name="ｹ鮗ﾐﾀｲ_ｰ豼ｵﾁ･" xfId="700"/>
    <cellStyle name="ﾄﾞｸｶ [0]_ｰ霾ｹ" xfId="701"/>
    <cellStyle name="ﾄﾞｸｶ_ｰ霾ｹ" xfId="702"/>
    <cellStyle name="ﾅ・ｭ [0]_ｰ霾ｹ" xfId="703"/>
    <cellStyle name="ﾅ・ｭ_ｰ霾ｹ" xfId="704"/>
    <cellStyle name="ﾇ･ﾁﾘ_ｰ霾ｹ" xfId="705"/>
    <cellStyle name="ハイパーリンク" xfId="706"/>
    <cellStyle name="ハイパーリンク 2" xfId="707"/>
    <cellStyle name="" xfId="708"/>
    <cellStyle name="강조색1" xfId="709"/>
    <cellStyle name="강조색4" xfId="710"/>
    <cellStyle name="강조색5" xfId="711"/>
    <cellStyle name="강조색6" xfId="712"/>
    <cellStyle name="捠壿 [0.00]_!!!GO" xfId="713"/>
    <cellStyle name="捠壿_!!!GO" xfId="714"/>
    <cellStyle name="标题 1 2 2" xfId="715"/>
    <cellStyle name="标题 2 2 2" xfId="716"/>
    <cellStyle name="标题 3 2 2" xfId="717"/>
    <cellStyle name="标题 4 2 2" xfId="718"/>
    <cellStyle name="标题 5 2" xfId="719"/>
    <cellStyle name="標準_ 歩留まり" xfId="720"/>
    <cellStyle name="標準明朝" xfId="721"/>
    <cellStyle name="경고문" xfId="722"/>
    <cellStyle name="表示済みのハイパーリンク" xfId="723"/>
    <cellStyle name="表示済みのハイパーリンク 2" xfId="724"/>
    <cellStyle name="表头" xfId="725"/>
    <cellStyle name="계산" xfId="726"/>
    <cellStyle name="고정소숫점" xfId="727"/>
    <cellStyle name="고정출력1_10월2W타부 " xfId="728"/>
    <cellStyle name="고정출력2_10월2W타부 " xfId="729"/>
    <cellStyle name="差 2 2" xfId="730"/>
    <cellStyle name="常规 2 2 2 4" xfId="731"/>
    <cellStyle name="常规 2 2 5" xfId="732"/>
    <cellStyle name="常规 2 3 2 3" xfId="733"/>
    <cellStyle name="常规 90" xfId="734"/>
    <cellStyle name="나쁨" xfId="735"/>
    <cellStyle name="好 2 2" xfId="736"/>
    <cellStyle name="桁蟻唇Ｆ [0.00]_Attachment 2 (2)" xfId="737"/>
    <cellStyle name="桁蟻唇Ｆ_Attachment 2 (2)" xfId="738"/>
    <cellStyle name="汇总 2 2" xfId="739"/>
    <cellStyle name="貨幣 [0]_Book1" xfId="740"/>
    <cellStyle name="貨幣_Book1" xfId="741"/>
    <cellStyle name="计算 2 2" xfId="742"/>
    <cellStyle name="检查单元格 2 2" xfId="743"/>
    <cellStyle name="解释性文本 2 2" xfId="744"/>
    <cellStyle name="警告文本 2 2" xfId="745"/>
    <cellStyle name="链接单元格 2 2" xfId="746"/>
    <cellStyle name="뒤에 오는 하이퍼링크" xfId="747"/>
    <cellStyle name="霓付 [0]_97MBO" xfId="748"/>
    <cellStyle name="霓付_97MBO" xfId="749"/>
    <cellStyle name="똿떓죶Ø괻 [0.00]_PRODUCT DETAIL Q1" xfId="750"/>
    <cellStyle name="똿떓죶Ø괻_PRODUCT DETAIL Q1" xfId="751"/>
    <cellStyle name="똿뗦먛귟_PRODUCT DETAIL Q1" xfId="752"/>
    <cellStyle name="烹拳 [0]_97MBO" xfId="753"/>
    <cellStyle name="烹拳_97MBO" xfId="754"/>
    <cellStyle name="千分位[0]_ 白土" xfId="755"/>
    <cellStyle name="千分位_ 白土" xfId="756"/>
    <cellStyle name="千位[0]_GetDateDialog" xfId="757"/>
    <cellStyle name="千位_GetDateDialog" xfId="758"/>
    <cellStyle name="钎霖_laroux" xfId="759"/>
    <cellStyle name="強調1" xfId="760"/>
    <cellStyle name="強調2" xfId="761"/>
    <cellStyle name="強調3" xfId="762"/>
    <cellStyle name="强调文字颜色 1 2 2 5" xfId="763"/>
    <cellStyle name="强调文字颜色 2 2 2" xfId="764"/>
    <cellStyle name="强调文字颜色 3 2 2" xfId="765"/>
    <cellStyle name="强调文字颜色 4 2 2" xfId="766"/>
    <cellStyle name="强调文字颜色 5 2 2" xfId="767"/>
    <cellStyle name="强调文字颜色 6 2 2" xfId="768"/>
    <cellStyle name="适中 2 2" xfId="769"/>
    <cellStyle name="输出 2 2" xfId="770"/>
    <cellStyle name="输入 2 2" xfId="771"/>
    <cellStyle name="输入 3" xfId="772"/>
    <cellStyle name="脱浦" xfId="773"/>
    <cellStyle name="脱浦 [0.00]" xfId="774"/>
    <cellStyle name="메모" xfId="775"/>
    <cellStyle name="未定義" xfId="776"/>
    <cellStyle name="細明朝10" xfId="777"/>
    <cellStyle name="細明朝12" xfId="778"/>
    <cellStyle name="묮뎋 [0.00]_PRODUCT DETAIL Q1" xfId="779"/>
    <cellStyle name="僷乕僙儞僩_!!!GO" xfId="780"/>
    <cellStyle name="一般_Book1" xfId="781"/>
    <cellStyle name="믅됞 [0.00]_PRODUCT DETAIL Q1" xfId="782"/>
    <cellStyle name="寘嬫愗傝 [0.00]_!!!GO" xfId="783"/>
    <cellStyle name="寘嬫愗傝_!!!GO" xfId="784"/>
    <cellStyle name="中ゴシック18" xfId="785"/>
    <cellStyle name="보통" xfId="786"/>
    <cellStyle name="注释 2 2" xfId="787"/>
    <cellStyle name="뷭?" xfId="788"/>
    <cellStyle name="뷭? 2" xfId="789"/>
    <cellStyle name="설명 텍스트" xfId="790"/>
    <cellStyle name="셀 확인" xfId="791"/>
    <cellStyle name="연결된 셀" xfId="792"/>
    <cellStyle name="요약" xfId="793"/>
    <cellStyle name="입력" xfId="794"/>
    <cellStyle name="자리수" xfId="795"/>
    <cellStyle name="자리수0" xfId="796"/>
    <cellStyle name="전용" xfId="797"/>
    <cellStyle name="제목" xfId="798"/>
    <cellStyle name="제목 1" xfId="799"/>
    <cellStyle name="제목 2" xfId="800"/>
    <cellStyle name="제목 3" xfId="801"/>
    <cellStyle name="제목 4" xfId="802"/>
    <cellStyle name="좋음" xfId="803"/>
    <cellStyle name="주" xfId="804"/>
    <cellStyle name="출력" xfId="805"/>
    <cellStyle name="콤마 [0]_ - 0807" xfId="806"/>
    <cellStyle name="콤마_ - 0807" xfId="807"/>
    <cellStyle name="통화 [0]_1202" xfId="808"/>
    <cellStyle name="통화_1202" xfId="809"/>
    <cellStyle name="표준_(정보부문)월별인원계획" xfId="810"/>
    <cellStyle name="합산" xfId="811"/>
    <cellStyle name="常规 7" xfId="8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768A85"/>
      <color rgb="0066FF33"/>
      <color rgb="0000FF00"/>
      <color rgb="00904406"/>
      <color rgb="00FB05E9"/>
      <color rgb="00CCCC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7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.png"/><Relationship Id="rId8" Type="http://schemas.openxmlformats.org/officeDocument/2006/relationships/image" Target="../media/image12.png"/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0" Type="http://schemas.openxmlformats.org/officeDocument/2006/relationships/image" Target="../media/image44.png"/><Relationship Id="rId4" Type="http://schemas.openxmlformats.org/officeDocument/2006/relationships/image" Target="../media/image8.png"/><Relationship Id="rId39" Type="http://schemas.openxmlformats.org/officeDocument/2006/relationships/image" Target="../media/image43.emf"/><Relationship Id="rId38" Type="http://schemas.openxmlformats.org/officeDocument/2006/relationships/image" Target="../media/image42.png"/><Relationship Id="rId37" Type="http://schemas.openxmlformats.org/officeDocument/2006/relationships/image" Target="../media/image41.png"/><Relationship Id="rId36" Type="http://schemas.openxmlformats.org/officeDocument/2006/relationships/image" Target="../media/image40.png"/><Relationship Id="rId35" Type="http://schemas.openxmlformats.org/officeDocument/2006/relationships/image" Target="../media/image39.png"/><Relationship Id="rId34" Type="http://schemas.openxmlformats.org/officeDocument/2006/relationships/image" Target="../media/image38.png"/><Relationship Id="rId33" Type="http://schemas.openxmlformats.org/officeDocument/2006/relationships/image" Target="../media/image37.png"/><Relationship Id="rId32" Type="http://schemas.openxmlformats.org/officeDocument/2006/relationships/image" Target="../media/image36.png"/><Relationship Id="rId31" Type="http://schemas.openxmlformats.org/officeDocument/2006/relationships/image" Target="../media/image35.png"/><Relationship Id="rId30" Type="http://schemas.openxmlformats.org/officeDocument/2006/relationships/image" Target="../media/image34.png"/><Relationship Id="rId3" Type="http://schemas.openxmlformats.org/officeDocument/2006/relationships/image" Target="../media/image7.png"/><Relationship Id="rId29" Type="http://schemas.openxmlformats.org/officeDocument/2006/relationships/image" Target="../media/image33.png"/><Relationship Id="rId28" Type="http://schemas.openxmlformats.org/officeDocument/2006/relationships/image" Target="../media/image32.png"/><Relationship Id="rId27" Type="http://schemas.openxmlformats.org/officeDocument/2006/relationships/image" Target="../media/image31.png"/><Relationship Id="rId26" Type="http://schemas.openxmlformats.org/officeDocument/2006/relationships/image" Target="../media/image30.png"/><Relationship Id="rId25" Type="http://schemas.openxmlformats.org/officeDocument/2006/relationships/image" Target="../media/image29.png"/><Relationship Id="rId24" Type="http://schemas.openxmlformats.org/officeDocument/2006/relationships/image" Target="../media/image28.png"/><Relationship Id="rId23" Type="http://schemas.openxmlformats.org/officeDocument/2006/relationships/image" Target="../media/image27.png"/><Relationship Id="rId22" Type="http://schemas.openxmlformats.org/officeDocument/2006/relationships/image" Target="../media/image26.png"/><Relationship Id="rId21" Type="http://schemas.openxmlformats.org/officeDocument/2006/relationships/image" Target="../media/image25.png"/><Relationship Id="rId20" Type="http://schemas.openxmlformats.org/officeDocument/2006/relationships/image" Target="../media/image24.png"/><Relationship Id="rId2" Type="http://schemas.openxmlformats.org/officeDocument/2006/relationships/image" Target="../media/image6.png"/><Relationship Id="rId19" Type="http://schemas.openxmlformats.org/officeDocument/2006/relationships/image" Target="../media/image23.png"/><Relationship Id="rId18" Type="http://schemas.openxmlformats.org/officeDocument/2006/relationships/image" Target="../media/image22.png"/><Relationship Id="rId17" Type="http://schemas.openxmlformats.org/officeDocument/2006/relationships/image" Target="../media/image21.png"/><Relationship Id="rId16" Type="http://schemas.openxmlformats.org/officeDocument/2006/relationships/image" Target="../media/image20.png"/><Relationship Id="rId15" Type="http://schemas.openxmlformats.org/officeDocument/2006/relationships/image" Target="../media/image19.png"/><Relationship Id="rId14" Type="http://schemas.openxmlformats.org/officeDocument/2006/relationships/image" Target="../media/image18.png"/><Relationship Id="rId13" Type="http://schemas.openxmlformats.org/officeDocument/2006/relationships/image" Target="../media/image17.png"/><Relationship Id="rId12" Type="http://schemas.openxmlformats.org/officeDocument/2006/relationships/image" Target="../media/image16.png"/><Relationship Id="rId11" Type="http://schemas.openxmlformats.org/officeDocument/2006/relationships/image" Target="../media/image15.png"/><Relationship Id="rId10" Type="http://schemas.openxmlformats.org/officeDocument/2006/relationships/image" Target="../media/image1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51.emf"/><Relationship Id="rId8" Type="http://schemas.openxmlformats.org/officeDocument/2006/relationships/image" Target="../media/image50.emf"/><Relationship Id="rId7" Type="http://schemas.openxmlformats.org/officeDocument/2006/relationships/image" Target="../media/image49.emf"/><Relationship Id="rId6" Type="http://schemas.openxmlformats.org/officeDocument/2006/relationships/image" Target="../media/image48.emf"/><Relationship Id="rId5" Type="http://schemas.openxmlformats.org/officeDocument/2006/relationships/image" Target="../media/image47.emf"/><Relationship Id="rId47" Type="http://schemas.openxmlformats.org/officeDocument/2006/relationships/image" Target="../media/image89.emf"/><Relationship Id="rId46" Type="http://schemas.openxmlformats.org/officeDocument/2006/relationships/image" Target="../media/image88.png"/><Relationship Id="rId45" Type="http://schemas.openxmlformats.org/officeDocument/2006/relationships/image" Target="../media/image87.png"/><Relationship Id="rId44" Type="http://schemas.openxmlformats.org/officeDocument/2006/relationships/image" Target="../media/image86.png"/><Relationship Id="rId43" Type="http://schemas.openxmlformats.org/officeDocument/2006/relationships/image" Target="../media/image85.png"/><Relationship Id="rId42" Type="http://schemas.openxmlformats.org/officeDocument/2006/relationships/image" Target="../media/image84.png"/><Relationship Id="rId41" Type="http://schemas.openxmlformats.org/officeDocument/2006/relationships/image" Target="../media/image83.png"/><Relationship Id="rId40" Type="http://schemas.openxmlformats.org/officeDocument/2006/relationships/image" Target="../media/image82.png"/><Relationship Id="rId4" Type="http://schemas.openxmlformats.org/officeDocument/2006/relationships/image" Target="../media/image46.emf"/><Relationship Id="rId39" Type="http://schemas.openxmlformats.org/officeDocument/2006/relationships/image" Target="../media/image81.png"/><Relationship Id="rId38" Type="http://schemas.openxmlformats.org/officeDocument/2006/relationships/image" Target="../media/image80.png"/><Relationship Id="rId37" Type="http://schemas.openxmlformats.org/officeDocument/2006/relationships/image" Target="../media/image79.png"/><Relationship Id="rId36" Type="http://schemas.openxmlformats.org/officeDocument/2006/relationships/image" Target="../media/image78.png"/><Relationship Id="rId35" Type="http://schemas.openxmlformats.org/officeDocument/2006/relationships/image" Target="../media/image77.png"/><Relationship Id="rId34" Type="http://schemas.openxmlformats.org/officeDocument/2006/relationships/image" Target="../media/image76.png"/><Relationship Id="rId33" Type="http://schemas.openxmlformats.org/officeDocument/2006/relationships/image" Target="../media/image75.png"/><Relationship Id="rId32" Type="http://schemas.openxmlformats.org/officeDocument/2006/relationships/image" Target="../media/image74.png"/><Relationship Id="rId31" Type="http://schemas.openxmlformats.org/officeDocument/2006/relationships/image" Target="../media/image73.png"/><Relationship Id="rId30" Type="http://schemas.openxmlformats.org/officeDocument/2006/relationships/image" Target="../media/image72.png"/><Relationship Id="rId3" Type="http://schemas.openxmlformats.org/officeDocument/2006/relationships/image" Target="../media/image45.emf"/><Relationship Id="rId29" Type="http://schemas.openxmlformats.org/officeDocument/2006/relationships/image" Target="../media/image71.png"/><Relationship Id="rId28" Type="http://schemas.openxmlformats.org/officeDocument/2006/relationships/image" Target="../media/image70.png"/><Relationship Id="rId27" Type="http://schemas.openxmlformats.org/officeDocument/2006/relationships/image" Target="../media/image69.png"/><Relationship Id="rId26" Type="http://schemas.openxmlformats.org/officeDocument/2006/relationships/image" Target="../media/image68.png"/><Relationship Id="rId25" Type="http://schemas.openxmlformats.org/officeDocument/2006/relationships/image" Target="../media/image67.png"/><Relationship Id="rId24" Type="http://schemas.openxmlformats.org/officeDocument/2006/relationships/image" Target="../media/image66.png"/><Relationship Id="rId23" Type="http://schemas.openxmlformats.org/officeDocument/2006/relationships/image" Target="../media/image65.png"/><Relationship Id="rId22" Type="http://schemas.openxmlformats.org/officeDocument/2006/relationships/image" Target="../media/image64.png"/><Relationship Id="rId21" Type="http://schemas.openxmlformats.org/officeDocument/2006/relationships/image" Target="../media/image63.png"/><Relationship Id="rId20" Type="http://schemas.openxmlformats.org/officeDocument/2006/relationships/image" Target="../media/image62.png"/><Relationship Id="rId2" Type="http://schemas.openxmlformats.org/officeDocument/2006/relationships/image" Target="../media/image2.png"/><Relationship Id="rId19" Type="http://schemas.openxmlformats.org/officeDocument/2006/relationships/image" Target="../media/image61.png"/><Relationship Id="rId18" Type="http://schemas.openxmlformats.org/officeDocument/2006/relationships/image" Target="../media/image60.png"/><Relationship Id="rId17" Type="http://schemas.openxmlformats.org/officeDocument/2006/relationships/image" Target="../media/image59.emf"/><Relationship Id="rId16" Type="http://schemas.openxmlformats.org/officeDocument/2006/relationships/image" Target="../media/image58.emf"/><Relationship Id="rId15" Type="http://schemas.openxmlformats.org/officeDocument/2006/relationships/image" Target="../media/image57.emf"/><Relationship Id="rId14" Type="http://schemas.openxmlformats.org/officeDocument/2006/relationships/image" Target="../media/image56.emf"/><Relationship Id="rId13" Type="http://schemas.openxmlformats.org/officeDocument/2006/relationships/image" Target="../media/image55.png"/><Relationship Id="rId12" Type="http://schemas.openxmlformats.org/officeDocument/2006/relationships/image" Target="../media/image54.png"/><Relationship Id="rId11" Type="http://schemas.openxmlformats.org/officeDocument/2006/relationships/image" Target="../media/image53.png"/><Relationship Id="rId10" Type="http://schemas.openxmlformats.org/officeDocument/2006/relationships/image" Target="../media/image5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36.png"/><Relationship Id="rId3" Type="http://schemas.openxmlformats.org/officeDocument/2006/relationships/image" Target="../media/image25.png"/><Relationship Id="rId2" Type="http://schemas.openxmlformats.org/officeDocument/2006/relationships/image" Target="../media/image21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36.png"/><Relationship Id="rId3" Type="http://schemas.openxmlformats.org/officeDocument/2006/relationships/image" Target="../media/image25.png"/><Relationship Id="rId2" Type="http://schemas.openxmlformats.org/officeDocument/2006/relationships/image" Target="../media/image2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120650</xdr:colOff>
      <xdr:row>2</xdr:row>
      <xdr:rowOff>152400</xdr:rowOff>
    </xdr:from>
    <xdr:to>
      <xdr:col>2</xdr:col>
      <xdr:colOff>12700</xdr:colOff>
      <xdr:row>4</xdr:row>
      <xdr:rowOff>88900</xdr:rowOff>
    </xdr:to>
    <xdr:pic>
      <xdr:nvPicPr>
        <xdr:cNvPr id="23553" name="Picture 1" descr="LEAR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0650" y="548640"/>
          <a:ext cx="1244600" cy="3327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22</xdr:col>
      <xdr:colOff>1221118</xdr:colOff>
      <xdr:row>13</xdr:row>
      <xdr:rowOff>335584</xdr:rowOff>
    </xdr:from>
    <xdr:to>
      <xdr:col>24</xdr:col>
      <xdr:colOff>0</xdr:colOff>
      <xdr:row>15</xdr:row>
      <xdr:rowOff>683560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55555" y="3573780"/>
          <a:ext cx="26670" cy="9385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18</xdr:col>
      <xdr:colOff>424843</xdr:colOff>
      <xdr:row>18</xdr:row>
      <xdr:rowOff>99872</xdr:rowOff>
    </xdr:from>
    <xdr:to>
      <xdr:col>18</xdr:col>
      <xdr:colOff>975500</xdr:colOff>
      <xdr:row>18</xdr:row>
      <xdr:rowOff>614222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701790" y="6712585"/>
          <a:ext cx="55054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409575</xdr:colOff>
      <xdr:row>21</xdr:row>
      <xdr:rowOff>76200</xdr:rowOff>
    </xdr:from>
    <xdr:to>
      <xdr:col>18</xdr:col>
      <xdr:colOff>960232</xdr:colOff>
      <xdr:row>21</xdr:row>
      <xdr:rowOff>590550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86550" y="8597900"/>
          <a:ext cx="55054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415178</xdr:colOff>
      <xdr:row>22</xdr:row>
      <xdr:rowOff>58830</xdr:rowOff>
    </xdr:from>
    <xdr:to>
      <xdr:col>18</xdr:col>
      <xdr:colOff>959223</xdr:colOff>
      <xdr:row>22</xdr:row>
      <xdr:rowOff>573180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91630" y="9216390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302559</xdr:colOff>
      <xdr:row>41</xdr:row>
      <xdr:rowOff>112058</xdr:rowOff>
    </xdr:from>
    <xdr:to>
      <xdr:col>18</xdr:col>
      <xdr:colOff>873365</xdr:colOff>
      <xdr:row>42</xdr:row>
      <xdr:rowOff>11206</xdr:rowOff>
    </xdr:to>
    <xdr:pic>
      <xdr:nvPicPr>
        <xdr:cNvPr id="8" name="Picture 23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9235" y="21358860"/>
          <a:ext cx="570865" cy="535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257735</xdr:colOff>
      <xdr:row>42</xdr:row>
      <xdr:rowOff>56030</xdr:rowOff>
    </xdr:from>
    <xdr:to>
      <xdr:col>18</xdr:col>
      <xdr:colOff>828541</xdr:colOff>
      <xdr:row>42</xdr:row>
      <xdr:rowOff>582707</xdr:rowOff>
    </xdr:to>
    <xdr:pic>
      <xdr:nvPicPr>
        <xdr:cNvPr id="9" name="Picture 25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4150" y="21939250"/>
          <a:ext cx="570865" cy="52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336177</xdr:colOff>
      <xdr:row>44</xdr:row>
      <xdr:rowOff>78442</xdr:rowOff>
    </xdr:from>
    <xdr:to>
      <xdr:col>18</xdr:col>
      <xdr:colOff>906983</xdr:colOff>
      <xdr:row>44</xdr:row>
      <xdr:rowOff>605119</xdr:rowOff>
    </xdr:to>
    <xdr:pic>
      <xdr:nvPicPr>
        <xdr:cNvPr id="10" name="Picture 26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2890" y="23234015"/>
          <a:ext cx="570865" cy="52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347383</xdr:colOff>
      <xdr:row>47</xdr:row>
      <xdr:rowOff>67235</xdr:rowOff>
    </xdr:from>
    <xdr:to>
      <xdr:col>18</xdr:col>
      <xdr:colOff>918189</xdr:colOff>
      <xdr:row>47</xdr:row>
      <xdr:rowOff>593912</xdr:rowOff>
    </xdr:to>
    <xdr:pic>
      <xdr:nvPicPr>
        <xdr:cNvPr id="11" name="Picture 27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4320" y="25131395"/>
          <a:ext cx="57023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336176</xdr:colOff>
      <xdr:row>24</xdr:row>
      <xdr:rowOff>89647</xdr:rowOff>
    </xdr:from>
    <xdr:to>
      <xdr:col>18</xdr:col>
      <xdr:colOff>886833</xdr:colOff>
      <xdr:row>24</xdr:row>
      <xdr:rowOff>603997</xdr:rowOff>
    </xdr:to>
    <xdr:pic>
      <xdr:nvPicPr>
        <xdr:cNvPr id="12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12890" y="10520045"/>
          <a:ext cx="55054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336176</xdr:colOff>
      <xdr:row>23</xdr:row>
      <xdr:rowOff>89647</xdr:rowOff>
    </xdr:from>
    <xdr:to>
      <xdr:col>18</xdr:col>
      <xdr:colOff>886833</xdr:colOff>
      <xdr:row>23</xdr:row>
      <xdr:rowOff>603997</xdr:rowOff>
    </xdr:to>
    <xdr:pic>
      <xdr:nvPicPr>
        <xdr:cNvPr id="15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12890" y="9883775"/>
          <a:ext cx="55054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347383</xdr:colOff>
      <xdr:row>45</xdr:row>
      <xdr:rowOff>67235</xdr:rowOff>
    </xdr:from>
    <xdr:to>
      <xdr:col>18</xdr:col>
      <xdr:colOff>918189</xdr:colOff>
      <xdr:row>45</xdr:row>
      <xdr:rowOff>593912</xdr:rowOff>
    </xdr:to>
    <xdr:pic>
      <xdr:nvPicPr>
        <xdr:cNvPr id="16" name="Picture 27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4320" y="23858855"/>
          <a:ext cx="57023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334709</xdr:colOff>
      <xdr:row>64</xdr:row>
      <xdr:rowOff>78442</xdr:rowOff>
    </xdr:from>
    <xdr:to>
      <xdr:col>18</xdr:col>
      <xdr:colOff>896471</xdr:colOff>
      <xdr:row>64</xdr:row>
      <xdr:rowOff>511155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11620" y="35959415"/>
          <a:ext cx="561340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323503</xdr:colOff>
      <xdr:row>65</xdr:row>
      <xdr:rowOff>100853</xdr:rowOff>
    </xdr:from>
    <xdr:to>
      <xdr:col>18</xdr:col>
      <xdr:colOff>885265</xdr:colOff>
      <xdr:row>65</xdr:row>
      <xdr:rowOff>533566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00190" y="36617910"/>
          <a:ext cx="561975" cy="4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334708</xdr:colOff>
      <xdr:row>67</xdr:row>
      <xdr:rowOff>112059</xdr:rowOff>
    </xdr:from>
    <xdr:to>
      <xdr:col>18</xdr:col>
      <xdr:colOff>896470</xdr:colOff>
      <xdr:row>67</xdr:row>
      <xdr:rowOff>544772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11620" y="37901880"/>
          <a:ext cx="561340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323502</xdr:colOff>
      <xdr:row>70</xdr:row>
      <xdr:rowOff>89648</xdr:rowOff>
    </xdr:from>
    <xdr:to>
      <xdr:col>18</xdr:col>
      <xdr:colOff>885264</xdr:colOff>
      <xdr:row>70</xdr:row>
      <xdr:rowOff>522361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00190" y="39788465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302559</xdr:colOff>
      <xdr:row>85</xdr:row>
      <xdr:rowOff>78441</xdr:rowOff>
    </xdr:from>
    <xdr:to>
      <xdr:col>18</xdr:col>
      <xdr:colOff>762000</xdr:colOff>
      <xdr:row>85</xdr:row>
      <xdr:rowOff>578416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579235" y="49321085"/>
          <a:ext cx="459740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336177</xdr:colOff>
      <xdr:row>87</xdr:row>
      <xdr:rowOff>67234</xdr:rowOff>
    </xdr:from>
    <xdr:to>
      <xdr:col>18</xdr:col>
      <xdr:colOff>795618</xdr:colOff>
      <xdr:row>87</xdr:row>
      <xdr:rowOff>567209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12890" y="50582195"/>
          <a:ext cx="459105" cy="50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381001</xdr:colOff>
      <xdr:row>88</xdr:row>
      <xdr:rowOff>78441</xdr:rowOff>
    </xdr:from>
    <xdr:to>
      <xdr:col>18</xdr:col>
      <xdr:colOff>840442</xdr:colOff>
      <xdr:row>88</xdr:row>
      <xdr:rowOff>578416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57975" y="51229895"/>
          <a:ext cx="459105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381001</xdr:colOff>
      <xdr:row>91</xdr:row>
      <xdr:rowOff>78441</xdr:rowOff>
    </xdr:from>
    <xdr:to>
      <xdr:col>18</xdr:col>
      <xdr:colOff>840442</xdr:colOff>
      <xdr:row>91</xdr:row>
      <xdr:rowOff>578416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57975" y="53138705"/>
          <a:ext cx="459105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403412</xdr:colOff>
      <xdr:row>93</xdr:row>
      <xdr:rowOff>67235</xdr:rowOff>
    </xdr:from>
    <xdr:to>
      <xdr:col>18</xdr:col>
      <xdr:colOff>862853</xdr:colOff>
      <xdr:row>93</xdr:row>
      <xdr:rowOff>567210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80200" y="54399815"/>
          <a:ext cx="459105" cy="50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397949</xdr:colOff>
      <xdr:row>19</xdr:row>
      <xdr:rowOff>72978</xdr:rowOff>
    </xdr:from>
    <xdr:to>
      <xdr:col>18</xdr:col>
      <xdr:colOff>948606</xdr:colOff>
      <xdr:row>19</xdr:row>
      <xdr:rowOff>587328</xdr:rowOff>
    </xdr:to>
    <xdr:pic>
      <xdr:nvPicPr>
        <xdr:cNvPr id="24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74485" y="7321550"/>
          <a:ext cx="55054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424843</xdr:colOff>
      <xdr:row>25</xdr:row>
      <xdr:rowOff>99872</xdr:rowOff>
    </xdr:from>
    <xdr:to>
      <xdr:col>18</xdr:col>
      <xdr:colOff>975500</xdr:colOff>
      <xdr:row>25</xdr:row>
      <xdr:rowOff>614222</xdr:rowOff>
    </xdr:to>
    <xdr:pic>
      <xdr:nvPicPr>
        <xdr:cNvPr id="26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701790" y="11166475"/>
          <a:ext cx="55054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409575</xdr:colOff>
      <xdr:row>27</xdr:row>
      <xdr:rowOff>76200</xdr:rowOff>
    </xdr:from>
    <xdr:to>
      <xdr:col>18</xdr:col>
      <xdr:colOff>960232</xdr:colOff>
      <xdr:row>27</xdr:row>
      <xdr:rowOff>590550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86550" y="12415520"/>
          <a:ext cx="55054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415178</xdr:colOff>
      <xdr:row>28</xdr:row>
      <xdr:rowOff>58830</xdr:rowOff>
    </xdr:from>
    <xdr:to>
      <xdr:col>18</xdr:col>
      <xdr:colOff>959223</xdr:colOff>
      <xdr:row>28</xdr:row>
      <xdr:rowOff>573180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91630" y="13034010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397949</xdr:colOff>
      <xdr:row>26</xdr:row>
      <xdr:rowOff>72978</xdr:rowOff>
    </xdr:from>
    <xdr:to>
      <xdr:col>18</xdr:col>
      <xdr:colOff>948606</xdr:colOff>
      <xdr:row>26</xdr:row>
      <xdr:rowOff>587328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74485" y="11775440"/>
          <a:ext cx="55054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302559</xdr:colOff>
      <xdr:row>46</xdr:row>
      <xdr:rowOff>112058</xdr:rowOff>
    </xdr:from>
    <xdr:to>
      <xdr:col>18</xdr:col>
      <xdr:colOff>873365</xdr:colOff>
      <xdr:row>47</xdr:row>
      <xdr:rowOff>11206</xdr:rowOff>
    </xdr:to>
    <xdr:pic>
      <xdr:nvPicPr>
        <xdr:cNvPr id="35" name="Picture 23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9235" y="24540210"/>
          <a:ext cx="570865" cy="535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257735</xdr:colOff>
      <xdr:row>49</xdr:row>
      <xdr:rowOff>56030</xdr:rowOff>
    </xdr:from>
    <xdr:to>
      <xdr:col>18</xdr:col>
      <xdr:colOff>828541</xdr:colOff>
      <xdr:row>49</xdr:row>
      <xdr:rowOff>582707</xdr:rowOff>
    </xdr:to>
    <xdr:pic>
      <xdr:nvPicPr>
        <xdr:cNvPr id="37" name="Picture 25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4150" y="26393140"/>
          <a:ext cx="570865" cy="52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336177</xdr:colOff>
      <xdr:row>50</xdr:row>
      <xdr:rowOff>78442</xdr:rowOff>
    </xdr:from>
    <xdr:to>
      <xdr:col>18</xdr:col>
      <xdr:colOff>906983</xdr:colOff>
      <xdr:row>50</xdr:row>
      <xdr:rowOff>605119</xdr:rowOff>
    </xdr:to>
    <xdr:pic>
      <xdr:nvPicPr>
        <xdr:cNvPr id="38" name="Picture 26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2890" y="27051635"/>
          <a:ext cx="570865" cy="52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347383</xdr:colOff>
      <xdr:row>51</xdr:row>
      <xdr:rowOff>67235</xdr:rowOff>
    </xdr:from>
    <xdr:to>
      <xdr:col>18</xdr:col>
      <xdr:colOff>918189</xdr:colOff>
      <xdr:row>51</xdr:row>
      <xdr:rowOff>593912</xdr:rowOff>
    </xdr:to>
    <xdr:pic>
      <xdr:nvPicPr>
        <xdr:cNvPr id="39" name="Picture 27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4320" y="27676475"/>
          <a:ext cx="57023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323502</xdr:colOff>
      <xdr:row>68</xdr:row>
      <xdr:rowOff>89648</xdr:rowOff>
    </xdr:from>
    <xdr:to>
      <xdr:col>18</xdr:col>
      <xdr:colOff>885264</xdr:colOff>
      <xdr:row>68</xdr:row>
      <xdr:rowOff>522361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00190" y="38515925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323502</xdr:colOff>
      <xdr:row>69</xdr:row>
      <xdr:rowOff>89648</xdr:rowOff>
    </xdr:from>
    <xdr:to>
      <xdr:col>18</xdr:col>
      <xdr:colOff>885264</xdr:colOff>
      <xdr:row>69</xdr:row>
      <xdr:rowOff>522361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00190" y="39152195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381001</xdr:colOff>
      <xdr:row>89</xdr:row>
      <xdr:rowOff>78441</xdr:rowOff>
    </xdr:from>
    <xdr:to>
      <xdr:col>18</xdr:col>
      <xdr:colOff>840442</xdr:colOff>
      <xdr:row>89</xdr:row>
      <xdr:rowOff>578416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57975" y="51866165"/>
          <a:ext cx="459105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403412</xdr:colOff>
      <xdr:row>90</xdr:row>
      <xdr:rowOff>67235</xdr:rowOff>
    </xdr:from>
    <xdr:to>
      <xdr:col>18</xdr:col>
      <xdr:colOff>862853</xdr:colOff>
      <xdr:row>90</xdr:row>
      <xdr:rowOff>567210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80200" y="52491005"/>
          <a:ext cx="459105" cy="50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323502</xdr:colOff>
      <xdr:row>71</xdr:row>
      <xdr:rowOff>89648</xdr:rowOff>
    </xdr:from>
    <xdr:to>
      <xdr:col>18</xdr:col>
      <xdr:colOff>885264</xdr:colOff>
      <xdr:row>71</xdr:row>
      <xdr:rowOff>522361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00190" y="40424735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403412</xdr:colOff>
      <xdr:row>92</xdr:row>
      <xdr:rowOff>67235</xdr:rowOff>
    </xdr:from>
    <xdr:to>
      <xdr:col>18</xdr:col>
      <xdr:colOff>862853</xdr:colOff>
      <xdr:row>92</xdr:row>
      <xdr:rowOff>567210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80200" y="53763545"/>
          <a:ext cx="459105" cy="50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381560</xdr:colOff>
      <xdr:row>29</xdr:row>
      <xdr:rowOff>47624</xdr:rowOff>
    </xdr:from>
    <xdr:to>
      <xdr:col>18</xdr:col>
      <xdr:colOff>925605</xdr:colOff>
      <xdr:row>29</xdr:row>
      <xdr:rowOff>561974</xdr:rowOff>
    </xdr:to>
    <xdr:pic>
      <xdr:nvPicPr>
        <xdr:cNvPr id="46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57975" y="13658850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381560</xdr:colOff>
      <xdr:row>31</xdr:row>
      <xdr:rowOff>81242</xdr:rowOff>
    </xdr:from>
    <xdr:to>
      <xdr:col>18</xdr:col>
      <xdr:colOff>925605</xdr:colOff>
      <xdr:row>31</xdr:row>
      <xdr:rowOff>595592</xdr:rowOff>
    </xdr:to>
    <xdr:pic>
      <xdr:nvPicPr>
        <xdr:cNvPr id="47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57975" y="14965045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392766</xdr:colOff>
      <xdr:row>32</xdr:row>
      <xdr:rowOff>58830</xdr:rowOff>
    </xdr:from>
    <xdr:to>
      <xdr:col>18</xdr:col>
      <xdr:colOff>936811</xdr:colOff>
      <xdr:row>32</xdr:row>
      <xdr:rowOff>573180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69405" y="15579090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448796</xdr:colOff>
      <xdr:row>34</xdr:row>
      <xdr:rowOff>92447</xdr:rowOff>
    </xdr:from>
    <xdr:to>
      <xdr:col>18</xdr:col>
      <xdr:colOff>992841</xdr:colOff>
      <xdr:row>34</xdr:row>
      <xdr:rowOff>606797</xdr:rowOff>
    </xdr:to>
    <xdr:pic>
      <xdr:nvPicPr>
        <xdr:cNvPr id="49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725285" y="16885285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415178</xdr:colOff>
      <xdr:row>35</xdr:row>
      <xdr:rowOff>70036</xdr:rowOff>
    </xdr:from>
    <xdr:to>
      <xdr:col>18</xdr:col>
      <xdr:colOff>959223</xdr:colOff>
      <xdr:row>35</xdr:row>
      <xdr:rowOff>584386</xdr:rowOff>
    </xdr:to>
    <xdr:pic>
      <xdr:nvPicPr>
        <xdr:cNvPr id="50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91630" y="17499330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392767</xdr:colOff>
      <xdr:row>37</xdr:row>
      <xdr:rowOff>58829</xdr:rowOff>
    </xdr:from>
    <xdr:to>
      <xdr:col>18</xdr:col>
      <xdr:colOff>936812</xdr:colOff>
      <xdr:row>37</xdr:row>
      <xdr:rowOff>573179</xdr:rowOff>
    </xdr:to>
    <xdr:pic>
      <xdr:nvPicPr>
        <xdr:cNvPr id="51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69405" y="18760440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403972</xdr:colOff>
      <xdr:row>38</xdr:row>
      <xdr:rowOff>92447</xdr:rowOff>
    </xdr:from>
    <xdr:to>
      <xdr:col>18</xdr:col>
      <xdr:colOff>948017</xdr:colOff>
      <xdr:row>38</xdr:row>
      <xdr:rowOff>606797</xdr:rowOff>
    </xdr:to>
    <xdr:pic>
      <xdr:nvPicPr>
        <xdr:cNvPr id="52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80835" y="19430365"/>
          <a:ext cx="543560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426384</xdr:colOff>
      <xdr:row>40</xdr:row>
      <xdr:rowOff>70036</xdr:rowOff>
    </xdr:from>
    <xdr:to>
      <xdr:col>18</xdr:col>
      <xdr:colOff>970429</xdr:colOff>
      <xdr:row>40</xdr:row>
      <xdr:rowOff>584386</xdr:rowOff>
    </xdr:to>
    <xdr:pic>
      <xdr:nvPicPr>
        <xdr:cNvPr id="53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703060" y="20680680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324971</xdr:colOff>
      <xdr:row>52</xdr:row>
      <xdr:rowOff>67236</xdr:rowOff>
    </xdr:from>
    <xdr:to>
      <xdr:col>18</xdr:col>
      <xdr:colOff>895777</xdr:colOff>
      <xdr:row>52</xdr:row>
      <xdr:rowOff>593913</xdr:rowOff>
    </xdr:to>
    <xdr:pic>
      <xdr:nvPicPr>
        <xdr:cNvPr id="56" name="Picture 26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1460" y="28312745"/>
          <a:ext cx="570865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336177</xdr:colOff>
      <xdr:row>54</xdr:row>
      <xdr:rowOff>56030</xdr:rowOff>
    </xdr:from>
    <xdr:to>
      <xdr:col>18</xdr:col>
      <xdr:colOff>906983</xdr:colOff>
      <xdr:row>54</xdr:row>
      <xdr:rowOff>582707</xdr:rowOff>
    </xdr:to>
    <xdr:pic>
      <xdr:nvPicPr>
        <xdr:cNvPr id="57" name="Picture 27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2890" y="29574490"/>
          <a:ext cx="570865" cy="52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324971</xdr:colOff>
      <xdr:row>61</xdr:row>
      <xdr:rowOff>67236</xdr:rowOff>
    </xdr:from>
    <xdr:to>
      <xdr:col>18</xdr:col>
      <xdr:colOff>895777</xdr:colOff>
      <xdr:row>61</xdr:row>
      <xdr:rowOff>593913</xdr:rowOff>
    </xdr:to>
    <xdr:pic>
      <xdr:nvPicPr>
        <xdr:cNvPr id="62" name="Picture 26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1460" y="34039175"/>
          <a:ext cx="570865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336177</xdr:colOff>
      <xdr:row>63</xdr:row>
      <xdr:rowOff>56030</xdr:rowOff>
    </xdr:from>
    <xdr:to>
      <xdr:col>18</xdr:col>
      <xdr:colOff>906983</xdr:colOff>
      <xdr:row>63</xdr:row>
      <xdr:rowOff>582707</xdr:rowOff>
    </xdr:to>
    <xdr:pic>
      <xdr:nvPicPr>
        <xdr:cNvPr id="63" name="Picture 27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2890" y="35300920"/>
          <a:ext cx="570865" cy="52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345914</xdr:colOff>
      <xdr:row>75</xdr:row>
      <xdr:rowOff>112059</xdr:rowOff>
    </xdr:from>
    <xdr:to>
      <xdr:col>18</xdr:col>
      <xdr:colOff>907676</xdr:colOff>
      <xdr:row>75</xdr:row>
      <xdr:rowOff>544772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22415" y="42992040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345914</xdr:colOff>
      <xdr:row>73</xdr:row>
      <xdr:rowOff>112059</xdr:rowOff>
    </xdr:from>
    <xdr:to>
      <xdr:col>18</xdr:col>
      <xdr:colOff>907676</xdr:colOff>
      <xdr:row>73</xdr:row>
      <xdr:rowOff>544772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22415" y="41719500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345914</xdr:colOff>
      <xdr:row>80</xdr:row>
      <xdr:rowOff>112059</xdr:rowOff>
    </xdr:from>
    <xdr:to>
      <xdr:col>18</xdr:col>
      <xdr:colOff>907676</xdr:colOff>
      <xdr:row>80</xdr:row>
      <xdr:rowOff>544772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22415" y="46173390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345914</xdr:colOff>
      <xdr:row>79</xdr:row>
      <xdr:rowOff>112059</xdr:rowOff>
    </xdr:from>
    <xdr:to>
      <xdr:col>18</xdr:col>
      <xdr:colOff>907676</xdr:colOff>
      <xdr:row>79</xdr:row>
      <xdr:rowOff>544772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22415" y="45537120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345914</xdr:colOff>
      <xdr:row>84</xdr:row>
      <xdr:rowOff>112059</xdr:rowOff>
    </xdr:from>
    <xdr:to>
      <xdr:col>18</xdr:col>
      <xdr:colOff>907676</xdr:colOff>
      <xdr:row>84</xdr:row>
      <xdr:rowOff>544772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22415" y="48718470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345914</xdr:colOff>
      <xdr:row>82</xdr:row>
      <xdr:rowOff>112059</xdr:rowOff>
    </xdr:from>
    <xdr:to>
      <xdr:col>18</xdr:col>
      <xdr:colOff>907676</xdr:colOff>
      <xdr:row>82</xdr:row>
      <xdr:rowOff>544772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22415" y="47445930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345914</xdr:colOff>
      <xdr:row>77</xdr:row>
      <xdr:rowOff>112059</xdr:rowOff>
    </xdr:from>
    <xdr:to>
      <xdr:col>18</xdr:col>
      <xdr:colOff>907676</xdr:colOff>
      <xdr:row>77</xdr:row>
      <xdr:rowOff>544772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22415" y="44264580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345914</xdr:colOff>
      <xdr:row>81</xdr:row>
      <xdr:rowOff>112059</xdr:rowOff>
    </xdr:from>
    <xdr:to>
      <xdr:col>18</xdr:col>
      <xdr:colOff>907676</xdr:colOff>
      <xdr:row>81</xdr:row>
      <xdr:rowOff>544772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22415" y="46809660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345914</xdr:colOff>
      <xdr:row>83</xdr:row>
      <xdr:rowOff>112059</xdr:rowOff>
    </xdr:from>
    <xdr:to>
      <xdr:col>18</xdr:col>
      <xdr:colOff>907676</xdr:colOff>
      <xdr:row>83</xdr:row>
      <xdr:rowOff>544772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22415" y="48082200"/>
          <a:ext cx="561975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324971</xdr:colOff>
      <xdr:row>56</xdr:row>
      <xdr:rowOff>67236</xdr:rowOff>
    </xdr:from>
    <xdr:to>
      <xdr:col>18</xdr:col>
      <xdr:colOff>895777</xdr:colOff>
      <xdr:row>56</xdr:row>
      <xdr:rowOff>593913</xdr:rowOff>
    </xdr:to>
    <xdr:pic>
      <xdr:nvPicPr>
        <xdr:cNvPr id="92" name="Picture 26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1460" y="30857825"/>
          <a:ext cx="570865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324971</xdr:colOff>
      <xdr:row>59</xdr:row>
      <xdr:rowOff>67236</xdr:rowOff>
    </xdr:from>
    <xdr:to>
      <xdr:col>18</xdr:col>
      <xdr:colOff>895777</xdr:colOff>
      <xdr:row>59</xdr:row>
      <xdr:rowOff>593913</xdr:rowOff>
    </xdr:to>
    <xdr:pic>
      <xdr:nvPicPr>
        <xdr:cNvPr id="93" name="Picture 26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1460" y="32766635"/>
          <a:ext cx="570865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324971</xdr:colOff>
      <xdr:row>62</xdr:row>
      <xdr:rowOff>67236</xdr:rowOff>
    </xdr:from>
    <xdr:to>
      <xdr:col>18</xdr:col>
      <xdr:colOff>895777</xdr:colOff>
      <xdr:row>62</xdr:row>
      <xdr:rowOff>593913</xdr:rowOff>
    </xdr:to>
    <xdr:pic>
      <xdr:nvPicPr>
        <xdr:cNvPr id="94" name="Picture 26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1460" y="34675445"/>
          <a:ext cx="570865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392766</xdr:colOff>
      <xdr:row>33</xdr:row>
      <xdr:rowOff>58830</xdr:rowOff>
    </xdr:from>
    <xdr:to>
      <xdr:col>18</xdr:col>
      <xdr:colOff>936811</xdr:colOff>
      <xdr:row>33</xdr:row>
      <xdr:rowOff>573180</xdr:rowOff>
    </xdr:to>
    <xdr:pic>
      <xdr:nvPicPr>
        <xdr:cNvPr id="96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69405" y="16215360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415178</xdr:colOff>
      <xdr:row>36</xdr:row>
      <xdr:rowOff>70036</xdr:rowOff>
    </xdr:from>
    <xdr:to>
      <xdr:col>18</xdr:col>
      <xdr:colOff>959223</xdr:colOff>
      <xdr:row>36</xdr:row>
      <xdr:rowOff>584386</xdr:rowOff>
    </xdr:to>
    <xdr:pic>
      <xdr:nvPicPr>
        <xdr:cNvPr id="97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91630" y="18135600"/>
          <a:ext cx="54419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403972</xdr:colOff>
      <xdr:row>39</xdr:row>
      <xdr:rowOff>92447</xdr:rowOff>
    </xdr:from>
    <xdr:to>
      <xdr:col>18</xdr:col>
      <xdr:colOff>948017</xdr:colOff>
      <xdr:row>39</xdr:row>
      <xdr:rowOff>606797</xdr:rowOff>
    </xdr:to>
    <xdr:pic>
      <xdr:nvPicPr>
        <xdr:cNvPr id="98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80835" y="20066635"/>
          <a:ext cx="543560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394609</xdr:colOff>
      <xdr:row>94</xdr:row>
      <xdr:rowOff>78442</xdr:rowOff>
    </xdr:from>
    <xdr:to>
      <xdr:col>18</xdr:col>
      <xdr:colOff>854050</xdr:colOff>
      <xdr:row>94</xdr:row>
      <xdr:rowOff>578417</xdr:rowOff>
    </xdr:to>
    <xdr:pic>
      <xdr:nvPicPr>
        <xdr:cNvPr id="99" name="图片 98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71310" y="55047515"/>
          <a:ext cx="459105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394609</xdr:colOff>
      <xdr:row>97</xdr:row>
      <xdr:rowOff>78442</xdr:rowOff>
    </xdr:from>
    <xdr:to>
      <xdr:col>18</xdr:col>
      <xdr:colOff>854050</xdr:colOff>
      <xdr:row>97</xdr:row>
      <xdr:rowOff>578417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71310" y="56956325"/>
          <a:ext cx="459105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417020</xdr:colOff>
      <xdr:row>99</xdr:row>
      <xdr:rowOff>67236</xdr:rowOff>
    </xdr:from>
    <xdr:to>
      <xdr:col>18</xdr:col>
      <xdr:colOff>876461</xdr:colOff>
      <xdr:row>99</xdr:row>
      <xdr:rowOff>567211</xdr:rowOff>
    </xdr:to>
    <xdr:pic>
      <xdr:nvPicPr>
        <xdr:cNvPr id="101" name="图片 100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93535" y="58217435"/>
          <a:ext cx="459740" cy="50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394609</xdr:colOff>
      <xdr:row>95</xdr:row>
      <xdr:rowOff>78442</xdr:rowOff>
    </xdr:from>
    <xdr:to>
      <xdr:col>18</xdr:col>
      <xdr:colOff>854050</xdr:colOff>
      <xdr:row>95</xdr:row>
      <xdr:rowOff>578417</xdr:rowOff>
    </xdr:to>
    <xdr:pic>
      <xdr:nvPicPr>
        <xdr:cNvPr id="102" name="图片 101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71310" y="55683785"/>
          <a:ext cx="459105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417020</xdr:colOff>
      <xdr:row>96</xdr:row>
      <xdr:rowOff>67235</xdr:rowOff>
    </xdr:from>
    <xdr:to>
      <xdr:col>18</xdr:col>
      <xdr:colOff>876461</xdr:colOff>
      <xdr:row>96</xdr:row>
      <xdr:rowOff>567210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93535" y="56308625"/>
          <a:ext cx="459740" cy="50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417020</xdr:colOff>
      <xdr:row>98</xdr:row>
      <xdr:rowOff>67235</xdr:rowOff>
    </xdr:from>
    <xdr:to>
      <xdr:col>18</xdr:col>
      <xdr:colOff>876461</xdr:colOff>
      <xdr:row>98</xdr:row>
      <xdr:rowOff>567210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93535" y="57581165"/>
          <a:ext cx="459740" cy="50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435431</xdr:colOff>
      <xdr:row>100</xdr:row>
      <xdr:rowOff>64834</xdr:rowOff>
    </xdr:from>
    <xdr:to>
      <xdr:col>18</xdr:col>
      <xdr:colOff>894872</xdr:colOff>
      <xdr:row>100</xdr:row>
      <xdr:rowOff>564809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711950" y="58851800"/>
          <a:ext cx="459740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435431</xdr:colOff>
      <xdr:row>103</xdr:row>
      <xdr:rowOff>64834</xdr:rowOff>
    </xdr:from>
    <xdr:to>
      <xdr:col>18</xdr:col>
      <xdr:colOff>894872</xdr:colOff>
      <xdr:row>103</xdr:row>
      <xdr:rowOff>564809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711950" y="60760610"/>
          <a:ext cx="459740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457842</xdr:colOff>
      <xdr:row>105</xdr:row>
      <xdr:rowOff>53628</xdr:rowOff>
    </xdr:from>
    <xdr:to>
      <xdr:col>18</xdr:col>
      <xdr:colOff>917283</xdr:colOff>
      <xdr:row>105</xdr:row>
      <xdr:rowOff>553603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734810" y="62021720"/>
          <a:ext cx="459105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435431</xdr:colOff>
      <xdr:row>101</xdr:row>
      <xdr:rowOff>64835</xdr:rowOff>
    </xdr:from>
    <xdr:to>
      <xdr:col>18</xdr:col>
      <xdr:colOff>894872</xdr:colOff>
      <xdr:row>101</xdr:row>
      <xdr:rowOff>564810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711950" y="59488070"/>
          <a:ext cx="459740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457842</xdr:colOff>
      <xdr:row>102</xdr:row>
      <xdr:rowOff>53628</xdr:rowOff>
    </xdr:from>
    <xdr:to>
      <xdr:col>18</xdr:col>
      <xdr:colOff>917283</xdr:colOff>
      <xdr:row>102</xdr:row>
      <xdr:rowOff>553603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734810" y="60112910"/>
          <a:ext cx="459105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457842</xdr:colOff>
      <xdr:row>104</xdr:row>
      <xdr:rowOff>53628</xdr:rowOff>
    </xdr:from>
    <xdr:to>
      <xdr:col>18</xdr:col>
      <xdr:colOff>917283</xdr:colOff>
      <xdr:row>104</xdr:row>
      <xdr:rowOff>553603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734810" y="61385450"/>
          <a:ext cx="459105" cy="49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397949</xdr:colOff>
      <xdr:row>20</xdr:row>
      <xdr:rowOff>72978</xdr:rowOff>
    </xdr:from>
    <xdr:to>
      <xdr:col>18</xdr:col>
      <xdr:colOff>948606</xdr:colOff>
      <xdr:row>20</xdr:row>
      <xdr:rowOff>587328</xdr:rowOff>
    </xdr:to>
    <xdr:pic>
      <xdr:nvPicPr>
        <xdr:cNvPr id="111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74485" y="7957820"/>
          <a:ext cx="550545" cy="5143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257735</xdr:colOff>
      <xdr:row>43</xdr:row>
      <xdr:rowOff>56030</xdr:rowOff>
    </xdr:from>
    <xdr:to>
      <xdr:col>18</xdr:col>
      <xdr:colOff>828541</xdr:colOff>
      <xdr:row>43</xdr:row>
      <xdr:rowOff>582707</xdr:rowOff>
    </xdr:to>
    <xdr:pic>
      <xdr:nvPicPr>
        <xdr:cNvPr id="113" name="Picture 25"/>
        <xdr:cNvPicPr>
          <a:picLocks noChangeAspect="1" noChangeArrowheads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4150" y="22575520"/>
          <a:ext cx="570865" cy="526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323503</xdr:colOff>
      <xdr:row>66</xdr:row>
      <xdr:rowOff>100853</xdr:rowOff>
    </xdr:from>
    <xdr:to>
      <xdr:col>18</xdr:col>
      <xdr:colOff>885265</xdr:colOff>
      <xdr:row>66</xdr:row>
      <xdr:rowOff>533566</xdr:rowOff>
    </xdr:to>
    <xdr:pic>
      <xdr:nvPicPr>
        <xdr:cNvPr id="114" name="图片 113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46"/>
        <a:stretch>
          <a:fillRect/>
        </a:stretch>
      </xdr:blipFill>
      <xdr:spPr>
        <a:xfrm>
          <a:off x="6600190" y="37254180"/>
          <a:ext cx="561975" cy="4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336177</xdr:colOff>
      <xdr:row>86</xdr:row>
      <xdr:rowOff>67234</xdr:rowOff>
    </xdr:from>
    <xdr:to>
      <xdr:col>18</xdr:col>
      <xdr:colOff>795618</xdr:colOff>
      <xdr:row>86</xdr:row>
      <xdr:rowOff>567209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554"/>
        <a:stretch>
          <a:fillRect/>
        </a:stretch>
      </xdr:blipFill>
      <xdr:spPr>
        <a:xfrm>
          <a:off x="6612890" y="49945925"/>
          <a:ext cx="459105" cy="500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211890</xdr:colOff>
      <xdr:row>11</xdr:row>
      <xdr:rowOff>212491</xdr:rowOff>
    </xdr:from>
    <xdr:to>
      <xdr:col>19</xdr:col>
      <xdr:colOff>1416846</xdr:colOff>
      <xdr:row>12</xdr:row>
      <xdr:rowOff>627019</xdr:rowOff>
    </xdr:to>
    <xdr:pic>
      <xdr:nvPicPr>
        <xdr:cNvPr id="19" name="Picture 1"/>
        <xdr:cNvPicPr preferRelativeResize="0"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693785" y="3688715"/>
          <a:ext cx="1205230" cy="719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LocksWithSheet="0"/>
  </xdr:twoCellAnchor>
  <xdr:twoCellAnchor>
    <xdr:from>
      <xdr:col>19</xdr:col>
      <xdr:colOff>69302</xdr:colOff>
      <xdr:row>60</xdr:row>
      <xdr:rowOff>0</xdr:rowOff>
    </xdr:from>
    <xdr:to>
      <xdr:col>19</xdr:col>
      <xdr:colOff>430076</xdr:colOff>
      <xdr:row>60</xdr:row>
      <xdr:rowOff>0</xdr:rowOff>
    </xdr:to>
    <xdr:pic>
      <xdr:nvPicPr>
        <xdr:cNvPr id="415" name="Picture 339"/>
        <xdr:cNvPicPr>
          <a:picLocks noChangeAspect="1" noChangeArrowheads="1"/>
        </xdr:cNvPicPr>
      </xdr:nvPicPr>
      <xdr:blipFill>
        <a:blip r:embed="rId2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 rot="9151488" flipH="1">
          <a:off x="8551545" y="33808035"/>
          <a:ext cx="360680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19</xdr:col>
      <xdr:colOff>89647</xdr:colOff>
      <xdr:row>33</xdr:row>
      <xdr:rowOff>40822</xdr:rowOff>
    </xdr:from>
    <xdr:to>
      <xdr:col>19</xdr:col>
      <xdr:colOff>496800</xdr:colOff>
      <xdr:row>33</xdr:row>
      <xdr:rowOff>546480</xdr:rowOff>
    </xdr:to>
    <xdr:pic>
      <xdr:nvPicPr>
        <xdr:cNvPr id="417" name="Picture 372"/>
        <xdr:cNvPicPr>
          <a:picLocks noChangeAspect="1" noChangeArrowheads="1"/>
        </xdr:cNvPicPr>
      </xdr:nvPicPr>
      <xdr:blipFill>
        <a:blip r:embed="rId3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8571865" y="16669385"/>
          <a:ext cx="407035" cy="505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19</xdr:col>
      <xdr:colOff>89647</xdr:colOff>
      <xdr:row>20</xdr:row>
      <xdr:rowOff>40822</xdr:rowOff>
    </xdr:from>
    <xdr:to>
      <xdr:col>19</xdr:col>
      <xdr:colOff>496800</xdr:colOff>
      <xdr:row>20</xdr:row>
      <xdr:rowOff>546480</xdr:rowOff>
    </xdr:to>
    <xdr:pic>
      <xdr:nvPicPr>
        <xdr:cNvPr id="418" name="Picture 372"/>
        <xdr:cNvPicPr>
          <a:picLocks noChangeAspect="1" noChangeArrowheads="1"/>
        </xdr:cNvPicPr>
      </xdr:nvPicPr>
      <xdr:blipFill>
        <a:blip r:embed="rId3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8571865" y="8098790"/>
          <a:ext cx="407035" cy="505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19</xdr:col>
      <xdr:colOff>89647</xdr:colOff>
      <xdr:row>16</xdr:row>
      <xdr:rowOff>68161</xdr:rowOff>
    </xdr:from>
    <xdr:to>
      <xdr:col>19</xdr:col>
      <xdr:colOff>663745</xdr:colOff>
      <xdr:row>16</xdr:row>
      <xdr:rowOff>580963</xdr:rowOff>
    </xdr:to>
    <xdr:pic>
      <xdr:nvPicPr>
        <xdr:cNvPr id="419" name="Picture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71865" y="5581015"/>
          <a:ext cx="574040" cy="51244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17</xdr:row>
      <xdr:rowOff>44824</xdr:rowOff>
    </xdr:from>
    <xdr:to>
      <xdr:col>19</xdr:col>
      <xdr:colOff>717176</xdr:colOff>
      <xdr:row>17</xdr:row>
      <xdr:rowOff>615018</xdr:rowOff>
    </xdr:to>
    <xdr:pic>
      <xdr:nvPicPr>
        <xdr:cNvPr id="420" name="Picture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71865" y="6193790"/>
          <a:ext cx="627380" cy="57023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18</xdr:row>
      <xdr:rowOff>78441</xdr:rowOff>
    </xdr:from>
    <xdr:to>
      <xdr:col>19</xdr:col>
      <xdr:colOff>313765</xdr:colOff>
      <xdr:row>18</xdr:row>
      <xdr:rowOff>485585</xdr:rowOff>
    </xdr:to>
    <xdr:pic>
      <xdr:nvPicPr>
        <xdr:cNvPr id="421" name="Picture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71865" y="6863715"/>
          <a:ext cx="224155" cy="40703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19</xdr:row>
      <xdr:rowOff>33617</xdr:rowOff>
    </xdr:from>
    <xdr:to>
      <xdr:col>19</xdr:col>
      <xdr:colOff>537883</xdr:colOff>
      <xdr:row>19</xdr:row>
      <xdr:rowOff>546854</xdr:rowOff>
    </xdr:to>
    <xdr:pic>
      <xdr:nvPicPr>
        <xdr:cNvPr id="422" name="Picture 20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571865" y="7454900"/>
          <a:ext cx="448310" cy="51371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21</xdr:row>
      <xdr:rowOff>72233</xdr:rowOff>
    </xdr:from>
    <xdr:to>
      <xdr:col>19</xdr:col>
      <xdr:colOff>515472</xdr:colOff>
      <xdr:row>21</xdr:row>
      <xdr:rowOff>542040</xdr:rowOff>
    </xdr:to>
    <xdr:pic>
      <xdr:nvPicPr>
        <xdr:cNvPr id="423" name="Picture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571865" y="8766175"/>
          <a:ext cx="425450" cy="46990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22</xdr:row>
      <xdr:rowOff>89647</xdr:rowOff>
    </xdr:from>
    <xdr:to>
      <xdr:col>19</xdr:col>
      <xdr:colOff>511468</xdr:colOff>
      <xdr:row>22</xdr:row>
      <xdr:rowOff>550919</xdr:rowOff>
    </xdr:to>
    <xdr:pic>
      <xdr:nvPicPr>
        <xdr:cNvPr id="424" name="Picture 2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571865" y="9420225"/>
          <a:ext cx="421640" cy="46101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23</xdr:row>
      <xdr:rowOff>100853</xdr:rowOff>
    </xdr:from>
    <xdr:to>
      <xdr:col>19</xdr:col>
      <xdr:colOff>1092777</xdr:colOff>
      <xdr:row>23</xdr:row>
      <xdr:rowOff>582706</xdr:rowOff>
    </xdr:to>
    <xdr:pic>
      <xdr:nvPicPr>
        <xdr:cNvPr id="429" name="Picture 26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571865" y="10067290"/>
          <a:ext cx="1002665" cy="48196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25</xdr:row>
      <xdr:rowOff>132872</xdr:rowOff>
    </xdr:from>
    <xdr:to>
      <xdr:col>19</xdr:col>
      <xdr:colOff>361790</xdr:colOff>
      <xdr:row>25</xdr:row>
      <xdr:rowOff>614086</xdr:rowOff>
    </xdr:to>
    <xdr:pic>
      <xdr:nvPicPr>
        <xdr:cNvPr id="430" name="Picture 27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571865" y="11372215"/>
          <a:ext cx="271780" cy="48133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26</xdr:row>
      <xdr:rowOff>128066</xdr:rowOff>
    </xdr:from>
    <xdr:to>
      <xdr:col>19</xdr:col>
      <xdr:colOff>380144</xdr:colOff>
      <xdr:row>27</xdr:row>
      <xdr:rowOff>192</xdr:rowOff>
    </xdr:to>
    <xdr:pic>
      <xdr:nvPicPr>
        <xdr:cNvPr id="431" name="Picture 27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571865" y="12003405"/>
          <a:ext cx="290195" cy="50863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27</xdr:row>
      <xdr:rowOff>119264</xdr:rowOff>
    </xdr:from>
    <xdr:to>
      <xdr:col>19</xdr:col>
      <xdr:colOff>402611</xdr:colOff>
      <xdr:row>27</xdr:row>
      <xdr:rowOff>626877</xdr:rowOff>
    </xdr:to>
    <xdr:pic>
      <xdr:nvPicPr>
        <xdr:cNvPr id="432" name="Picture 27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571865" y="12630785"/>
          <a:ext cx="313055" cy="50800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28</xdr:row>
      <xdr:rowOff>36845</xdr:rowOff>
    </xdr:from>
    <xdr:to>
      <xdr:col>19</xdr:col>
      <xdr:colOff>348182</xdr:colOff>
      <xdr:row>28</xdr:row>
      <xdr:rowOff>520556</xdr:rowOff>
    </xdr:to>
    <xdr:pic>
      <xdr:nvPicPr>
        <xdr:cNvPr id="433" name="Picture 27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571865" y="13185140"/>
          <a:ext cx="258445" cy="48323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24</xdr:row>
      <xdr:rowOff>100854</xdr:rowOff>
    </xdr:from>
    <xdr:to>
      <xdr:col>19</xdr:col>
      <xdr:colOff>526677</xdr:colOff>
      <xdr:row>24</xdr:row>
      <xdr:rowOff>596512</xdr:rowOff>
    </xdr:to>
    <xdr:pic>
      <xdr:nvPicPr>
        <xdr:cNvPr id="434" name="Picture 30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571865" y="10703560"/>
          <a:ext cx="436880" cy="49593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29</xdr:row>
      <xdr:rowOff>184899</xdr:rowOff>
    </xdr:from>
    <xdr:to>
      <xdr:col>19</xdr:col>
      <xdr:colOff>1488679</xdr:colOff>
      <xdr:row>29</xdr:row>
      <xdr:rowOff>489699</xdr:rowOff>
    </xdr:to>
    <xdr:pic>
      <xdr:nvPicPr>
        <xdr:cNvPr id="435" name="Picture 30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571865" y="13969365"/>
          <a:ext cx="1398905" cy="30480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30</xdr:row>
      <xdr:rowOff>67235</xdr:rowOff>
    </xdr:from>
    <xdr:to>
      <xdr:col>19</xdr:col>
      <xdr:colOff>673678</xdr:colOff>
      <xdr:row>30</xdr:row>
      <xdr:rowOff>778229</xdr:rowOff>
    </xdr:to>
    <xdr:pic>
      <xdr:nvPicPr>
        <xdr:cNvPr id="436" name="Picture 1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71865" y="14487525"/>
          <a:ext cx="583565" cy="71120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31</xdr:row>
      <xdr:rowOff>19050</xdr:rowOff>
    </xdr:from>
    <xdr:to>
      <xdr:col>19</xdr:col>
      <xdr:colOff>642097</xdr:colOff>
      <xdr:row>31</xdr:row>
      <xdr:rowOff>740973</xdr:rowOff>
    </xdr:to>
    <xdr:pic>
      <xdr:nvPicPr>
        <xdr:cNvPr id="437" name="Picture 1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71865" y="15249525"/>
          <a:ext cx="552450" cy="72136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32</xdr:row>
      <xdr:rowOff>56029</xdr:rowOff>
    </xdr:from>
    <xdr:to>
      <xdr:col>19</xdr:col>
      <xdr:colOff>661147</xdr:colOff>
      <xdr:row>32</xdr:row>
      <xdr:rowOff>464243</xdr:rowOff>
    </xdr:to>
    <xdr:pic>
      <xdr:nvPicPr>
        <xdr:cNvPr id="438" name="Picture 30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571865" y="16048355"/>
          <a:ext cx="571500" cy="40830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34</xdr:row>
      <xdr:rowOff>112058</xdr:rowOff>
    </xdr:from>
    <xdr:to>
      <xdr:col>19</xdr:col>
      <xdr:colOff>659987</xdr:colOff>
      <xdr:row>34</xdr:row>
      <xdr:rowOff>515470</xdr:rowOff>
    </xdr:to>
    <xdr:pic>
      <xdr:nvPicPr>
        <xdr:cNvPr id="439" name="Picture 3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571865" y="17376775"/>
          <a:ext cx="570230" cy="40322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35</xdr:row>
      <xdr:rowOff>112059</xdr:rowOff>
    </xdr:from>
    <xdr:to>
      <xdr:col>19</xdr:col>
      <xdr:colOff>1092777</xdr:colOff>
      <xdr:row>35</xdr:row>
      <xdr:rowOff>593912</xdr:rowOff>
    </xdr:to>
    <xdr:pic>
      <xdr:nvPicPr>
        <xdr:cNvPr id="440" name="Picture 3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571865" y="18013045"/>
          <a:ext cx="1002665" cy="48196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36</xdr:row>
      <xdr:rowOff>92049</xdr:rowOff>
    </xdr:from>
    <xdr:to>
      <xdr:col>19</xdr:col>
      <xdr:colOff>471092</xdr:colOff>
      <xdr:row>36</xdr:row>
      <xdr:rowOff>609119</xdr:rowOff>
    </xdr:to>
    <xdr:pic>
      <xdr:nvPicPr>
        <xdr:cNvPr id="441" name="Picture 31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571865" y="18628995"/>
          <a:ext cx="381000" cy="51752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37</xdr:row>
      <xdr:rowOff>69638</xdr:rowOff>
    </xdr:from>
    <xdr:to>
      <xdr:col>19</xdr:col>
      <xdr:colOff>361790</xdr:colOff>
      <xdr:row>37</xdr:row>
      <xdr:rowOff>550852</xdr:rowOff>
    </xdr:to>
    <xdr:pic>
      <xdr:nvPicPr>
        <xdr:cNvPr id="442" name="Picture 3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571865" y="19243040"/>
          <a:ext cx="271780" cy="481330"/>
        </a:xfrm>
        <a:prstGeom prst="rect">
          <a:avLst/>
        </a:prstGeom>
      </xdr:spPr>
    </xdr:pic>
    <xdr:clientData/>
  </xdr:twoCellAnchor>
  <xdr:twoCellAnchor>
    <xdr:from>
      <xdr:col>19</xdr:col>
      <xdr:colOff>105668</xdr:colOff>
      <xdr:row>38</xdr:row>
      <xdr:rowOff>229443</xdr:rowOff>
    </xdr:from>
    <xdr:to>
      <xdr:col>19</xdr:col>
      <xdr:colOff>603722</xdr:colOff>
      <xdr:row>38</xdr:row>
      <xdr:rowOff>519940</xdr:rowOff>
    </xdr:to>
    <xdr:pic>
      <xdr:nvPicPr>
        <xdr:cNvPr id="443" name="Picture 31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4974697">
          <a:off x="8691245" y="19935190"/>
          <a:ext cx="290830" cy="49847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39</xdr:row>
      <xdr:rowOff>135590</xdr:rowOff>
    </xdr:from>
    <xdr:to>
      <xdr:col>19</xdr:col>
      <xdr:colOff>1394572</xdr:colOff>
      <xdr:row>39</xdr:row>
      <xdr:rowOff>525255</xdr:rowOff>
    </xdr:to>
    <xdr:pic>
      <xdr:nvPicPr>
        <xdr:cNvPr id="444" name="Picture 31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571865" y="20581620"/>
          <a:ext cx="1304925" cy="38989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40</xdr:row>
      <xdr:rowOff>100853</xdr:rowOff>
    </xdr:from>
    <xdr:to>
      <xdr:col>19</xdr:col>
      <xdr:colOff>840441</xdr:colOff>
      <xdr:row>40</xdr:row>
      <xdr:rowOff>587338</xdr:rowOff>
    </xdr:to>
    <xdr:pic>
      <xdr:nvPicPr>
        <xdr:cNvPr id="445" name="Picture 32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571865" y="21182965"/>
          <a:ext cx="750570" cy="48641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41</xdr:row>
      <xdr:rowOff>78442</xdr:rowOff>
    </xdr:from>
    <xdr:to>
      <xdr:col>19</xdr:col>
      <xdr:colOff>773206</xdr:colOff>
      <xdr:row>41</xdr:row>
      <xdr:rowOff>527105</xdr:rowOff>
    </xdr:to>
    <xdr:pic>
      <xdr:nvPicPr>
        <xdr:cNvPr id="446" name="Picture 32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571865" y="21797010"/>
          <a:ext cx="683260" cy="44894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42</xdr:row>
      <xdr:rowOff>89647</xdr:rowOff>
    </xdr:from>
    <xdr:to>
      <xdr:col>19</xdr:col>
      <xdr:colOff>689161</xdr:colOff>
      <xdr:row>42</xdr:row>
      <xdr:rowOff>593111</xdr:rowOff>
    </xdr:to>
    <xdr:pic>
      <xdr:nvPicPr>
        <xdr:cNvPr id="447" name="Picture 32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571865" y="22444710"/>
          <a:ext cx="599440" cy="50355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43</xdr:row>
      <xdr:rowOff>76028</xdr:rowOff>
    </xdr:from>
    <xdr:to>
      <xdr:col>19</xdr:col>
      <xdr:colOff>1043368</xdr:colOff>
      <xdr:row>43</xdr:row>
      <xdr:rowOff>495862</xdr:rowOff>
    </xdr:to>
    <xdr:pic>
      <xdr:nvPicPr>
        <xdr:cNvPr id="448" name="Picture 32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571865" y="23067010"/>
          <a:ext cx="953770" cy="419735"/>
        </a:xfrm>
        <a:prstGeom prst="rect">
          <a:avLst/>
        </a:prstGeom>
      </xdr:spPr>
    </xdr:pic>
    <xdr:clientData/>
  </xdr:twoCellAnchor>
  <xdr:twoCellAnchor>
    <xdr:from>
      <xdr:col>19</xdr:col>
      <xdr:colOff>89648</xdr:colOff>
      <xdr:row>44</xdr:row>
      <xdr:rowOff>58588</xdr:rowOff>
    </xdr:from>
    <xdr:to>
      <xdr:col>19</xdr:col>
      <xdr:colOff>1120590</xdr:colOff>
      <xdr:row>44</xdr:row>
      <xdr:rowOff>462641</xdr:rowOff>
    </xdr:to>
    <xdr:pic>
      <xdr:nvPicPr>
        <xdr:cNvPr id="449" name="Picture 32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16200000">
          <a:off x="8884920" y="23372445"/>
          <a:ext cx="404495" cy="103124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48</xdr:row>
      <xdr:rowOff>83483</xdr:rowOff>
    </xdr:from>
    <xdr:to>
      <xdr:col>19</xdr:col>
      <xdr:colOff>603610</xdr:colOff>
      <xdr:row>48</xdr:row>
      <xdr:rowOff>566676</xdr:rowOff>
    </xdr:to>
    <xdr:pic>
      <xdr:nvPicPr>
        <xdr:cNvPr id="450" name="Picture 32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571865" y="26255980"/>
          <a:ext cx="513715" cy="48323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47</xdr:row>
      <xdr:rowOff>61072</xdr:rowOff>
    </xdr:from>
    <xdr:to>
      <xdr:col>19</xdr:col>
      <xdr:colOff>693999</xdr:colOff>
      <xdr:row>47</xdr:row>
      <xdr:rowOff>542926</xdr:rowOff>
    </xdr:to>
    <xdr:pic>
      <xdr:nvPicPr>
        <xdr:cNvPr id="451" name="Picture 32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571865" y="25597485"/>
          <a:ext cx="603885" cy="48196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45</xdr:row>
      <xdr:rowOff>156882</xdr:rowOff>
    </xdr:from>
    <xdr:to>
      <xdr:col>19</xdr:col>
      <xdr:colOff>1088577</xdr:colOff>
      <xdr:row>45</xdr:row>
      <xdr:rowOff>585507</xdr:rowOff>
    </xdr:to>
    <xdr:pic>
      <xdr:nvPicPr>
        <xdr:cNvPr id="453" name="Picture 3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571865" y="24420830"/>
          <a:ext cx="998855" cy="42862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46</xdr:row>
      <xdr:rowOff>100293</xdr:rowOff>
    </xdr:from>
    <xdr:to>
      <xdr:col>19</xdr:col>
      <xdr:colOff>603997</xdr:colOff>
      <xdr:row>46</xdr:row>
      <xdr:rowOff>529964</xdr:rowOff>
    </xdr:to>
    <xdr:pic>
      <xdr:nvPicPr>
        <xdr:cNvPr id="454" name="Picture 3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571865" y="24999950"/>
          <a:ext cx="514350" cy="42989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50</xdr:row>
      <xdr:rowOff>19050</xdr:rowOff>
    </xdr:from>
    <xdr:to>
      <xdr:col>19</xdr:col>
      <xdr:colOff>527797</xdr:colOff>
      <xdr:row>50</xdr:row>
      <xdr:rowOff>443718</xdr:rowOff>
    </xdr:to>
    <xdr:pic>
      <xdr:nvPicPr>
        <xdr:cNvPr id="455" name="图片 454"/>
        <xdr:cNvPicPr>
          <a:picLocks noChangeAspect="1"/>
        </xdr:cNvPicPr>
      </xdr:nvPicPr>
      <xdr:blipFill>
        <a:blip r:embed="rId30"/>
        <a:srcRect l="37812" t="21829" r="48646" b="54838"/>
        <a:stretch>
          <a:fillRect/>
        </a:stretch>
      </xdr:blipFill>
      <xdr:spPr>
        <a:xfrm>
          <a:off x="8571865" y="27464385"/>
          <a:ext cx="438150" cy="42418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51</xdr:row>
      <xdr:rowOff>95250</xdr:rowOff>
    </xdr:from>
    <xdr:to>
      <xdr:col>19</xdr:col>
      <xdr:colOff>645851</xdr:colOff>
      <xdr:row>51</xdr:row>
      <xdr:rowOff>607753</xdr:rowOff>
    </xdr:to>
    <xdr:pic>
      <xdr:nvPicPr>
        <xdr:cNvPr id="456" name="图片 455"/>
        <xdr:cNvPicPr>
          <a:picLocks noChangeAspect="1"/>
        </xdr:cNvPicPr>
      </xdr:nvPicPr>
      <xdr:blipFill>
        <a:blip r:embed="rId31"/>
        <a:srcRect l="61087" t="55985" r="24479" b="20371"/>
        <a:stretch>
          <a:fillRect/>
        </a:stretch>
      </xdr:blipFill>
      <xdr:spPr>
        <a:xfrm>
          <a:off x="8571865" y="28176855"/>
          <a:ext cx="556260" cy="512445"/>
        </a:xfrm>
        <a:prstGeom prst="rect">
          <a:avLst/>
        </a:prstGeom>
      </xdr:spPr>
    </xdr:pic>
    <xdr:clientData/>
  </xdr:twoCellAnchor>
  <xdr:twoCellAnchor>
    <xdr:from>
      <xdr:col>19</xdr:col>
      <xdr:colOff>69302</xdr:colOff>
      <xdr:row>59</xdr:row>
      <xdr:rowOff>0</xdr:rowOff>
    </xdr:from>
    <xdr:to>
      <xdr:col>19</xdr:col>
      <xdr:colOff>430076</xdr:colOff>
      <xdr:row>59</xdr:row>
      <xdr:rowOff>0</xdr:rowOff>
    </xdr:to>
    <xdr:pic>
      <xdr:nvPicPr>
        <xdr:cNvPr id="468" name="Picture 339"/>
        <xdr:cNvPicPr>
          <a:picLocks noChangeAspect="1" noChangeArrowheads="1"/>
        </xdr:cNvPicPr>
      </xdr:nvPicPr>
      <xdr:blipFill>
        <a:blip r:embed="rId2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 rot="9151488" flipH="1">
          <a:off x="8551545" y="33171765"/>
          <a:ext cx="360680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19</xdr:col>
      <xdr:colOff>89647</xdr:colOff>
      <xdr:row>54</xdr:row>
      <xdr:rowOff>36018</xdr:rowOff>
    </xdr:from>
    <xdr:to>
      <xdr:col>19</xdr:col>
      <xdr:colOff>587923</xdr:colOff>
      <xdr:row>54</xdr:row>
      <xdr:rowOff>473047</xdr:rowOff>
    </xdr:to>
    <xdr:pic>
      <xdr:nvPicPr>
        <xdr:cNvPr id="471" name="Picture 6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571865" y="30025975"/>
          <a:ext cx="497840" cy="43688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55</xdr:row>
      <xdr:rowOff>72037</xdr:rowOff>
    </xdr:from>
    <xdr:to>
      <xdr:col>19</xdr:col>
      <xdr:colOff>1171815</xdr:colOff>
      <xdr:row>55</xdr:row>
      <xdr:rowOff>486084</xdr:rowOff>
    </xdr:to>
    <xdr:pic>
      <xdr:nvPicPr>
        <xdr:cNvPr id="472" name="Picture 6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571865" y="30698440"/>
          <a:ext cx="1082040" cy="41402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52</xdr:row>
      <xdr:rowOff>122464</xdr:rowOff>
    </xdr:from>
    <xdr:to>
      <xdr:col>19</xdr:col>
      <xdr:colOff>609503</xdr:colOff>
      <xdr:row>52</xdr:row>
      <xdr:rowOff>559494</xdr:rowOff>
    </xdr:to>
    <xdr:pic>
      <xdr:nvPicPr>
        <xdr:cNvPr id="473" name="Picture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571865" y="28839795"/>
          <a:ext cx="519430" cy="43751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53</xdr:row>
      <xdr:rowOff>101654</xdr:rowOff>
    </xdr:from>
    <xdr:to>
      <xdr:col>19</xdr:col>
      <xdr:colOff>675341</xdr:colOff>
      <xdr:row>53</xdr:row>
      <xdr:rowOff>572301</xdr:rowOff>
    </xdr:to>
    <xdr:pic>
      <xdr:nvPicPr>
        <xdr:cNvPr id="474" name="Picture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571865" y="29455745"/>
          <a:ext cx="585470" cy="47053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60</xdr:row>
      <xdr:rowOff>82308</xdr:rowOff>
    </xdr:from>
    <xdr:to>
      <xdr:col>19</xdr:col>
      <xdr:colOff>533080</xdr:colOff>
      <xdr:row>60</xdr:row>
      <xdr:rowOff>489857</xdr:rowOff>
    </xdr:to>
    <xdr:pic>
      <xdr:nvPicPr>
        <xdr:cNvPr id="475" name="Picture 1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571865" y="33889950"/>
          <a:ext cx="443230" cy="40767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56</xdr:row>
      <xdr:rowOff>18444</xdr:rowOff>
    </xdr:from>
    <xdr:to>
      <xdr:col>19</xdr:col>
      <xdr:colOff>1174669</xdr:colOff>
      <xdr:row>56</xdr:row>
      <xdr:rowOff>527817</xdr:rowOff>
    </xdr:to>
    <xdr:pic>
      <xdr:nvPicPr>
        <xdr:cNvPr id="476" name="图片 475"/>
        <xdr:cNvPicPr>
          <a:picLocks noChangeAspect="1"/>
        </xdr:cNvPicPr>
      </xdr:nvPicPr>
      <xdr:blipFill>
        <a:blip r:embed="rId35"/>
        <a:srcRect l="37043" t="47477" r="40549" b="33821"/>
        <a:stretch>
          <a:fillRect/>
        </a:stretch>
      </xdr:blipFill>
      <xdr:spPr>
        <a:xfrm>
          <a:off x="8571865" y="31281370"/>
          <a:ext cx="1084580" cy="50927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57</xdr:row>
      <xdr:rowOff>13121</xdr:rowOff>
    </xdr:from>
    <xdr:to>
      <xdr:col>19</xdr:col>
      <xdr:colOff>710239</xdr:colOff>
      <xdr:row>57</xdr:row>
      <xdr:rowOff>534925</xdr:rowOff>
    </xdr:to>
    <xdr:pic>
      <xdr:nvPicPr>
        <xdr:cNvPr id="477" name="图片 476"/>
        <xdr:cNvPicPr>
          <a:picLocks noChangeAspect="1"/>
        </xdr:cNvPicPr>
      </xdr:nvPicPr>
      <xdr:blipFill>
        <a:blip r:embed="rId36"/>
        <a:srcRect l="41432" t="26829" r="36159" b="39675"/>
        <a:stretch>
          <a:fillRect/>
        </a:stretch>
      </xdr:blipFill>
      <xdr:spPr>
        <a:xfrm>
          <a:off x="8571865" y="31911925"/>
          <a:ext cx="620395" cy="521970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58</xdr:row>
      <xdr:rowOff>56378</xdr:rowOff>
    </xdr:from>
    <xdr:to>
      <xdr:col>19</xdr:col>
      <xdr:colOff>367115</xdr:colOff>
      <xdr:row>58</xdr:row>
      <xdr:rowOff>603518</xdr:rowOff>
    </xdr:to>
    <xdr:pic>
      <xdr:nvPicPr>
        <xdr:cNvPr id="478" name="图片 477"/>
        <xdr:cNvPicPr>
          <a:picLocks noChangeAspect="1"/>
        </xdr:cNvPicPr>
      </xdr:nvPicPr>
      <xdr:blipFill>
        <a:blip r:embed="rId37"/>
        <a:srcRect l="35762" t="37886" r="55274" b="30244"/>
        <a:stretch>
          <a:fillRect/>
        </a:stretch>
      </xdr:blipFill>
      <xdr:spPr>
        <a:xfrm>
          <a:off x="8571865" y="32591375"/>
          <a:ext cx="277495" cy="547370"/>
        </a:xfrm>
        <a:prstGeom prst="rect">
          <a:avLst/>
        </a:prstGeom>
      </xdr:spPr>
    </xdr:pic>
    <xdr:clientData/>
  </xdr:twoCellAnchor>
  <xdr:twoCellAnchor>
    <xdr:from>
      <xdr:col>19</xdr:col>
      <xdr:colOff>131031</xdr:colOff>
      <xdr:row>59</xdr:row>
      <xdr:rowOff>182795</xdr:rowOff>
    </xdr:from>
    <xdr:to>
      <xdr:col>19</xdr:col>
      <xdr:colOff>769691</xdr:colOff>
      <xdr:row>59</xdr:row>
      <xdr:rowOff>538498</xdr:rowOff>
    </xdr:to>
    <xdr:pic>
      <xdr:nvPicPr>
        <xdr:cNvPr id="479" name="图片 478"/>
        <xdr:cNvPicPr>
          <a:picLocks noChangeAspect="1"/>
        </xdr:cNvPicPr>
      </xdr:nvPicPr>
      <xdr:blipFill>
        <a:blip r:embed="rId38"/>
        <a:srcRect l="51951" t="42439" r="39269" b="29919"/>
        <a:stretch>
          <a:fillRect/>
        </a:stretch>
      </xdr:blipFill>
      <xdr:spPr>
        <a:xfrm rot="4211061">
          <a:off x="8754745" y="33213040"/>
          <a:ext cx="355600" cy="638175"/>
        </a:xfrm>
        <a:prstGeom prst="rect">
          <a:avLst/>
        </a:prstGeom>
      </xdr:spPr>
    </xdr:pic>
    <xdr:clientData/>
  </xdr:twoCellAnchor>
  <xdr:twoCellAnchor>
    <xdr:from>
      <xdr:col>19</xdr:col>
      <xdr:colOff>89647</xdr:colOff>
      <xdr:row>61</xdr:row>
      <xdr:rowOff>68036</xdr:rowOff>
    </xdr:from>
    <xdr:to>
      <xdr:col>19</xdr:col>
      <xdr:colOff>952499</xdr:colOff>
      <xdr:row>61</xdr:row>
      <xdr:rowOff>516271</xdr:rowOff>
    </xdr:to>
    <xdr:pic>
      <xdr:nvPicPr>
        <xdr:cNvPr id="480" name="Picture 45"/>
        <xdr:cNvPicPr>
          <a:picLocks noChangeAspect="1" noChangeArrowheads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1865" y="34512250"/>
          <a:ext cx="862330" cy="44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89647</xdr:colOff>
      <xdr:row>62</xdr:row>
      <xdr:rowOff>121623</xdr:rowOff>
    </xdr:from>
    <xdr:to>
      <xdr:col>19</xdr:col>
      <xdr:colOff>512061</xdr:colOff>
      <xdr:row>62</xdr:row>
      <xdr:rowOff>602101</xdr:rowOff>
    </xdr:to>
    <xdr:pic>
      <xdr:nvPicPr>
        <xdr:cNvPr id="481" name="图片 480"/>
        <xdr:cNvPicPr>
          <a:picLocks noChangeAspect="1"/>
        </xdr:cNvPicPr>
      </xdr:nvPicPr>
      <xdr:blipFill>
        <a:blip r:embed="rId40"/>
        <a:srcRect l="26979" t="52552" r="63843" b="28889"/>
        <a:stretch>
          <a:fillRect/>
        </a:stretch>
      </xdr:blipFill>
      <xdr:spPr>
        <a:xfrm>
          <a:off x="8571865" y="35201860"/>
          <a:ext cx="422275" cy="480695"/>
        </a:xfrm>
        <a:prstGeom prst="rect">
          <a:avLst/>
        </a:prstGeom>
      </xdr:spPr>
    </xdr:pic>
    <xdr:clientData/>
  </xdr:twoCellAnchor>
  <xdr:twoCellAnchor>
    <xdr:from>
      <xdr:col>19</xdr:col>
      <xdr:colOff>320675</xdr:colOff>
      <xdr:row>49</xdr:row>
      <xdr:rowOff>40640</xdr:rowOff>
    </xdr:from>
    <xdr:to>
      <xdr:col>19</xdr:col>
      <xdr:colOff>763905</xdr:colOff>
      <xdr:row>49</xdr:row>
      <xdr:rowOff>448310</xdr:rowOff>
    </xdr:to>
    <xdr:pic>
      <xdr:nvPicPr>
        <xdr:cNvPr id="2" name="Picture 1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803005" y="26849705"/>
          <a:ext cx="443230" cy="407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571500</xdr:colOff>
      <xdr:row>119</xdr:row>
      <xdr:rowOff>0</xdr:rowOff>
    </xdr:from>
    <xdr:to>
      <xdr:col>4</xdr:col>
      <xdr:colOff>932274</xdr:colOff>
      <xdr:row>119</xdr:row>
      <xdr:rowOff>0</xdr:rowOff>
    </xdr:to>
    <xdr:pic>
      <xdr:nvPicPr>
        <xdr:cNvPr id="6" name="Picture 339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 rot="9151488" flipH="1">
          <a:off x="7400925" y="45361860"/>
          <a:ext cx="360680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228600</xdr:colOff>
      <xdr:row>2</xdr:row>
      <xdr:rowOff>66675</xdr:rowOff>
    </xdr:from>
    <xdr:to>
      <xdr:col>7</xdr:col>
      <xdr:colOff>1433556</xdr:colOff>
      <xdr:row>4</xdr:row>
      <xdr:rowOff>478962</xdr:rowOff>
    </xdr:to>
    <xdr:pic>
      <xdr:nvPicPr>
        <xdr:cNvPr id="41" name="Picture 1"/>
        <xdr:cNvPicPr preferRelativeResize="0"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591800" y="704850"/>
          <a:ext cx="1204595" cy="10217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LocksWithSheet="0"/>
  </xdr:twoCellAnchor>
  <xdr:twoCellAnchor>
    <xdr:from>
      <xdr:col>4</xdr:col>
      <xdr:colOff>381000</xdr:colOff>
      <xdr:row>12</xdr:row>
      <xdr:rowOff>104775</xdr:rowOff>
    </xdr:from>
    <xdr:to>
      <xdr:col>4</xdr:col>
      <xdr:colOff>1224643</xdr:colOff>
      <xdr:row>13</xdr:row>
      <xdr:rowOff>265619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0425" y="4733925"/>
          <a:ext cx="843280" cy="54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371475</xdr:colOff>
      <xdr:row>14</xdr:row>
      <xdr:rowOff>123825</xdr:rowOff>
    </xdr:from>
    <xdr:to>
      <xdr:col>4</xdr:col>
      <xdr:colOff>1194435</xdr:colOff>
      <xdr:row>15</xdr:row>
      <xdr:rowOff>272010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0900" y="5514975"/>
          <a:ext cx="822960" cy="52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600075</xdr:colOff>
      <xdr:row>8</xdr:row>
      <xdr:rowOff>76200</xdr:rowOff>
    </xdr:from>
    <xdr:to>
      <xdr:col>4</xdr:col>
      <xdr:colOff>965835</xdr:colOff>
      <xdr:row>9</xdr:row>
      <xdr:rowOff>255335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3181350"/>
          <a:ext cx="365760" cy="560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533399</xdr:colOff>
      <xdr:row>16</xdr:row>
      <xdr:rowOff>104774</xdr:rowOff>
    </xdr:from>
    <xdr:to>
      <xdr:col>4</xdr:col>
      <xdr:colOff>942974</xdr:colOff>
      <xdr:row>17</xdr:row>
      <xdr:rowOff>297275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62190" y="6257290"/>
          <a:ext cx="409575" cy="57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552450</xdr:colOff>
      <xdr:row>10</xdr:row>
      <xdr:rowOff>47625</xdr:rowOff>
    </xdr:from>
    <xdr:to>
      <xdr:col>4</xdr:col>
      <xdr:colOff>1009650</xdr:colOff>
      <xdr:row>11</xdr:row>
      <xdr:rowOff>366793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3914775"/>
          <a:ext cx="457200" cy="699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123825</xdr:colOff>
      <xdr:row>20</xdr:row>
      <xdr:rowOff>123825</xdr:rowOff>
    </xdr:from>
    <xdr:to>
      <xdr:col>4</xdr:col>
      <xdr:colOff>1247775</xdr:colOff>
      <xdr:row>21</xdr:row>
      <xdr:rowOff>323850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53250" y="7800975"/>
          <a:ext cx="11239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457199</xdr:colOff>
      <xdr:row>18</xdr:row>
      <xdr:rowOff>57149</xdr:rowOff>
    </xdr:from>
    <xdr:to>
      <xdr:col>4</xdr:col>
      <xdr:colOff>923924</xdr:colOff>
      <xdr:row>19</xdr:row>
      <xdr:rowOff>329674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85990" y="6971665"/>
          <a:ext cx="466725" cy="65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111</xdr:row>
      <xdr:rowOff>0</xdr:rowOff>
    </xdr:from>
    <xdr:to>
      <xdr:col>4</xdr:col>
      <xdr:colOff>932274</xdr:colOff>
      <xdr:row>111</xdr:row>
      <xdr:rowOff>0</xdr:rowOff>
    </xdr:to>
    <xdr:pic>
      <xdr:nvPicPr>
        <xdr:cNvPr id="49" name="Picture 339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 rot="9151488" flipH="1">
          <a:off x="7400925" y="42313860"/>
          <a:ext cx="360680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208857</xdr:colOff>
      <xdr:row>100</xdr:row>
      <xdr:rowOff>161925</xdr:rowOff>
    </xdr:from>
    <xdr:to>
      <xdr:col>4</xdr:col>
      <xdr:colOff>1390651</xdr:colOff>
      <xdr:row>103</xdr:row>
      <xdr:rowOff>130555</xdr:rowOff>
    </xdr:to>
    <xdr:pic>
      <xdr:nvPicPr>
        <xdr:cNvPr id="52" name="图片 51"/>
        <xdr:cNvPicPr>
          <a:picLocks noChangeAspect="1"/>
        </xdr:cNvPicPr>
      </xdr:nvPicPr>
      <xdr:blipFill>
        <a:blip r:embed="rId10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037705" y="38284785"/>
          <a:ext cx="1182370" cy="1111250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94</xdr:row>
      <xdr:rowOff>257175</xdr:rowOff>
    </xdr:from>
    <xdr:to>
      <xdr:col>4</xdr:col>
      <xdr:colOff>1459359</xdr:colOff>
      <xdr:row>97</xdr:row>
      <xdr:rowOff>276385</xdr:rowOff>
    </xdr:to>
    <xdr:pic>
      <xdr:nvPicPr>
        <xdr:cNvPr id="54" name="图片 53"/>
        <xdr:cNvPicPr>
          <a:picLocks noChangeAspect="1"/>
        </xdr:cNvPicPr>
      </xdr:nvPicPr>
      <xdr:blipFill>
        <a:blip r:embed="rId1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058025" y="36094035"/>
          <a:ext cx="1230630" cy="1162050"/>
        </a:xfrm>
        <a:prstGeom prst="rect">
          <a:avLst/>
        </a:prstGeom>
      </xdr:spPr>
    </xdr:pic>
    <xdr:clientData/>
  </xdr:twoCellAnchor>
  <xdr:twoCellAnchor>
    <xdr:from>
      <xdr:col>4</xdr:col>
      <xdr:colOff>228920</xdr:colOff>
      <xdr:row>112</xdr:row>
      <xdr:rowOff>116557</xdr:rowOff>
    </xdr:from>
    <xdr:to>
      <xdr:col>4</xdr:col>
      <xdr:colOff>1323466</xdr:colOff>
      <xdr:row>115</xdr:row>
      <xdr:rowOff>21307</xdr:rowOff>
    </xdr:to>
    <xdr:pic>
      <xdr:nvPicPr>
        <xdr:cNvPr id="55" name="图片 54"/>
        <xdr:cNvPicPr>
          <a:picLocks noChangeAspect="1"/>
        </xdr:cNvPicPr>
      </xdr:nvPicPr>
      <xdr:blipFill>
        <a:blip r:embed="rId1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058025" y="42811065"/>
          <a:ext cx="1094740" cy="1047750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106</xdr:row>
      <xdr:rowOff>361950</xdr:rowOff>
    </xdr:from>
    <xdr:to>
      <xdr:col>4</xdr:col>
      <xdr:colOff>1469092</xdr:colOff>
      <xdr:row>109</xdr:row>
      <xdr:rowOff>166968</xdr:rowOff>
    </xdr:to>
    <xdr:pic>
      <xdr:nvPicPr>
        <xdr:cNvPr id="56" name="图片 55"/>
        <xdr:cNvPicPr>
          <a:picLocks noChangeAspect="1"/>
        </xdr:cNvPicPr>
      </xdr:nvPicPr>
      <xdr:blipFill>
        <a:blip r:embed="rId1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6886575" y="40770810"/>
          <a:ext cx="1411605" cy="947420"/>
        </a:xfrm>
        <a:prstGeom prst="rect">
          <a:avLst/>
        </a:prstGeom>
      </xdr:spPr>
    </xdr:pic>
    <xdr:clientData/>
  </xdr:twoCellAnchor>
  <xdr:twoCellAnchor>
    <xdr:from>
      <xdr:col>4</xdr:col>
      <xdr:colOff>429492</xdr:colOff>
      <xdr:row>80</xdr:row>
      <xdr:rowOff>0</xdr:rowOff>
    </xdr:from>
    <xdr:to>
      <xdr:col>4</xdr:col>
      <xdr:colOff>1163783</xdr:colOff>
      <xdr:row>80</xdr:row>
      <xdr:rowOff>0</xdr:rowOff>
    </xdr:to>
    <xdr:pic>
      <xdr:nvPicPr>
        <xdr:cNvPr id="57" name="Picture 299"/>
        <xdr:cNvPicPr preferRelativeResize="0"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258685" y="30628590"/>
          <a:ext cx="734060" cy="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471055</xdr:colOff>
      <xdr:row>80</xdr:row>
      <xdr:rowOff>0</xdr:rowOff>
    </xdr:from>
    <xdr:to>
      <xdr:col>4</xdr:col>
      <xdr:colOff>1094509</xdr:colOff>
      <xdr:row>80</xdr:row>
      <xdr:rowOff>0</xdr:rowOff>
    </xdr:to>
    <xdr:pic>
      <xdr:nvPicPr>
        <xdr:cNvPr id="58" name="Picture 1"/>
        <xdr:cNvPicPr preferRelativeResize="0"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299960" y="30628590"/>
          <a:ext cx="623570" cy="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581891</xdr:colOff>
      <xdr:row>80</xdr:row>
      <xdr:rowOff>0</xdr:rowOff>
    </xdr:from>
    <xdr:to>
      <xdr:col>4</xdr:col>
      <xdr:colOff>914400</xdr:colOff>
      <xdr:row>80</xdr:row>
      <xdr:rowOff>0</xdr:rowOff>
    </xdr:to>
    <xdr:pic>
      <xdr:nvPicPr>
        <xdr:cNvPr id="59" name="Picture 8"/>
        <xdr:cNvPicPr preferRelativeResize="0"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411085" y="30628590"/>
          <a:ext cx="332740" cy="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323850</xdr:colOff>
      <xdr:row>22</xdr:row>
      <xdr:rowOff>38100</xdr:rowOff>
    </xdr:from>
    <xdr:to>
      <xdr:col>4</xdr:col>
      <xdr:colOff>1133475</xdr:colOff>
      <xdr:row>23</xdr:row>
      <xdr:rowOff>318936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5" y="8477250"/>
          <a:ext cx="809625" cy="66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419099</xdr:colOff>
      <xdr:row>24</xdr:row>
      <xdr:rowOff>66674</xdr:rowOff>
    </xdr:from>
    <xdr:to>
      <xdr:col>4</xdr:col>
      <xdr:colOff>1133475</xdr:colOff>
      <xdr:row>25</xdr:row>
      <xdr:rowOff>320675</xdr:rowOff>
    </xdr:to>
    <xdr:pic>
      <xdr:nvPicPr>
        <xdr:cNvPr id="61" name="图片 6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247890" y="9267190"/>
          <a:ext cx="715010" cy="635635"/>
        </a:xfrm>
        <a:prstGeom prst="rect">
          <a:avLst/>
        </a:prstGeom>
      </xdr:spPr>
    </xdr:pic>
    <xdr:clientData/>
  </xdr:twoCellAnchor>
  <xdr:twoCellAnchor>
    <xdr:from>
      <xdr:col>4</xdr:col>
      <xdr:colOff>533400</xdr:colOff>
      <xdr:row>26</xdr:row>
      <xdr:rowOff>38100</xdr:rowOff>
    </xdr:from>
    <xdr:to>
      <xdr:col>4</xdr:col>
      <xdr:colOff>1047750</xdr:colOff>
      <xdr:row>27</xdr:row>
      <xdr:rowOff>341808</xdr:rowOff>
    </xdr:to>
    <xdr:pic>
      <xdr:nvPicPr>
        <xdr:cNvPr id="62" name="图片 6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362825" y="10001250"/>
          <a:ext cx="514350" cy="684530"/>
        </a:xfrm>
        <a:prstGeom prst="rect">
          <a:avLst/>
        </a:prstGeom>
      </xdr:spPr>
    </xdr:pic>
    <xdr:clientData/>
  </xdr:twoCellAnchor>
  <xdr:oneCellAnchor>
    <xdr:from>
      <xdr:col>4</xdr:col>
      <xdr:colOff>323850</xdr:colOff>
      <xdr:row>28</xdr:row>
      <xdr:rowOff>38100</xdr:rowOff>
    </xdr:from>
    <xdr:ext cx="809625" cy="661836"/>
    <xdr:pic>
      <xdr:nvPicPr>
        <xdr:cNvPr id="63" name="图片 62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5" y="10763250"/>
          <a:ext cx="809625" cy="66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419099</xdr:colOff>
      <xdr:row>30</xdr:row>
      <xdr:rowOff>66674</xdr:rowOff>
    </xdr:from>
    <xdr:to>
      <xdr:col>4</xdr:col>
      <xdr:colOff>1133475</xdr:colOff>
      <xdr:row>31</xdr:row>
      <xdr:rowOff>320675</xdr:rowOff>
    </xdr:to>
    <xdr:pic>
      <xdr:nvPicPr>
        <xdr:cNvPr id="64" name="图片 6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247890" y="11553190"/>
          <a:ext cx="715010" cy="635635"/>
        </a:xfrm>
        <a:prstGeom prst="rect">
          <a:avLst/>
        </a:prstGeom>
      </xdr:spPr>
    </xdr:pic>
    <xdr:clientData/>
  </xdr:twoCellAnchor>
  <xdr:twoCellAnchor>
    <xdr:from>
      <xdr:col>4</xdr:col>
      <xdr:colOff>533400</xdr:colOff>
      <xdr:row>32</xdr:row>
      <xdr:rowOff>38100</xdr:rowOff>
    </xdr:from>
    <xdr:to>
      <xdr:col>4</xdr:col>
      <xdr:colOff>1047750</xdr:colOff>
      <xdr:row>33</xdr:row>
      <xdr:rowOff>341808</xdr:rowOff>
    </xdr:to>
    <xdr:pic>
      <xdr:nvPicPr>
        <xdr:cNvPr id="65" name="图片 6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362825" y="12287250"/>
          <a:ext cx="514350" cy="684530"/>
        </a:xfrm>
        <a:prstGeom prst="rect">
          <a:avLst/>
        </a:prstGeom>
      </xdr:spPr>
    </xdr:pic>
    <xdr:clientData/>
  </xdr:twoCellAnchor>
  <xdr:twoCellAnchor>
    <xdr:from>
      <xdr:col>4</xdr:col>
      <xdr:colOff>634792</xdr:colOff>
      <xdr:row>34</xdr:row>
      <xdr:rowOff>51008</xdr:rowOff>
    </xdr:from>
    <xdr:to>
      <xdr:col>4</xdr:col>
      <xdr:colOff>1060657</xdr:colOff>
      <xdr:row>34</xdr:row>
      <xdr:rowOff>336757</xdr:rowOff>
    </xdr:to>
    <xdr:pic>
      <xdr:nvPicPr>
        <xdr:cNvPr id="66" name="图片 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rot="5400000">
          <a:off x="7534275" y="12992100"/>
          <a:ext cx="285115" cy="425450"/>
        </a:xfrm>
        <a:prstGeom prst="rect">
          <a:avLst/>
        </a:prstGeom>
      </xdr:spPr>
    </xdr:pic>
    <xdr:clientData/>
  </xdr:twoCellAnchor>
  <xdr:twoCellAnchor>
    <xdr:from>
      <xdr:col>4</xdr:col>
      <xdr:colOff>533400</xdr:colOff>
      <xdr:row>36</xdr:row>
      <xdr:rowOff>161925</xdr:rowOff>
    </xdr:from>
    <xdr:to>
      <xdr:col>4</xdr:col>
      <xdr:colOff>1143000</xdr:colOff>
      <xdr:row>37</xdr:row>
      <xdr:rowOff>275867</xdr:rowOff>
    </xdr:to>
    <xdr:pic>
      <xdr:nvPicPr>
        <xdr:cNvPr id="67" name="图片 6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362825" y="13935075"/>
          <a:ext cx="609600" cy="494665"/>
        </a:xfrm>
        <a:prstGeom prst="rect">
          <a:avLst/>
        </a:prstGeom>
      </xdr:spPr>
    </xdr:pic>
    <xdr:clientData/>
  </xdr:twoCellAnchor>
  <xdr:twoCellAnchor>
    <xdr:from>
      <xdr:col>4</xdr:col>
      <xdr:colOff>590550</xdr:colOff>
      <xdr:row>38</xdr:row>
      <xdr:rowOff>28575</xdr:rowOff>
    </xdr:from>
    <xdr:to>
      <xdr:col>4</xdr:col>
      <xdr:colOff>1076325</xdr:colOff>
      <xdr:row>39</xdr:row>
      <xdr:rowOff>366221</xdr:rowOff>
    </xdr:to>
    <xdr:pic>
      <xdr:nvPicPr>
        <xdr:cNvPr id="68" name="图片 6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419975" y="14563725"/>
          <a:ext cx="485775" cy="718185"/>
        </a:xfrm>
        <a:prstGeom prst="rect">
          <a:avLst/>
        </a:prstGeom>
      </xdr:spPr>
    </xdr:pic>
    <xdr:clientData/>
  </xdr:twoCellAnchor>
  <xdr:twoCellAnchor>
    <xdr:from>
      <xdr:col>4</xdr:col>
      <xdr:colOff>676276</xdr:colOff>
      <xdr:row>42</xdr:row>
      <xdr:rowOff>28575</xdr:rowOff>
    </xdr:from>
    <xdr:to>
      <xdr:col>4</xdr:col>
      <xdr:colOff>1009164</xdr:colOff>
      <xdr:row>42</xdr:row>
      <xdr:rowOff>342900</xdr:rowOff>
    </xdr:to>
    <xdr:pic>
      <xdr:nvPicPr>
        <xdr:cNvPr id="69" name="图片 68"/>
        <xdr:cNvPicPr>
          <a:picLocks noChangeAspect="1"/>
        </xdr:cNvPicPr>
      </xdr:nvPicPr>
      <xdr:blipFill>
        <a:blip r:embed="rId23"/>
        <a:srcRect r="3942" b="8973"/>
        <a:stretch>
          <a:fillRect/>
        </a:stretch>
      </xdr:blipFill>
      <xdr:spPr>
        <a:xfrm>
          <a:off x="7505700" y="16087725"/>
          <a:ext cx="332740" cy="314325"/>
        </a:xfrm>
        <a:prstGeom prst="rect">
          <a:avLst/>
        </a:prstGeom>
      </xdr:spPr>
    </xdr:pic>
    <xdr:clientData/>
  </xdr:twoCellAnchor>
  <xdr:twoCellAnchor>
    <xdr:from>
      <xdr:col>4</xdr:col>
      <xdr:colOff>704850</xdr:colOff>
      <xdr:row>43</xdr:row>
      <xdr:rowOff>38101</xdr:rowOff>
    </xdr:from>
    <xdr:to>
      <xdr:col>4</xdr:col>
      <xdr:colOff>971550</xdr:colOff>
      <xdr:row>43</xdr:row>
      <xdr:rowOff>373945</xdr:rowOff>
    </xdr:to>
    <xdr:pic>
      <xdr:nvPicPr>
        <xdr:cNvPr id="70" name="图片 6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534275" y="16478250"/>
          <a:ext cx="266700" cy="335280"/>
        </a:xfrm>
        <a:prstGeom prst="rect">
          <a:avLst/>
        </a:prstGeom>
      </xdr:spPr>
    </xdr:pic>
    <xdr:clientData/>
  </xdr:twoCellAnchor>
  <xdr:twoCellAnchor>
    <xdr:from>
      <xdr:col>4</xdr:col>
      <xdr:colOff>504825</xdr:colOff>
      <xdr:row>44</xdr:row>
      <xdr:rowOff>57150</xdr:rowOff>
    </xdr:from>
    <xdr:to>
      <xdr:col>4</xdr:col>
      <xdr:colOff>1089932</xdr:colOff>
      <xdr:row>45</xdr:row>
      <xdr:rowOff>291805</xdr:rowOff>
    </xdr:to>
    <xdr:pic>
      <xdr:nvPicPr>
        <xdr:cNvPr id="71" name="图片 7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334250" y="16878300"/>
          <a:ext cx="584835" cy="615315"/>
        </a:xfrm>
        <a:prstGeom prst="rect">
          <a:avLst/>
        </a:prstGeom>
      </xdr:spPr>
    </xdr:pic>
    <xdr:clientData/>
  </xdr:twoCellAnchor>
  <xdr:twoCellAnchor>
    <xdr:from>
      <xdr:col>4</xdr:col>
      <xdr:colOff>495300</xdr:colOff>
      <xdr:row>46</xdr:row>
      <xdr:rowOff>76200</xdr:rowOff>
    </xdr:from>
    <xdr:to>
      <xdr:col>4</xdr:col>
      <xdr:colOff>1162049</xdr:colOff>
      <xdr:row>47</xdr:row>
      <xdr:rowOff>336020</xdr:rowOff>
    </xdr:to>
    <xdr:pic>
      <xdr:nvPicPr>
        <xdr:cNvPr id="72" name="图片 7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324725" y="17659350"/>
          <a:ext cx="666115" cy="640715"/>
        </a:xfrm>
        <a:prstGeom prst="rect">
          <a:avLst/>
        </a:prstGeom>
      </xdr:spPr>
    </xdr:pic>
    <xdr:clientData/>
  </xdr:twoCellAnchor>
  <xdr:twoCellAnchor>
    <xdr:from>
      <xdr:col>4</xdr:col>
      <xdr:colOff>504825</xdr:colOff>
      <xdr:row>48</xdr:row>
      <xdr:rowOff>66675</xdr:rowOff>
    </xdr:from>
    <xdr:to>
      <xdr:col>4</xdr:col>
      <xdr:colOff>1047750</xdr:colOff>
      <xdr:row>49</xdr:row>
      <xdr:rowOff>354047</xdr:rowOff>
    </xdr:to>
    <xdr:pic>
      <xdr:nvPicPr>
        <xdr:cNvPr id="73" name="图片 7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334250" y="18411825"/>
          <a:ext cx="542925" cy="668020"/>
        </a:xfrm>
        <a:prstGeom prst="rect">
          <a:avLst/>
        </a:prstGeom>
      </xdr:spPr>
    </xdr:pic>
    <xdr:clientData/>
  </xdr:twoCellAnchor>
  <xdr:twoCellAnchor>
    <xdr:from>
      <xdr:col>4</xdr:col>
      <xdr:colOff>638175</xdr:colOff>
      <xdr:row>50</xdr:row>
      <xdr:rowOff>57150</xdr:rowOff>
    </xdr:from>
    <xdr:to>
      <xdr:col>4</xdr:col>
      <xdr:colOff>974372</xdr:colOff>
      <xdr:row>51</xdr:row>
      <xdr:rowOff>302079</xdr:rowOff>
    </xdr:to>
    <xdr:pic>
      <xdr:nvPicPr>
        <xdr:cNvPr id="74" name="图片 7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467600" y="19164300"/>
          <a:ext cx="335915" cy="625475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52</xdr:row>
      <xdr:rowOff>38100</xdr:rowOff>
    </xdr:from>
    <xdr:to>
      <xdr:col>4</xdr:col>
      <xdr:colOff>1043667</xdr:colOff>
      <xdr:row>53</xdr:row>
      <xdr:rowOff>353034</xdr:rowOff>
    </xdr:to>
    <xdr:pic>
      <xdr:nvPicPr>
        <xdr:cNvPr id="75" name="图片 7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219950" y="19907250"/>
          <a:ext cx="652780" cy="695325"/>
        </a:xfrm>
        <a:prstGeom prst="rect">
          <a:avLst/>
        </a:prstGeom>
      </xdr:spPr>
    </xdr:pic>
    <xdr:clientData/>
  </xdr:twoCellAnchor>
  <xdr:twoCellAnchor>
    <xdr:from>
      <xdr:col>4</xdr:col>
      <xdr:colOff>361950</xdr:colOff>
      <xdr:row>54</xdr:row>
      <xdr:rowOff>66675</xdr:rowOff>
    </xdr:from>
    <xdr:to>
      <xdr:col>4</xdr:col>
      <xdr:colOff>1129366</xdr:colOff>
      <xdr:row>55</xdr:row>
      <xdr:rowOff>295275</xdr:rowOff>
    </xdr:to>
    <xdr:pic>
      <xdr:nvPicPr>
        <xdr:cNvPr id="76" name="图片 7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191375" y="20697825"/>
          <a:ext cx="767080" cy="609600"/>
        </a:xfrm>
        <a:prstGeom prst="rect">
          <a:avLst/>
        </a:prstGeom>
      </xdr:spPr>
    </xdr:pic>
    <xdr:clientData/>
  </xdr:twoCellAnchor>
  <xdr:twoCellAnchor>
    <xdr:from>
      <xdr:col>4</xdr:col>
      <xdr:colOff>495300</xdr:colOff>
      <xdr:row>56</xdr:row>
      <xdr:rowOff>47625</xdr:rowOff>
    </xdr:from>
    <xdr:to>
      <xdr:col>4</xdr:col>
      <xdr:colOff>1099309</xdr:colOff>
      <xdr:row>57</xdr:row>
      <xdr:rowOff>292554</xdr:rowOff>
    </xdr:to>
    <xdr:pic>
      <xdr:nvPicPr>
        <xdr:cNvPr id="77" name="图片 7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324725" y="21440775"/>
          <a:ext cx="603885" cy="625475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58</xdr:row>
      <xdr:rowOff>95250</xdr:rowOff>
    </xdr:from>
    <xdr:to>
      <xdr:col>4</xdr:col>
      <xdr:colOff>1000125</xdr:colOff>
      <xdr:row>59</xdr:row>
      <xdr:rowOff>299228</xdr:rowOff>
    </xdr:to>
    <xdr:pic>
      <xdr:nvPicPr>
        <xdr:cNvPr id="78" name="图片 7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477125" y="22250400"/>
          <a:ext cx="352425" cy="584835"/>
        </a:xfrm>
        <a:prstGeom prst="rect">
          <a:avLst/>
        </a:prstGeom>
      </xdr:spPr>
    </xdr:pic>
    <xdr:clientData/>
  </xdr:twoCellAnchor>
  <xdr:twoCellAnchor>
    <xdr:from>
      <xdr:col>4</xdr:col>
      <xdr:colOff>676276</xdr:colOff>
      <xdr:row>40</xdr:row>
      <xdr:rowOff>28575</xdr:rowOff>
    </xdr:from>
    <xdr:to>
      <xdr:col>4</xdr:col>
      <xdr:colOff>1009164</xdr:colOff>
      <xdr:row>40</xdr:row>
      <xdr:rowOff>342900</xdr:rowOff>
    </xdr:to>
    <xdr:pic>
      <xdr:nvPicPr>
        <xdr:cNvPr id="79" name="图片 78"/>
        <xdr:cNvPicPr>
          <a:picLocks noChangeAspect="1"/>
        </xdr:cNvPicPr>
      </xdr:nvPicPr>
      <xdr:blipFill>
        <a:blip r:embed="rId23"/>
        <a:srcRect r="3942" b="8973"/>
        <a:stretch>
          <a:fillRect/>
        </a:stretch>
      </xdr:blipFill>
      <xdr:spPr>
        <a:xfrm>
          <a:off x="7505700" y="15325725"/>
          <a:ext cx="332740" cy="314325"/>
        </a:xfrm>
        <a:prstGeom prst="rect">
          <a:avLst/>
        </a:prstGeom>
      </xdr:spPr>
    </xdr:pic>
    <xdr:clientData/>
  </xdr:twoCellAnchor>
  <xdr:twoCellAnchor>
    <xdr:from>
      <xdr:col>4</xdr:col>
      <xdr:colOff>704850</xdr:colOff>
      <xdr:row>41</xdr:row>
      <xdr:rowOff>38101</xdr:rowOff>
    </xdr:from>
    <xdr:to>
      <xdr:col>4</xdr:col>
      <xdr:colOff>971550</xdr:colOff>
      <xdr:row>41</xdr:row>
      <xdr:rowOff>373945</xdr:rowOff>
    </xdr:to>
    <xdr:pic>
      <xdr:nvPicPr>
        <xdr:cNvPr id="80" name="图片 7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534275" y="15716250"/>
          <a:ext cx="266700" cy="335280"/>
        </a:xfrm>
        <a:prstGeom prst="rect">
          <a:avLst/>
        </a:prstGeom>
      </xdr:spPr>
    </xdr:pic>
    <xdr:clientData/>
  </xdr:twoCellAnchor>
  <xdr:twoCellAnchor>
    <xdr:from>
      <xdr:col>4</xdr:col>
      <xdr:colOff>561975</xdr:colOff>
      <xdr:row>60</xdr:row>
      <xdr:rowOff>76200</xdr:rowOff>
    </xdr:from>
    <xdr:to>
      <xdr:col>4</xdr:col>
      <xdr:colOff>1025745</xdr:colOff>
      <xdr:row>61</xdr:row>
      <xdr:rowOff>307522</xdr:rowOff>
    </xdr:to>
    <xdr:pic>
      <xdr:nvPicPr>
        <xdr:cNvPr id="81" name="图片 8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391400" y="22993350"/>
          <a:ext cx="463550" cy="612140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62</xdr:row>
      <xdr:rowOff>95250</xdr:rowOff>
    </xdr:from>
    <xdr:to>
      <xdr:col>4</xdr:col>
      <xdr:colOff>1031421</xdr:colOff>
      <xdr:row>63</xdr:row>
      <xdr:rowOff>292477</xdr:rowOff>
    </xdr:to>
    <xdr:pic>
      <xdr:nvPicPr>
        <xdr:cNvPr id="82" name="图片 8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439025" y="23774400"/>
          <a:ext cx="421640" cy="577850"/>
        </a:xfrm>
        <a:prstGeom prst="rect">
          <a:avLst/>
        </a:prstGeom>
      </xdr:spPr>
    </xdr:pic>
    <xdr:clientData/>
  </xdr:twoCellAnchor>
  <xdr:twoCellAnchor>
    <xdr:from>
      <xdr:col>4</xdr:col>
      <xdr:colOff>590550</xdr:colOff>
      <xdr:row>64</xdr:row>
      <xdr:rowOff>285751</xdr:rowOff>
    </xdr:from>
    <xdr:to>
      <xdr:col>4</xdr:col>
      <xdr:colOff>1107621</xdr:colOff>
      <xdr:row>65</xdr:row>
      <xdr:rowOff>361951</xdr:rowOff>
    </xdr:to>
    <xdr:pic>
      <xdr:nvPicPr>
        <xdr:cNvPr id="83" name="图片 8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419975" y="24726900"/>
          <a:ext cx="516890" cy="628650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66</xdr:row>
      <xdr:rowOff>238125</xdr:rowOff>
    </xdr:from>
    <xdr:to>
      <xdr:col>4</xdr:col>
      <xdr:colOff>1426707</xdr:colOff>
      <xdr:row>67</xdr:row>
      <xdr:rowOff>180975</xdr:rowOff>
    </xdr:to>
    <xdr:pic>
      <xdr:nvPicPr>
        <xdr:cNvPr id="84" name="图片 8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6972300" y="25784175"/>
          <a:ext cx="1283335" cy="323850"/>
        </a:xfrm>
        <a:prstGeom prst="rect">
          <a:avLst/>
        </a:prstGeom>
      </xdr:spPr>
    </xdr:pic>
    <xdr:clientData/>
  </xdr:twoCellAnchor>
  <xdr:twoCellAnchor>
    <xdr:from>
      <xdr:col>4</xdr:col>
      <xdr:colOff>628650</xdr:colOff>
      <xdr:row>68</xdr:row>
      <xdr:rowOff>9525</xdr:rowOff>
    </xdr:from>
    <xdr:to>
      <xdr:col>4</xdr:col>
      <xdr:colOff>971550</xdr:colOff>
      <xdr:row>68</xdr:row>
      <xdr:rowOff>369642</xdr:rowOff>
    </xdr:to>
    <xdr:pic>
      <xdr:nvPicPr>
        <xdr:cNvPr id="85" name="图片 8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458075" y="26317575"/>
          <a:ext cx="342900" cy="360045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70</xdr:row>
      <xdr:rowOff>76200</xdr:rowOff>
    </xdr:from>
    <xdr:to>
      <xdr:col>4</xdr:col>
      <xdr:colOff>1123019</xdr:colOff>
      <xdr:row>71</xdr:row>
      <xdr:rowOff>288956</xdr:rowOff>
    </xdr:to>
    <xdr:pic>
      <xdr:nvPicPr>
        <xdr:cNvPr id="86" name="图片 8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153275" y="27020520"/>
          <a:ext cx="798830" cy="593725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72</xdr:row>
      <xdr:rowOff>123825</xdr:rowOff>
    </xdr:from>
    <xdr:to>
      <xdr:col>4</xdr:col>
      <xdr:colOff>1122981</xdr:colOff>
      <xdr:row>73</xdr:row>
      <xdr:rowOff>272463</xdr:rowOff>
    </xdr:to>
    <xdr:pic>
      <xdr:nvPicPr>
        <xdr:cNvPr id="87" name="图片 8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162800" y="27830145"/>
          <a:ext cx="789305" cy="529590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74</xdr:row>
      <xdr:rowOff>180975</xdr:rowOff>
    </xdr:from>
    <xdr:to>
      <xdr:col>4</xdr:col>
      <xdr:colOff>993818</xdr:colOff>
      <xdr:row>75</xdr:row>
      <xdr:rowOff>277442</xdr:rowOff>
    </xdr:to>
    <xdr:pic>
      <xdr:nvPicPr>
        <xdr:cNvPr id="88" name="图片 8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391400" y="28649295"/>
          <a:ext cx="431800" cy="476885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76</xdr:row>
      <xdr:rowOff>133350</xdr:rowOff>
    </xdr:from>
    <xdr:to>
      <xdr:col>4</xdr:col>
      <xdr:colOff>962025</xdr:colOff>
      <xdr:row>77</xdr:row>
      <xdr:rowOff>214510</xdr:rowOff>
    </xdr:to>
    <xdr:pic>
      <xdr:nvPicPr>
        <xdr:cNvPr id="89" name="图片 8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315200" y="29363670"/>
          <a:ext cx="476250" cy="46164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78</xdr:row>
      <xdr:rowOff>66675</xdr:rowOff>
    </xdr:from>
    <xdr:to>
      <xdr:col>4</xdr:col>
      <xdr:colOff>981075</xdr:colOff>
      <xdr:row>78</xdr:row>
      <xdr:rowOff>330588</xdr:rowOff>
    </xdr:to>
    <xdr:pic>
      <xdr:nvPicPr>
        <xdr:cNvPr id="90" name="图片 8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362825" y="30058995"/>
          <a:ext cx="447675" cy="263525"/>
        </a:xfrm>
        <a:prstGeom prst="rect">
          <a:avLst/>
        </a:prstGeom>
      </xdr:spPr>
    </xdr:pic>
    <xdr:clientData/>
  </xdr:twoCellAnchor>
  <xdr:twoCellAnchor>
    <xdr:from>
      <xdr:col>4</xdr:col>
      <xdr:colOff>485775</xdr:colOff>
      <xdr:row>80</xdr:row>
      <xdr:rowOff>133350</xdr:rowOff>
    </xdr:from>
    <xdr:to>
      <xdr:col>4</xdr:col>
      <xdr:colOff>938211</xdr:colOff>
      <xdr:row>81</xdr:row>
      <xdr:rowOff>274960</xdr:rowOff>
    </xdr:to>
    <xdr:pic>
      <xdr:nvPicPr>
        <xdr:cNvPr id="91" name="图片 9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315200" y="30761940"/>
          <a:ext cx="452120" cy="522605"/>
        </a:xfrm>
        <a:prstGeom prst="rect">
          <a:avLst/>
        </a:prstGeom>
      </xdr:spPr>
    </xdr:pic>
    <xdr:clientData/>
  </xdr:twoCellAnchor>
  <xdr:twoCellAnchor>
    <xdr:from>
      <xdr:col>4</xdr:col>
      <xdr:colOff>409575</xdr:colOff>
      <xdr:row>82</xdr:row>
      <xdr:rowOff>247650</xdr:rowOff>
    </xdr:from>
    <xdr:to>
      <xdr:col>4</xdr:col>
      <xdr:colOff>1081158</xdr:colOff>
      <xdr:row>83</xdr:row>
      <xdr:rowOff>235743</xdr:rowOff>
    </xdr:to>
    <xdr:pic>
      <xdr:nvPicPr>
        <xdr:cNvPr id="92" name="图片 9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239000" y="31638240"/>
          <a:ext cx="671195" cy="368935"/>
        </a:xfrm>
        <a:prstGeom prst="rect">
          <a:avLst/>
        </a:prstGeom>
      </xdr:spPr>
    </xdr:pic>
    <xdr:clientData/>
  </xdr:twoCellAnchor>
  <xdr:twoCellAnchor>
    <xdr:from>
      <xdr:col>4</xdr:col>
      <xdr:colOff>504825</xdr:colOff>
      <xdr:row>86</xdr:row>
      <xdr:rowOff>104775</xdr:rowOff>
    </xdr:from>
    <xdr:to>
      <xdr:col>4</xdr:col>
      <xdr:colOff>965409</xdr:colOff>
      <xdr:row>87</xdr:row>
      <xdr:rowOff>259556</xdr:rowOff>
    </xdr:to>
    <xdr:pic>
      <xdr:nvPicPr>
        <xdr:cNvPr id="93" name="图片 9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334250" y="33019365"/>
          <a:ext cx="460375" cy="535305"/>
        </a:xfrm>
        <a:prstGeom prst="rect">
          <a:avLst/>
        </a:prstGeom>
      </xdr:spPr>
    </xdr:pic>
    <xdr:clientData/>
  </xdr:twoCellAnchor>
  <xdr:twoCellAnchor>
    <xdr:from>
      <xdr:col>4</xdr:col>
      <xdr:colOff>495300</xdr:colOff>
      <xdr:row>88</xdr:row>
      <xdr:rowOff>257175</xdr:rowOff>
    </xdr:from>
    <xdr:to>
      <xdr:col>4</xdr:col>
      <xdr:colOff>1046406</xdr:colOff>
      <xdr:row>89</xdr:row>
      <xdr:rowOff>173831</xdr:rowOff>
    </xdr:to>
    <xdr:pic>
      <xdr:nvPicPr>
        <xdr:cNvPr id="94" name="图片 9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324725" y="33933765"/>
          <a:ext cx="550545" cy="297180"/>
        </a:xfrm>
        <a:prstGeom prst="rect">
          <a:avLst/>
        </a:prstGeom>
      </xdr:spPr>
    </xdr:pic>
    <xdr:clientData/>
  </xdr:twoCellAnchor>
  <xdr:twoCellAnchor>
    <xdr:from>
      <xdr:col>4</xdr:col>
      <xdr:colOff>571500</xdr:colOff>
      <xdr:row>118</xdr:row>
      <xdr:rowOff>0</xdr:rowOff>
    </xdr:from>
    <xdr:to>
      <xdr:col>4</xdr:col>
      <xdr:colOff>932274</xdr:colOff>
      <xdr:row>118</xdr:row>
      <xdr:rowOff>0</xdr:rowOff>
    </xdr:to>
    <xdr:pic>
      <xdr:nvPicPr>
        <xdr:cNvPr id="95" name="Picture 339"/>
        <xdr:cNvPicPr>
          <a:picLocks noChangeAspect="1" noChangeArrowheads="1"/>
        </xdr:cNvPicPr>
      </xdr:nvPicPr>
      <xdr:blipFill>
        <a:blip r:embed="rId1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/>
        <a:stretch>
          <a:fillRect/>
        </a:stretch>
      </xdr:blipFill>
      <xdr:spPr>
        <a:xfrm rot="9151488" flipH="1">
          <a:off x="7400925" y="44980860"/>
          <a:ext cx="360680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582705</xdr:colOff>
      <xdr:row>117</xdr:row>
      <xdr:rowOff>145676</xdr:rowOff>
    </xdr:from>
    <xdr:to>
      <xdr:col>4</xdr:col>
      <xdr:colOff>1067167</xdr:colOff>
      <xdr:row>118</xdr:row>
      <xdr:rowOff>261661</xdr:rowOff>
    </xdr:to>
    <xdr:pic>
      <xdr:nvPicPr>
        <xdr:cNvPr id="96" name="图片 95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1720" y="44745275"/>
          <a:ext cx="484505" cy="49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634792</xdr:colOff>
      <xdr:row>35</xdr:row>
      <xdr:rowOff>51008</xdr:rowOff>
    </xdr:from>
    <xdr:to>
      <xdr:col>4</xdr:col>
      <xdr:colOff>1060657</xdr:colOff>
      <xdr:row>35</xdr:row>
      <xdr:rowOff>336757</xdr:rowOff>
    </xdr:to>
    <xdr:pic>
      <xdr:nvPicPr>
        <xdr:cNvPr id="97" name="图片 9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rot="5400000">
          <a:off x="7534275" y="13373100"/>
          <a:ext cx="285115" cy="425450"/>
        </a:xfrm>
        <a:prstGeom prst="rect">
          <a:avLst/>
        </a:prstGeom>
      </xdr:spPr>
    </xdr:pic>
    <xdr:clientData/>
  </xdr:twoCellAnchor>
  <xdr:twoCellAnchor>
    <xdr:from>
      <xdr:col>4</xdr:col>
      <xdr:colOff>508185</xdr:colOff>
      <xdr:row>84</xdr:row>
      <xdr:rowOff>43703</xdr:rowOff>
    </xdr:from>
    <xdr:to>
      <xdr:col>4</xdr:col>
      <xdr:colOff>818028</xdr:colOff>
      <xdr:row>85</xdr:row>
      <xdr:rowOff>20605</xdr:rowOff>
    </xdr:to>
    <xdr:pic>
      <xdr:nvPicPr>
        <xdr:cNvPr id="98" name="图片 9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337425" y="32195770"/>
          <a:ext cx="309880" cy="358140"/>
        </a:xfrm>
        <a:prstGeom prst="rect">
          <a:avLst/>
        </a:prstGeom>
      </xdr:spPr>
    </xdr:pic>
    <xdr:clientData/>
  </xdr:twoCellAnchor>
  <xdr:twoCellAnchor>
    <xdr:from>
      <xdr:col>4</xdr:col>
      <xdr:colOff>425824</xdr:colOff>
      <xdr:row>85</xdr:row>
      <xdr:rowOff>100853</xdr:rowOff>
    </xdr:from>
    <xdr:to>
      <xdr:col>4</xdr:col>
      <xdr:colOff>907677</xdr:colOff>
      <xdr:row>85</xdr:row>
      <xdr:rowOff>365673</xdr:rowOff>
    </xdr:to>
    <xdr:pic>
      <xdr:nvPicPr>
        <xdr:cNvPr id="100" name="图片 9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254875" y="32633920"/>
          <a:ext cx="481965" cy="2647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2297430</xdr:colOff>
      <xdr:row>2</xdr:row>
      <xdr:rowOff>59055</xdr:rowOff>
    </xdr:from>
    <xdr:to>
      <xdr:col>1</xdr:col>
      <xdr:colOff>2689225</xdr:colOff>
      <xdr:row>2</xdr:row>
      <xdr:rowOff>373380</xdr:rowOff>
    </xdr:to>
    <xdr:pic>
      <xdr:nvPicPr>
        <xdr:cNvPr id="1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9510" y="455295"/>
          <a:ext cx="391795" cy="314325"/>
        </a:xfrm>
        <a:prstGeom prst="rect">
          <a:avLst/>
        </a:prstGeom>
      </xdr:spPr>
    </xdr:pic>
    <xdr:clientData/>
  </xdr:twoCellAnchor>
  <xdr:twoCellAnchor>
    <xdr:from>
      <xdr:col>1</xdr:col>
      <xdr:colOff>2192020</xdr:colOff>
      <xdr:row>3</xdr:row>
      <xdr:rowOff>12700</xdr:rowOff>
    </xdr:from>
    <xdr:to>
      <xdr:col>2</xdr:col>
      <xdr:colOff>0</xdr:colOff>
      <xdr:row>4</xdr:row>
      <xdr:rowOff>0</xdr:rowOff>
    </xdr:to>
    <xdr:pic>
      <xdr:nvPicPr>
        <xdr:cNvPr id="17" name="Picture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4100" y="789940"/>
          <a:ext cx="505460" cy="345440"/>
        </a:xfrm>
        <a:prstGeom prst="rect">
          <a:avLst/>
        </a:prstGeom>
      </xdr:spPr>
    </xdr:pic>
    <xdr:clientData/>
  </xdr:twoCellAnchor>
  <xdr:twoCellAnchor>
    <xdr:from>
      <xdr:col>1</xdr:col>
      <xdr:colOff>2140585</xdr:colOff>
      <xdr:row>4</xdr:row>
      <xdr:rowOff>100330</xdr:rowOff>
    </xdr:from>
    <xdr:to>
      <xdr:col>1</xdr:col>
      <xdr:colOff>2891379</xdr:colOff>
      <xdr:row>4</xdr:row>
      <xdr:rowOff>586815</xdr:rowOff>
    </xdr:to>
    <xdr:pic>
      <xdr:nvPicPr>
        <xdr:cNvPr id="18" name="Picture 3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42665" y="1235710"/>
          <a:ext cx="556895" cy="242570"/>
        </a:xfrm>
        <a:prstGeom prst="rect">
          <a:avLst/>
        </a:prstGeom>
      </xdr:spPr>
    </xdr:pic>
    <xdr:clientData/>
  </xdr:twoCellAnchor>
  <xdr:twoCellAnchor>
    <xdr:from>
      <xdr:col>1</xdr:col>
      <xdr:colOff>2712085</xdr:colOff>
      <xdr:row>5</xdr:row>
      <xdr:rowOff>154305</xdr:rowOff>
    </xdr:from>
    <xdr:to>
      <xdr:col>1</xdr:col>
      <xdr:colOff>3231941</xdr:colOff>
      <xdr:row>5</xdr:row>
      <xdr:rowOff>591335</xdr:rowOff>
    </xdr:to>
    <xdr:pic>
      <xdr:nvPicPr>
        <xdr:cNvPr id="19" name="Picture 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99560" y="1632585"/>
          <a:ext cx="0" cy="180975"/>
        </a:xfrm>
        <a:prstGeom prst="rect">
          <a:avLst/>
        </a:prstGeom>
      </xdr:spPr>
    </xdr:pic>
    <xdr:clientData/>
  </xdr:twoCellAnchor>
  <xdr:twoCellAnchor>
    <xdr:from>
      <xdr:col>1</xdr:col>
      <xdr:colOff>2133600</xdr:colOff>
      <xdr:row>5</xdr:row>
      <xdr:rowOff>29845</xdr:rowOff>
    </xdr:from>
    <xdr:to>
      <xdr:col>1</xdr:col>
      <xdr:colOff>2653030</xdr:colOff>
      <xdr:row>5</xdr:row>
      <xdr:rowOff>331470</xdr:rowOff>
    </xdr:to>
    <xdr:pic>
      <xdr:nvPicPr>
        <xdr:cNvPr id="20" name="Picture 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35680" y="1508125"/>
          <a:ext cx="519430" cy="301625"/>
        </a:xfrm>
        <a:prstGeom prst="rect">
          <a:avLst/>
        </a:prstGeom>
      </xdr:spPr>
    </xdr:pic>
    <xdr:clientData/>
  </xdr:twoCellAnchor>
  <xdr:twoCellAnchor>
    <xdr:from>
      <xdr:col>1</xdr:col>
      <xdr:colOff>2297430</xdr:colOff>
      <xdr:row>9</xdr:row>
      <xdr:rowOff>59055</xdr:rowOff>
    </xdr:from>
    <xdr:to>
      <xdr:col>1</xdr:col>
      <xdr:colOff>2689225</xdr:colOff>
      <xdr:row>9</xdr:row>
      <xdr:rowOff>373380</xdr:rowOff>
    </xdr:to>
    <xdr:pic>
      <xdr:nvPicPr>
        <xdr:cNvPr id="3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9510" y="2451735"/>
          <a:ext cx="391795" cy="314325"/>
        </a:xfrm>
        <a:prstGeom prst="rect">
          <a:avLst/>
        </a:prstGeom>
      </xdr:spPr>
    </xdr:pic>
    <xdr:clientData/>
  </xdr:twoCellAnchor>
  <xdr:twoCellAnchor>
    <xdr:from>
      <xdr:col>1</xdr:col>
      <xdr:colOff>2192020</xdr:colOff>
      <xdr:row>10</xdr:row>
      <xdr:rowOff>12700</xdr:rowOff>
    </xdr:from>
    <xdr:to>
      <xdr:col>2</xdr:col>
      <xdr:colOff>0</xdr:colOff>
      <xdr:row>11</xdr:row>
      <xdr:rowOff>0</xdr:rowOff>
    </xdr:to>
    <xdr:pic>
      <xdr:nvPicPr>
        <xdr:cNvPr id="36" name="Picture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4100" y="2849880"/>
          <a:ext cx="505460" cy="431800"/>
        </a:xfrm>
        <a:prstGeom prst="rect">
          <a:avLst/>
        </a:prstGeom>
      </xdr:spPr>
    </xdr:pic>
    <xdr:clientData/>
  </xdr:twoCellAnchor>
  <xdr:twoCellAnchor>
    <xdr:from>
      <xdr:col>1</xdr:col>
      <xdr:colOff>2140585</xdr:colOff>
      <xdr:row>11</xdr:row>
      <xdr:rowOff>100330</xdr:rowOff>
    </xdr:from>
    <xdr:to>
      <xdr:col>1</xdr:col>
      <xdr:colOff>2891379</xdr:colOff>
      <xdr:row>11</xdr:row>
      <xdr:rowOff>586815</xdr:rowOff>
    </xdr:to>
    <xdr:pic>
      <xdr:nvPicPr>
        <xdr:cNvPr id="37" name="Picture 3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42665" y="3382010"/>
          <a:ext cx="556895" cy="344170"/>
        </a:xfrm>
        <a:prstGeom prst="rect">
          <a:avLst/>
        </a:prstGeom>
      </xdr:spPr>
    </xdr:pic>
    <xdr:clientData/>
  </xdr:twoCellAnchor>
  <xdr:twoCellAnchor>
    <xdr:from>
      <xdr:col>1</xdr:col>
      <xdr:colOff>2133600</xdr:colOff>
      <xdr:row>12</xdr:row>
      <xdr:rowOff>30480</xdr:rowOff>
    </xdr:from>
    <xdr:to>
      <xdr:col>1</xdr:col>
      <xdr:colOff>2653030</xdr:colOff>
      <xdr:row>13</xdr:row>
      <xdr:rowOff>17780</xdr:rowOff>
    </xdr:to>
    <xdr:pic>
      <xdr:nvPicPr>
        <xdr:cNvPr id="38" name="Picture 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35680" y="3756660"/>
          <a:ext cx="519430" cy="431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2297430</xdr:colOff>
      <xdr:row>2</xdr:row>
      <xdr:rowOff>59055</xdr:rowOff>
    </xdr:from>
    <xdr:to>
      <xdr:col>1</xdr:col>
      <xdr:colOff>2689225</xdr:colOff>
      <xdr:row>2</xdr:row>
      <xdr:rowOff>373380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9510" y="498475"/>
          <a:ext cx="391795" cy="314325"/>
        </a:xfrm>
        <a:prstGeom prst="rect">
          <a:avLst/>
        </a:prstGeom>
      </xdr:spPr>
    </xdr:pic>
    <xdr:clientData/>
  </xdr:twoCellAnchor>
  <xdr:twoCellAnchor>
    <xdr:from>
      <xdr:col>1</xdr:col>
      <xdr:colOff>2192020</xdr:colOff>
      <xdr:row>3</xdr:row>
      <xdr:rowOff>12700</xdr:rowOff>
    </xdr:from>
    <xdr:to>
      <xdr:col>2</xdr:col>
      <xdr:colOff>0</xdr:colOff>
      <xdr:row>4</xdr:row>
      <xdr:rowOff>0</xdr:rowOff>
    </xdr:to>
    <xdr:pic>
      <xdr:nvPicPr>
        <xdr:cNvPr id="3" name="Picture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4100" y="833120"/>
          <a:ext cx="505460" cy="345440"/>
        </a:xfrm>
        <a:prstGeom prst="rect">
          <a:avLst/>
        </a:prstGeom>
      </xdr:spPr>
    </xdr:pic>
    <xdr:clientData/>
  </xdr:twoCellAnchor>
  <xdr:twoCellAnchor>
    <xdr:from>
      <xdr:col>1</xdr:col>
      <xdr:colOff>2140585</xdr:colOff>
      <xdr:row>4</xdr:row>
      <xdr:rowOff>100330</xdr:rowOff>
    </xdr:from>
    <xdr:to>
      <xdr:col>1</xdr:col>
      <xdr:colOff>2891379</xdr:colOff>
      <xdr:row>4</xdr:row>
      <xdr:rowOff>586815</xdr:rowOff>
    </xdr:to>
    <xdr:pic>
      <xdr:nvPicPr>
        <xdr:cNvPr id="4" name="Picture 3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42665" y="1278890"/>
          <a:ext cx="556895" cy="242570"/>
        </a:xfrm>
        <a:prstGeom prst="rect">
          <a:avLst/>
        </a:prstGeom>
      </xdr:spPr>
    </xdr:pic>
    <xdr:clientData/>
  </xdr:twoCellAnchor>
  <xdr:twoCellAnchor>
    <xdr:from>
      <xdr:col>1</xdr:col>
      <xdr:colOff>2712085</xdr:colOff>
      <xdr:row>5</xdr:row>
      <xdr:rowOff>154305</xdr:rowOff>
    </xdr:from>
    <xdr:to>
      <xdr:col>1</xdr:col>
      <xdr:colOff>3231941</xdr:colOff>
      <xdr:row>5</xdr:row>
      <xdr:rowOff>591335</xdr:rowOff>
    </xdr:to>
    <xdr:pic>
      <xdr:nvPicPr>
        <xdr:cNvPr id="5" name="Picture 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99560" y="1675765"/>
          <a:ext cx="0" cy="180975"/>
        </a:xfrm>
        <a:prstGeom prst="rect">
          <a:avLst/>
        </a:prstGeom>
      </xdr:spPr>
    </xdr:pic>
    <xdr:clientData/>
  </xdr:twoCellAnchor>
  <xdr:twoCellAnchor>
    <xdr:from>
      <xdr:col>1</xdr:col>
      <xdr:colOff>2133600</xdr:colOff>
      <xdr:row>5</xdr:row>
      <xdr:rowOff>29845</xdr:rowOff>
    </xdr:from>
    <xdr:to>
      <xdr:col>1</xdr:col>
      <xdr:colOff>2653030</xdr:colOff>
      <xdr:row>5</xdr:row>
      <xdr:rowOff>331470</xdr:rowOff>
    </xdr:to>
    <xdr:pic>
      <xdr:nvPicPr>
        <xdr:cNvPr id="6" name="Picture 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35680" y="1551305"/>
          <a:ext cx="519430" cy="301625"/>
        </a:xfrm>
        <a:prstGeom prst="rect">
          <a:avLst/>
        </a:prstGeom>
      </xdr:spPr>
    </xdr:pic>
    <xdr:clientData/>
  </xdr:twoCellAnchor>
  <xdr:twoCellAnchor>
    <xdr:from>
      <xdr:col>1</xdr:col>
      <xdr:colOff>2297430</xdr:colOff>
      <xdr:row>9</xdr:row>
      <xdr:rowOff>59055</xdr:rowOff>
    </xdr:from>
    <xdr:to>
      <xdr:col>1</xdr:col>
      <xdr:colOff>2689225</xdr:colOff>
      <xdr:row>9</xdr:row>
      <xdr:rowOff>373380</xdr:rowOff>
    </xdr:to>
    <xdr:pic>
      <xdr:nvPicPr>
        <xdr:cNvPr id="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9510" y="2591435"/>
          <a:ext cx="391795" cy="314325"/>
        </a:xfrm>
        <a:prstGeom prst="rect">
          <a:avLst/>
        </a:prstGeom>
      </xdr:spPr>
    </xdr:pic>
    <xdr:clientData/>
  </xdr:twoCellAnchor>
  <xdr:twoCellAnchor>
    <xdr:from>
      <xdr:col>1</xdr:col>
      <xdr:colOff>2192020</xdr:colOff>
      <xdr:row>10</xdr:row>
      <xdr:rowOff>12700</xdr:rowOff>
    </xdr:from>
    <xdr:to>
      <xdr:col>2</xdr:col>
      <xdr:colOff>0</xdr:colOff>
      <xdr:row>11</xdr:row>
      <xdr:rowOff>0</xdr:rowOff>
    </xdr:to>
    <xdr:pic>
      <xdr:nvPicPr>
        <xdr:cNvPr id="8" name="Picture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94100" y="2989580"/>
          <a:ext cx="505460" cy="431800"/>
        </a:xfrm>
        <a:prstGeom prst="rect">
          <a:avLst/>
        </a:prstGeom>
      </xdr:spPr>
    </xdr:pic>
    <xdr:clientData/>
  </xdr:twoCellAnchor>
  <xdr:twoCellAnchor>
    <xdr:from>
      <xdr:col>1</xdr:col>
      <xdr:colOff>2140585</xdr:colOff>
      <xdr:row>11</xdr:row>
      <xdr:rowOff>100330</xdr:rowOff>
    </xdr:from>
    <xdr:to>
      <xdr:col>1</xdr:col>
      <xdr:colOff>2891379</xdr:colOff>
      <xdr:row>11</xdr:row>
      <xdr:rowOff>586815</xdr:rowOff>
    </xdr:to>
    <xdr:pic>
      <xdr:nvPicPr>
        <xdr:cNvPr id="9" name="Picture 3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42665" y="3521710"/>
          <a:ext cx="556895" cy="344170"/>
        </a:xfrm>
        <a:prstGeom prst="rect">
          <a:avLst/>
        </a:prstGeom>
      </xdr:spPr>
    </xdr:pic>
    <xdr:clientData/>
  </xdr:twoCellAnchor>
  <xdr:twoCellAnchor>
    <xdr:from>
      <xdr:col>1</xdr:col>
      <xdr:colOff>2133600</xdr:colOff>
      <xdr:row>12</xdr:row>
      <xdr:rowOff>30480</xdr:rowOff>
    </xdr:from>
    <xdr:to>
      <xdr:col>1</xdr:col>
      <xdr:colOff>2653030</xdr:colOff>
      <xdr:row>13</xdr:row>
      <xdr:rowOff>17780</xdr:rowOff>
    </xdr:to>
    <xdr:pic>
      <xdr:nvPicPr>
        <xdr:cNvPr id="10" name="Picture 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35680" y="3896360"/>
          <a:ext cx="519430" cy="431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19</xdr:col>
      <xdr:colOff>263525</xdr:colOff>
      <xdr:row>20</xdr:row>
      <xdr:rowOff>183515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3003530" cy="4145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S01\Engineering%20Project\Documents%20and%20Settings\SXu01\Local%20Settings\Temporary%20Internet%20Files\Content.Outlook\SZVB9UH7\SEAT_numbers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S01\Engineering%20Project\JMC\X8\ECR&amp;ECN\ECR%20Document\X8-2008-005\DGoff%20dfm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S01\Engineering%20Project\JMC\X8\ECR&amp;ECN\ECR%20Document\X8-2008-005\LCEC_DPM5.2%20F5%20-%20DFMEA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sha-vnx01\nasvol01\WINUSERS\BRAD\MSOFFICE\EXCEL\365HA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sha-vnx01\nasvol01\WINUSERS\BRAD\MSOFFICE\EXCEL\TGMT25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P01\Public\Documents%20and%20Settings\MModreski\Local%20Settings\Temporary%20Internet%20Files\OLKBF\Documents%20and%20Settings\kkoenig\Local%20Settings\Temporary%20Internet%20Files\OLK33\ProTec%20Plus%20--%20Costed%20BOM%20--%202005%200801%20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B41V\&#21378;&#23478;&#21672;&#35810;\B41V&#21457;&#27873;-&#22806;&#21327;&#20214;&#28165;&#21333;%20-%20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Revis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HECK"/>
      <sheetName val="SVC2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Baseli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Mapping"/>
      <sheetName val="98上契約"/>
      <sheetName val="MOTO"/>
      <sheetName val="Labels"/>
      <sheetName val="Input"/>
      <sheetName val="Macro1"/>
      <sheetName val="Tables"/>
      <sheetName val="plant data - $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Labor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Precios Bumpcha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钢丝"/>
      <sheetName val="无纺布"/>
      <sheetName val="舒适性海绵"/>
      <sheetName val="刺毛条"/>
      <sheetName val="EPP"/>
    </sheetNames>
    <sheetDataSet>
      <sheetData sheetId="0">
        <row r="1">
          <cell r="I1" t="str">
            <v>未税</v>
          </cell>
        </row>
        <row r="2">
          <cell r="B2" t="str">
            <v>图纸号</v>
          </cell>
          <cell r="C2" t="str">
            <v>QAD号</v>
          </cell>
          <cell r="D2" t="str">
            <v>零部件名称</v>
          </cell>
          <cell r="E2" t="str">
            <v>图片</v>
          </cell>
          <cell r="F2" t="str">
            <v>类型</v>
          </cell>
          <cell r="G2" t="str">
            <v>型号</v>
          </cell>
          <cell r="H2" t="str">
            <v>重量/g</v>
          </cell>
          <cell r="I2" t="str">
            <v>自核目标价</v>
          </cell>
          <cell r="J2" t="str">
            <v>李尔价格</v>
          </cell>
          <cell r="K2" t="str">
            <v>目标价核定</v>
          </cell>
          <cell r="L2" t="str">
            <v>最终价格</v>
          </cell>
          <cell r="M2" t="str">
            <v>李尔未税价格</v>
          </cell>
          <cell r="N2" t="str">
            <v>降本率</v>
          </cell>
          <cell r="O2" t="str">
            <v>定点厂家</v>
          </cell>
          <cell r="P2" t="str">
            <v>账期</v>
          </cell>
          <cell r="Q2" t="str">
            <v>宇喆报价</v>
          </cell>
          <cell r="R2" t="str">
            <v>宇喆二次报价</v>
          </cell>
        </row>
        <row r="3">
          <cell r="B3" t="str">
            <v>BLB410513003 NCLR</v>
          </cell>
          <cell r="C3" t="str">
            <v>SCS0012403</v>
          </cell>
          <cell r="D3" t="str">
            <v>后排靠背发泡扶手框吊紧钢丝</v>
          </cell>
        </row>
        <row r="3">
          <cell r="F3" t="str">
            <v>钢丝</v>
          </cell>
          <cell r="G3" t="str">
            <v>70#  ø2</v>
          </cell>
          <cell r="H3">
            <v>24</v>
          </cell>
          <cell r="I3">
            <v>0.252</v>
          </cell>
          <cell r="J3">
            <v>0.57</v>
          </cell>
          <cell r="K3">
            <v>0.252</v>
          </cell>
          <cell r="L3">
            <v>0.252</v>
          </cell>
          <cell r="M3">
            <v>0.57</v>
          </cell>
          <cell r="N3">
            <v>-0.557894736842105</v>
          </cell>
          <cell r="O3" t="str">
            <v>海兴中盛</v>
          </cell>
          <cell r="P3" t="str">
            <v>原账期执行</v>
          </cell>
          <cell r="Q3">
            <v>0.53</v>
          </cell>
          <cell r="R3">
            <v>0.53</v>
          </cell>
        </row>
        <row r="4">
          <cell r="B4" t="str">
            <v>BLB410513004 NCLR</v>
          </cell>
          <cell r="C4" t="str">
            <v>SCS0012416</v>
          </cell>
          <cell r="D4" t="str">
            <v>靠背发泡扶手架钢丝</v>
          </cell>
        </row>
        <row r="4">
          <cell r="F4" t="str">
            <v>钢丝</v>
          </cell>
          <cell r="G4" t="str">
            <v>70# ø4.5</v>
          </cell>
          <cell r="H4">
            <v>135</v>
          </cell>
          <cell r="I4">
            <v>1.4175</v>
          </cell>
          <cell r="J4">
            <v>3.48</v>
          </cell>
          <cell r="K4">
            <v>1.4175</v>
          </cell>
          <cell r="L4">
            <v>1.5675</v>
          </cell>
          <cell r="M4">
            <v>3.48</v>
          </cell>
          <cell r="N4">
            <v>-0.549568965517241</v>
          </cell>
          <cell r="O4" t="str">
            <v>海兴中盛</v>
          </cell>
          <cell r="P4" t="str">
            <v>原账期执行</v>
          </cell>
          <cell r="Q4">
            <v>1.95</v>
          </cell>
          <cell r="R4">
            <v>1.95</v>
          </cell>
        </row>
        <row r="5">
          <cell r="B5" t="str">
            <v>BLB410613003 NCLR</v>
          </cell>
          <cell r="C5" t="str">
            <v>SCS0012397</v>
          </cell>
          <cell r="D5" t="str">
            <v>坐垫吊紧钢丝</v>
          </cell>
        </row>
        <row r="5">
          <cell r="F5" t="str">
            <v>钢丝</v>
          </cell>
          <cell r="G5" t="str">
            <v>70#  ø2</v>
          </cell>
          <cell r="H5">
            <v>28</v>
          </cell>
          <cell r="I5">
            <v>0.294</v>
          </cell>
          <cell r="J5">
            <v>0.68</v>
          </cell>
          <cell r="K5">
            <v>0.294</v>
          </cell>
          <cell r="L5">
            <v>0.294</v>
          </cell>
          <cell r="M5">
            <v>0.68</v>
          </cell>
          <cell r="N5">
            <v>-0.56764705882353</v>
          </cell>
          <cell r="O5" t="str">
            <v>海兴中盛</v>
          </cell>
          <cell r="P5" t="str">
            <v>原账期执行</v>
          </cell>
          <cell r="Q5">
            <v>0.5</v>
          </cell>
          <cell r="R5">
            <v>0.5</v>
          </cell>
        </row>
        <row r="6">
          <cell r="B6" t="str">
            <v>BLB410613004 NCLR</v>
          </cell>
          <cell r="C6" t="str">
            <v>SCS0012398</v>
          </cell>
          <cell r="D6" t="str">
            <v>坐垫景中间吊紧钢丝</v>
          </cell>
        </row>
        <row r="6">
          <cell r="F6" t="str">
            <v>钢丝</v>
          </cell>
          <cell r="G6" t="str">
            <v>70#  ø2</v>
          </cell>
          <cell r="H6">
            <v>10</v>
          </cell>
          <cell r="I6">
            <v>0.105</v>
          </cell>
          <cell r="J6">
            <v>0.28</v>
          </cell>
          <cell r="K6">
            <v>0.105</v>
          </cell>
          <cell r="L6">
            <v>0.155</v>
          </cell>
          <cell r="M6">
            <v>0.28</v>
          </cell>
          <cell r="N6">
            <v>-0.446428571428572</v>
          </cell>
          <cell r="O6" t="str">
            <v>海兴中盛</v>
          </cell>
          <cell r="P6" t="str">
            <v>原账期执行</v>
          </cell>
          <cell r="Q6">
            <v>0.18</v>
          </cell>
          <cell r="R6">
            <v>0.18</v>
          </cell>
        </row>
        <row r="7">
          <cell r="B7" t="str">
            <v>BLB410613005 NCLR</v>
          </cell>
          <cell r="C7" t="str">
            <v>SCS0012409</v>
          </cell>
          <cell r="D7" t="str">
            <v>60%坐垫吊紧钢丝景中左侧</v>
          </cell>
        </row>
        <row r="7">
          <cell r="F7" t="str">
            <v>钢丝</v>
          </cell>
          <cell r="G7" t="str">
            <v>70#  ø2</v>
          </cell>
          <cell r="H7">
            <v>15</v>
          </cell>
          <cell r="I7">
            <v>0.1575</v>
          </cell>
          <cell r="J7">
            <v>0.42</v>
          </cell>
          <cell r="K7">
            <v>0.1575</v>
          </cell>
          <cell r="L7">
            <v>0.2075</v>
          </cell>
          <cell r="M7">
            <v>0.42</v>
          </cell>
          <cell r="N7">
            <v>-0.505952380952381</v>
          </cell>
          <cell r="O7" t="str">
            <v>海兴中盛</v>
          </cell>
          <cell r="P7" t="str">
            <v>原账期执行</v>
          </cell>
          <cell r="Q7">
            <v>0.2</v>
          </cell>
          <cell r="R7">
            <v>0.2</v>
          </cell>
        </row>
        <row r="8">
          <cell r="B8" t="str">
            <v>BLB410613015 NCLR</v>
          </cell>
          <cell r="C8" t="str">
            <v>SCS0012411</v>
          </cell>
          <cell r="D8" t="str">
            <v>40%坐垫钢丝</v>
          </cell>
        </row>
        <row r="8">
          <cell r="F8" t="str">
            <v>钢丝</v>
          </cell>
          <cell r="G8" t="str">
            <v>70#  ø2</v>
          </cell>
          <cell r="H8">
            <v>5</v>
          </cell>
          <cell r="I8">
            <v>0.0525</v>
          </cell>
          <cell r="J8">
            <v>0.16</v>
          </cell>
          <cell r="K8">
            <v>0.0525</v>
          </cell>
          <cell r="L8">
            <v>0.0525</v>
          </cell>
          <cell r="M8">
            <v>0.16</v>
          </cell>
          <cell r="N8">
            <v>-0.671875</v>
          </cell>
          <cell r="O8" t="str">
            <v>海兴中盛</v>
          </cell>
          <cell r="P8" t="str">
            <v>原账期执行</v>
          </cell>
          <cell r="Q8">
            <v>0.18</v>
          </cell>
          <cell r="R8">
            <v>0.18</v>
          </cell>
        </row>
        <row r="9">
          <cell r="B9" t="str">
            <v>BLB410613018 NCLR</v>
          </cell>
          <cell r="C9" t="str">
            <v>SCS0012412</v>
          </cell>
          <cell r="D9" t="str">
            <v>60%坐垫后面套固定钢丝</v>
          </cell>
        </row>
        <row r="9">
          <cell r="F9" t="str">
            <v>钢丝</v>
          </cell>
          <cell r="G9" t="str">
            <v>70#  ø2</v>
          </cell>
          <cell r="H9">
            <v>7</v>
          </cell>
          <cell r="I9">
            <v>0.0735</v>
          </cell>
          <cell r="J9">
            <v>0.2</v>
          </cell>
          <cell r="K9">
            <v>0.0735</v>
          </cell>
          <cell r="L9">
            <v>0.0735</v>
          </cell>
          <cell r="M9">
            <v>0.2</v>
          </cell>
          <cell r="N9">
            <v>-0.6325</v>
          </cell>
          <cell r="O9" t="str">
            <v>海兴中盛</v>
          </cell>
          <cell r="P9" t="str">
            <v>原账期执行</v>
          </cell>
          <cell r="Q9">
            <v>0.22</v>
          </cell>
          <cell r="R9">
            <v>0.22</v>
          </cell>
        </row>
        <row r="10">
          <cell r="B10" t="str">
            <v>BLB410513007 NCLR</v>
          </cell>
          <cell r="C10" t="str">
            <v>SCS0012417</v>
          </cell>
          <cell r="D10" t="str">
            <v>卷收器</v>
          </cell>
        </row>
        <row r="10">
          <cell r="F10" t="str">
            <v>无纺布</v>
          </cell>
          <cell r="G10" t="str">
            <v>600g/㎡</v>
          </cell>
          <cell r="H10">
            <v>20</v>
          </cell>
          <cell r="I10">
            <v>1.184788</v>
          </cell>
          <cell r="J10">
            <v>1.11</v>
          </cell>
          <cell r="K10">
            <v>1.11</v>
          </cell>
          <cell r="L10">
            <v>1.11</v>
          </cell>
          <cell r="M10">
            <v>1.11</v>
          </cell>
          <cell r="N10">
            <v>0</v>
          </cell>
          <cell r="O10" t="str">
            <v>北京宇喆</v>
          </cell>
          <cell r="P10" t="str">
            <v>原账期执行</v>
          </cell>
          <cell r="Q10">
            <v>1.15</v>
          </cell>
          <cell r="R10">
            <v>1.11</v>
          </cell>
        </row>
        <row r="11">
          <cell r="B11" t="str">
            <v>BLB410513016 NCLR</v>
          </cell>
          <cell r="C11" t="str">
            <v>SCS0012419</v>
          </cell>
          <cell r="D11" t="str">
            <v>6分肩部无纺布</v>
          </cell>
        </row>
        <row r="11">
          <cell r="F11" t="str">
            <v>无纺布</v>
          </cell>
          <cell r="G11" t="str">
            <v>600g/㎡</v>
          </cell>
          <cell r="H11">
            <v>5</v>
          </cell>
          <cell r="I11">
            <v>0.6115120974</v>
          </cell>
          <cell r="J11">
            <v>1.21</v>
          </cell>
          <cell r="K11">
            <v>0.6115120974</v>
          </cell>
          <cell r="L11">
            <v>0.61</v>
          </cell>
          <cell r="M11">
            <v>1.21</v>
          </cell>
          <cell r="N11">
            <v>-0.495867768595041</v>
          </cell>
          <cell r="O11" t="str">
            <v>北京宇喆</v>
          </cell>
          <cell r="P11" t="str">
            <v>原账期执行</v>
          </cell>
          <cell r="Q11">
            <v>0.85</v>
          </cell>
          <cell r="R11">
            <v>0.61</v>
          </cell>
        </row>
        <row r="12">
          <cell r="B12" t="str">
            <v>BLB410513017 NCLR</v>
          </cell>
          <cell r="C12" t="str">
            <v>SCS0012420</v>
          </cell>
          <cell r="D12" t="str">
            <v>6分中间无纺布</v>
          </cell>
        </row>
        <row r="12">
          <cell r="F12" t="str">
            <v>无纺布</v>
          </cell>
          <cell r="G12" t="str">
            <v>600g/㎡</v>
          </cell>
          <cell r="H12">
            <v>8</v>
          </cell>
          <cell r="I12">
            <v>0.644315139</v>
          </cell>
          <cell r="J12">
            <v>1.552</v>
          </cell>
          <cell r="K12">
            <v>0.644315139</v>
          </cell>
          <cell r="L12">
            <v>0.64</v>
          </cell>
          <cell r="M12">
            <v>1.552</v>
          </cell>
          <cell r="N12">
            <v>-0.587628865979381</v>
          </cell>
          <cell r="O12" t="str">
            <v>北京宇喆</v>
          </cell>
          <cell r="P12" t="str">
            <v>原账期执行</v>
          </cell>
          <cell r="Q12">
            <v>1</v>
          </cell>
          <cell r="R12">
            <v>0.64</v>
          </cell>
        </row>
        <row r="13">
          <cell r="B13" t="str">
            <v>BLB410513018 NCLR</v>
          </cell>
          <cell r="C13" t="str">
            <v>SCS0012425</v>
          </cell>
          <cell r="D13" t="str">
            <v>6分下部无纺布</v>
          </cell>
        </row>
        <row r="13">
          <cell r="F13" t="str">
            <v>无纺布</v>
          </cell>
          <cell r="G13" t="str">
            <v>80g/㎡</v>
          </cell>
          <cell r="H13">
            <v>8</v>
          </cell>
          <cell r="I13">
            <v>0.42847744</v>
          </cell>
          <cell r="J13">
            <v>0.672</v>
          </cell>
          <cell r="K13">
            <v>0.25</v>
          </cell>
          <cell r="L13">
            <v>0.25</v>
          </cell>
          <cell r="M13">
            <v>0.672</v>
          </cell>
          <cell r="N13">
            <v>-0.62797619047619</v>
          </cell>
          <cell r="O13" t="str">
            <v>北京宇喆</v>
          </cell>
          <cell r="P13" t="str">
            <v>原账期执行</v>
          </cell>
          <cell r="Q13">
            <v>0.25</v>
          </cell>
          <cell r="R13">
            <v>0.25</v>
          </cell>
        </row>
        <row r="14">
          <cell r="B14" t="str">
            <v>BLB410513019 NCLR</v>
          </cell>
          <cell r="C14" t="str">
            <v>SCS0012428</v>
          </cell>
          <cell r="D14" t="str">
            <v>4分下部无纺布</v>
          </cell>
        </row>
        <row r="14">
          <cell r="F14" t="str">
            <v>无纺布</v>
          </cell>
          <cell r="G14" t="str">
            <v>80g/㎡</v>
          </cell>
          <cell r="H14">
            <v>4</v>
          </cell>
          <cell r="I14">
            <v>0.41714432</v>
          </cell>
          <cell r="J14">
            <v>0.504</v>
          </cell>
          <cell r="K14">
            <v>0.2</v>
          </cell>
          <cell r="L14">
            <v>0.2</v>
          </cell>
          <cell r="M14">
            <v>0.504</v>
          </cell>
          <cell r="N14">
            <v>-0.603174603174603</v>
          </cell>
          <cell r="O14" t="str">
            <v>北京宇喆</v>
          </cell>
          <cell r="P14" t="str">
            <v>原账期执行</v>
          </cell>
          <cell r="Q14">
            <v>0.2</v>
          </cell>
          <cell r="R14">
            <v>0.2</v>
          </cell>
        </row>
        <row r="15">
          <cell r="B15" t="str">
            <v>BLB410613019 NCLR</v>
          </cell>
          <cell r="C15" t="str">
            <v>SCS0012430</v>
          </cell>
          <cell r="D15" t="str">
            <v>60%坐垫无纺布</v>
          </cell>
        </row>
        <row r="15">
          <cell r="F15" t="str">
            <v>无纺布</v>
          </cell>
          <cell r="G15" t="str">
            <v>80g/㎡</v>
          </cell>
          <cell r="H15">
            <v>35</v>
          </cell>
          <cell r="I15">
            <v>0.4887904</v>
          </cell>
          <cell r="J15">
            <v>1.62</v>
          </cell>
          <cell r="K15">
            <v>0.4887904</v>
          </cell>
          <cell r="L15">
            <v>1.6</v>
          </cell>
          <cell r="M15">
            <v>1.62</v>
          </cell>
          <cell r="N15">
            <v>-0.0123456790123457</v>
          </cell>
          <cell r="O15" t="str">
            <v>北京宇喆</v>
          </cell>
          <cell r="P15" t="str">
            <v>原账期执行</v>
          </cell>
          <cell r="Q15">
            <v>1.6</v>
          </cell>
          <cell r="R15">
            <v>1.6</v>
          </cell>
        </row>
        <row r="16">
          <cell r="B16" t="str">
            <v>BLB410613020 NCLR</v>
          </cell>
          <cell r="C16" t="str">
            <v>SCS0012431</v>
          </cell>
          <cell r="D16" t="str">
            <v>40%坐垫无纺布</v>
          </cell>
        </row>
        <row r="16">
          <cell r="F16" t="str">
            <v>无纺布</v>
          </cell>
          <cell r="G16" t="str">
            <v>80g/㎡</v>
          </cell>
          <cell r="H16">
            <v>35</v>
          </cell>
          <cell r="I16">
            <v>0.48902336</v>
          </cell>
          <cell r="J16">
            <v>1.62</v>
          </cell>
          <cell r="K16">
            <v>0.48902336</v>
          </cell>
          <cell r="L16">
            <v>1.6</v>
          </cell>
          <cell r="M16">
            <v>1.62</v>
          </cell>
          <cell r="N16">
            <v>-0.0123456790123457</v>
          </cell>
          <cell r="O16" t="str">
            <v>北京宇喆</v>
          </cell>
          <cell r="P16" t="str">
            <v>原账期执行</v>
          </cell>
          <cell r="Q16">
            <v>1.6</v>
          </cell>
          <cell r="R16">
            <v>1.6</v>
          </cell>
        </row>
        <row r="17">
          <cell r="B17" t="str">
            <v>BLB410513008 NCLR</v>
          </cell>
          <cell r="C17" t="str">
            <v>SCS0012406</v>
          </cell>
          <cell r="D17" t="str">
            <v>靠背内区域软泡</v>
          </cell>
        </row>
        <row r="17">
          <cell r="F17" t="str">
            <v>舒适海绵</v>
          </cell>
          <cell r="G17" t="str">
            <v>（40±5）kg/m³</v>
          </cell>
          <cell r="H17">
            <v>5</v>
          </cell>
          <cell r="I17">
            <v>0.407462</v>
          </cell>
          <cell r="J17">
            <v>0.36</v>
          </cell>
          <cell r="K17">
            <v>0.36</v>
          </cell>
          <cell r="L17">
            <v>0.345</v>
          </cell>
          <cell r="M17">
            <v>0.36</v>
          </cell>
          <cell r="N17">
            <v>-0.0416666666666667</v>
          </cell>
          <cell r="O17" t="str">
            <v>北京宇喆</v>
          </cell>
          <cell r="P17" t="str">
            <v>原账期执行</v>
          </cell>
          <cell r="Q17">
            <v>0.45</v>
          </cell>
          <cell r="R17">
            <v>0.345</v>
          </cell>
        </row>
        <row r="18">
          <cell r="B18" t="str">
            <v>BLB410513011 NCLR</v>
          </cell>
          <cell r="C18" t="str">
            <v>SCS0012407</v>
          </cell>
          <cell r="D18" t="str">
            <v>靠背中间区域软泡上</v>
          </cell>
        </row>
        <row r="18">
          <cell r="F18" t="str">
            <v>舒适海绵</v>
          </cell>
          <cell r="G18" t="str">
            <v>（40±5）kg/m³</v>
          </cell>
          <cell r="H18">
            <v>20</v>
          </cell>
          <cell r="I18">
            <v>1.7754</v>
          </cell>
          <cell r="J18">
            <v>1.17</v>
          </cell>
          <cell r="K18">
            <v>1.17</v>
          </cell>
          <cell r="L18">
            <v>1.5</v>
          </cell>
          <cell r="M18">
            <v>1.17</v>
          </cell>
          <cell r="N18">
            <v>0.282051282051282</v>
          </cell>
          <cell r="O18" t="str">
            <v>北京宇喆</v>
          </cell>
          <cell r="P18" t="str">
            <v>原账期执行</v>
          </cell>
          <cell r="Q18">
            <v>1.8</v>
          </cell>
          <cell r="R18">
            <v>1.5</v>
          </cell>
        </row>
        <row r="19">
          <cell r="B19" t="str">
            <v>BLB410513012 NCLR</v>
          </cell>
          <cell r="C19" t="str">
            <v>SCS0012418</v>
          </cell>
          <cell r="D19" t="str">
            <v>靠背中间区域软泡下</v>
          </cell>
        </row>
        <row r="19">
          <cell r="F19" t="str">
            <v>舒适海绵</v>
          </cell>
          <cell r="G19" t="str">
            <v>（40±5）kg/m³</v>
          </cell>
          <cell r="H19">
            <v>56</v>
          </cell>
          <cell r="I19">
            <v>2.23674</v>
          </cell>
          <cell r="J19">
            <v>3.4</v>
          </cell>
          <cell r="K19">
            <v>2.23674</v>
          </cell>
          <cell r="L19">
            <v>2.95</v>
          </cell>
          <cell r="M19">
            <v>3.4</v>
          </cell>
          <cell r="N19">
            <v>-0.132352941176471</v>
          </cell>
          <cell r="O19" t="str">
            <v>北京宇喆</v>
          </cell>
          <cell r="P19" t="str">
            <v>原账期执行</v>
          </cell>
          <cell r="Q19">
            <v>5.1</v>
          </cell>
          <cell r="R19">
            <v>2.95</v>
          </cell>
        </row>
        <row r="20">
          <cell r="B20" t="str">
            <v>BLB410513013 NCLR</v>
          </cell>
          <cell r="C20" t="str">
            <v>SCS0012408</v>
          </cell>
          <cell r="D20" t="str">
            <v>靠背外区域软泡</v>
          </cell>
        </row>
        <row r="20">
          <cell r="F20" t="str">
            <v>舒适海绵</v>
          </cell>
          <cell r="G20" t="str">
            <v>（40±5）kg/m³</v>
          </cell>
          <cell r="H20">
            <v>5</v>
          </cell>
          <cell r="I20">
            <v>0.27797</v>
          </cell>
          <cell r="J20">
            <v>0.37</v>
          </cell>
          <cell r="K20">
            <v>0.27797</v>
          </cell>
          <cell r="L20">
            <v>0.34</v>
          </cell>
          <cell r="M20">
            <v>0.37</v>
          </cell>
          <cell r="N20">
            <v>-0.081081081081081</v>
          </cell>
          <cell r="O20" t="str">
            <v>北京宇喆</v>
          </cell>
          <cell r="P20" t="str">
            <v>原账期执行</v>
          </cell>
          <cell r="Q20">
            <v>0.45</v>
          </cell>
          <cell r="R20">
            <v>0.34</v>
          </cell>
        </row>
        <row r="21">
          <cell r="B21" t="str">
            <v>BLB410613007 NCLR</v>
          </cell>
          <cell r="C21" t="str">
            <v>SCS0012399</v>
          </cell>
          <cell r="D21" t="str">
            <v>坐垫中间前区软泡</v>
          </cell>
        </row>
        <row r="21">
          <cell r="F21" t="str">
            <v>舒适海绵</v>
          </cell>
          <cell r="G21" t="str">
            <v>（40±5）kg/m³</v>
          </cell>
          <cell r="H21">
            <v>21</v>
          </cell>
          <cell r="I21">
            <v>1.037685</v>
          </cell>
          <cell r="J21">
            <v>1.25</v>
          </cell>
          <cell r="K21">
            <v>1.037685</v>
          </cell>
          <cell r="L21">
            <v>1.25</v>
          </cell>
          <cell r="M21">
            <v>1.25</v>
          </cell>
          <cell r="N21">
            <v>0</v>
          </cell>
          <cell r="O21" t="str">
            <v>北京宇喆</v>
          </cell>
          <cell r="P21" t="str">
            <v>原账期执行</v>
          </cell>
          <cell r="Q21">
            <v>1.89</v>
          </cell>
          <cell r="R21">
            <v>1.25</v>
          </cell>
        </row>
        <row r="22">
          <cell r="B22" t="str">
            <v>BLB410613008 NCLR</v>
          </cell>
          <cell r="C22" t="str">
            <v>SCS0012410</v>
          </cell>
          <cell r="D22" t="str">
            <v>坐垫中间后区软泡</v>
          </cell>
        </row>
        <row r="22">
          <cell r="F22" t="str">
            <v>舒适海绵</v>
          </cell>
          <cell r="G22" t="str">
            <v>（40±5）kg/m³</v>
          </cell>
          <cell r="H22">
            <v>40</v>
          </cell>
          <cell r="I22">
            <v>2.075799</v>
          </cell>
          <cell r="J22">
            <v>2.14</v>
          </cell>
          <cell r="K22">
            <v>2.075799</v>
          </cell>
          <cell r="L22">
            <v>2.6</v>
          </cell>
          <cell r="M22">
            <v>2.14</v>
          </cell>
          <cell r="N22">
            <v>0.214953271028037</v>
          </cell>
          <cell r="O22" t="str">
            <v>北京宇喆</v>
          </cell>
          <cell r="P22" t="str">
            <v>原账期执行</v>
          </cell>
          <cell r="Q22">
            <v>3.6</v>
          </cell>
          <cell r="R22">
            <v>2.6</v>
          </cell>
        </row>
        <row r="23">
          <cell r="B23" t="str">
            <v>BLB410613013 NCLR</v>
          </cell>
          <cell r="C23" t="str">
            <v>SCS0012400</v>
          </cell>
          <cell r="D23" t="str">
            <v>坐垫内侧区域软泡</v>
          </cell>
        </row>
        <row r="23">
          <cell r="F23" t="str">
            <v>舒适海绵</v>
          </cell>
          <cell r="G23" t="str">
            <v>（40±5）kg/m³</v>
          </cell>
          <cell r="H23">
            <v>6</v>
          </cell>
          <cell r="I23">
            <v>0.3459225</v>
          </cell>
          <cell r="J23">
            <v>0.53</v>
          </cell>
          <cell r="K23">
            <v>0.3459225</v>
          </cell>
          <cell r="L23">
            <v>0.41</v>
          </cell>
          <cell r="M23">
            <v>0.53</v>
          </cell>
          <cell r="N23">
            <v>-0.226415094339623</v>
          </cell>
          <cell r="O23" t="str">
            <v>北京宇喆</v>
          </cell>
          <cell r="P23" t="str">
            <v>原账期执行</v>
          </cell>
          <cell r="Q23">
            <v>0.54</v>
          </cell>
          <cell r="R23">
            <v>0.41</v>
          </cell>
        </row>
        <row r="24">
          <cell r="B24" t="str">
            <v>BLB410613014 NCLR</v>
          </cell>
          <cell r="C24" t="str">
            <v>SCS0012401</v>
          </cell>
          <cell r="D24" t="str">
            <v>坐垫外侧区域软泡</v>
          </cell>
        </row>
        <row r="24">
          <cell r="F24" t="str">
            <v>舒适海绵</v>
          </cell>
          <cell r="G24" t="str">
            <v>（40±5）kg/m³</v>
          </cell>
          <cell r="H24">
            <v>7</v>
          </cell>
          <cell r="I24">
            <v>0.601788</v>
          </cell>
          <cell r="J24">
            <v>0.56</v>
          </cell>
          <cell r="K24">
            <v>0.56</v>
          </cell>
          <cell r="L24">
            <v>0.54</v>
          </cell>
          <cell r="M24">
            <v>0.56</v>
          </cell>
          <cell r="N24">
            <v>-0.0357142857142857</v>
          </cell>
          <cell r="O24" t="str">
            <v>北京宇喆</v>
          </cell>
          <cell r="P24" t="str">
            <v>原账期执行</v>
          </cell>
          <cell r="Q24">
            <v>0.63</v>
          </cell>
          <cell r="R24">
            <v>0.54</v>
          </cell>
        </row>
        <row r="25">
          <cell r="B25" t="str">
            <v>BLB410513005 NCLR</v>
          </cell>
          <cell r="C25" t="str">
            <v>SCS0012404</v>
          </cell>
          <cell r="D25" t="str">
            <v>刺毛条_aplix 225LL_120*10mm</v>
          </cell>
        </row>
        <row r="25">
          <cell r="F25" t="str">
            <v>刺毛条</v>
          </cell>
          <cell r="G25" t="str">
            <v>PBT Nelon</v>
          </cell>
          <cell r="H25">
            <v>4</v>
          </cell>
          <cell r="I25">
            <v>0.36</v>
          </cell>
          <cell r="J25">
            <v>0.42</v>
          </cell>
          <cell r="K25">
            <v>0.36</v>
          </cell>
          <cell r="L25">
            <v>0.42</v>
          </cell>
          <cell r="M25">
            <v>0.42</v>
          </cell>
          <cell r="N25">
            <v>0</v>
          </cell>
          <cell r="O25" t="str">
            <v>上海绽奇</v>
          </cell>
          <cell r="P25" t="str">
            <v>原账期执行</v>
          </cell>
        </row>
        <row r="26">
          <cell r="B26" t="str">
            <v>BLB410513006 NCLR</v>
          </cell>
          <cell r="C26" t="str">
            <v>SCS0012405</v>
          </cell>
          <cell r="D26" t="str">
            <v>刺毛条_aplix 225LL_160*10mm</v>
          </cell>
        </row>
        <row r="26">
          <cell r="F26" t="str">
            <v>刺毛条</v>
          </cell>
          <cell r="G26" t="str">
            <v>PBT Nelon</v>
          </cell>
          <cell r="H26">
            <v>5</v>
          </cell>
          <cell r="I26">
            <v>0.48</v>
          </cell>
          <cell r="J26">
            <v>0.52</v>
          </cell>
          <cell r="K26">
            <v>0.48</v>
          </cell>
          <cell r="L26">
            <v>0.52</v>
          </cell>
          <cell r="M26">
            <v>0.52</v>
          </cell>
          <cell r="N26">
            <v>0</v>
          </cell>
          <cell r="O26" t="str">
            <v>上海绽奇</v>
          </cell>
          <cell r="P26" t="str">
            <v>原账期执行</v>
          </cell>
        </row>
        <row r="27">
          <cell r="B27" t="str">
            <v>BLB410613012 NCLR</v>
          </cell>
          <cell r="C27" t="str">
            <v>SCS0012424</v>
          </cell>
          <cell r="D27" t="str">
            <v>60%坐垫EPP_右
60P_CUSHION_EPP_RH</v>
          </cell>
        </row>
        <row r="27">
          <cell r="F27" t="str">
            <v>EPP</v>
          </cell>
          <cell r="G27" t="str">
            <v>EPP Density:
50kg/m3</v>
          </cell>
          <cell r="H27">
            <v>71</v>
          </cell>
          <cell r="I27">
            <v>3.3535</v>
          </cell>
          <cell r="J27">
            <v>3.53</v>
          </cell>
          <cell r="K27">
            <v>3.3535</v>
          </cell>
          <cell r="L27" t="str">
            <v>暂未报价</v>
          </cell>
          <cell r="M27">
            <v>3.52</v>
          </cell>
          <cell r="N27" t="e">
            <v>#VALUE!</v>
          </cell>
          <cell r="O27" t="str">
            <v>安徽祥欣新材料科技有限公司</v>
          </cell>
          <cell r="P27" t="str">
            <v>90天账期，电汇或银行承兑结算</v>
          </cell>
        </row>
        <row r="28">
          <cell r="B28" t="str">
            <v>BLB410613009 NCLR</v>
          </cell>
          <cell r="C28" t="str">
            <v>SCS0012423</v>
          </cell>
          <cell r="D28" t="str">
            <v>40%坐垫EPP
40P_CUSHION_EPP</v>
          </cell>
        </row>
        <row r="28">
          <cell r="F28" t="str">
            <v>EPP</v>
          </cell>
          <cell r="G28" t="str">
            <v>EPP Density:
50kg/m3</v>
          </cell>
          <cell r="H28">
            <v>71</v>
          </cell>
          <cell r="I28">
            <v>3.363</v>
          </cell>
          <cell r="J28">
            <v>3.54</v>
          </cell>
          <cell r="K28">
            <v>3.363</v>
          </cell>
          <cell r="L28" t="str">
            <v>暂未报价</v>
          </cell>
          <cell r="M28">
            <v>3.54</v>
          </cell>
          <cell r="N28" t="e">
            <v>#VALUE!</v>
          </cell>
          <cell r="O28" t="str">
            <v>安徽祥欣新材料科技有限公司</v>
          </cell>
          <cell r="P28" t="str">
            <v>90天账期，电汇或银行承兑结算</v>
          </cell>
        </row>
        <row r="29">
          <cell r="C29" t="str">
            <v>TAT0010209</v>
          </cell>
          <cell r="D29" t="str">
            <v>塑料袋</v>
          </cell>
        </row>
        <row r="29">
          <cell r="F29" t="str">
            <v>包装</v>
          </cell>
          <cell r="G29" t="str">
            <v>装1套发泡</v>
          </cell>
        </row>
        <row r="29">
          <cell r="L29">
            <v>1.6</v>
          </cell>
        </row>
        <row r="29">
          <cell r="O29" t="str">
            <v>保俊成</v>
          </cell>
          <cell r="P29" t="str">
            <v>原账期执行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a:spPr>
      <a:bodyPr vertOverflow="clip" wrap="square" lIns="91440" tIns="45720" rIns="91440" bIns="4572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1"/>
  <sheetViews>
    <sheetView view="pageBreakPreview" zoomScaleNormal="100" workbookViewId="0">
      <selection activeCell="N13" sqref="N13"/>
    </sheetView>
  </sheetViews>
  <sheetFormatPr defaultColWidth="8.75" defaultRowHeight="15.6" outlineLevelCol="7"/>
  <cols>
    <col min="1" max="1" width="9" customWidth="1"/>
    <col min="3" max="3" width="4.625" customWidth="1"/>
    <col min="4" max="4" width="13.5" customWidth="1"/>
    <col min="6" max="6" width="16.5" customWidth="1"/>
  </cols>
  <sheetData>
    <row r="1" spans="1:1">
      <c r="A1" t="s">
        <v>0</v>
      </c>
    </row>
    <row r="9" ht="9" customHeight="1"/>
    <row r="10" hidden="1"/>
    <row r="11" hidden="1"/>
    <row r="12" ht="74.25" customHeight="1" spans="2:8">
      <c r="B12" s="744" t="s">
        <v>1</v>
      </c>
      <c r="C12" s="745"/>
      <c r="D12" s="745"/>
      <c r="E12" s="745"/>
      <c r="F12" s="745"/>
      <c r="G12" s="745"/>
      <c r="H12" s="745"/>
    </row>
    <row r="15" ht="16.35" spans="4:6">
      <c r="D15" t="s">
        <v>2</v>
      </c>
      <c r="E15" s="746"/>
      <c r="F15" s="747"/>
    </row>
    <row r="18" ht="16.35" spans="4:6">
      <c r="D18" t="s">
        <v>3</v>
      </c>
      <c r="E18" s="748"/>
      <c r="F18" s="748"/>
    </row>
    <row r="20" ht="18" customHeight="1"/>
    <row r="21" ht="16.35" spans="4:6">
      <c r="D21" t="s">
        <v>4</v>
      </c>
      <c r="E21" s="747"/>
      <c r="F21" s="747"/>
    </row>
    <row r="22" ht="18" customHeight="1"/>
    <row r="23" ht="16.35" spans="4:6">
      <c r="D23" t="s">
        <v>5</v>
      </c>
      <c r="E23" s="747"/>
      <c r="F23" s="747"/>
    </row>
    <row r="24" ht="18" customHeight="1"/>
    <row r="25" ht="16.35" spans="4:6">
      <c r="D25" t="s">
        <v>6</v>
      </c>
      <c r="E25" s="747"/>
      <c r="F25" s="747"/>
    </row>
    <row r="33" ht="22.2" spans="4:7">
      <c r="D33" s="749" t="s">
        <v>7</v>
      </c>
      <c r="E33" s="749"/>
      <c r="F33" s="749"/>
      <c r="G33" s="749"/>
    </row>
    <row r="34" ht="5.25" customHeight="1"/>
    <row r="35" ht="20.4" spans="4:7">
      <c r="D35" s="750" t="s">
        <v>8</v>
      </c>
      <c r="E35" s="750"/>
      <c r="F35" s="750"/>
      <c r="G35" s="750"/>
    </row>
    <row r="37" spans="1:1">
      <c r="A37" s="751" t="s">
        <v>9</v>
      </c>
    </row>
    <row r="38" spans="1:1">
      <c r="A38" s="751" t="s">
        <v>10</v>
      </c>
    </row>
    <row r="39" spans="1:1">
      <c r="A39" s="751" t="s">
        <v>11</v>
      </c>
    </row>
    <row r="40" spans="1:1">
      <c r="A40" s="751" t="s">
        <v>12</v>
      </c>
    </row>
    <row r="41" spans="1:1">
      <c r="A41" s="752" t="s">
        <v>13</v>
      </c>
    </row>
  </sheetData>
  <mergeCells count="9">
    <mergeCell ref="B12:H12"/>
    <mergeCell ref="E15:F15"/>
    <mergeCell ref="E18:F18"/>
    <mergeCell ref="E21:F21"/>
    <mergeCell ref="E23:F23"/>
    <mergeCell ref="E25:F25"/>
    <mergeCell ref="D33:G33"/>
    <mergeCell ref="D35:G35"/>
    <mergeCell ref="B8:C9"/>
  </mergeCells>
  <pageMargins left="0.75" right="0.75" top="1" bottom="1" header="0.5" footer="0.5"/>
  <pageSetup paperSize="9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7"/>
  <sheetViews>
    <sheetView zoomScale="130" zoomScaleNormal="130" workbookViewId="0">
      <pane xSplit="1" ySplit="4" topLeftCell="B13" activePane="bottomRight" state="frozen"/>
      <selection/>
      <selection pane="topRight"/>
      <selection pane="bottomLeft"/>
      <selection pane="bottomRight" activeCell="D19" sqref="D19"/>
    </sheetView>
  </sheetViews>
  <sheetFormatPr defaultColWidth="8" defaultRowHeight="13.2" outlineLevelCol="4"/>
  <cols>
    <col min="1" max="1" width="16.25" style="731" customWidth="1"/>
    <col min="2" max="2" width="14.25" style="732" customWidth="1"/>
    <col min="3" max="3" width="14.25" style="731" customWidth="1"/>
    <col min="4" max="4" width="57" style="731" customWidth="1"/>
    <col min="5" max="5" width="13.5" style="731" customWidth="1"/>
    <col min="6" max="16384" width="8" style="731"/>
  </cols>
  <sheetData>
    <row r="1" ht="20.1" customHeight="1" spans="1:5">
      <c r="A1" s="733" t="s">
        <v>14</v>
      </c>
      <c r="B1" s="733"/>
      <c r="C1" s="733"/>
      <c r="D1" s="733"/>
      <c r="E1" s="733"/>
    </row>
    <row r="2" ht="20.1" customHeight="1" spans="1:5">
      <c r="A2" s="733"/>
      <c r="B2" s="733"/>
      <c r="C2" s="733"/>
      <c r="D2" s="733"/>
      <c r="E2" s="733"/>
    </row>
    <row r="3" ht="20.1" customHeight="1" spans="1:5">
      <c r="A3" s="734" t="s">
        <v>15</v>
      </c>
      <c r="B3" s="735" t="s">
        <v>16</v>
      </c>
      <c r="C3" s="734" t="s">
        <v>17</v>
      </c>
      <c r="D3" s="734" t="s">
        <v>18</v>
      </c>
      <c r="E3" s="734" t="s">
        <v>19</v>
      </c>
    </row>
    <row r="4" ht="20.1" customHeight="1" spans="1:5">
      <c r="A4" s="736">
        <v>44533</v>
      </c>
      <c r="B4" s="735"/>
      <c r="C4" s="734">
        <v>1</v>
      </c>
      <c r="D4" s="737" t="s">
        <v>20</v>
      </c>
      <c r="E4" s="734"/>
    </row>
    <row r="5" ht="87" customHeight="1" spans="1:5">
      <c r="A5" s="736">
        <v>44537</v>
      </c>
      <c r="B5" s="735"/>
      <c r="C5" s="734">
        <v>2</v>
      </c>
      <c r="D5" s="738" t="s">
        <v>21</v>
      </c>
      <c r="E5" s="734"/>
    </row>
    <row r="6" ht="38.45" customHeight="1" spans="1:5">
      <c r="A6" s="736">
        <v>44538</v>
      </c>
      <c r="B6" s="735"/>
      <c r="C6" s="734">
        <v>3</v>
      </c>
      <c r="D6" s="738" t="s">
        <v>22</v>
      </c>
      <c r="E6" s="734"/>
    </row>
    <row r="7" ht="87.6" customHeight="1" spans="1:5">
      <c r="A7" s="736">
        <v>44539</v>
      </c>
      <c r="B7" s="735"/>
      <c r="C7" s="734">
        <v>4</v>
      </c>
      <c r="D7" s="738" t="s">
        <v>23</v>
      </c>
      <c r="E7" s="734"/>
    </row>
    <row r="8" ht="80.25" customHeight="1" spans="1:5">
      <c r="A8" s="736">
        <v>44545</v>
      </c>
      <c r="B8" s="735"/>
      <c r="C8" s="734">
        <v>5</v>
      </c>
      <c r="D8" s="738" t="s">
        <v>24</v>
      </c>
      <c r="E8" s="734"/>
    </row>
    <row r="9" ht="48" customHeight="1" spans="1:5">
      <c r="A9" s="736">
        <v>44572</v>
      </c>
      <c r="B9" s="735"/>
      <c r="C9" s="734">
        <v>6</v>
      </c>
      <c r="D9" s="738" t="s">
        <v>25</v>
      </c>
      <c r="E9" s="734"/>
    </row>
    <row r="10" ht="44.25" customHeight="1" spans="1:5">
      <c r="A10" s="736">
        <v>44649</v>
      </c>
      <c r="B10" s="735"/>
      <c r="C10" s="734">
        <v>7</v>
      </c>
      <c r="D10" s="739" t="s">
        <v>26</v>
      </c>
      <c r="E10" s="734"/>
    </row>
    <row r="11" ht="111.75" customHeight="1" spans="1:5">
      <c r="A11" s="736">
        <v>44697</v>
      </c>
      <c r="B11" s="735"/>
      <c r="C11" s="734">
        <v>8</v>
      </c>
      <c r="D11" s="739" t="s">
        <v>27</v>
      </c>
      <c r="E11" s="734"/>
    </row>
    <row r="12" ht="37.5" customHeight="1" spans="1:5">
      <c r="A12" s="736">
        <v>44735</v>
      </c>
      <c r="B12" s="735"/>
      <c r="C12" s="734">
        <v>9</v>
      </c>
      <c r="D12" s="740" t="s">
        <v>28</v>
      </c>
      <c r="E12" s="734"/>
    </row>
    <row r="13" ht="106.5" customHeight="1" spans="1:5">
      <c r="A13" s="736">
        <v>44907</v>
      </c>
      <c r="B13" s="735"/>
      <c r="C13" s="734">
        <v>10</v>
      </c>
      <c r="D13" s="739" t="s">
        <v>29</v>
      </c>
      <c r="E13" s="734"/>
    </row>
    <row r="14" spans="1:5">
      <c r="A14" s="736">
        <v>44923</v>
      </c>
      <c r="B14" s="735"/>
      <c r="C14" s="734">
        <v>11</v>
      </c>
      <c r="D14" s="739" t="s">
        <v>30</v>
      </c>
      <c r="E14" s="734"/>
    </row>
    <row r="15" spans="1:5">
      <c r="A15" s="736">
        <v>44958</v>
      </c>
      <c r="B15" s="735"/>
      <c r="C15" s="734">
        <v>12</v>
      </c>
      <c r="D15" s="739"/>
      <c r="E15" s="734"/>
    </row>
    <row r="16" spans="1:5">
      <c r="A16" s="736">
        <v>45138</v>
      </c>
      <c r="B16" s="735"/>
      <c r="C16" s="734">
        <v>13</v>
      </c>
      <c r="D16" s="741" t="s">
        <v>31</v>
      </c>
      <c r="E16" s="734"/>
    </row>
    <row r="17" spans="1:5">
      <c r="A17" s="736">
        <v>45182</v>
      </c>
      <c r="B17" s="735"/>
      <c r="C17" s="734">
        <v>14</v>
      </c>
      <c r="D17" s="742" t="s">
        <v>32</v>
      </c>
      <c r="E17" s="734"/>
    </row>
    <row r="18" ht="39.75" customHeight="1" spans="1:5">
      <c r="A18" s="736">
        <v>45357</v>
      </c>
      <c r="B18" s="743" t="s">
        <v>33</v>
      </c>
      <c r="C18" s="734">
        <v>15</v>
      </c>
      <c r="D18" s="738" t="s">
        <v>34</v>
      </c>
      <c r="E18" s="734"/>
    </row>
    <row r="19" ht="185.25" customHeight="1" spans="1:5">
      <c r="A19" s="734"/>
      <c r="B19" s="735"/>
      <c r="C19" s="734"/>
      <c r="D19" s="738"/>
      <c r="E19" s="734"/>
    </row>
    <row r="20" ht="143.25" customHeight="1" spans="1:5">
      <c r="A20" s="734"/>
      <c r="B20" s="735"/>
      <c r="C20" s="734"/>
      <c r="D20" s="739"/>
      <c r="E20" s="734"/>
    </row>
    <row r="21" ht="160.5" customHeight="1" spans="1:5">
      <c r="A21" s="734"/>
      <c r="B21" s="735"/>
      <c r="C21" s="734"/>
      <c r="D21" s="739"/>
      <c r="E21" s="734"/>
    </row>
    <row r="22" ht="117.75" customHeight="1" spans="1:5">
      <c r="A22" s="734"/>
      <c r="B22" s="735"/>
      <c r="C22" s="734"/>
      <c r="D22" s="738"/>
      <c r="E22" s="734"/>
    </row>
    <row r="23" ht="44.25" customHeight="1" spans="1:5">
      <c r="A23" s="734"/>
      <c r="B23" s="735"/>
      <c r="C23" s="734"/>
      <c r="D23" s="740"/>
      <c r="E23" s="734"/>
    </row>
    <row r="24" ht="54" customHeight="1" spans="1:5">
      <c r="A24" s="734"/>
      <c r="B24" s="735"/>
      <c r="C24" s="734"/>
      <c r="D24" s="740"/>
      <c r="E24" s="734"/>
    </row>
    <row r="25" spans="1:5">
      <c r="A25" s="734"/>
      <c r="B25" s="735"/>
      <c r="C25" s="734"/>
      <c r="D25" s="734"/>
      <c r="E25" s="734"/>
    </row>
    <row r="26" spans="1:5">
      <c r="A26" s="734"/>
      <c r="B26" s="735"/>
      <c r="C26" s="734"/>
      <c r="D26" s="734"/>
      <c r="E26" s="734"/>
    </row>
    <row r="27" spans="1:5">
      <c r="A27" s="734"/>
      <c r="B27" s="735"/>
      <c r="C27" s="734"/>
      <c r="D27" s="734"/>
      <c r="E27" s="734"/>
    </row>
    <row r="28" spans="1:5">
      <c r="A28" s="734"/>
      <c r="B28" s="735"/>
      <c r="C28" s="734"/>
      <c r="D28" s="734"/>
      <c r="E28" s="734"/>
    </row>
    <row r="29" spans="1:5">
      <c r="A29" s="734"/>
      <c r="B29" s="735"/>
      <c r="C29" s="734"/>
      <c r="D29" s="734"/>
      <c r="E29" s="734"/>
    </row>
    <row r="30" spans="1:5">
      <c r="A30" s="734"/>
      <c r="B30" s="735"/>
      <c r="C30" s="734"/>
      <c r="D30" s="734"/>
      <c r="E30" s="734"/>
    </row>
    <row r="31" spans="1:5">
      <c r="A31" s="734"/>
      <c r="B31" s="735"/>
      <c r="C31" s="734"/>
      <c r="D31" s="734"/>
      <c r="E31" s="734"/>
    </row>
    <row r="32" spans="1:5">
      <c r="A32" s="734"/>
      <c r="B32" s="735"/>
      <c r="C32" s="734"/>
      <c r="D32" s="734"/>
      <c r="E32" s="734"/>
    </row>
    <row r="33" spans="1:5">
      <c r="A33" s="734"/>
      <c r="B33" s="735"/>
      <c r="C33" s="734"/>
      <c r="D33" s="734"/>
      <c r="E33" s="734"/>
    </row>
    <row r="34" spans="1:5">
      <c r="A34" s="734"/>
      <c r="B34" s="735"/>
      <c r="C34" s="734"/>
      <c r="D34" s="734"/>
      <c r="E34" s="734"/>
    </row>
    <row r="35" spans="1:5">
      <c r="A35" s="734"/>
      <c r="B35" s="735"/>
      <c r="C35" s="734"/>
      <c r="D35" s="734"/>
      <c r="E35" s="734"/>
    </row>
    <row r="36" spans="1:5">
      <c r="A36" s="734"/>
      <c r="B36" s="735"/>
      <c r="C36" s="734"/>
      <c r="D36" s="734"/>
      <c r="E36" s="734"/>
    </row>
    <row r="37" spans="1:5">
      <c r="A37" s="734"/>
      <c r="B37" s="735"/>
      <c r="C37" s="734"/>
      <c r="D37" s="734"/>
      <c r="E37" s="734"/>
    </row>
  </sheetData>
  <mergeCells count="1">
    <mergeCell ref="A1:E2"/>
  </mergeCells>
  <pageMargins left="0.75" right="0.75" top="1" bottom="1" header="0.5" footer="0.5"/>
  <pageSetup paperSize="1" orientation="portrait"/>
  <headerFooter alignWithMargins="0">
    <oddFooter>&amp;LFile No.: LCEC_DPM5.2 F1&amp;CVersion: 01&amp;RPage No.: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U50"/>
  <sheetViews>
    <sheetView zoomScale="90" zoomScaleNormal="90" workbookViewId="0">
      <selection activeCell="M7" sqref="M7"/>
    </sheetView>
  </sheetViews>
  <sheetFormatPr defaultColWidth="9.125" defaultRowHeight="13.8"/>
  <cols>
    <col min="1" max="1" width="2.375" style="705" customWidth="1"/>
    <col min="2" max="2" width="9.125" style="706" customWidth="1"/>
    <col min="3" max="3" width="27.75" style="706" customWidth="1"/>
    <col min="4" max="5" width="10.625" style="707" customWidth="1"/>
    <col min="6" max="7" width="10.625" style="706" customWidth="1"/>
    <col min="8" max="9" width="9.125" style="706" customWidth="1"/>
    <col min="10" max="10" width="5.125" style="708" customWidth="1"/>
    <col min="11" max="11" width="5.125" style="709" customWidth="1"/>
    <col min="12" max="19" width="4.125" style="709" customWidth="1"/>
    <col min="20" max="254" width="9.125" style="705"/>
    <col min="255" max="255" width="2.375" style="705" customWidth="1"/>
    <col min="256" max="256" width="5.875" style="705" customWidth="1"/>
    <col min="257" max="257" width="5.75" style="705" customWidth="1"/>
    <col min="258" max="258" width="17.5" style="705" customWidth="1"/>
    <col min="259" max="259" width="26.5" style="705" customWidth="1"/>
    <col min="260" max="260" width="9" style="705" customWidth="1"/>
    <col min="261" max="261" width="9.125" style="705" customWidth="1"/>
    <col min="262" max="262" width="8.25" style="705" customWidth="1"/>
    <col min="263" max="263" width="8.375" style="705" customWidth="1"/>
    <col min="264" max="266" width="9.125" style="705" customWidth="1"/>
    <col min="267" max="267" width="8.625" style="705" customWidth="1"/>
    <col min="268" max="269" width="8.875" style="705" customWidth="1"/>
    <col min="270" max="270" width="9.125" style="705" customWidth="1"/>
    <col min="271" max="271" width="9" style="705" customWidth="1"/>
    <col min="272" max="273" width="9.125" style="705" customWidth="1"/>
    <col min="274" max="274" width="37.5" style="705" customWidth="1"/>
    <col min="275" max="275" width="4.125" style="705" customWidth="1"/>
    <col min="276" max="510" width="9.125" style="705"/>
    <col min="511" max="511" width="2.375" style="705" customWidth="1"/>
    <col min="512" max="512" width="5.875" style="705" customWidth="1"/>
    <col min="513" max="513" width="5.75" style="705" customWidth="1"/>
    <col min="514" max="514" width="17.5" style="705" customWidth="1"/>
    <col min="515" max="515" width="26.5" style="705" customWidth="1"/>
    <col min="516" max="516" width="9" style="705" customWidth="1"/>
    <col min="517" max="517" width="9.125" style="705" customWidth="1"/>
    <col min="518" max="518" width="8.25" style="705" customWidth="1"/>
    <col min="519" max="519" width="8.375" style="705" customWidth="1"/>
    <col min="520" max="522" width="9.125" style="705" customWidth="1"/>
    <col min="523" max="523" width="8.625" style="705" customWidth="1"/>
    <col min="524" max="525" width="8.875" style="705" customWidth="1"/>
    <col min="526" max="526" width="9.125" style="705" customWidth="1"/>
    <col min="527" max="527" width="9" style="705" customWidth="1"/>
    <col min="528" max="529" width="9.125" style="705" customWidth="1"/>
    <col min="530" max="530" width="37.5" style="705" customWidth="1"/>
    <col min="531" max="531" width="4.125" style="705" customWidth="1"/>
    <col min="532" max="766" width="9.125" style="705"/>
    <col min="767" max="767" width="2.375" style="705" customWidth="1"/>
    <col min="768" max="768" width="5.875" style="705" customWidth="1"/>
    <col min="769" max="769" width="5.75" style="705" customWidth="1"/>
    <col min="770" max="770" width="17.5" style="705" customWidth="1"/>
    <col min="771" max="771" width="26.5" style="705" customWidth="1"/>
    <col min="772" max="772" width="9" style="705" customWidth="1"/>
    <col min="773" max="773" width="9.125" style="705" customWidth="1"/>
    <col min="774" max="774" width="8.25" style="705" customWidth="1"/>
    <col min="775" max="775" width="8.375" style="705" customWidth="1"/>
    <col min="776" max="778" width="9.125" style="705" customWidth="1"/>
    <col min="779" max="779" width="8.625" style="705" customWidth="1"/>
    <col min="780" max="781" width="8.875" style="705" customWidth="1"/>
    <col min="782" max="782" width="9.125" style="705" customWidth="1"/>
    <col min="783" max="783" width="9" style="705" customWidth="1"/>
    <col min="784" max="785" width="9.125" style="705" customWidth="1"/>
    <col min="786" max="786" width="37.5" style="705" customWidth="1"/>
    <col min="787" max="787" width="4.125" style="705" customWidth="1"/>
    <col min="788" max="1022" width="9.125" style="705"/>
    <col min="1023" max="1023" width="2.375" style="705" customWidth="1"/>
    <col min="1024" max="1024" width="5.875" style="705" customWidth="1"/>
    <col min="1025" max="1025" width="5.75" style="705" customWidth="1"/>
    <col min="1026" max="1026" width="17.5" style="705" customWidth="1"/>
    <col min="1027" max="1027" width="26.5" style="705" customWidth="1"/>
    <col min="1028" max="1028" width="9" style="705" customWidth="1"/>
    <col min="1029" max="1029" width="9.125" style="705" customWidth="1"/>
    <col min="1030" max="1030" width="8.25" style="705" customWidth="1"/>
    <col min="1031" max="1031" width="8.375" style="705" customWidth="1"/>
    <col min="1032" max="1034" width="9.125" style="705" customWidth="1"/>
    <col min="1035" max="1035" width="8.625" style="705" customWidth="1"/>
    <col min="1036" max="1037" width="8.875" style="705" customWidth="1"/>
    <col min="1038" max="1038" width="9.125" style="705" customWidth="1"/>
    <col min="1039" max="1039" width="9" style="705" customWidth="1"/>
    <col min="1040" max="1041" width="9.125" style="705" customWidth="1"/>
    <col min="1042" max="1042" width="37.5" style="705" customWidth="1"/>
    <col min="1043" max="1043" width="4.125" style="705" customWidth="1"/>
    <col min="1044" max="1278" width="9.125" style="705"/>
    <col min="1279" max="1279" width="2.375" style="705" customWidth="1"/>
    <col min="1280" max="1280" width="5.875" style="705" customWidth="1"/>
    <col min="1281" max="1281" width="5.75" style="705" customWidth="1"/>
    <col min="1282" max="1282" width="17.5" style="705" customWidth="1"/>
    <col min="1283" max="1283" width="26.5" style="705" customWidth="1"/>
    <col min="1284" max="1284" width="9" style="705" customWidth="1"/>
    <col min="1285" max="1285" width="9.125" style="705" customWidth="1"/>
    <col min="1286" max="1286" width="8.25" style="705" customWidth="1"/>
    <col min="1287" max="1287" width="8.375" style="705" customWidth="1"/>
    <col min="1288" max="1290" width="9.125" style="705" customWidth="1"/>
    <col min="1291" max="1291" width="8.625" style="705" customWidth="1"/>
    <col min="1292" max="1293" width="8.875" style="705" customWidth="1"/>
    <col min="1294" max="1294" width="9.125" style="705" customWidth="1"/>
    <col min="1295" max="1295" width="9" style="705" customWidth="1"/>
    <col min="1296" max="1297" width="9.125" style="705" customWidth="1"/>
    <col min="1298" max="1298" width="37.5" style="705" customWidth="1"/>
    <col min="1299" max="1299" width="4.125" style="705" customWidth="1"/>
    <col min="1300" max="1534" width="9.125" style="705"/>
    <col min="1535" max="1535" width="2.375" style="705" customWidth="1"/>
    <col min="1536" max="1536" width="5.875" style="705" customWidth="1"/>
    <col min="1537" max="1537" width="5.75" style="705" customWidth="1"/>
    <col min="1538" max="1538" width="17.5" style="705" customWidth="1"/>
    <col min="1539" max="1539" width="26.5" style="705" customWidth="1"/>
    <col min="1540" max="1540" width="9" style="705" customWidth="1"/>
    <col min="1541" max="1541" width="9.125" style="705" customWidth="1"/>
    <col min="1542" max="1542" width="8.25" style="705" customWidth="1"/>
    <col min="1543" max="1543" width="8.375" style="705" customWidth="1"/>
    <col min="1544" max="1546" width="9.125" style="705" customWidth="1"/>
    <col min="1547" max="1547" width="8.625" style="705" customWidth="1"/>
    <col min="1548" max="1549" width="8.875" style="705" customWidth="1"/>
    <col min="1550" max="1550" width="9.125" style="705" customWidth="1"/>
    <col min="1551" max="1551" width="9" style="705" customWidth="1"/>
    <col min="1552" max="1553" width="9.125" style="705" customWidth="1"/>
    <col min="1554" max="1554" width="37.5" style="705" customWidth="1"/>
    <col min="1555" max="1555" width="4.125" style="705" customWidth="1"/>
    <col min="1556" max="1790" width="9.125" style="705"/>
    <col min="1791" max="1791" width="2.375" style="705" customWidth="1"/>
    <col min="1792" max="1792" width="5.875" style="705" customWidth="1"/>
    <col min="1793" max="1793" width="5.75" style="705" customWidth="1"/>
    <col min="1794" max="1794" width="17.5" style="705" customWidth="1"/>
    <col min="1795" max="1795" width="26.5" style="705" customWidth="1"/>
    <col min="1796" max="1796" width="9" style="705" customWidth="1"/>
    <col min="1797" max="1797" width="9.125" style="705" customWidth="1"/>
    <col min="1798" max="1798" width="8.25" style="705" customWidth="1"/>
    <col min="1799" max="1799" width="8.375" style="705" customWidth="1"/>
    <col min="1800" max="1802" width="9.125" style="705" customWidth="1"/>
    <col min="1803" max="1803" width="8.625" style="705" customWidth="1"/>
    <col min="1804" max="1805" width="8.875" style="705" customWidth="1"/>
    <col min="1806" max="1806" width="9.125" style="705" customWidth="1"/>
    <col min="1807" max="1807" width="9" style="705" customWidth="1"/>
    <col min="1808" max="1809" width="9.125" style="705" customWidth="1"/>
    <col min="1810" max="1810" width="37.5" style="705" customWidth="1"/>
    <col min="1811" max="1811" width="4.125" style="705" customWidth="1"/>
    <col min="1812" max="2046" width="9.125" style="705"/>
    <col min="2047" max="2047" width="2.375" style="705" customWidth="1"/>
    <col min="2048" max="2048" width="5.875" style="705" customWidth="1"/>
    <col min="2049" max="2049" width="5.75" style="705" customWidth="1"/>
    <col min="2050" max="2050" width="17.5" style="705" customWidth="1"/>
    <col min="2051" max="2051" width="26.5" style="705" customWidth="1"/>
    <col min="2052" max="2052" width="9" style="705" customWidth="1"/>
    <col min="2053" max="2053" width="9.125" style="705" customWidth="1"/>
    <col min="2054" max="2054" width="8.25" style="705" customWidth="1"/>
    <col min="2055" max="2055" width="8.375" style="705" customWidth="1"/>
    <col min="2056" max="2058" width="9.125" style="705" customWidth="1"/>
    <col min="2059" max="2059" width="8.625" style="705" customWidth="1"/>
    <col min="2060" max="2061" width="8.875" style="705" customWidth="1"/>
    <col min="2062" max="2062" width="9.125" style="705" customWidth="1"/>
    <col min="2063" max="2063" width="9" style="705" customWidth="1"/>
    <col min="2064" max="2065" width="9.125" style="705" customWidth="1"/>
    <col min="2066" max="2066" width="37.5" style="705" customWidth="1"/>
    <col min="2067" max="2067" width="4.125" style="705" customWidth="1"/>
    <col min="2068" max="2302" width="9.125" style="705"/>
    <col min="2303" max="2303" width="2.375" style="705" customWidth="1"/>
    <col min="2304" max="2304" width="5.875" style="705" customWidth="1"/>
    <col min="2305" max="2305" width="5.75" style="705" customWidth="1"/>
    <col min="2306" max="2306" width="17.5" style="705" customWidth="1"/>
    <col min="2307" max="2307" width="26.5" style="705" customWidth="1"/>
    <col min="2308" max="2308" width="9" style="705" customWidth="1"/>
    <col min="2309" max="2309" width="9.125" style="705" customWidth="1"/>
    <col min="2310" max="2310" width="8.25" style="705" customWidth="1"/>
    <col min="2311" max="2311" width="8.375" style="705" customWidth="1"/>
    <col min="2312" max="2314" width="9.125" style="705" customWidth="1"/>
    <col min="2315" max="2315" width="8.625" style="705" customWidth="1"/>
    <col min="2316" max="2317" width="8.875" style="705" customWidth="1"/>
    <col min="2318" max="2318" width="9.125" style="705" customWidth="1"/>
    <col min="2319" max="2319" width="9" style="705" customWidth="1"/>
    <col min="2320" max="2321" width="9.125" style="705" customWidth="1"/>
    <col min="2322" max="2322" width="37.5" style="705" customWidth="1"/>
    <col min="2323" max="2323" width="4.125" style="705" customWidth="1"/>
    <col min="2324" max="2558" width="9.125" style="705"/>
    <col min="2559" max="2559" width="2.375" style="705" customWidth="1"/>
    <col min="2560" max="2560" width="5.875" style="705" customWidth="1"/>
    <col min="2561" max="2561" width="5.75" style="705" customWidth="1"/>
    <col min="2562" max="2562" width="17.5" style="705" customWidth="1"/>
    <col min="2563" max="2563" width="26.5" style="705" customWidth="1"/>
    <col min="2564" max="2564" width="9" style="705" customWidth="1"/>
    <col min="2565" max="2565" width="9.125" style="705" customWidth="1"/>
    <col min="2566" max="2566" width="8.25" style="705" customWidth="1"/>
    <col min="2567" max="2567" width="8.375" style="705" customWidth="1"/>
    <col min="2568" max="2570" width="9.125" style="705" customWidth="1"/>
    <col min="2571" max="2571" width="8.625" style="705" customWidth="1"/>
    <col min="2572" max="2573" width="8.875" style="705" customWidth="1"/>
    <col min="2574" max="2574" width="9.125" style="705" customWidth="1"/>
    <col min="2575" max="2575" width="9" style="705" customWidth="1"/>
    <col min="2576" max="2577" width="9.125" style="705" customWidth="1"/>
    <col min="2578" max="2578" width="37.5" style="705" customWidth="1"/>
    <col min="2579" max="2579" width="4.125" style="705" customWidth="1"/>
    <col min="2580" max="2814" width="9.125" style="705"/>
    <col min="2815" max="2815" width="2.375" style="705" customWidth="1"/>
    <col min="2816" max="2816" width="5.875" style="705" customWidth="1"/>
    <col min="2817" max="2817" width="5.75" style="705" customWidth="1"/>
    <col min="2818" max="2818" width="17.5" style="705" customWidth="1"/>
    <col min="2819" max="2819" width="26.5" style="705" customWidth="1"/>
    <col min="2820" max="2820" width="9" style="705" customWidth="1"/>
    <col min="2821" max="2821" width="9.125" style="705" customWidth="1"/>
    <col min="2822" max="2822" width="8.25" style="705" customWidth="1"/>
    <col min="2823" max="2823" width="8.375" style="705" customWidth="1"/>
    <col min="2824" max="2826" width="9.125" style="705" customWidth="1"/>
    <col min="2827" max="2827" width="8.625" style="705" customWidth="1"/>
    <col min="2828" max="2829" width="8.875" style="705" customWidth="1"/>
    <col min="2830" max="2830" width="9.125" style="705" customWidth="1"/>
    <col min="2831" max="2831" width="9" style="705" customWidth="1"/>
    <col min="2832" max="2833" width="9.125" style="705" customWidth="1"/>
    <col min="2834" max="2834" width="37.5" style="705" customWidth="1"/>
    <col min="2835" max="2835" width="4.125" style="705" customWidth="1"/>
    <col min="2836" max="3070" width="9.125" style="705"/>
    <col min="3071" max="3071" width="2.375" style="705" customWidth="1"/>
    <col min="3072" max="3072" width="5.875" style="705" customWidth="1"/>
    <col min="3073" max="3073" width="5.75" style="705" customWidth="1"/>
    <col min="3074" max="3074" width="17.5" style="705" customWidth="1"/>
    <col min="3075" max="3075" width="26.5" style="705" customWidth="1"/>
    <col min="3076" max="3076" width="9" style="705" customWidth="1"/>
    <col min="3077" max="3077" width="9.125" style="705" customWidth="1"/>
    <col min="3078" max="3078" width="8.25" style="705" customWidth="1"/>
    <col min="3079" max="3079" width="8.375" style="705" customWidth="1"/>
    <col min="3080" max="3082" width="9.125" style="705" customWidth="1"/>
    <col min="3083" max="3083" width="8.625" style="705" customWidth="1"/>
    <col min="3084" max="3085" width="8.875" style="705" customWidth="1"/>
    <col min="3086" max="3086" width="9.125" style="705" customWidth="1"/>
    <col min="3087" max="3087" width="9" style="705" customWidth="1"/>
    <col min="3088" max="3089" width="9.125" style="705" customWidth="1"/>
    <col min="3090" max="3090" width="37.5" style="705" customWidth="1"/>
    <col min="3091" max="3091" width="4.125" style="705" customWidth="1"/>
    <col min="3092" max="3326" width="9.125" style="705"/>
    <col min="3327" max="3327" width="2.375" style="705" customWidth="1"/>
    <col min="3328" max="3328" width="5.875" style="705" customWidth="1"/>
    <col min="3329" max="3329" width="5.75" style="705" customWidth="1"/>
    <col min="3330" max="3330" width="17.5" style="705" customWidth="1"/>
    <col min="3331" max="3331" width="26.5" style="705" customWidth="1"/>
    <col min="3332" max="3332" width="9" style="705" customWidth="1"/>
    <col min="3333" max="3333" width="9.125" style="705" customWidth="1"/>
    <col min="3334" max="3334" width="8.25" style="705" customWidth="1"/>
    <col min="3335" max="3335" width="8.375" style="705" customWidth="1"/>
    <col min="3336" max="3338" width="9.125" style="705" customWidth="1"/>
    <col min="3339" max="3339" width="8.625" style="705" customWidth="1"/>
    <col min="3340" max="3341" width="8.875" style="705" customWidth="1"/>
    <col min="3342" max="3342" width="9.125" style="705" customWidth="1"/>
    <col min="3343" max="3343" width="9" style="705" customWidth="1"/>
    <col min="3344" max="3345" width="9.125" style="705" customWidth="1"/>
    <col min="3346" max="3346" width="37.5" style="705" customWidth="1"/>
    <col min="3347" max="3347" width="4.125" style="705" customWidth="1"/>
    <col min="3348" max="3582" width="9.125" style="705"/>
    <col min="3583" max="3583" width="2.375" style="705" customWidth="1"/>
    <col min="3584" max="3584" width="5.875" style="705" customWidth="1"/>
    <col min="3585" max="3585" width="5.75" style="705" customWidth="1"/>
    <col min="3586" max="3586" width="17.5" style="705" customWidth="1"/>
    <col min="3587" max="3587" width="26.5" style="705" customWidth="1"/>
    <col min="3588" max="3588" width="9" style="705" customWidth="1"/>
    <col min="3589" max="3589" width="9.125" style="705" customWidth="1"/>
    <col min="3590" max="3590" width="8.25" style="705" customWidth="1"/>
    <col min="3591" max="3591" width="8.375" style="705" customWidth="1"/>
    <col min="3592" max="3594" width="9.125" style="705" customWidth="1"/>
    <col min="3595" max="3595" width="8.625" style="705" customWidth="1"/>
    <col min="3596" max="3597" width="8.875" style="705" customWidth="1"/>
    <col min="3598" max="3598" width="9.125" style="705" customWidth="1"/>
    <col min="3599" max="3599" width="9" style="705" customWidth="1"/>
    <col min="3600" max="3601" width="9.125" style="705" customWidth="1"/>
    <col min="3602" max="3602" width="37.5" style="705" customWidth="1"/>
    <col min="3603" max="3603" width="4.125" style="705" customWidth="1"/>
    <col min="3604" max="3838" width="9.125" style="705"/>
    <col min="3839" max="3839" width="2.375" style="705" customWidth="1"/>
    <col min="3840" max="3840" width="5.875" style="705" customWidth="1"/>
    <col min="3841" max="3841" width="5.75" style="705" customWidth="1"/>
    <col min="3842" max="3842" width="17.5" style="705" customWidth="1"/>
    <col min="3843" max="3843" width="26.5" style="705" customWidth="1"/>
    <col min="3844" max="3844" width="9" style="705" customWidth="1"/>
    <col min="3845" max="3845" width="9.125" style="705" customWidth="1"/>
    <col min="3846" max="3846" width="8.25" style="705" customWidth="1"/>
    <col min="3847" max="3847" width="8.375" style="705" customWidth="1"/>
    <col min="3848" max="3850" width="9.125" style="705" customWidth="1"/>
    <col min="3851" max="3851" width="8.625" style="705" customWidth="1"/>
    <col min="3852" max="3853" width="8.875" style="705" customWidth="1"/>
    <col min="3854" max="3854" width="9.125" style="705" customWidth="1"/>
    <col min="3855" max="3855" width="9" style="705" customWidth="1"/>
    <col min="3856" max="3857" width="9.125" style="705" customWidth="1"/>
    <col min="3858" max="3858" width="37.5" style="705" customWidth="1"/>
    <col min="3859" max="3859" width="4.125" style="705" customWidth="1"/>
    <col min="3860" max="4094" width="9.125" style="705"/>
    <col min="4095" max="4095" width="2.375" style="705" customWidth="1"/>
    <col min="4096" max="4096" width="5.875" style="705" customWidth="1"/>
    <col min="4097" max="4097" width="5.75" style="705" customWidth="1"/>
    <col min="4098" max="4098" width="17.5" style="705" customWidth="1"/>
    <col min="4099" max="4099" width="26.5" style="705" customWidth="1"/>
    <col min="4100" max="4100" width="9" style="705" customWidth="1"/>
    <col min="4101" max="4101" width="9.125" style="705" customWidth="1"/>
    <col min="4102" max="4102" width="8.25" style="705" customWidth="1"/>
    <col min="4103" max="4103" width="8.375" style="705" customWidth="1"/>
    <col min="4104" max="4106" width="9.125" style="705" customWidth="1"/>
    <col min="4107" max="4107" width="8.625" style="705" customWidth="1"/>
    <col min="4108" max="4109" width="8.875" style="705" customWidth="1"/>
    <col min="4110" max="4110" width="9.125" style="705" customWidth="1"/>
    <col min="4111" max="4111" width="9" style="705" customWidth="1"/>
    <col min="4112" max="4113" width="9.125" style="705" customWidth="1"/>
    <col min="4114" max="4114" width="37.5" style="705" customWidth="1"/>
    <col min="4115" max="4115" width="4.125" style="705" customWidth="1"/>
    <col min="4116" max="4350" width="9.125" style="705"/>
    <col min="4351" max="4351" width="2.375" style="705" customWidth="1"/>
    <col min="4352" max="4352" width="5.875" style="705" customWidth="1"/>
    <col min="4353" max="4353" width="5.75" style="705" customWidth="1"/>
    <col min="4354" max="4354" width="17.5" style="705" customWidth="1"/>
    <col min="4355" max="4355" width="26.5" style="705" customWidth="1"/>
    <col min="4356" max="4356" width="9" style="705" customWidth="1"/>
    <col min="4357" max="4357" width="9.125" style="705" customWidth="1"/>
    <col min="4358" max="4358" width="8.25" style="705" customWidth="1"/>
    <col min="4359" max="4359" width="8.375" style="705" customWidth="1"/>
    <col min="4360" max="4362" width="9.125" style="705" customWidth="1"/>
    <col min="4363" max="4363" width="8.625" style="705" customWidth="1"/>
    <col min="4364" max="4365" width="8.875" style="705" customWidth="1"/>
    <col min="4366" max="4366" width="9.125" style="705" customWidth="1"/>
    <col min="4367" max="4367" width="9" style="705" customWidth="1"/>
    <col min="4368" max="4369" width="9.125" style="705" customWidth="1"/>
    <col min="4370" max="4370" width="37.5" style="705" customWidth="1"/>
    <col min="4371" max="4371" width="4.125" style="705" customWidth="1"/>
    <col min="4372" max="4606" width="9.125" style="705"/>
    <col min="4607" max="4607" width="2.375" style="705" customWidth="1"/>
    <col min="4608" max="4608" width="5.875" style="705" customWidth="1"/>
    <col min="4609" max="4609" width="5.75" style="705" customWidth="1"/>
    <col min="4610" max="4610" width="17.5" style="705" customWidth="1"/>
    <col min="4611" max="4611" width="26.5" style="705" customWidth="1"/>
    <col min="4612" max="4612" width="9" style="705" customWidth="1"/>
    <col min="4613" max="4613" width="9.125" style="705" customWidth="1"/>
    <col min="4614" max="4614" width="8.25" style="705" customWidth="1"/>
    <col min="4615" max="4615" width="8.375" style="705" customWidth="1"/>
    <col min="4616" max="4618" width="9.125" style="705" customWidth="1"/>
    <col min="4619" max="4619" width="8.625" style="705" customWidth="1"/>
    <col min="4620" max="4621" width="8.875" style="705" customWidth="1"/>
    <col min="4622" max="4622" width="9.125" style="705" customWidth="1"/>
    <col min="4623" max="4623" width="9" style="705" customWidth="1"/>
    <col min="4624" max="4625" width="9.125" style="705" customWidth="1"/>
    <col min="4626" max="4626" width="37.5" style="705" customWidth="1"/>
    <col min="4627" max="4627" width="4.125" style="705" customWidth="1"/>
    <col min="4628" max="4862" width="9.125" style="705"/>
    <col min="4863" max="4863" width="2.375" style="705" customWidth="1"/>
    <col min="4864" max="4864" width="5.875" style="705" customWidth="1"/>
    <col min="4865" max="4865" width="5.75" style="705" customWidth="1"/>
    <col min="4866" max="4866" width="17.5" style="705" customWidth="1"/>
    <col min="4867" max="4867" width="26.5" style="705" customWidth="1"/>
    <col min="4868" max="4868" width="9" style="705" customWidth="1"/>
    <col min="4869" max="4869" width="9.125" style="705" customWidth="1"/>
    <col min="4870" max="4870" width="8.25" style="705" customWidth="1"/>
    <col min="4871" max="4871" width="8.375" style="705" customWidth="1"/>
    <col min="4872" max="4874" width="9.125" style="705" customWidth="1"/>
    <col min="4875" max="4875" width="8.625" style="705" customWidth="1"/>
    <col min="4876" max="4877" width="8.875" style="705" customWidth="1"/>
    <col min="4878" max="4878" width="9.125" style="705" customWidth="1"/>
    <col min="4879" max="4879" width="9" style="705" customWidth="1"/>
    <col min="4880" max="4881" width="9.125" style="705" customWidth="1"/>
    <col min="4882" max="4882" width="37.5" style="705" customWidth="1"/>
    <col min="4883" max="4883" width="4.125" style="705" customWidth="1"/>
    <col min="4884" max="5118" width="9.125" style="705"/>
    <col min="5119" max="5119" width="2.375" style="705" customWidth="1"/>
    <col min="5120" max="5120" width="5.875" style="705" customWidth="1"/>
    <col min="5121" max="5121" width="5.75" style="705" customWidth="1"/>
    <col min="5122" max="5122" width="17.5" style="705" customWidth="1"/>
    <col min="5123" max="5123" width="26.5" style="705" customWidth="1"/>
    <col min="5124" max="5124" width="9" style="705" customWidth="1"/>
    <col min="5125" max="5125" width="9.125" style="705" customWidth="1"/>
    <col min="5126" max="5126" width="8.25" style="705" customWidth="1"/>
    <col min="5127" max="5127" width="8.375" style="705" customWidth="1"/>
    <col min="5128" max="5130" width="9.125" style="705" customWidth="1"/>
    <col min="5131" max="5131" width="8.625" style="705" customWidth="1"/>
    <col min="5132" max="5133" width="8.875" style="705" customWidth="1"/>
    <col min="5134" max="5134" width="9.125" style="705" customWidth="1"/>
    <col min="5135" max="5135" width="9" style="705" customWidth="1"/>
    <col min="5136" max="5137" width="9.125" style="705" customWidth="1"/>
    <col min="5138" max="5138" width="37.5" style="705" customWidth="1"/>
    <col min="5139" max="5139" width="4.125" style="705" customWidth="1"/>
    <col min="5140" max="5374" width="9.125" style="705"/>
    <col min="5375" max="5375" width="2.375" style="705" customWidth="1"/>
    <col min="5376" max="5376" width="5.875" style="705" customWidth="1"/>
    <col min="5377" max="5377" width="5.75" style="705" customWidth="1"/>
    <col min="5378" max="5378" width="17.5" style="705" customWidth="1"/>
    <col min="5379" max="5379" width="26.5" style="705" customWidth="1"/>
    <col min="5380" max="5380" width="9" style="705" customWidth="1"/>
    <col min="5381" max="5381" width="9.125" style="705" customWidth="1"/>
    <col min="5382" max="5382" width="8.25" style="705" customWidth="1"/>
    <col min="5383" max="5383" width="8.375" style="705" customWidth="1"/>
    <col min="5384" max="5386" width="9.125" style="705" customWidth="1"/>
    <col min="5387" max="5387" width="8.625" style="705" customWidth="1"/>
    <col min="5388" max="5389" width="8.875" style="705" customWidth="1"/>
    <col min="5390" max="5390" width="9.125" style="705" customWidth="1"/>
    <col min="5391" max="5391" width="9" style="705" customWidth="1"/>
    <col min="5392" max="5393" width="9.125" style="705" customWidth="1"/>
    <col min="5394" max="5394" width="37.5" style="705" customWidth="1"/>
    <col min="5395" max="5395" width="4.125" style="705" customWidth="1"/>
    <col min="5396" max="5630" width="9.125" style="705"/>
    <col min="5631" max="5631" width="2.375" style="705" customWidth="1"/>
    <col min="5632" max="5632" width="5.875" style="705" customWidth="1"/>
    <col min="5633" max="5633" width="5.75" style="705" customWidth="1"/>
    <col min="5634" max="5634" width="17.5" style="705" customWidth="1"/>
    <col min="5635" max="5635" width="26.5" style="705" customWidth="1"/>
    <col min="5636" max="5636" width="9" style="705" customWidth="1"/>
    <col min="5637" max="5637" width="9.125" style="705" customWidth="1"/>
    <col min="5638" max="5638" width="8.25" style="705" customWidth="1"/>
    <col min="5639" max="5639" width="8.375" style="705" customWidth="1"/>
    <col min="5640" max="5642" width="9.125" style="705" customWidth="1"/>
    <col min="5643" max="5643" width="8.625" style="705" customWidth="1"/>
    <col min="5644" max="5645" width="8.875" style="705" customWidth="1"/>
    <col min="5646" max="5646" width="9.125" style="705" customWidth="1"/>
    <col min="5647" max="5647" width="9" style="705" customWidth="1"/>
    <col min="5648" max="5649" width="9.125" style="705" customWidth="1"/>
    <col min="5650" max="5650" width="37.5" style="705" customWidth="1"/>
    <col min="5651" max="5651" width="4.125" style="705" customWidth="1"/>
    <col min="5652" max="5886" width="9.125" style="705"/>
    <col min="5887" max="5887" width="2.375" style="705" customWidth="1"/>
    <col min="5888" max="5888" width="5.875" style="705" customWidth="1"/>
    <col min="5889" max="5889" width="5.75" style="705" customWidth="1"/>
    <col min="5890" max="5890" width="17.5" style="705" customWidth="1"/>
    <col min="5891" max="5891" width="26.5" style="705" customWidth="1"/>
    <col min="5892" max="5892" width="9" style="705" customWidth="1"/>
    <col min="5893" max="5893" width="9.125" style="705" customWidth="1"/>
    <col min="5894" max="5894" width="8.25" style="705" customWidth="1"/>
    <col min="5895" max="5895" width="8.375" style="705" customWidth="1"/>
    <col min="5896" max="5898" width="9.125" style="705" customWidth="1"/>
    <col min="5899" max="5899" width="8.625" style="705" customWidth="1"/>
    <col min="5900" max="5901" width="8.875" style="705" customWidth="1"/>
    <col min="5902" max="5902" width="9.125" style="705" customWidth="1"/>
    <col min="5903" max="5903" width="9" style="705" customWidth="1"/>
    <col min="5904" max="5905" width="9.125" style="705" customWidth="1"/>
    <col min="5906" max="5906" width="37.5" style="705" customWidth="1"/>
    <col min="5907" max="5907" width="4.125" style="705" customWidth="1"/>
    <col min="5908" max="6142" width="9.125" style="705"/>
    <col min="6143" max="6143" width="2.375" style="705" customWidth="1"/>
    <col min="6144" max="6144" width="5.875" style="705" customWidth="1"/>
    <col min="6145" max="6145" width="5.75" style="705" customWidth="1"/>
    <col min="6146" max="6146" width="17.5" style="705" customWidth="1"/>
    <col min="6147" max="6147" width="26.5" style="705" customWidth="1"/>
    <col min="6148" max="6148" width="9" style="705" customWidth="1"/>
    <col min="6149" max="6149" width="9.125" style="705" customWidth="1"/>
    <col min="6150" max="6150" width="8.25" style="705" customWidth="1"/>
    <col min="6151" max="6151" width="8.375" style="705" customWidth="1"/>
    <col min="6152" max="6154" width="9.125" style="705" customWidth="1"/>
    <col min="6155" max="6155" width="8.625" style="705" customWidth="1"/>
    <col min="6156" max="6157" width="8.875" style="705" customWidth="1"/>
    <col min="6158" max="6158" width="9.125" style="705" customWidth="1"/>
    <col min="6159" max="6159" width="9" style="705" customWidth="1"/>
    <col min="6160" max="6161" width="9.125" style="705" customWidth="1"/>
    <col min="6162" max="6162" width="37.5" style="705" customWidth="1"/>
    <col min="6163" max="6163" width="4.125" style="705" customWidth="1"/>
    <col min="6164" max="6398" width="9.125" style="705"/>
    <col min="6399" max="6399" width="2.375" style="705" customWidth="1"/>
    <col min="6400" max="6400" width="5.875" style="705" customWidth="1"/>
    <col min="6401" max="6401" width="5.75" style="705" customWidth="1"/>
    <col min="6402" max="6402" width="17.5" style="705" customWidth="1"/>
    <col min="6403" max="6403" width="26.5" style="705" customWidth="1"/>
    <col min="6404" max="6404" width="9" style="705" customWidth="1"/>
    <col min="6405" max="6405" width="9.125" style="705" customWidth="1"/>
    <col min="6406" max="6406" width="8.25" style="705" customWidth="1"/>
    <col min="6407" max="6407" width="8.375" style="705" customWidth="1"/>
    <col min="6408" max="6410" width="9.125" style="705" customWidth="1"/>
    <col min="6411" max="6411" width="8.625" style="705" customWidth="1"/>
    <col min="6412" max="6413" width="8.875" style="705" customWidth="1"/>
    <col min="6414" max="6414" width="9.125" style="705" customWidth="1"/>
    <col min="6415" max="6415" width="9" style="705" customWidth="1"/>
    <col min="6416" max="6417" width="9.125" style="705" customWidth="1"/>
    <col min="6418" max="6418" width="37.5" style="705" customWidth="1"/>
    <col min="6419" max="6419" width="4.125" style="705" customWidth="1"/>
    <col min="6420" max="6654" width="9.125" style="705"/>
    <col min="6655" max="6655" width="2.375" style="705" customWidth="1"/>
    <col min="6656" max="6656" width="5.875" style="705" customWidth="1"/>
    <col min="6657" max="6657" width="5.75" style="705" customWidth="1"/>
    <col min="6658" max="6658" width="17.5" style="705" customWidth="1"/>
    <col min="6659" max="6659" width="26.5" style="705" customWidth="1"/>
    <col min="6660" max="6660" width="9" style="705" customWidth="1"/>
    <col min="6661" max="6661" width="9.125" style="705" customWidth="1"/>
    <col min="6662" max="6662" width="8.25" style="705" customWidth="1"/>
    <col min="6663" max="6663" width="8.375" style="705" customWidth="1"/>
    <col min="6664" max="6666" width="9.125" style="705" customWidth="1"/>
    <col min="6667" max="6667" width="8.625" style="705" customWidth="1"/>
    <col min="6668" max="6669" width="8.875" style="705" customWidth="1"/>
    <col min="6670" max="6670" width="9.125" style="705" customWidth="1"/>
    <col min="6671" max="6671" width="9" style="705" customWidth="1"/>
    <col min="6672" max="6673" width="9.125" style="705" customWidth="1"/>
    <col min="6674" max="6674" width="37.5" style="705" customWidth="1"/>
    <col min="6675" max="6675" width="4.125" style="705" customWidth="1"/>
    <col min="6676" max="6910" width="9.125" style="705"/>
    <col min="6911" max="6911" width="2.375" style="705" customWidth="1"/>
    <col min="6912" max="6912" width="5.875" style="705" customWidth="1"/>
    <col min="6913" max="6913" width="5.75" style="705" customWidth="1"/>
    <col min="6914" max="6914" width="17.5" style="705" customWidth="1"/>
    <col min="6915" max="6915" width="26.5" style="705" customWidth="1"/>
    <col min="6916" max="6916" width="9" style="705" customWidth="1"/>
    <col min="6917" max="6917" width="9.125" style="705" customWidth="1"/>
    <col min="6918" max="6918" width="8.25" style="705" customWidth="1"/>
    <col min="6919" max="6919" width="8.375" style="705" customWidth="1"/>
    <col min="6920" max="6922" width="9.125" style="705" customWidth="1"/>
    <col min="6923" max="6923" width="8.625" style="705" customWidth="1"/>
    <col min="6924" max="6925" width="8.875" style="705" customWidth="1"/>
    <col min="6926" max="6926" width="9.125" style="705" customWidth="1"/>
    <col min="6927" max="6927" width="9" style="705" customWidth="1"/>
    <col min="6928" max="6929" width="9.125" style="705" customWidth="1"/>
    <col min="6930" max="6930" width="37.5" style="705" customWidth="1"/>
    <col min="6931" max="6931" width="4.125" style="705" customWidth="1"/>
    <col min="6932" max="7166" width="9.125" style="705"/>
    <col min="7167" max="7167" width="2.375" style="705" customWidth="1"/>
    <col min="7168" max="7168" width="5.875" style="705" customWidth="1"/>
    <col min="7169" max="7169" width="5.75" style="705" customWidth="1"/>
    <col min="7170" max="7170" width="17.5" style="705" customWidth="1"/>
    <col min="7171" max="7171" width="26.5" style="705" customWidth="1"/>
    <col min="7172" max="7172" width="9" style="705" customWidth="1"/>
    <col min="7173" max="7173" width="9.125" style="705" customWidth="1"/>
    <col min="7174" max="7174" width="8.25" style="705" customWidth="1"/>
    <col min="7175" max="7175" width="8.375" style="705" customWidth="1"/>
    <col min="7176" max="7178" width="9.125" style="705" customWidth="1"/>
    <col min="7179" max="7179" width="8.625" style="705" customWidth="1"/>
    <col min="7180" max="7181" width="8.875" style="705" customWidth="1"/>
    <col min="7182" max="7182" width="9.125" style="705" customWidth="1"/>
    <col min="7183" max="7183" width="9" style="705" customWidth="1"/>
    <col min="7184" max="7185" width="9.125" style="705" customWidth="1"/>
    <col min="7186" max="7186" width="37.5" style="705" customWidth="1"/>
    <col min="7187" max="7187" width="4.125" style="705" customWidth="1"/>
    <col min="7188" max="7422" width="9.125" style="705"/>
    <col min="7423" max="7423" width="2.375" style="705" customWidth="1"/>
    <col min="7424" max="7424" width="5.875" style="705" customWidth="1"/>
    <col min="7425" max="7425" width="5.75" style="705" customWidth="1"/>
    <col min="7426" max="7426" width="17.5" style="705" customWidth="1"/>
    <col min="7427" max="7427" width="26.5" style="705" customWidth="1"/>
    <col min="7428" max="7428" width="9" style="705" customWidth="1"/>
    <col min="7429" max="7429" width="9.125" style="705" customWidth="1"/>
    <col min="7430" max="7430" width="8.25" style="705" customWidth="1"/>
    <col min="7431" max="7431" width="8.375" style="705" customWidth="1"/>
    <col min="7432" max="7434" width="9.125" style="705" customWidth="1"/>
    <col min="7435" max="7435" width="8.625" style="705" customWidth="1"/>
    <col min="7436" max="7437" width="8.875" style="705" customWidth="1"/>
    <col min="7438" max="7438" width="9.125" style="705" customWidth="1"/>
    <col min="7439" max="7439" width="9" style="705" customWidth="1"/>
    <col min="7440" max="7441" width="9.125" style="705" customWidth="1"/>
    <col min="7442" max="7442" width="37.5" style="705" customWidth="1"/>
    <col min="7443" max="7443" width="4.125" style="705" customWidth="1"/>
    <col min="7444" max="7678" width="9.125" style="705"/>
    <col min="7679" max="7679" width="2.375" style="705" customWidth="1"/>
    <col min="7680" max="7680" width="5.875" style="705" customWidth="1"/>
    <col min="7681" max="7681" width="5.75" style="705" customWidth="1"/>
    <col min="7682" max="7682" width="17.5" style="705" customWidth="1"/>
    <col min="7683" max="7683" width="26.5" style="705" customWidth="1"/>
    <col min="7684" max="7684" width="9" style="705" customWidth="1"/>
    <col min="7685" max="7685" width="9.125" style="705" customWidth="1"/>
    <col min="7686" max="7686" width="8.25" style="705" customWidth="1"/>
    <col min="7687" max="7687" width="8.375" style="705" customWidth="1"/>
    <col min="7688" max="7690" width="9.125" style="705" customWidth="1"/>
    <col min="7691" max="7691" width="8.625" style="705" customWidth="1"/>
    <col min="7692" max="7693" width="8.875" style="705" customWidth="1"/>
    <col min="7694" max="7694" width="9.125" style="705" customWidth="1"/>
    <col min="7695" max="7695" width="9" style="705" customWidth="1"/>
    <col min="7696" max="7697" width="9.125" style="705" customWidth="1"/>
    <col min="7698" max="7698" width="37.5" style="705" customWidth="1"/>
    <col min="7699" max="7699" width="4.125" style="705" customWidth="1"/>
    <col min="7700" max="7934" width="9.125" style="705"/>
    <col min="7935" max="7935" width="2.375" style="705" customWidth="1"/>
    <col min="7936" max="7936" width="5.875" style="705" customWidth="1"/>
    <col min="7937" max="7937" width="5.75" style="705" customWidth="1"/>
    <col min="7938" max="7938" width="17.5" style="705" customWidth="1"/>
    <col min="7939" max="7939" width="26.5" style="705" customWidth="1"/>
    <col min="7940" max="7940" width="9" style="705" customWidth="1"/>
    <col min="7941" max="7941" width="9.125" style="705" customWidth="1"/>
    <col min="7942" max="7942" width="8.25" style="705" customWidth="1"/>
    <col min="7943" max="7943" width="8.375" style="705" customWidth="1"/>
    <col min="7944" max="7946" width="9.125" style="705" customWidth="1"/>
    <col min="7947" max="7947" width="8.625" style="705" customWidth="1"/>
    <col min="7948" max="7949" width="8.875" style="705" customWidth="1"/>
    <col min="7950" max="7950" width="9.125" style="705" customWidth="1"/>
    <col min="7951" max="7951" width="9" style="705" customWidth="1"/>
    <col min="7952" max="7953" width="9.125" style="705" customWidth="1"/>
    <col min="7954" max="7954" width="37.5" style="705" customWidth="1"/>
    <col min="7955" max="7955" width="4.125" style="705" customWidth="1"/>
    <col min="7956" max="8190" width="9.125" style="705"/>
    <col min="8191" max="8191" width="2.375" style="705" customWidth="1"/>
    <col min="8192" max="8192" width="5.875" style="705" customWidth="1"/>
    <col min="8193" max="8193" width="5.75" style="705" customWidth="1"/>
    <col min="8194" max="8194" width="17.5" style="705" customWidth="1"/>
    <col min="8195" max="8195" width="26.5" style="705" customWidth="1"/>
    <col min="8196" max="8196" width="9" style="705" customWidth="1"/>
    <col min="8197" max="8197" width="9.125" style="705" customWidth="1"/>
    <col min="8198" max="8198" width="8.25" style="705" customWidth="1"/>
    <col min="8199" max="8199" width="8.375" style="705" customWidth="1"/>
    <col min="8200" max="8202" width="9.125" style="705" customWidth="1"/>
    <col min="8203" max="8203" width="8.625" style="705" customWidth="1"/>
    <col min="8204" max="8205" width="8.875" style="705" customWidth="1"/>
    <col min="8206" max="8206" width="9.125" style="705" customWidth="1"/>
    <col min="8207" max="8207" width="9" style="705" customWidth="1"/>
    <col min="8208" max="8209" width="9.125" style="705" customWidth="1"/>
    <col min="8210" max="8210" width="37.5" style="705" customWidth="1"/>
    <col min="8211" max="8211" width="4.125" style="705" customWidth="1"/>
    <col min="8212" max="8446" width="9.125" style="705"/>
    <col min="8447" max="8447" width="2.375" style="705" customWidth="1"/>
    <col min="8448" max="8448" width="5.875" style="705" customWidth="1"/>
    <col min="8449" max="8449" width="5.75" style="705" customWidth="1"/>
    <col min="8450" max="8450" width="17.5" style="705" customWidth="1"/>
    <col min="8451" max="8451" width="26.5" style="705" customWidth="1"/>
    <col min="8452" max="8452" width="9" style="705" customWidth="1"/>
    <col min="8453" max="8453" width="9.125" style="705" customWidth="1"/>
    <col min="8454" max="8454" width="8.25" style="705" customWidth="1"/>
    <col min="8455" max="8455" width="8.375" style="705" customWidth="1"/>
    <col min="8456" max="8458" width="9.125" style="705" customWidth="1"/>
    <col min="8459" max="8459" width="8.625" style="705" customWidth="1"/>
    <col min="8460" max="8461" width="8.875" style="705" customWidth="1"/>
    <col min="8462" max="8462" width="9.125" style="705" customWidth="1"/>
    <col min="8463" max="8463" width="9" style="705" customWidth="1"/>
    <col min="8464" max="8465" width="9.125" style="705" customWidth="1"/>
    <col min="8466" max="8466" width="37.5" style="705" customWidth="1"/>
    <col min="8467" max="8467" width="4.125" style="705" customWidth="1"/>
    <col min="8468" max="8702" width="9.125" style="705"/>
    <col min="8703" max="8703" width="2.375" style="705" customWidth="1"/>
    <col min="8704" max="8704" width="5.875" style="705" customWidth="1"/>
    <col min="8705" max="8705" width="5.75" style="705" customWidth="1"/>
    <col min="8706" max="8706" width="17.5" style="705" customWidth="1"/>
    <col min="8707" max="8707" width="26.5" style="705" customWidth="1"/>
    <col min="8708" max="8708" width="9" style="705" customWidth="1"/>
    <col min="8709" max="8709" width="9.125" style="705" customWidth="1"/>
    <col min="8710" max="8710" width="8.25" style="705" customWidth="1"/>
    <col min="8711" max="8711" width="8.375" style="705" customWidth="1"/>
    <col min="8712" max="8714" width="9.125" style="705" customWidth="1"/>
    <col min="8715" max="8715" width="8.625" style="705" customWidth="1"/>
    <col min="8716" max="8717" width="8.875" style="705" customWidth="1"/>
    <col min="8718" max="8718" width="9.125" style="705" customWidth="1"/>
    <col min="8719" max="8719" width="9" style="705" customWidth="1"/>
    <col min="8720" max="8721" width="9.125" style="705" customWidth="1"/>
    <col min="8722" max="8722" width="37.5" style="705" customWidth="1"/>
    <col min="8723" max="8723" width="4.125" style="705" customWidth="1"/>
    <col min="8724" max="8958" width="9.125" style="705"/>
    <col min="8959" max="8959" width="2.375" style="705" customWidth="1"/>
    <col min="8960" max="8960" width="5.875" style="705" customWidth="1"/>
    <col min="8961" max="8961" width="5.75" style="705" customWidth="1"/>
    <col min="8962" max="8962" width="17.5" style="705" customWidth="1"/>
    <col min="8963" max="8963" width="26.5" style="705" customWidth="1"/>
    <col min="8964" max="8964" width="9" style="705" customWidth="1"/>
    <col min="8965" max="8965" width="9.125" style="705" customWidth="1"/>
    <col min="8966" max="8966" width="8.25" style="705" customWidth="1"/>
    <col min="8967" max="8967" width="8.375" style="705" customWidth="1"/>
    <col min="8968" max="8970" width="9.125" style="705" customWidth="1"/>
    <col min="8971" max="8971" width="8.625" style="705" customWidth="1"/>
    <col min="8972" max="8973" width="8.875" style="705" customWidth="1"/>
    <col min="8974" max="8974" width="9.125" style="705" customWidth="1"/>
    <col min="8975" max="8975" width="9" style="705" customWidth="1"/>
    <col min="8976" max="8977" width="9.125" style="705" customWidth="1"/>
    <col min="8978" max="8978" width="37.5" style="705" customWidth="1"/>
    <col min="8979" max="8979" width="4.125" style="705" customWidth="1"/>
    <col min="8980" max="9214" width="9.125" style="705"/>
    <col min="9215" max="9215" width="2.375" style="705" customWidth="1"/>
    <col min="9216" max="9216" width="5.875" style="705" customWidth="1"/>
    <col min="9217" max="9217" width="5.75" style="705" customWidth="1"/>
    <col min="9218" max="9218" width="17.5" style="705" customWidth="1"/>
    <col min="9219" max="9219" width="26.5" style="705" customWidth="1"/>
    <col min="9220" max="9220" width="9" style="705" customWidth="1"/>
    <col min="9221" max="9221" width="9.125" style="705" customWidth="1"/>
    <col min="9222" max="9222" width="8.25" style="705" customWidth="1"/>
    <col min="9223" max="9223" width="8.375" style="705" customWidth="1"/>
    <col min="9224" max="9226" width="9.125" style="705" customWidth="1"/>
    <col min="9227" max="9227" width="8.625" style="705" customWidth="1"/>
    <col min="9228" max="9229" width="8.875" style="705" customWidth="1"/>
    <col min="9230" max="9230" width="9.125" style="705" customWidth="1"/>
    <col min="9231" max="9231" width="9" style="705" customWidth="1"/>
    <col min="9232" max="9233" width="9.125" style="705" customWidth="1"/>
    <col min="9234" max="9234" width="37.5" style="705" customWidth="1"/>
    <col min="9235" max="9235" width="4.125" style="705" customWidth="1"/>
    <col min="9236" max="9470" width="9.125" style="705"/>
    <col min="9471" max="9471" width="2.375" style="705" customWidth="1"/>
    <col min="9472" max="9472" width="5.875" style="705" customWidth="1"/>
    <col min="9473" max="9473" width="5.75" style="705" customWidth="1"/>
    <col min="9474" max="9474" width="17.5" style="705" customWidth="1"/>
    <col min="9475" max="9475" width="26.5" style="705" customWidth="1"/>
    <col min="9476" max="9476" width="9" style="705" customWidth="1"/>
    <col min="9477" max="9477" width="9.125" style="705" customWidth="1"/>
    <col min="9478" max="9478" width="8.25" style="705" customWidth="1"/>
    <col min="9479" max="9479" width="8.375" style="705" customWidth="1"/>
    <col min="9480" max="9482" width="9.125" style="705" customWidth="1"/>
    <col min="9483" max="9483" width="8.625" style="705" customWidth="1"/>
    <col min="9484" max="9485" width="8.875" style="705" customWidth="1"/>
    <col min="9486" max="9486" width="9.125" style="705" customWidth="1"/>
    <col min="9487" max="9487" width="9" style="705" customWidth="1"/>
    <col min="9488" max="9489" width="9.125" style="705" customWidth="1"/>
    <col min="9490" max="9490" width="37.5" style="705" customWidth="1"/>
    <col min="9491" max="9491" width="4.125" style="705" customWidth="1"/>
    <col min="9492" max="9726" width="9.125" style="705"/>
    <col min="9727" max="9727" width="2.375" style="705" customWidth="1"/>
    <col min="9728" max="9728" width="5.875" style="705" customWidth="1"/>
    <col min="9729" max="9729" width="5.75" style="705" customWidth="1"/>
    <col min="9730" max="9730" width="17.5" style="705" customWidth="1"/>
    <col min="9731" max="9731" width="26.5" style="705" customWidth="1"/>
    <col min="9732" max="9732" width="9" style="705" customWidth="1"/>
    <col min="9733" max="9733" width="9.125" style="705" customWidth="1"/>
    <col min="9734" max="9734" width="8.25" style="705" customWidth="1"/>
    <col min="9735" max="9735" width="8.375" style="705" customWidth="1"/>
    <col min="9736" max="9738" width="9.125" style="705" customWidth="1"/>
    <col min="9739" max="9739" width="8.625" style="705" customWidth="1"/>
    <col min="9740" max="9741" width="8.875" style="705" customWidth="1"/>
    <col min="9742" max="9742" width="9.125" style="705" customWidth="1"/>
    <col min="9743" max="9743" width="9" style="705" customWidth="1"/>
    <col min="9744" max="9745" width="9.125" style="705" customWidth="1"/>
    <col min="9746" max="9746" width="37.5" style="705" customWidth="1"/>
    <col min="9747" max="9747" width="4.125" style="705" customWidth="1"/>
    <col min="9748" max="9982" width="9.125" style="705"/>
    <col min="9983" max="9983" width="2.375" style="705" customWidth="1"/>
    <col min="9984" max="9984" width="5.875" style="705" customWidth="1"/>
    <col min="9985" max="9985" width="5.75" style="705" customWidth="1"/>
    <col min="9986" max="9986" width="17.5" style="705" customWidth="1"/>
    <col min="9987" max="9987" width="26.5" style="705" customWidth="1"/>
    <col min="9988" max="9988" width="9" style="705" customWidth="1"/>
    <col min="9989" max="9989" width="9.125" style="705" customWidth="1"/>
    <col min="9990" max="9990" width="8.25" style="705" customWidth="1"/>
    <col min="9991" max="9991" width="8.375" style="705" customWidth="1"/>
    <col min="9992" max="9994" width="9.125" style="705" customWidth="1"/>
    <col min="9995" max="9995" width="8.625" style="705" customWidth="1"/>
    <col min="9996" max="9997" width="8.875" style="705" customWidth="1"/>
    <col min="9998" max="9998" width="9.125" style="705" customWidth="1"/>
    <col min="9999" max="9999" width="9" style="705" customWidth="1"/>
    <col min="10000" max="10001" width="9.125" style="705" customWidth="1"/>
    <col min="10002" max="10002" width="37.5" style="705" customWidth="1"/>
    <col min="10003" max="10003" width="4.125" style="705" customWidth="1"/>
    <col min="10004" max="10238" width="9.125" style="705"/>
    <col min="10239" max="10239" width="2.375" style="705" customWidth="1"/>
    <col min="10240" max="10240" width="5.875" style="705" customWidth="1"/>
    <col min="10241" max="10241" width="5.75" style="705" customWidth="1"/>
    <col min="10242" max="10242" width="17.5" style="705" customWidth="1"/>
    <col min="10243" max="10243" width="26.5" style="705" customWidth="1"/>
    <col min="10244" max="10244" width="9" style="705" customWidth="1"/>
    <col min="10245" max="10245" width="9.125" style="705" customWidth="1"/>
    <col min="10246" max="10246" width="8.25" style="705" customWidth="1"/>
    <col min="10247" max="10247" width="8.375" style="705" customWidth="1"/>
    <col min="10248" max="10250" width="9.125" style="705" customWidth="1"/>
    <col min="10251" max="10251" width="8.625" style="705" customWidth="1"/>
    <col min="10252" max="10253" width="8.875" style="705" customWidth="1"/>
    <col min="10254" max="10254" width="9.125" style="705" customWidth="1"/>
    <col min="10255" max="10255" width="9" style="705" customWidth="1"/>
    <col min="10256" max="10257" width="9.125" style="705" customWidth="1"/>
    <col min="10258" max="10258" width="37.5" style="705" customWidth="1"/>
    <col min="10259" max="10259" width="4.125" style="705" customWidth="1"/>
    <col min="10260" max="10494" width="9.125" style="705"/>
    <col min="10495" max="10495" width="2.375" style="705" customWidth="1"/>
    <col min="10496" max="10496" width="5.875" style="705" customWidth="1"/>
    <col min="10497" max="10497" width="5.75" style="705" customWidth="1"/>
    <col min="10498" max="10498" width="17.5" style="705" customWidth="1"/>
    <col min="10499" max="10499" width="26.5" style="705" customWidth="1"/>
    <col min="10500" max="10500" width="9" style="705" customWidth="1"/>
    <col min="10501" max="10501" width="9.125" style="705" customWidth="1"/>
    <col min="10502" max="10502" width="8.25" style="705" customWidth="1"/>
    <col min="10503" max="10503" width="8.375" style="705" customWidth="1"/>
    <col min="10504" max="10506" width="9.125" style="705" customWidth="1"/>
    <col min="10507" max="10507" width="8.625" style="705" customWidth="1"/>
    <col min="10508" max="10509" width="8.875" style="705" customWidth="1"/>
    <col min="10510" max="10510" width="9.125" style="705" customWidth="1"/>
    <col min="10511" max="10511" width="9" style="705" customWidth="1"/>
    <col min="10512" max="10513" width="9.125" style="705" customWidth="1"/>
    <col min="10514" max="10514" width="37.5" style="705" customWidth="1"/>
    <col min="10515" max="10515" width="4.125" style="705" customWidth="1"/>
    <col min="10516" max="10750" width="9.125" style="705"/>
    <col min="10751" max="10751" width="2.375" style="705" customWidth="1"/>
    <col min="10752" max="10752" width="5.875" style="705" customWidth="1"/>
    <col min="10753" max="10753" width="5.75" style="705" customWidth="1"/>
    <col min="10754" max="10754" width="17.5" style="705" customWidth="1"/>
    <col min="10755" max="10755" width="26.5" style="705" customWidth="1"/>
    <col min="10756" max="10756" width="9" style="705" customWidth="1"/>
    <col min="10757" max="10757" width="9.125" style="705" customWidth="1"/>
    <col min="10758" max="10758" width="8.25" style="705" customWidth="1"/>
    <col min="10759" max="10759" width="8.375" style="705" customWidth="1"/>
    <col min="10760" max="10762" width="9.125" style="705" customWidth="1"/>
    <col min="10763" max="10763" width="8.625" style="705" customWidth="1"/>
    <col min="10764" max="10765" width="8.875" style="705" customWidth="1"/>
    <col min="10766" max="10766" width="9.125" style="705" customWidth="1"/>
    <col min="10767" max="10767" width="9" style="705" customWidth="1"/>
    <col min="10768" max="10769" width="9.125" style="705" customWidth="1"/>
    <col min="10770" max="10770" width="37.5" style="705" customWidth="1"/>
    <col min="10771" max="10771" width="4.125" style="705" customWidth="1"/>
    <col min="10772" max="11006" width="9.125" style="705"/>
    <col min="11007" max="11007" width="2.375" style="705" customWidth="1"/>
    <col min="11008" max="11008" width="5.875" style="705" customWidth="1"/>
    <col min="11009" max="11009" width="5.75" style="705" customWidth="1"/>
    <col min="11010" max="11010" width="17.5" style="705" customWidth="1"/>
    <col min="11011" max="11011" width="26.5" style="705" customWidth="1"/>
    <col min="11012" max="11012" width="9" style="705" customWidth="1"/>
    <col min="11013" max="11013" width="9.125" style="705" customWidth="1"/>
    <col min="11014" max="11014" width="8.25" style="705" customWidth="1"/>
    <col min="11015" max="11015" width="8.375" style="705" customWidth="1"/>
    <col min="11016" max="11018" width="9.125" style="705" customWidth="1"/>
    <col min="11019" max="11019" width="8.625" style="705" customWidth="1"/>
    <col min="11020" max="11021" width="8.875" style="705" customWidth="1"/>
    <col min="11022" max="11022" width="9.125" style="705" customWidth="1"/>
    <col min="11023" max="11023" width="9" style="705" customWidth="1"/>
    <col min="11024" max="11025" width="9.125" style="705" customWidth="1"/>
    <col min="11026" max="11026" width="37.5" style="705" customWidth="1"/>
    <col min="11027" max="11027" width="4.125" style="705" customWidth="1"/>
    <col min="11028" max="11262" width="9.125" style="705"/>
    <col min="11263" max="11263" width="2.375" style="705" customWidth="1"/>
    <col min="11264" max="11264" width="5.875" style="705" customWidth="1"/>
    <col min="11265" max="11265" width="5.75" style="705" customWidth="1"/>
    <col min="11266" max="11266" width="17.5" style="705" customWidth="1"/>
    <col min="11267" max="11267" width="26.5" style="705" customWidth="1"/>
    <col min="11268" max="11268" width="9" style="705" customWidth="1"/>
    <col min="11269" max="11269" width="9.125" style="705" customWidth="1"/>
    <col min="11270" max="11270" width="8.25" style="705" customWidth="1"/>
    <col min="11271" max="11271" width="8.375" style="705" customWidth="1"/>
    <col min="11272" max="11274" width="9.125" style="705" customWidth="1"/>
    <col min="11275" max="11275" width="8.625" style="705" customWidth="1"/>
    <col min="11276" max="11277" width="8.875" style="705" customWidth="1"/>
    <col min="11278" max="11278" width="9.125" style="705" customWidth="1"/>
    <col min="11279" max="11279" width="9" style="705" customWidth="1"/>
    <col min="11280" max="11281" width="9.125" style="705" customWidth="1"/>
    <col min="11282" max="11282" width="37.5" style="705" customWidth="1"/>
    <col min="11283" max="11283" width="4.125" style="705" customWidth="1"/>
    <col min="11284" max="11518" width="9.125" style="705"/>
    <col min="11519" max="11519" width="2.375" style="705" customWidth="1"/>
    <col min="11520" max="11520" width="5.875" style="705" customWidth="1"/>
    <col min="11521" max="11521" width="5.75" style="705" customWidth="1"/>
    <col min="11522" max="11522" width="17.5" style="705" customWidth="1"/>
    <col min="11523" max="11523" width="26.5" style="705" customWidth="1"/>
    <col min="11524" max="11524" width="9" style="705" customWidth="1"/>
    <col min="11525" max="11525" width="9.125" style="705" customWidth="1"/>
    <col min="11526" max="11526" width="8.25" style="705" customWidth="1"/>
    <col min="11527" max="11527" width="8.375" style="705" customWidth="1"/>
    <col min="11528" max="11530" width="9.125" style="705" customWidth="1"/>
    <col min="11531" max="11531" width="8.625" style="705" customWidth="1"/>
    <col min="11532" max="11533" width="8.875" style="705" customWidth="1"/>
    <col min="11534" max="11534" width="9.125" style="705" customWidth="1"/>
    <col min="11535" max="11535" width="9" style="705" customWidth="1"/>
    <col min="11536" max="11537" width="9.125" style="705" customWidth="1"/>
    <col min="11538" max="11538" width="37.5" style="705" customWidth="1"/>
    <col min="11539" max="11539" width="4.125" style="705" customWidth="1"/>
    <col min="11540" max="11774" width="9.125" style="705"/>
    <col min="11775" max="11775" width="2.375" style="705" customWidth="1"/>
    <col min="11776" max="11776" width="5.875" style="705" customWidth="1"/>
    <col min="11777" max="11777" width="5.75" style="705" customWidth="1"/>
    <col min="11778" max="11778" width="17.5" style="705" customWidth="1"/>
    <col min="11779" max="11779" width="26.5" style="705" customWidth="1"/>
    <col min="11780" max="11780" width="9" style="705" customWidth="1"/>
    <col min="11781" max="11781" width="9.125" style="705" customWidth="1"/>
    <col min="11782" max="11782" width="8.25" style="705" customWidth="1"/>
    <col min="11783" max="11783" width="8.375" style="705" customWidth="1"/>
    <col min="11784" max="11786" width="9.125" style="705" customWidth="1"/>
    <col min="11787" max="11787" width="8.625" style="705" customWidth="1"/>
    <col min="11788" max="11789" width="8.875" style="705" customWidth="1"/>
    <col min="11790" max="11790" width="9.125" style="705" customWidth="1"/>
    <col min="11791" max="11791" width="9" style="705" customWidth="1"/>
    <col min="11792" max="11793" width="9.125" style="705" customWidth="1"/>
    <col min="11794" max="11794" width="37.5" style="705" customWidth="1"/>
    <col min="11795" max="11795" width="4.125" style="705" customWidth="1"/>
    <col min="11796" max="12030" width="9.125" style="705"/>
    <col min="12031" max="12031" width="2.375" style="705" customWidth="1"/>
    <col min="12032" max="12032" width="5.875" style="705" customWidth="1"/>
    <col min="12033" max="12033" width="5.75" style="705" customWidth="1"/>
    <col min="12034" max="12034" width="17.5" style="705" customWidth="1"/>
    <col min="12035" max="12035" width="26.5" style="705" customWidth="1"/>
    <col min="12036" max="12036" width="9" style="705" customWidth="1"/>
    <col min="12037" max="12037" width="9.125" style="705" customWidth="1"/>
    <col min="12038" max="12038" width="8.25" style="705" customWidth="1"/>
    <col min="12039" max="12039" width="8.375" style="705" customWidth="1"/>
    <col min="12040" max="12042" width="9.125" style="705" customWidth="1"/>
    <col min="12043" max="12043" width="8.625" style="705" customWidth="1"/>
    <col min="12044" max="12045" width="8.875" style="705" customWidth="1"/>
    <col min="12046" max="12046" width="9.125" style="705" customWidth="1"/>
    <col min="12047" max="12047" width="9" style="705" customWidth="1"/>
    <col min="12048" max="12049" width="9.125" style="705" customWidth="1"/>
    <col min="12050" max="12050" width="37.5" style="705" customWidth="1"/>
    <col min="12051" max="12051" width="4.125" style="705" customWidth="1"/>
    <col min="12052" max="12286" width="9.125" style="705"/>
    <col min="12287" max="12287" width="2.375" style="705" customWidth="1"/>
    <col min="12288" max="12288" width="5.875" style="705" customWidth="1"/>
    <col min="12289" max="12289" width="5.75" style="705" customWidth="1"/>
    <col min="12290" max="12290" width="17.5" style="705" customWidth="1"/>
    <col min="12291" max="12291" width="26.5" style="705" customWidth="1"/>
    <col min="12292" max="12292" width="9" style="705" customWidth="1"/>
    <col min="12293" max="12293" width="9.125" style="705" customWidth="1"/>
    <col min="12294" max="12294" width="8.25" style="705" customWidth="1"/>
    <col min="12295" max="12295" width="8.375" style="705" customWidth="1"/>
    <col min="12296" max="12298" width="9.125" style="705" customWidth="1"/>
    <col min="12299" max="12299" width="8.625" style="705" customWidth="1"/>
    <col min="12300" max="12301" width="8.875" style="705" customWidth="1"/>
    <col min="12302" max="12302" width="9.125" style="705" customWidth="1"/>
    <col min="12303" max="12303" width="9" style="705" customWidth="1"/>
    <col min="12304" max="12305" width="9.125" style="705" customWidth="1"/>
    <col min="12306" max="12306" width="37.5" style="705" customWidth="1"/>
    <col min="12307" max="12307" width="4.125" style="705" customWidth="1"/>
    <col min="12308" max="12542" width="9.125" style="705"/>
    <col min="12543" max="12543" width="2.375" style="705" customWidth="1"/>
    <col min="12544" max="12544" width="5.875" style="705" customWidth="1"/>
    <col min="12545" max="12545" width="5.75" style="705" customWidth="1"/>
    <col min="12546" max="12546" width="17.5" style="705" customWidth="1"/>
    <col min="12547" max="12547" width="26.5" style="705" customWidth="1"/>
    <col min="12548" max="12548" width="9" style="705" customWidth="1"/>
    <col min="12549" max="12549" width="9.125" style="705" customWidth="1"/>
    <col min="12550" max="12550" width="8.25" style="705" customWidth="1"/>
    <col min="12551" max="12551" width="8.375" style="705" customWidth="1"/>
    <col min="12552" max="12554" width="9.125" style="705" customWidth="1"/>
    <col min="12555" max="12555" width="8.625" style="705" customWidth="1"/>
    <col min="12556" max="12557" width="8.875" style="705" customWidth="1"/>
    <col min="12558" max="12558" width="9.125" style="705" customWidth="1"/>
    <col min="12559" max="12559" width="9" style="705" customWidth="1"/>
    <col min="12560" max="12561" width="9.125" style="705" customWidth="1"/>
    <col min="12562" max="12562" width="37.5" style="705" customWidth="1"/>
    <col min="12563" max="12563" width="4.125" style="705" customWidth="1"/>
    <col min="12564" max="12798" width="9.125" style="705"/>
    <col min="12799" max="12799" width="2.375" style="705" customWidth="1"/>
    <col min="12800" max="12800" width="5.875" style="705" customWidth="1"/>
    <col min="12801" max="12801" width="5.75" style="705" customWidth="1"/>
    <col min="12802" max="12802" width="17.5" style="705" customWidth="1"/>
    <col min="12803" max="12803" width="26.5" style="705" customWidth="1"/>
    <col min="12804" max="12804" width="9" style="705" customWidth="1"/>
    <col min="12805" max="12805" width="9.125" style="705" customWidth="1"/>
    <col min="12806" max="12806" width="8.25" style="705" customWidth="1"/>
    <col min="12807" max="12807" width="8.375" style="705" customWidth="1"/>
    <col min="12808" max="12810" width="9.125" style="705" customWidth="1"/>
    <col min="12811" max="12811" width="8.625" style="705" customWidth="1"/>
    <col min="12812" max="12813" width="8.875" style="705" customWidth="1"/>
    <col min="12814" max="12814" width="9.125" style="705" customWidth="1"/>
    <col min="12815" max="12815" width="9" style="705" customWidth="1"/>
    <col min="12816" max="12817" width="9.125" style="705" customWidth="1"/>
    <col min="12818" max="12818" width="37.5" style="705" customWidth="1"/>
    <col min="12819" max="12819" width="4.125" style="705" customWidth="1"/>
    <col min="12820" max="13054" width="9.125" style="705"/>
    <col min="13055" max="13055" width="2.375" style="705" customWidth="1"/>
    <col min="13056" max="13056" width="5.875" style="705" customWidth="1"/>
    <col min="13057" max="13057" width="5.75" style="705" customWidth="1"/>
    <col min="13058" max="13058" width="17.5" style="705" customWidth="1"/>
    <col min="13059" max="13059" width="26.5" style="705" customWidth="1"/>
    <col min="13060" max="13060" width="9" style="705" customWidth="1"/>
    <col min="13061" max="13061" width="9.125" style="705" customWidth="1"/>
    <col min="13062" max="13062" width="8.25" style="705" customWidth="1"/>
    <col min="13063" max="13063" width="8.375" style="705" customWidth="1"/>
    <col min="13064" max="13066" width="9.125" style="705" customWidth="1"/>
    <col min="13067" max="13067" width="8.625" style="705" customWidth="1"/>
    <col min="13068" max="13069" width="8.875" style="705" customWidth="1"/>
    <col min="13070" max="13070" width="9.125" style="705" customWidth="1"/>
    <col min="13071" max="13071" width="9" style="705" customWidth="1"/>
    <col min="13072" max="13073" width="9.125" style="705" customWidth="1"/>
    <col min="13074" max="13074" width="37.5" style="705" customWidth="1"/>
    <col min="13075" max="13075" width="4.125" style="705" customWidth="1"/>
    <col min="13076" max="13310" width="9.125" style="705"/>
    <col min="13311" max="13311" width="2.375" style="705" customWidth="1"/>
    <col min="13312" max="13312" width="5.875" style="705" customWidth="1"/>
    <col min="13313" max="13313" width="5.75" style="705" customWidth="1"/>
    <col min="13314" max="13314" width="17.5" style="705" customWidth="1"/>
    <col min="13315" max="13315" width="26.5" style="705" customWidth="1"/>
    <col min="13316" max="13316" width="9" style="705" customWidth="1"/>
    <col min="13317" max="13317" width="9.125" style="705" customWidth="1"/>
    <col min="13318" max="13318" width="8.25" style="705" customWidth="1"/>
    <col min="13319" max="13319" width="8.375" style="705" customWidth="1"/>
    <col min="13320" max="13322" width="9.125" style="705" customWidth="1"/>
    <col min="13323" max="13323" width="8.625" style="705" customWidth="1"/>
    <col min="13324" max="13325" width="8.875" style="705" customWidth="1"/>
    <col min="13326" max="13326" width="9.125" style="705" customWidth="1"/>
    <col min="13327" max="13327" width="9" style="705" customWidth="1"/>
    <col min="13328" max="13329" width="9.125" style="705" customWidth="1"/>
    <col min="13330" max="13330" width="37.5" style="705" customWidth="1"/>
    <col min="13331" max="13331" width="4.125" style="705" customWidth="1"/>
    <col min="13332" max="13566" width="9.125" style="705"/>
    <col min="13567" max="13567" width="2.375" style="705" customWidth="1"/>
    <col min="13568" max="13568" width="5.875" style="705" customWidth="1"/>
    <col min="13569" max="13569" width="5.75" style="705" customWidth="1"/>
    <col min="13570" max="13570" width="17.5" style="705" customWidth="1"/>
    <col min="13571" max="13571" width="26.5" style="705" customWidth="1"/>
    <col min="13572" max="13572" width="9" style="705" customWidth="1"/>
    <col min="13573" max="13573" width="9.125" style="705" customWidth="1"/>
    <col min="13574" max="13574" width="8.25" style="705" customWidth="1"/>
    <col min="13575" max="13575" width="8.375" style="705" customWidth="1"/>
    <col min="13576" max="13578" width="9.125" style="705" customWidth="1"/>
    <col min="13579" max="13579" width="8.625" style="705" customWidth="1"/>
    <col min="13580" max="13581" width="8.875" style="705" customWidth="1"/>
    <col min="13582" max="13582" width="9.125" style="705" customWidth="1"/>
    <col min="13583" max="13583" width="9" style="705" customWidth="1"/>
    <col min="13584" max="13585" width="9.125" style="705" customWidth="1"/>
    <col min="13586" max="13586" width="37.5" style="705" customWidth="1"/>
    <col min="13587" max="13587" width="4.125" style="705" customWidth="1"/>
    <col min="13588" max="13822" width="9.125" style="705"/>
    <col min="13823" max="13823" width="2.375" style="705" customWidth="1"/>
    <col min="13824" max="13824" width="5.875" style="705" customWidth="1"/>
    <col min="13825" max="13825" width="5.75" style="705" customWidth="1"/>
    <col min="13826" max="13826" width="17.5" style="705" customWidth="1"/>
    <col min="13827" max="13827" width="26.5" style="705" customWidth="1"/>
    <col min="13828" max="13828" width="9" style="705" customWidth="1"/>
    <col min="13829" max="13829" width="9.125" style="705" customWidth="1"/>
    <col min="13830" max="13830" width="8.25" style="705" customWidth="1"/>
    <col min="13831" max="13831" width="8.375" style="705" customWidth="1"/>
    <col min="13832" max="13834" width="9.125" style="705" customWidth="1"/>
    <col min="13835" max="13835" width="8.625" style="705" customWidth="1"/>
    <col min="13836" max="13837" width="8.875" style="705" customWidth="1"/>
    <col min="13838" max="13838" width="9.125" style="705" customWidth="1"/>
    <col min="13839" max="13839" width="9" style="705" customWidth="1"/>
    <col min="13840" max="13841" width="9.125" style="705" customWidth="1"/>
    <col min="13842" max="13842" width="37.5" style="705" customWidth="1"/>
    <col min="13843" max="13843" width="4.125" style="705" customWidth="1"/>
    <col min="13844" max="14078" width="9.125" style="705"/>
    <col min="14079" max="14079" width="2.375" style="705" customWidth="1"/>
    <col min="14080" max="14080" width="5.875" style="705" customWidth="1"/>
    <col min="14081" max="14081" width="5.75" style="705" customWidth="1"/>
    <col min="14082" max="14082" width="17.5" style="705" customWidth="1"/>
    <col min="14083" max="14083" width="26.5" style="705" customWidth="1"/>
    <col min="14084" max="14084" width="9" style="705" customWidth="1"/>
    <col min="14085" max="14085" width="9.125" style="705" customWidth="1"/>
    <col min="14086" max="14086" width="8.25" style="705" customWidth="1"/>
    <col min="14087" max="14087" width="8.375" style="705" customWidth="1"/>
    <col min="14088" max="14090" width="9.125" style="705" customWidth="1"/>
    <col min="14091" max="14091" width="8.625" style="705" customWidth="1"/>
    <col min="14092" max="14093" width="8.875" style="705" customWidth="1"/>
    <col min="14094" max="14094" width="9.125" style="705" customWidth="1"/>
    <col min="14095" max="14095" width="9" style="705" customWidth="1"/>
    <col min="14096" max="14097" width="9.125" style="705" customWidth="1"/>
    <col min="14098" max="14098" width="37.5" style="705" customWidth="1"/>
    <col min="14099" max="14099" width="4.125" style="705" customWidth="1"/>
    <col min="14100" max="14334" width="9.125" style="705"/>
    <col min="14335" max="14335" width="2.375" style="705" customWidth="1"/>
    <col min="14336" max="14336" width="5.875" style="705" customWidth="1"/>
    <col min="14337" max="14337" width="5.75" style="705" customWidth="1"/>
    <col min="14338" max="14338" width="17.5" style="705" customWidth="1"/>
    <col min="14339" max="14339" width="26.5" style="705" customWidth="1"/>
    <col min="14340" max="14340" width="9" style="705" customWidth="1"/>
    <col min="14341" max="14341" width="9.125" style="705" customWidth="1"/>
    <col min="14342" max="14342" width="8.25" style="705" customWidth="1"/>
    <col min="14343" max="14343" width="8.375" style="705" customWidth="1"/>
    <col min="14344" max="14346" width="9.125" style="705" customWidth="1"/>
    <col min="14347" max="14347" width="8.625" style="705" customWidth="1"/>
    <col min="14348" max="14349" width="8.875" style="705" customWidth="1"/>
    <col min="14350" max="14350" width="9.125" style="705" customWidth="1"/>
    <col min="14351" max="14351" width="9" style="705" customWidth="1"/>
    <col min="14352" max="14353" width="9.125" style="705" customWidth="1"/>
    <col min="14354" max="14354" width="37.5" style="705" customWidth="1"/>
    <col min="14355" max="14355" width="4.125" style="705" customWidth="1"/>
    <col min="14356" max="14590" width="9.125" style="705"/>
    <col min="14591" max="14591" width="2.375" style="705" customWidth="1"/>
    <col min="14592" max="14592" width="5.875" style="705" customWidth="1"/>
    <col min="14593" max="14593" width="5.75" style="705" customWidth="1"/>
    <col min="14594" max="14594" width="17.5" style="705" customWidth="1"/>
    <col min="14595" max="14595" width="26.5" style="705" customWidth="1"/>
    <col min="14596" max="14596" width="9" style="705" customWidth="1"/>
    <col min="14597" max="14597" width="9.125" style="705" customWidth="1"/>
    <col min="14598" max="14598" width="8.25" style="705" customWidth="1"/>
    <col min="14599" max="14599" width="8.375" style="705" customWidth="1"/>
    <col min="14600" max="14602" width="9.125" style="705" customWidth="1"/>
    <col min="14603" max="14603" width="8.625" style="705" customWidth="1"/>
    <col min="14604" max="14605" width="8.875" style="705" customWidth="1"/>
    <col min="14606" max="14606" width="9.125" style="705" customWidth="1"/>
    <col min="14607" max="14607" width="9" style="705" customWidth="1"/>
    <col min="14608" max="14609" width="9.125" style="705" customWidth="1"/>
    <col min="14610" max="14610" width="37.5" style="705" customWidth="1"/>
    <col min="14611" max="14611" width="4.125" style="705" customWidth="1"/>
    <col min="14612" max="14846" width="9.125" style="705"/>
    <col min="14847" max="14847" width="2.375" style="705" customWidth="1"/>
    <col min="14848" max="14848" width="5.875" style="705" customWidth="1"/>
    <col min="14849" max="14849" width="5.75" style="705" customWidth="1"/>
    <col min="14850" max="14850" width="17.5" style="705" customWidth="1"/>
    <col min="14851" max="14851" width="26.5" style="705" customWidth="1"/>
    <col min="14852" max="14852" width="9" style="705" customWidth="1"/>
    <col min="14853" max="14853" width="9.125" style="705" customWidth="1"/>
    <col min="14854" max="14854" width="8.25" style="705" customWidth="1"/>
    <col min="14855" max="14855" width="8.375" style="705" customWidth="1"/>
    <col min="14856" max="14858" width="9.125" style="705" customWidth="1"/>
    <col min="14859" max="14859" width="8.625" style="705" customWidth="1"/>
    <col min="14860" max="14861" width="8.875" style="705" customWidth="1"/>
    <col min="14862" max="14862" width="9.125" style="705" customWidth="1"/>
    <col min="14863" max="14863" width="9" style="705" customWidth="1"/>
    <col min="14864" max="14865" width="9.125" style="705" customWidth="1"/>
    <col min="14866" max="14866" width="37.5" style="705" customWidth="1"/>
    <col min="14867" max="14867" width="4.125" style="705" customWidth="1"/>
    <col min="14868" max="15102" width="9.125" style="705"/>
    <col min="15103" max="15103" width="2.375" style="705" customWidth="1"/>
    <col min="15104" max="15104" width="5.875" style="705" customWidth="1"/>
    <col min="15105" max="15105" width="5.75" style="705" customWidth="1"/>
    <col min="15106" max="15106" width="17.5" style="705" customWidth="1"/>
    <col min="15107" max="15107" width="26.5" style="705" customWidth="1"/>
    <col min="15108" max="15108" width="9" style="705" customWidth="1"/>
    <col min="15109" max="15109" width="9.125" style="705" customWidth="1"/>
    <col min="15110" max="15110" width="8.25" style="705" customWidth="1"/>
    <col min="15111" max="15111" width="8.375" style="705" customWidth="1"/>
    <col min="15112" max="15114" width="9.125" style="705" customWidth="1"/>
    <col min="15115" max="15115" width="8.625" style="705" customWidth="1"/>
    <col min="15116" max="15117" width="8.875" style="705" customWidth="1"/>
    <col min="15118" max="15118" width="9.125" style="705" customWidth="1"/>
    <col min="15119" max="15119" width="9" style="705" customWidth="1"/>
    <col min="15120" max="15121" width="9.125" style="705" customWidth="1"/>
    <col min="15122" max="15122" width="37.5" style="705" customWidth="1"/>
    <col min="15123" max="15123" width="4.125" style="705" customWidth="1"/>
    <col min="15124" max="15358" width="9.125" style="705"/>
    <col min="15359" max="15359" width="2.375" style="705" customWidth="1"/>
    <col min="15360" max="15360" width="5.875" style="705" customWidth="1"/>
    <col min="15361" max="15361" width="5.75" style="705" customWidth="1"/>
    <col min="15362" max="15362" width="17.5" style="705" customWidth="1"/>
    <col min="15363" max="15363" width="26.5" style="705" customWidth="1"/>
    <col min="15364" max="15364" width="9" style="705" customWidth="1"/>
    <col min="15365" max="15365" width="9.125" style="705" customWidth="1"/>
    <col min="15366" max="15366" width="8.25" style="705" customWidth="1"/>
    <col min="15367" max="15367" width="8.375" style="705" customWidth="1"/>
    <col min="15368" max="15370" width="9.125" style="705" customWidth="1"/>
    <col min="15371" max="15371" width="8.625" style="705" customWidth="1"/>
    <col min="15372" max="15373" width="8.875" style="705" customWidth="1"/>
    <col min="15374" max="15374" width="9.125" style="705" customWidth="1"/>
    <col min="15375" max="15375" width="9" style="705" customWidth="1"/>
    <col min="15376" max="15377" width="9.125" style="705" customWidth="1"/>
    <col min="15378" max="15378" width="37.5" style="705" customWidth="1"/>
    <col min="15379" max="15379" width="4.125" style="705" customWidth="1"/>
    <col min="15380" max="15614" width="9.125" style="705"/>
    <col min="15615" max="15615" width="2.375" style="705" customWidth="1"/>
    <col min="15616" max="15616" width="5.875" style="705" customWidth="1"/>
    <col min="15617" max="15617" width="5.75" style="705" customWidth="1"/>
    <col min="15618" max="15618" width="17.5" style="705" customWidth="1"/>
    <col min="15619" max="15619" width="26.5" style="705" customWidth="1"/>
    <col min="15620" max="15620" width="9" style="705" customWidth="1"/>
    <col min="15621" max="15621" width="9.125" style="705" customWidth="1"/>
    <col min="15622" max="15622" width="8.25" style="705" customWidth="1"/>
    <col min="15623" max="15623" width="8.375" style="705" customWidth="1"/>
    <col min="15624" max="15626" width="9.125" style="705" customWidth="1"/>
    <col min="15627" max="15627" width="8.625" style="705" customWidth="1"/>
    <col min="15628" max="15629" width="8.875" style="705" customWidth="1"/>
    <col min="15630" max="15630" width="9.125" style="705" customWidth="1"/>
    <col min="15631" max="15631" width="9" style="705" customWidth="1"/>
    <col min="15632" max="15633" width="9.125" style="705" customWidth="1"/>
    <col min="15634" max="15634" width="37.5" style="705" customWidth="1"/>
    <col min="15635" max="15635" width="4.125" style="705" customWidth="1"/>
    <col min="15636" max="15870" width="9.125" style="705"/>
    <col min="15871" max="15871" width="2.375" style="705" customWidth="1"/>
    <col min="15872" max="15872" width="5.875" style="705" customWidth="1"/>
    <col min="15873" max="15873" width="5.75" style="705" customWidth="1"/>
    <col min="15874" max="15874" width="17.5" style="705" customWidth="1"/>
    <col min="15875" max="15875" width="26.5" style="705" customWidth="1"/>
    <col min="15876" max="15876" width="9" style="705" customWidth="1"/>
    <col min="15877" max="15877" width="9.125" style="705" customWidth="1"/>
    <col min="15878" max="15878" width="8.25" style="705" customWidth="1"/>
    <col min="15879" max="15879" width="8.375" style="705" customWidth="1"/>
    <col min="15880" max="15882" width="9.125" style="705" customWidth="1"/>
    <col min="15883" max="15883" width="8.625" style="705" customWidth="1"/>
    <col min="15884" max="15885" width="8.875" style="705" customWidth="1"/>
    <col min="15886" max="15886" width="9.125" style="705" customWidth="1"/>
    <col min="15887" max="15887" width="9" style="705" customWidth="1"/>
    <col min="15888" max="15889" width="9.125" style="705" customWidth="1"/>
    <col min="15890" max="15890" width="37.5" style="705" customWidth="1"/>
    <col min="15891" max="15891" width="4.125" style="705" customWidth="1"/>
    <col min="15892" max="16126" width="9.125" style="705"/>
    <col min="16127" max="16127" width="2.375" style="705" customWidth="1"/>
    <col min="16128" max="16128" width="5.875" style="705" customWidth="1"/>
    <col min="16129" max="16129" width="5.75" style="705" customWidth="1"/>
    <col min="16130" max="16130" width="17.5" style="705" customWidth="1"/>
    <col min="16131" max="16131" width="26.5" style="705" customWidth="1"/>
    <col min="16132" max="16132" width="9" style="705" customWidth="1"/>
    <col min="16133" max="16133" width="9.125" style="705" customWidth="1"/>
    <col min="16134" max="16134" width="8.25" style="705" customWidth="1"/>
    <col min="16135" max="16135" width="8.375" style="705" customWidth="1"/>
    <col min="16136" max="16138" width="9.125" style="705" customWidth="1"/>
    <col min="16139" max="16139" width="8.625" style="705" customWidth="1"/>
    <col min="16140" max="16141" width="8.875" style="705" customWidth="1"/>
    <col min="16142" max="16142" width="9.125" style="705" customWidth="1"/>
    <col min="16143" max="16143" width="9" style="705" customWidth="1"/>
    <col min="16144" max="16145" width="9.125" style="705" customWidth="1"/>
    <col min="16146" max="16146" width="37.5" style="705" customWidth="1"/>
    <col min="16147" max="16147" width="4.125" style="705" customWidth="1"/>
    <col min="16148" max="16384" width="9.125" style="705"/>
  </cols>
  <sheetData>
    <row r="1" ht="14.25" customHeight="1" spans="1:10">
      <c r="A1" s="710"/>
      <c r="B1" s="711"/>
      <c r="C1" s="711"/>
      <c r="D1" s="712"/>
      <c r="E1" s="712"/>
      <c r="F1" s="711"/>
      <c r="G1" s="711"/>
      <c r="H1" s="711"/>
      <c r="I1" s="711"/>
      <c r="J1" s="711"/>
    </row>
    <row r="2" ht="26.25" customHeight="1" spans="2:19">
      <c r="B2" s="705"/>
      <c r="C2" s="705"/>
      <c r="D2" s="713"/>
      <c r="E2" s="713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</row>
    <row r="3" s="703" customFormat="1" ht="26.25" customHeight="1" spans="2:9">
      <c r="B3" s="714" t="s">
        <v>35</v>
      </c>
      <c r="C3" s="715"/>
      <c r="D3" s="716" t="s">
        <v>36</v>
      </c>
      <c r="E3" s="716"/>
      <c r="F3" s="716"/>
      <c r="G3" s="716"/>
      <c r="H3" s="716"/>
      <c r="I3" s="716"/>
    </row>
    <row r="4" s="703" customFormat="1" ht="26.25" customHeight="1" spans="2:12">
      <c r="B4" s="717"/>
      <c r="C4" s="718"/>
      <c r="D4" s="719" t="s">
        <v>37</v>
      </c>
      <c r="E4" s="719"/>
      <c r="F4" s="719"/>
      <c r="G4" s="720" t="s">
        <v>38</v>
      </c>
      <c r="H4" s="720"/>
      <c r="I4" s="720"/>
      <c r="J4" s="729" t="s">
        <v>39</v>
      </c>
      <c r="K4" s="730"/>
      <c r="L4" s="730"/>
    </row>
    <row r="5" s="703" customFormat="1" ht="26.25" customHeight="1" spans="2:11">
      <c r="B5" s="717"/>
      <c r="C5" s="718"/>
      <c r="D5" s="721" t="s">
        <v>40</v>
      </c>
      <c r="E5" s="721" t="s">
        <v>41</v>
      </c>
      <c r="F5" s="720" t="s">
        <v>42</v>
      </c>
      <c r="G5" s="721" t="s">
        <v>40</v>
      </c>
      <c r="H5" s="721" t="s">
        <v>41</v>
      </c>
      <c r="I5" s="720" t="s">
        <v>42</v>
      </c>
      <c r="J5" s="721" t="s">
        <v>40</v>
      </c>
      <c r="K5" s="721" t="s">
        <v>41</v>
      </c>
    </row>
    <row r="6" s="703" customFormat="1" ht="26.25" customHeight="1" spans="2:9">
      <c r="B6" s="717"/>
      <c r="C6" s="718"/>
      <c r="D6" s="721" t="s">
        <v>43</v>
      </c>
      <c r="E6" s="721" t="s">
        <v>44</v>
      </c>
      <c r="F6" s="720" t="s">
        <v>45</v>
      </c>
      <c r="G6" s="720" t="s">
        <v>46</v>
      </c>
      <c r="H6" s="722" t="s">
        <v>47</v>
      </c>
      <c r="I6" s="722" t="s">
        <v>48</v>
      </c>
    </row>
    <row r="7" s="703" customFormat="1" ht="26.25" customHeight="1" spans="2:21">
      <c r="B7" s="723">
        <v>1</v>
      </c>
      <c r="C7" s="724" t="s">
        <v>49</v>
      </c>
      <c r="D7" s="725" t="s">
        <v>50</v>
      </c>
      <c r="E7" s="725" t="s">
        <v>51</v>
      </c>
      <c r="F7" s="726" t="s">
        <v>51</v>
      </c>
      <c r="G7" s="725" t="s">
        <v>50</v>
      </c>
      <c r="H7" s="726" t="s">
        <v>51</v>
      </c>
      <c r="I7" s="726" t="s">
        <v>51</v>
      </c>
      <c r="U7" s="703" t="s">
        <v>52</v>
      </c>
    </row>
    <row r="8" s="704" customFormat="1" ht="26.25" customHeight="1" spans="2:21">
      <c r="B8" s="723">
        <v>2</v>
      </c>
      <c r="C8" s="724" t="s">
        <v>53</v>
      </c>
      <c r="D8" s="725" t="s">
        <v>51</v>
      </c>
      <c r="E8" s="725" t="s">
        <v>50</v>
      </c>
      <c r="F8" s="726" t="s">
        <v>51</v>
      </c>
      <c r="G8" s="726" t="s">
        <v>51</v>
      </c>
      <c r="H8" s="725" t="s">
        <v>50</v>
      </c>
      <c r="I8" s="725" t="s">
        <v>50</v>
      </c>
      <c r="U8" s="704" t="s">
        <v>54</v>
      </c>
    </row>
    <row r="9" s="704" customFormat="1" ht="26.25" customHeight="1" spans="2:21">
      <c r="B9" s="723">
        <v>3</v>
      </c>
      <c r="C9" s="727" t="s">
        <v>55</v>
      </c>
      <c r="D9" s="725" t="s">
        <v>51</v>
      </c>
      <c r="E9" s="725" t="s">
        <v>51</v>
      </c>
      <c r="F9" s="725" t="s">
        <v>50</v>
      </c>
      <c r="G9" s="726" t="s">
        <v>51</v>
      </c>
      <c r="H9" s="726" t="s">
        <v>51</v>
      </c>
      <c r="I9" s="726" t="s">
        <v>51</v>
      </c>
      <c r="U9" s="704" t="s">
        <v>56</v>
      </c>
    </row>
    <row r="10" s="704" customFormat="1" ht="26.25" customHeight="1" spans="2:21">
      <c r="B10" s="723">
        <v>4</v>
      </c>
      <c r="C10" s="724" t="s">
        <v>57</v>
      </c>
      <c r="D10" s="725" t="s">
        <v>50</v>
      </c>
      <c r="E10" s="725" t="s">
        <v>50</v>
      </c>
      <c r="F10" s="726" t="s">
        <v>50</v>
      </c>
      <c r="G10" s="726" t="s">
        <v>50</v>
      </c>
      <c r="H10" s="725" t="s">
        <v>50</v>
      </c>
      <c r="I10" s="725" t="s">
        <v>50</v>
      </c>
      <c r="U10" s="704" t="s">
        <v>58</v>
      </c>
    </row>
    <row r="11" s="704" customFormat="1" ht="26.25" customHeight="1" spans="2:21">
      <c r="B11" s="723">
        <v>5</v>
      </c>
      <c r="C11" s="724" t="s">
        <v>59</v>
      </c>
      <c r="D11" s="725" t="s">
        <v>50</v>
      </c>
      <c r="E11" s="725" t="s">
        <v>50</v>
      </c>
      <c r="F11" s="726" t="s">
        <v>50</v>
      </c>
      <c r="G11" s="726" t="s">
        <v>50</v>
      </c>
      <c r="H11" s="725" t="s">
        <v>50</v>
      </c>
      <c r="I11" s="725" t="s">
        <v>50</v>
      </c>
      <c r="U11" s="704" t="s">
        <v>60</v>
      </c>
    </row>
    <row r="12" s="704" customFormat="1" ht="26.25" customHeight="1" spans="2:21">
      <c r="B12" s="723">
        <v>6</v>
      </c>
      <c r="C12" s="724" t="s">
        <v>61</v>
      </c>
      <c r="D12" s="725" t="s">
        <v>50</v>
      </c>
      <c r="E12" s="725" t="s">
        <v>50</v>
      </c>
      <c r="F12" s="726" t="s">
        <v>50</v>
      </c>
      <c r="G12" s="726" t="s">
        <v>50</v>
      </c>
      <c r="H12" s="725" t="s">
        <v>50</v>
      </c>
      <c r="I12" s="725" t="s">
        <v>50</v>
      </c>
      <c r="U12" s="704" t="s">
        <v>62</v>
      </c>
    </row>
    <row r="13" s="704" customFormat="1" ht="26.25" customHeight="1" spans="2:21">
      <c r="B13" s="723">
        <v>7</v>
      </c>
      <c r="C13" s="724" t="s">
        <v>63</v>
      </c>
      <c r="D13" s="725" t="s">
        <v>50</v>
      </c>
      <c r="E13" s="725" t="s">
        <v>50</v>
      </c>
      <c r="F13" s="726" t="s">
        <v>50</v>
      </c>
      <c r="G13" s="726" t="s">
        <v>50</v>
      </c>
      <c r="H13" s="725" t="s">
        <v>50</v>
      </c>
      <c r="I13" s="725" t="s">
        <v>50</v>
      </c>
      <c r="U13" s="704" t="s">
        <v>64</v>
      </c>
    </row>
    <row r="14" s="704" customFormat="1" ht="26.25" customHeight="1" spans="2:21">
      <c r="B14" s="723">
        <v>8</v>
      </c>
      <c r="C14" s="724" t="s">
        <v>65</v>
      </c>
      <c r="D14" s="725" t="s">
        <v>50</v>
      </c>
      <c r="E14" s="725" t="s">
        <v>50</v>
      </c>
      <c r="F14" s="725" t="s">
        <v>50</v>
      </c>
      <c r="G14" s="725" t="s">
        <v>50</v>
      </c>
      <c r="H14" s="725" t="s">
        <v>50</v>
      </c>
      <c r="I14" s="725" t="s">
        <v>50</v>
      </c>
      <c r="U14" s="704" t="s">
        <v>66</v>
      </c>
    </row>
    <row r="15" s="704" customFormat="1" ht="26.25" customHeight="1" spans="2:21">
      <c r="B15" s="723">
        <v>9</v>
      </c>
      <c r="C15" s="724" t="s">
        <v>67</v>
      </c>
      <c r="D15" s="725" t="s">
        <v>50</v>
      </c>
      <c r="E15" s="725" t="s">
        <v>50</v>
      </c>
      <c r="F15" s="726" t="s">
        <v>50</v>
      </c>
      <c r="G15" s="726" t="s">
        <v>50</v>
      </c>
      <c r="H15" s="725" t="s">
        <v>50</v>
      </c>
      <c r="I15" s="725" t="s">
        <v>50</v>
      </c>
      <c r="U15" s="704" t="s">
        <v>68</v>
      </c>
    </row>
    <row r="16" s="704" customFormat="1" ht="26.25" customHeight="1" spans="2:21">
      <c r="B16" s="723">
        <v>10</v>
      </c>
      <c r="C16" s="724" t="s">
        <v>69</v>
      </c>
      <c r="D16" s="725" t="s">
        <v>50</v>
      </c>
      <c r="E16" s="725" t="s">
        <v>50</v>
      </c>
      <c r="F16" s="726" t="s">
        <v>50</v>
      </c>
      <c r="G16" s="726" t="s">
        <v>50</v>
      </c>
      <c r="H16" s="725" t="s">
        <v>50</v>
      </c>
      <c r="I16" s="725" t="s">
        <v>50</v>
      </c>
      <c r="U16" s="704" t="s">
        <v>47</v>
      </c>
    </row>
    <row r="17" s="704" customFormat="1" ht="26.25" customHeight="1" spans="2:21">
      <c r="B17" s="723">
        <v>11</v>
      </c>
      <c r="C17" s="724" t="s">
        <v>70</v>
      </c>
      <c r="D17" s="725" t="s">
        <v>51</v>
      </c>
      <c r="E17" s="725" t="s">
        <v>51</v>
      </c>
      <c r="F17" s="725" t="s">
        <v>50</v>
      </c>
      <c r="G17" s="726" t="s">
        <v>51</v>
      </c>
      <c r="H17" s="726" t="s">
        <v>51</v>
      </c>
      <c r="I17" s="726" t="s">
        <v>50</v>
      </c>
      <c r="U17" s="704" t="s">
        <v>47</v>
      </c>
    </row>
    <row r="18" s="704" customFormat="1" ht="26.25" customHeight="1" spans="2:21">
      <c r="B18" s="723">
        <v>12</v>
      </c>
      <c r="C18" s="724" t="s">
        <v>71</v>
      </c>
      <c r="D18" s="725" t="s">
        <v>51</v>
      </c>
      <c r="E18" s="725" t="s">
        <v>51</v>
      </c>
      <c r="F18" s="726" t="s">
        <v>50</v>
      </c>
      <c r="G18" s="726" t="s">
        <v>51</v>
      </c>
      <c r="H18" s="726" t="s">
        <v>51</v>
      </c>
      <c r="I18" s="726" t="s">
        <v>50</v>
      </c>
      <c r="U18" s="704" t="s">
        <v>72</v>
      </c>
    </row>
    <row r="19" s="704" customFormat="1" ht="26.25" customHeight="1" spans="2:9">
      <c r="B19" s="723">
        <v>13</v>
      </c>
      <c r="C19" s="724" t="s">
        <v>73</v>
      </c>
      <c r="D19" s="725" t="s">
        <v>51</v>
      </c>
      <c r="E19" s="725" t="s">
        <v>51</v>
      </c>
      <c r="F19" s="726" t="s">
        <v>51</v>
      </c>
      <c r="G19" s="726" t="s">
        <v>51</v>
      </c>
      <c r="H19" s="726" t="s">
        <v>51</v>
      </c>
      <c r="I19" s="726" t="s">
        <v>51</v>
      </c>
    </row>
    <row r="20" s="704" customFormat="1" ht="26.25" customHeight="1" spans="4:5">
      <c r="D20" s="728"/>
      <c r="E20" s="728"/>
    </row>
    <row r="21" s="704" customFormat="1" ht="26.25" customHeight="1" spans="4:5">
      <c r="D21" s="728"/>
      <c r="E21" s="728"/>
    </row>
    <row r="22" s="704" customFormat="1" ht="26.25" customHeight="1" spans="4:5">
      <c r="D22" s="728"/>
      <c r="E22" s="728"/>
    </row>
    <row r="23" s="704" customFormat="1" ht="26.25" customHeight="1" spans="4:5">
      <c r="D23" s="728"/>
      <c r="E23" s="728"/>
    </row>
    <row r="24" s="704" customFormat="1" ht="26.25" customHeight="1" spans="4:5">
      <c r="D24" s="728"/>
      <c r="E24" s="728"/>
    </row>
    <row r="25" s="704" customFormat="1" spans="4:5">
      <c r="D25" s="728"/>
      <c r="E25" s="728"/>
    </row>
    <row r="26" s="704" customFormat="1" spans="4:5">
      <c r="D26" s="728"/>
      <c r="E26" s="728"/>
    </row>
    <row r="27" spans="2:19">
      <c r="B27" s="705"/>
      <c r="C27" s="705"/>
      <c r="D27" s="713"/>
      <c r="E27" s="713"/>
      <c r="F27" s="705"/>
      <c r="G27" s="705"/>
      <c r="H27" s="705"/>
      <c r="I27" s="705"/>
      <c r="J27" s="705"/>
      <c r="K27" s="705"/>
      <c r="L27" s="705"/>
      <c r="M27" s="705"/>
      <c r="N27" s="705"/>
      <c r="O27" s="705"/>
      <c r="P27" s="705"/>
      <c r="Q27" s="705"/>
      <c r="R27" s="705"/>
      <c r="S27" s="705"/>
    </row>
    <row r="28" spans="2:19">
      <c r="B28" s="705"/>
      <c r="C28" s="705"/>
      <c r="D28" s="713"/>
      <c r="E28" s="713"/>
      <c r="F28" s="705"/>
      <c r="G28" s="705"/>
      <c r="H28" s="705"/>
      <c r="I28" s="705"/>
      <c r="J28" s="705"/>
      <c r="K28" s="705"/>
      <c r="L28" s="705"/>
      <c r="M28" s="705"/>
      <c r="N28" s="705"/>
      <c r="O28" s="705"/>
      <c r="P28" s="705"/>
      <c r="Q28" s="705"/>
      <c r="R28" s="705"/>
      <c r="S28" s="705"/>
    </row>
    <row r="29" spans="2:19">
      <c r="B29" s="705"/>
      <c r="C29" s="705"/>
      <c r="D29" s="713"/>
      <c r="E29" s="713"/>
      <c r="F29" s="705"/>
      <c r="G29" s="705"/>
      <c r="H29" s="705"/>
      <c r="I29" s="705"/>
      <c r="J29" s="705"/>
      <c r="K29" s="705"/>
      <c r="L29" s="705"/>
      <c r="M29" s="705"/>
      <c r="N29" s="705"/>
      <c r="O29" s="705"/>
      <c r="P29" s="705"/>
      <c r="Q29" s="705"/>
      <c r="R29" s="705"/>
      <c r="S29" s="705"/>
    </row>
    <row r="30" s="704" customFormat="1" spans="4:5">
      <c r="D30" s="728"/>
      <c r="E30" s="728"/>
    </row>
    <row r="31" s="704" customFormat="1" spans="4:5">
      <c r="D31" s="728"/>
      <c r="E31" s="728"/>
    </row>
    <row r="32" s="704" customFormat="1" spans="4:5">
      <c r="D32" s="728"/>
      <c r="E32" s="728"/>
    </row>
    <row r="33" s="704" customFormat="1" spans="4:5">
      <c r="D33" s="728"/>
      <c r="E33" s="728"/>
    </row>
    <row r="34" s="704" customFormat="1" spans="4:5">
      <c r="D34" s="728"/>
      <c r="E34" s="728"/>
    </row>
    <row r="35" s="704" customFormat="1" spans="4:5">
      <c r="D35" s="728"/>
      <c r="E35" s="728"/>
    </row>
    <row r="36" s="704" customFormat="1" spans="4:5">
      <c r="D36" s="728"/>
      <c r="E36" s="728"/>
    </row>
    <row r="37" s="704" customFormat="1" spans="4:5">
      <c r="D37" s="728"/>
      <c r="E37" s="728"/>
    </row>
    <row r="38" s="704" customFormat="1" spans="4:5">
      <c r="D38" s="728"/>
      <c r="E38" s="728"/>
    </row>
    <row r="39" spans="2:19">
      <c r="B39" s="705"/>
      <c r="C39" s="705"/>
      <c r="D39" s="713"/>
      <c r="E39" s="713"/>
      <c r="F39" s="705"/>
      <c r="G39" s="705"/>
      <c r="H39" s="705"/>
      <c r="I39" s="705"/>
      <c r="J39" s="705"/>
      <c r="K39" s="705"/>
      <c r="L39" s="705"/>
      <c r="M39" s="705"/>
      <c r="N39" s="705"/>
      <c r="O39" s="705"/>
      <c r="P39" s="705"/>
      <c r="Q39" s="705"/>
      <c r="R39" s="705"/>
      <c r="S39" s="705"/>
    </row>
    <row r="40" spans="2:19">
      <c r="B40" s="705"/>
      <c r="C40" s="705"/>
      <c r="D40" s="713"/>
      <c r="E40" s="713"/>
      <c r="F40" s="705"/>
      <c r="G40" s="705"/>
      <c r="H40" s="705"/>
      <c r="I40" s="705"/>
      <c r="J40" s="705"/>
      <c r="K40" s="705"/>
      <c r="L40" s="705"/>
      <c r="M40" s="705"/>
      <c r="N40" s="705"/>
      <c r="O40" s="705"/>
      <c r="P40" s="705"/>
      <c r="Q40" s="705"/>
      <c r="R40" s="705"/>
      <c r="S40" s="705"/>
    </row>
    <row r="41" ht="30.75" customHeight="1" spans="1:19">
      <c r="A41" s="703"/>
      <c r="B41" s="709"/>
      <c r="C41" s="705"/>
      <c r="D41" s="713"/>
      <c r="E41" s="713"/>
      <c r="F41" s="705"/>
      <c r="G41" s="705"/>
      <c r="H41" s="705"/>
      <c r="I41" s="705"/>
      <c r="J41" s="705"/>
      <c r="K41" s="705"/>
      <c r="L41" s="705"/>
      <c r="M41" s="705"/>
      <c r="N41" s="705"/>
      <c r="O41" s="705"/>
      <c r="P41" s="705"/>
      <c r="Q41" s="705"/>
      <c r="R41" s="705"/>
      <c r="S41" s="705"/>
    </row>
    <row r="42" spans="1:19">
      <c r="A42" s="703"/>
      <c r="B42" s="709"/>
      <c r="C42" s="705"/>
      <c r="D42" s="713"/>
      <c r="E42" s="713"/>
      <c r="F42" s="705"/>
      <c r="G42" s="705"/>
      <c r="H42" s="705"/>
      <c r="I42" s="705"/>
      <c r="J42" s="705"/>
      <c r="K42" s="705"/>
      <c r="L42" s="705"/>
      <c r="M42" s="705"/>
      <c r="N42" s="705"/>
      <c r="O42" s="705"/>
      <c r="P42" s="705"/>
      <c r="Q42" s="705"/>
      <c r="R42" s="705"/>
      <c r="S42" s="705"/>
    </row>
    <row r="43" spans="1:19">
      <c r="A43" s="703"/>
      <c r="B43" s="709"/>
      <c r="C43" s="705"/>
      <c r="D43" s="713"/>
      <c r="E43" s="713"/>
      <c r="F43" s="705"/>
      <c r="G43" s="705"/>
      <c r="H43" s="705"/>
      <c r="I43" s="705"/>
      <c r="J43" s="705"/>
      <c r="K43" s="705"/>
      <c r="L43" s="705"/>
      <c r="M43" s="705"/>
      <c r="N43" s="705"/>
      <c r="O43" s="705"/>
      <c r="P43" s="705"/>
      <c r="Q43" s="705"/>
      <c r="R43" s="705"/>
      <c r="S43" s="705"/>
    </row>
    <row r="44" spans="1:19">
      <c r="A44" s="703"/>
      <c r="B44" s="709"/>
      <c r="C44" s="705"/>
      <c r="D44" s="713"/>
      <c r="E44" s="713"/>
      <c r="F44" s="705"/>
      <c r="G44" s="705"/>
      <c r="H44" s="705"/>
      <c r="I44" s="705"/>
      <c r="J44" s="705"/>
      <c r="K44" s="705"/>
      <c r="L44" s="705"/>
      <c r="M44" s="705"/>
      <c r="N44" s="705"/>
      <c r="O44" s="705"/>
      <c r="P44" s="705"/>
      <c r="Q44" s="705"/>
      <c r="R44" s="705"/>
      <c r="S44" s="705"/>
    </row>
    <row r="45" ht="58.5" customHeight="1" spans="1:19">
      <c r="A45" s="703"/>
      <c r="B45" s="709"/>
      <c r="C45" s="705"/>
      <c r="D45" s="713"/>
      <c r="E45" s="713"/>
      <c r="F45" s="705"/>
      <c r="G45" s="705"/>
      <c r="H45" s="705"/>
      <c r="I45" s="705"/>
      <c r="J45" s="705"/>
      <c r="K45" s="705"/>
      <c r="L45" s="705"/>
      <c r="M45" s="705"/>
      <c r="N45" s="705"/>
      <c r="O45" s="705"/>
      <c r="P45" s="705"/>
      <c r="Q45" s="705"/>
      <c r="R45" s="705"/>
      <c r="S45" s="705"/>
    </row>
    <row r="46" spans="2:19">
      <c r="B46" s="709"/>
      <c r="C46" s="705"/>
      <c r="D46" s="713"/>
      <c r="E46" s="713"/>
      <c r="F46" s="705"/>
      <c r="G46" s="705"/>
      <c r="H46" s="705"/>
      <c r="I46" s="705"/>
      <c r="J46" s="705"/>
      <c r="K46" s="705"/>
      <c r="L46" s="705"/>
      <c r="M46" s="705"/>
      <c r="N46" s="705"/>
      <c r="O46" s="705"/>
      <c r="P46" s="705"/>
      <c r="Q46" s="705"/>
      <c r="R46" s="705"/>
      <c r="S46" s="705"/>
    </row>
    <row r="47" spans="2:19">
      <c r="B47" s="709"/>
      <c r="C47" s="705"/>
      <c r="D47" s="713"/>
      <c r="E47" s="713"/>
      <c r="F47" s="705"/>
      <c r="G47" s="705"/>
      <c r="H47" s="705"/>
      <c r="I47" s="705"/>
      <c r="J47" s="705"/>
      <c r="K47" s="705"/>
      <c r="L47" s="705"/>
      <c r="M47" s="705"/>
      <c r="N47" s="705"/>
      <c r="O47" s="705"/>
      <c r="P47" s="705"/>
      <c r="Q47" s="705"/>
      <c r="R47" s="705"/>
      <c r="S47" s="705"/>
    </row>
    <row r="48" spans="2:19">
      <c r="B48" s="709"/>
      <c r="C48" s="705"/>
      <c r="D48" s="713"/>
      <c r="E48" s="713"/>
      <c r="F48" s="705"/>
      <c r="G48" s="705"/>
      <c r="H48" s="705"/>
      <c r="I48" s="705"/>
      <c r="J48" s="705"/>
      <c r="K48" s="705"/>
      <c r="L48" s="705"/>
      <c r="M48" s="705"/>
      <c r="N48" s="705"/>
      <c r="O48" s="705"/>
      <c r="P48" s="705"/>
      <c r="Q48" s="705"/>
      <c r="R48" s="705"/>
      <c r="S48" s="705"/>
    </row>
    <row r="49" spans="2:19">
      <c r="B49" s="709"/>
      <c r="C49" s="705"/>
      <c r="D49" s="713"/>
      <c r="E49" s="713"/>
      <c r="F49" s="705"/>
      <c r="G49" s="705"/>
      <c r="H49" s="705"/>
      <c r="I49" s="705"/>
      <c r="J49" s="705"/>
      <c r="K49" s="705"/>
      <c r="L49" s="705"/>
      <c r="M49" s="705"/>
      <c r="N49" s="705"/>
      <c r="O49" s="705"/>
      <c r="P49" s="705"/>
      <c r="Q49" s="705"/>
      <c r="R49" s="705"/>
      <c r="S49" s="705"/>
    </row>
    <row r="50" spans="2:19">
      <c r="B50" s="709"/>
      <c r="C50" s="705"/>
      <c r="D50" s="713"/>
      <c r="E50" s="713"/>
      <c r="F50" s="705"/>
      <c r="G50" s="705"/>
      <c r="H50" s="705"/>
      <c r="I50" s="705"/>
      <c r="J50" s="705"/>
      <c r="K50" s="705"/>
      <c r="L50" s="705"/>
      <c r="M50" s="705"/>
      <c r="N50" s="705"/>
      <c r="O50" s="705"/>
      <c r="P50" s="705"/>
      <c r="Q50" s="705"/>
      <c r="R50" s="705"/>
      <c r="S50" s="705"/>
    </row>
  </sheetData>
  <mergeCells count="5">
    <mergeCell ref="D3:I3"/>
    <mergeCell ref="D4:F4"/>
    <mergeCell ref="G4:I4"/>
    <mergeCell ref="J4:L4"/>
    <mergeCell ref="B3:C6"/>
  </mergeCells>
  <dataValidations count="1">
    <dataValidation type="list" allowBlank="1" showInputMessage="1" showErrorMessage="1" sqref="D7:I19">
      <formula1>"○,●,×"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</sheetPr>
  <dimension ref="A1:FT189"/>
  <sheetViews>
    <sheetView showGridLines="0" zoomScale="85" zoomScaleNormal="85" topLeftCell="L1" workbookViewId="0">
      <selection activeCell="AC53" sqref="AC53"/>
    </sheetView>
  </sheetViews>
  <sheetFormatPr defaultColWidth="9" defaultRowHeight="15.6"/>
  <cols>
    <col min="1" max="1" width="5.5" style="514" customWidth="1"/>
    <col min="2" max="2" width="2.625" style="514" customWidth="1"/>
    <col min="3" max="3" width="2.75" style="514" customWidth="1"/>
    <col min="4" max="5" width="2.75" style="514" hidden="1" customWidth="1"/>
    <col min="6" max="6" width="2" style="514" hidden="1" customWidth="1"/>
    <col min="7" max="10" width="2.75" style="514" hidden="1" customWidth="1"/>
    <col min="11" max="11" width="4.5" style="514" hidden="1" customWidth="1"/>
    <col min="12" max="12" width="14.375" style="514" customWidth="1"/>
    <col min="13" max="13" width="8.5" style="514" hidden="1" customWidth="1"/>
    <col min="14" max="14" width="9.5" style="514" hidden="1" customWidth="1"/>
    <col min="15" max="15" width="9.125" style="514" hidden="1" customWidth="1"/>
    <col min="16" max="16" width="16.125" style="514" customWidth="1"/>
    <col min="17" max="17" width="9.375" style="514" hidden="1" customWidth="1"/>
    <col min="18" max="18" width="41" style="515" customWidth="1"/>
    <col min="19" max="19" width="17.625" style="514" customWidth="1"/>
    <col min="20" max="20" width="13.375" style="514" hidden="1" customWidth="1"/>
    <col min="21" max="21" width="11.25" style="514" hidden="1" customWidth="1"/>
    <col min="22" max="22" width="17.25" style="514" customWidth="1"/>
    <col min="23" max="23" width="16.375" style="514" customWidth="1"/>
    <col min="24" max="24" width="12.625" style="514" hidden="1" customWidth="1"/>
    <col min="25" max="25" width="10.125" style="516" hidden="1" customWidth="1"/>
    <col min="26" max="27" width="11.125" style="514" customWidth="1"/>
    <col min="28" max="39" width="4.625" style="517" customWidth="1"/>
    <col min="40" max="55" width="4.625" style="518" customWidth="1"/>
    <col min="56" max="91" width="4.625" style="519" customWidth="1"/>
    <col min="92" max="103" width="4.625" style="519" hidden="1" customWidth="1"/>
    <col min="104" max="139" width="4.625" style="519" customWidth="1"/>
    <col min="140" max="151" width="4.625" style="519" hidden="1" customWidth="1"/>
    <col min="152" max="175" width="4.625" style="519" customWidth="1"/>
    <col min="176" max="176" width="9" style="519" customWidth="1"/>
    <col min="177" max="16384" width="9" style="519"/>
  </cols>
  <sheetData>
    <row r="1" ht="20.1" customHeight="1" spans="40:79">
      <c r="AN1" s="588" t="s">
        <v>74</v>
      </c>
      <c r="AO1" s="588"/>
      <c r="AR1" s="588" t="s">
        <v>74</v>
      </c>
      <c r="AS1" s="588"/>
      <c r="AV1" s="623" t="s">
        <v>74</v>
      </c>
      <c r="AW1" s="627"/>
      <c r="AX1" s="627"/>
      <c r="AY1" s="627"/>
      <c r="AZ1" s="627"/>
      <c r="BA1" s="627"/>
      <c r="BB1" s="627"/>
      <c r="BC1" s="628"/>
      <c r="BG1" s="641"/>
      <c r="BH1" s="641"/>
      <c r="BV1" s="588" t="s">
        <v>74</v>
      </c>
      <c r="BW1" s="588"/>
      <c r="BX1" s="518"/>
      <c r="BY1" s="518"/>
      <c r="BZ1" s="588" t="s">
        <v>74</v>
      </c>
      <c r="CA1" s="588"/>
    </row>
    <row r="2" ht="20.1" customHeight="1" spans="40:79">
      <c r="AN2" s="588" t="s">
        <v>41</v>
      </c>
      <c r="AO2" s="588"/>
      <c r="AR2" s="588" t="s">
        <v>41</v>
      </c>
      <c r="AS2" s="588"/>
      <c r="AV2" s="588" t="s">
        <v>41</v>
      </c>
      <c r="AW2" s="589"/>
      <c r="AX2" s="589"/>
      <c r="AY2" s="589"/>
      <c r="AZ2" s="588" t="s">
        <v>41</v>
      </c>
      <c r="BA2" s="589"/>
      <c r="BB2" s="589"/>
      <c r="BC2" s="589"/>
      <c r="BG2" s="641"/>
      <c r="BH2" s="641"/>
      <c r="BV2" s="588" t="s">
        <v>41</v>
      </c>
      <c r="BW2" s="588"/>
      <c r="BX2" s="518"/>
      <c r="BY2" s="518"/>
      <c r="BZ2" s="588" t="s">
        <v>41</v>
      </c>
      <c r="CA2" s="588"/>
    </row>
    <row r="3" ht="20.1" customHeight="1" spans="20:79">
      <c r="T3" s="554"/>
      <c r="U3" s="554"/>
      <c r="V3" s="554"/>
      <c r="W3" s="554"/>
      <c r="X3" s="554"/>
      <c r="Y3" s="537"/>
      <c r="Z3" s="555"/>
      <c r="AA3" s="555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621" t="s">
        <v>75</v>
      </c>
      <c r="AO3" s="621"/>
      <c r="AP3" s="587"/>
      <c r="AQ3" s="587"/>
      <c r="AR3" s="621" t="s">
        <v>76</v>
      </c>
      <c r="AS3" s="621"/>
      <c r="AT3" s="587"/>
      <c r="AU3" s="587"/>
      <c r="AV3" s="590" t="s">
        <v>77</v>
      </c>
      <c r="AW3" s="591"/>
      <c r="AX3" s="591"/>
      <c r="AY3" s="591"/>
      <c r="AZ3" s="590" t="s">
        <v>78</v>
      </c>
      <c r="BA3" s="591"/>
      <c r="BB3" s="591"/>
      <c r="BC3" s="591"/>
      <c r="BG3" s="642"/>
      <c r="BH3" s="642"/>
      <c r="BV3" s="621" t="s">
        <v>75</v>
      </c>
      <c r="BW3" s="621"/>
      <c r="BX3" s="587"/>
      <c r="BY3" s="587"/>
      <c r="BZ3" s="621" t="s">
        <v>76</v>
      </c>
      <c r="CA3" s="621"/>
    </row>
    <row r="4" ht="20.1" customHeight="1" spans="28:163">
      <c r="AB4" s="588" t="s">
        <v>79</v>
      </c>
      <c r="AC4" s="588"/>
      <c r="AD4" s="588"/>
      <c r="AE4" s="588"/>
      <c r="AF4" s="588"/>
      <c r="AG4" s="588"/>
      <c r="AH4" s="588"/>
      <c r="AI4" s="588"/>
      <c r="AJ4" s="588"/>
      <c r="AK4" s="588"/>
      <c r="AL4" s="588"/>
      <c r="AM4" s="588"/>
      <c r="BG4" s="641"/>
      <c r="BH4" s="641"/>
      <c r="CZ4" s="630" t="s">
        <v>79</v>
      </c>
      <c r="DA4" s="643"/>
      <c r="DB4" s="643"/>
      <c r="DC4" s="643"/>
      <c r="DD4" s="643"/>
      <c r="DE4" s="643"/>
      <c r="DF4" s="643"/>
      <c r="DG4" s="643"/>
      <c r="DH4" s="643"/>
      <c r="DI4" s="643"/>
      <c r="DJ4" s="643"/>
      <c r="DK4" s="652"/>
      <c r="EV4" s="630" t="s">
        <v>80</v>
      </c>
      <c r="EW4" s="643"/>
      <c r="EX4" s="643"/>
      <c r="EY4" s="643"/>
      <c r="EZ4" s="643"/>
      <c r="FA4" s="643"/>
      <c r="FB4" s="643"/>
      <c r="FC4" s="643"/>
      <c r="FD4" s="643"/>
      <c r="FE4" s="643"/>
      <c r="FF4" s="643"/>
      <c r="FG4" s="652"/>
    </row>
    <row r="5" ht="20.1" customHeight="1" spans="28:163">
      <c r="AB5" s="588" t="s">
        <v>40</v>
      </c>
      <c r="AC5" s="589"/>
      <c r="AD5" s="589"/>
      <c r="AE5" s="589"/>
      <c r="AF5" s="588" t="s">
        <v>40</v>
      </c>
      <c r="AG5" s="589"/>
      <c r="AH5" s="589"/>
      <c r="AI5" s="589"/>
      <c r="AJ5" s="588" t="s">
        <v>40</v>
      </c>
      <c r="AK5" s="589"/>
      <c r="AL5" s="589"/>
      <c r="AM5" s="589"/>
      <c r="BG5" s="641"/>
      <c r="BH5" s="641"/>
      <c r="CZ5" s="668" t="s">
        <v>81</v>
      </c>
      <c r="DA5" s="669"/>
      <c r="DB5" s="669"/>
      <c r="DC5" s="669"/>
      <c r="DD5" s="669"/>
      <c r="DE5" s="669"/>
      <c r="DF5" s="669"/>
      <c r="DG5" s="669"/>
      <c r="DH5" s="669"/>
      <c r="DI5" s="669"/>
      <c r="DJ5" s="669"/>
      <c r="DK5" s="669"/>
      <c r="EV5" s="669" t="s">
        <v>82</v>
      </c>
      <c r="EW5" s="669"/>
      <c r="EX5" s="669"/>
      <c r="EY5" s="669"/>
      <c r="EZ5" s="669"/>
      <c r="FA5" s="669"/>
      <c r="FB5" s="669"/>
      <c r="FC5" s="669"/>
      <c r="FD5" s="669"/>
      <c r="FE5" s="669"/>
      <c r="FF5" s="669"/>
      <c r="FG5" s="669"/>
    </row>
    <row r="6" ht="20.1" customHeight="1" spans="20:163">
      <c r="T6" s="554"/>
      <c r="U6" s="554"/>
      <c r="V6" s="554"/>
      <c r="W6" s="554"/>
      <c r="X6" s="554"/>
      <c r="Y6" s="537"/>
      <c r="Z6" s="555"/>
      <c r="AA6" s="555"/>
      <c r="AB6" s="590" t="s">
        <v>83</v>
      </c>
      <c r="AC6" s="591"/>
      <c r="AD6" s="591"/>
      <c r="AE6" s="591"/>
      <c r="AF6" s="590" t="s">
        <v>84</v>
      </c>
      <c r="AG6" s="591"/>
      <c r="AH6" s="591"/>
      <c r="AI6" s="591"/>
      <c r="AJ6" s="590" t="s">
        <v>85</v>
      </c>
      <c r="AK6" s="591"/>
      <c r="AL6" s="591"/>
      <c r="AM6" s="591"/>
      <c r="AN6" s="587"/>
      <c r="AO6" s="587"/>
      <c r="AP6" s="587"/>
      <c r="AQ6" s="587"/>
      <c r="AR6" s="587"/>
      <c r="AS6" s="587"/>
      <c r="AT6" s="587"/>
      <c r="AU6" s="587"/>
      <c r="AV6" s="587"/>
      <c r="AW6" s="587"/>
      <c r="AX6" s="587"/>
      <c r="AY6" s="587"/>
      <c r="AZ6" s="587"/>
      <c r="BA6" s="587"/>
      <c r="BB6" s="587"/>
      <c r="BC6" s="587"/>
      <c r="CZ6" s="651" t="s">
        <v>78</v>
      </c>
      <c r="DA6" s="660"/>
      <c r="DB6" s="660"/>
      <c r="DC6" s="661"/>
      <c r="DD6" s="662" t="s">
        <v>86</v>
      </c>
      <c r="DE6" s="659"/>
      <c r="DF6" s="659"/>
      <c r="DG6" s="663"/>
      <c r="DH6" s="662" t="s">
        <v>77</v>
      </c>
      <c r="DI6" s="659"/>
      <c r="DJ6" s="659"/>
      <c r="DK6" s="663"/>
      <c r="EV6" s="651" t="s">
        <v>78</v>
      </c>
      <c r="EW6" s="660"/>
      <c r="EX6" s="660"/>
      <c r="EY6" s="661"/>
      <c r="EZ6" s="662" t="s">
        <v>86</v>
      </c>
      <c r="FA6" s="659"/>
      <c r="FB6" s="659"/>
      <c r="FC6" s="663"/>
      <c r="FD6" s="662" t="s">
        <v>77</v>
      </c>
      <c r="FE6" s="659"/>
      <c r="FF6" s="659"/>
      <c r="FG6" s="663"/>
    </row>
    <row r="7" ht="20.1" customHeight="1" spans="28:163">
      <c r="AB7" s="588" t="s">
        <v>87</v>
      </c>
      <c r="AC7" s="588"/>
      <c r="AD7" s="588"/>
      <c r="AE7" s="588"/>
      <c r="AF7" s="588"/>
      <c r="AG7" s="588"/>
      <c r="AH7" s="588"/>
      <c r="AI7" s="588"/>
      <c r="AJ7" s="588"/>
      <c r="AK7" s="588"/>
      <c r="AL7" s="588"/>
      <c r="AM7" s="588"/>
      <c r="CN7" s="643"/>
      <c r="CO7" s="643"/>
      <c r="CP7" s="643"/>
      <c r="CQ7" s="643"/>
      <c r="CR7" s="643"/>
      <c r="CS7" s="643"/>
      <c r="CT7" s="643"/>
      <c r="CU7" s="643"/>
      <c r="CV7" s="643"/>
      <c r="CW7" s="643"/>
      <c r="CX7" s="643"/>
      <c r="CY7" s="643"/>
      <c r="CZ7" s="630" t="s">
        <v>87</v>
      </c>
      <c r="DA7" s="643"/>
      <c r="DB7" s="643"/>
      <c r="DC7" s="643"/>
      <c r="DD7" s="643"/>
      <c r="DE7" s="643"/>
      <c r="DF7" s="643"/>
      <c r="DG7" s="643"/>
      <c r="DH7" s="643"/>
      <c r="DI7" s="643"/>
      <c r="DJ7" s="643"/>
      <c r="DK7" s="652"/>
      <c r="EV7" s="630" t="s">
        <v>88</v>
      </c>
      <c r="EW7" s="643"/>
      <c r="EX7" s="643"/>
      <c r="EY7" s="643"/>
      <c r="EZ7" s="643"/>
      <c r="FA7" s="643"/>
      <c r="FB7" s="643"/>
      <c r="FC7" s="643"/>
      <c r="FD7" s="643"/>
      <c r="FE7" s="643"/>
      <c r="FF7" s="643"/>
      <c r="FG7" s="652"/>
    </row>
    <row r="8" ht="20.1" customHeight="1" spans="28:163">
      <c r="AB8" s="588" t="s">
        <v>40</v>
      </c>
      <c r="AC8" s="589"/>
      <c r="AD8" s="589"/>
      <c r="AE8" s="589"/>
      <c r="AF8" s="588" t="s">
        <v>40</v>
      </c>
      <c r="AG8" s="589"/>
      <c r="AH8" s="589"/>
      <c r="AI8" s="589"/>
      <c r="AJ8" s="588" t="s">
        <v>40</v>
      </c>
      <c r="AK8" s="589"/>
      <c r="AL8" s="589"/>
      <c r="AM8" s="589"/>
      <c r="CN8" s="662"/>
      <c r="CO8" s="659"/>
      <c r="CP8" s="659"/>
      <c r="CQ8" s="659"/>
      <c r="CR8" s="659"/>
      <c r="CS8" s="659"/>
      <c r="CT8" s="659"/>
      <c r="CU8" s="659"/>
      <c r="CV8" s="659"/>
      <c r="CW8" s="659"/>
      <c r="CX8" s="659"/>
      <c r="CY8" s="663"/>
      <c r="CZ8" s="669" t="s">
        <v>81</v>
      </c>
      <c r="DA8" s="669"/>
      <c r="DB8" s="669"/>
      <c r="DC8" s="669"/>
      <c r="DD8" s="669"/>
      <c r="DE8" s="669"/>
      <c r="DF8" s="669"/>
      <c r="DG8" s="669"/>
      <c r="DH8" s="669"/>
      <c r="DI8" s="669"/>
      <c r="DJ8" s="669"/>
      <c r="DK8" s="669"/>
      <c r="EV8" s="669" t="s">
        <v>82</v>
      </c>
      <c r="EW8" s="669"/>
      <c r="EX8" s="669"/>
      <c r="EY8" s="669"/>
      <c r="EZ8" s="669"/>
      <c r="FA8" s="669"/>
      <c r="FB8" s="669"/>
      <c r="FC8" s="669"/>
      <c r="FD8" s="669"/>
      <c r="FE8" s="669"/>
      <c r="FF8" s="669"/>
      <c r="FG8" s="669"/>
    </row>
    <row r="9" ht="20.1" customHeight="1" spans="20:163">
      <c r="T9" s="554"/>
      <c r="U9" s="554"/>
      <c r="V9" s="554"/>
      <c r="W9" s="554"/>
      <c r="X9" s="554"/>
      <c r="Y9" s="537"/>
      <c r="Z9" s="555"/>
      <c r="AA9" s="555"/>
      <c r="AB9" s="590" t="s">
        <v>83</v>
      </c>
      <c r="AC9" s="591"/>
      <c r="AD9" s="591"/>
      <c r="AE9" s="591"/>
      <c r="AF9" s="590" t="s">
        <v>84</v>
      </c>
      <c r="AG9" s="591"/>
      <c r="AH9" s="591"/>
      <c r="AI9" s="591"/>
      <c r="AJ9" s="590" t="s">
        <v>85</v>
      </c>
      <c r="AK9" s="591"/>
      <c r="AL9" s="591"/>
      <c r="AM9" s="591"/>
      <c r="AN9" s="587"/>
      <c r="AO9" s="587"/>
      <c r="AP9" s="587"/>
      <c r="AQ9" s="587"/>
      <c r="AR9" s="587"/>
      <c r="AS9" s="587"/>
      <c r="AT9" s="587"/>
      <c r="AU9" s="587"/>
      <c r="AV9" s="587"/>
      <c r="AW9" s="587"/>
      <c r="AX9" s="587"/>
      <c r="AY9" s="587"/>
      <c r="AZ9" s="587"/>
      <c r="BA9" s="587"/>
      <c r="BB9" s="587"/>
      <c r="BC9" s="587"/>
      <c r="CN9" s="651"/>
      <c r="CO9" s="660"/>
      <c r="CP9" s="660"/>
      <c r="CQ9" s="661"/>
      <c r="CR9" s="662"/>
      <c r="CS9" s="659"/>
      <c r="CT9" s="659"/>
      <c r="CU9" s="663"/>
      <c r="CV9" s="662"/>
      <c r="CW9" s="659"/>
      <c r="CX9" s="659"/>
      <c r="CY9" s="663"/>
      <c r="CZ9" s="651" t="s">
        <v>78</v>
      </c>
      <c r="DA9" s="660"/>
      <c r="DB9" s="660"/>
      <c r="DC9" s="661"/>
      <c r="DD9" s="662" t="s">
        <v>86</v>
      </c>
      <c r="DE9" s="659"/>
      <c r="DF9" s="659"/>
      <c r="DG9" s="663"/>
      <c r="DH9" s="662" t="s">
        <v>77</v>
      </c>
      <c r="DI9" s="659"/>
      <c r="DJ9" s="659"/>
      <c r="DK9" s="663"/>
      <c r="EV9" s="651" t="s">
        <v>78</v>
      </c>
      <c r="EW9" s="660"/>
      <c r="EX9" s="660"/>
      <c r="EY9" s="661"/>
      <c r="EZ9" s="662" t="s">
        <v>86</v>
      </c>
      <c r="FA9" s="659"/>
      <c r="FB9" s="659"/>
      <c r="FC9" s="663"/>
      <c r="FD9" s="662" t="s">
        <v>77</v>
      </c>
      <c r="FE9" s="659"/>
      <c r="FF9" s="659"/>
      <c r="FG9" s="663"/>
    </row>
    <row r="10" ht="20.1" customHeight="1" spans="28:175">
      <c r="AB10" s="588" t="s">
        <v>89</v>
      </c>
      <c r="AC10" s="588"/>
      <c r="AD10" s="588"/>
      <c r="AE10" s="588"/>
      <c r="AF10" s="588"/>
      <c r="AG10" s="588"/>
      <c r="AH10" s="588"/>
      <c r="AI10" s="588"/>
      <c r="AJ10" s="588"/>
      <c r="AK10" s="588"/>
      <c r="AL10" s="588"/>
      <c r="AM10" s="588"/>
      <c r="CB10" s="630" t="s">
        <v>89</v>
      </c>
      <c r="CC10" s="643"/>
      <c r="CD10" s="643"/>
      <c r="CE10" s="643"/>
      <c r="CF10" s="643"/>
      <c r="CG10" s="643"/>
      <c r="CH10" s="643"/>
      <c r="CI10" s="643"/>
      <c r="CJ10" s="643"/>
      <c r="CK10" s="643"/>
      <c r="CL10" s="643"/>
      <c r="CM10" s="652"/>
      <c r="DL10" s="630" t="s">
        <v>89</v>
      </c>
      <c r="DM10" s="643"/>
      <c r="DN10" s="643"/>
      <c r="DO10" s="643"/>
      <c r="DP10" s="643"/>
      <c r="DQ10" s="643"/>
      <c r="DR10" s="643"/>
      <c r="DS10" s="643"/>
      <c r="DT10" s="643"/>
      <c r="DU10" s="643"/>
      <c r="DV10" s="643"/>
      <c r="DW10" s="652"/>
      <c r="DX10" s="630" t="s">
        <v>90</v>
      </c>
      <c r="DY10" s="643"/>
      <c r="DZ10" s="643"/>
      <c r="EA10" s="643"/>
      <c r="EB10" s="643"/>
      <c r="EC10" s="643"/>
      <c r="ED10" s="643"/>
      <c r="EE10" s="643"/>
      <c r="EF10" s="643"/>
      <c r="EG10" s="643"/>
      <c r="EH10" s="643"/>
      <c r="EI10" s="652"/>
      <c r="FH10" s="630" t="s">
        <v>91</v>
      </c>
      <c r="FI10" s="643"/>
      <c r="FJ10" s="643"/>
      <c r="FK10" s="643"/>
      <c r="FL10" s="643"/>
      <c r="FM10" s="643"/>
      <c r="FN10" s="643"/>
      <c r="FO10" s="643"/>
      <c r="FP10" s="643"/>
      <c r="FQ10" s="643"/>
      <c r="FR10" s="643"/>
      <c r="FS10" s="652"/>
    </row>
    <row r="11" ht="20.1" customHeight="1" spans="28:175">
      <c r="AB11" s="588" t="s">
        <v>40</v>
      </c>
      <c r="AC11" s="589"/>
      <c r="AD11" s="589"/>
      <c r="AE11" s="589"/>
      <c r="AF11" s="588" t="s">
        <v>40</v>
      </c>
      <c r="AG11" s="589"/>
      <c r="AH11" s="589"/>
      <c r="AI11" s="589"/>
      <c r="AJ11" s="588" t="s">
        <v>40</v>
      </c>
      <c r="AK11" s="589"/>
      <c r="AL11" s="589"/>
      <c r="AM11" s="589"/>
      <c r="CB11" s="650" t="s">
        <v>92</v>
      </c>
      <c r="CC11" s="659"/>
      <c r="CD11" s="659"/>
      <c r="CE11" s="659"/>
      <c r="CF11" s="659"/>
      <c r="CG11" s="659"/>
      <c r="CH11" s="659"/>
      <c r="CI11" s="659"/>
      <c r="CJ11" s="659"/>
      <c r="CK11" s="659"/>
      <c r="CL11" s="659"/>
      <c r="CM11" s="663"/>
      <c r="DL11" s="669" t="s">
        <v>81</v>
      </c>
      <c r="DM11" s="669"/>
      <c r="DN11" s="669"/>
      <c r="DO11" s="669"/>
      <c r="DP11" s="669"/>
      <c r="DQ11" s="669"/>
      <c r="DR11" s="669"/>
      <c r="DS11" s="669"/>
      <c r="DT11" s="669"/>
      <c r="DU11" s="669"/>
      <c r="DV11" s="669"/>
      <c r="DW11" s="669"/>
      <c r="DX11" s="662" t="s">
        <v>92</v>
      </c>
      <c r="DY11" s="659"/>
      <c r="DZ11" s="659"/>
      <c r="EA11" s="659"/>
      <c r="EB11" s="659"/>
      <c r="EC11" s="659"/>
      <c r="ED11" s="659"/>
      <c r="EE11" s="659"/>
      <c r="EF11" s="659"/>
      <c r="EG11" s="659"/>
      <c r="EH11" s="659"/>
      <c r="EI11" s="663"/>
      <c r="FH11" s="669" t="s">
        <v>81</v>
      </c>
      <c r="FI11" s="669"/>
      <c r="FJ11" s="669"/>
      <c r="FK11" s="669"/>
      <c r="FL11" s="669"/>
      <c r="FM11" s="669"/>
      <c r="FN11" s="669"/>
      <c r="FO11" s="669"/>
      <c r="FP11" s="669"/>
      <c r="FQ11" s="669"/>
      <c r="FR11" s="669"/>
      <c r="FS11" s="669"/>
    </row>
    <row r="12" ht="20.1" customHeight="1" spans="1:175">
      <c r="A12" s="520" t="s">
        <v>93</v>
      </c>
      <c r="B12" s="520"/>
      <c r="C12" s="520"/>
      <c r="D12" s="520"/>
      <c r="E12" s="520"/>
      <c r="F12" s="520"/>
      <c r="G12" s="520"/>
      <c r="H12" s="520"/>
      <c r="I12" s="520"/>
      <c r="J12" s="520"/>
      <c r="K12" s="520"/>
      <c r="L12" s="537"/>
      <c r="M12" s="537"/>
      <c r="N12" s="537"/>
      <c r="O12" s="537"/>
      <c r="P12" s="537"/>
      <c r="Q12" s="537"/>
      <c r="R12" s="537"/>
      <c r="S12" s="537"/>
      <c r="T12" s="554"/>
      <c r="U12" s="554"/>
      <c r="V12" s="554"/>
      <c r="W12" s="554"/>
      <c r="X12" s="554"/>
      <c r="Y12" s="537"/>
      <c r="Z12" s="555"/>
      <c r="AA12" s="555"/>
      <c r="AB12" s="590" t="s">
        <v>83</v>
      </c>
      <c r="AC12" s="591"/>
      <c r="AD12" s="591"/>
      <c r="AE12" s="591"/>
      <c r="AF12" s="590" t="s">
        <v>84</v>
      </c>
      <c r="AG12" s="591"/>
      <c r="AH12" s="591"/>
      <c r="AI12" s="591"/>
      <c r="AJ12" s="590" t="s">
        <v>85</v>
      </c>
      <c r="AK12" s="591"/>
      <c r="AL12" s="591"/>
      <c r="AM12" s="591"/>
      <c r="AN12" s="587"/>
      <c r="AO12" s="587"/>
      <c r="AP12" s="587"/>
      <c r="AQ12" s="587"/>
      <c r="AR12" s="587"/>
      <c r="AS12" s="587"/>
      <c r="AT12" s="587"/>
      <c r="AU12" s="587"/>
      <c r="AV12" s="587"/>
      <c r="AW12" s="587"/>
      <c r="AX12" s="587"/>
      <c r="AY12" s="587"/>
      <c r="AZ12" s="587"/>
      <c r="BA12" s="587"/>
      <c r="BB12" s="587"/>
      <c r="BC12" s="587"/>
      <c r="CB12" s="651" t="s">
        <v>76</v>
      </c>
      <c r="CC12" s="660"/>
      <c r="CD12" s="660"/>
      <c r="CE12" s="661"/>
      <c r="CF12" s="662" t="s">
        <v>94</v>
      </c>
      <c r="CG12" s="659"/>
      <c r="CH12" s="659"/>
      <c r="CI12" s="663"/>
      <c r="CJ12" s="662" t="s">
        <v>75</v>
      </c>
      <c r="CK12" s="659"/>
      <c r="CL12" s="659"/>
      <c r="CM12" s="663"/>
      <c r="DL12" s="651" t="s">
        <v>78</v>
      </c>
      <c r="DM12" s="660"/>
      <c r="DN12" s="660"/>
      <c r="DO12" s="661"/>
      <c r="DP12" s="662" t="s">
        <v>86</v>
      </c>
      <c r="DQ12" s="659"/>
      <c r="DR12" s="659"/>
      <c r="DS12" s="663"/>
      <c r="DT12" s="662" t="s">
        <v>77</v>
      </c>
      <c r="DU12" s="659"/>
      <c r="DV12" s="659"/>
      <c r="DW12" s="663"/>
      <c r="DX12" s="651" t="s">
        <v>76</v>
      </c>
      <c r="DY12" s="660"/>
      <c r="DZ12" s="660"/>
      <c r="EA12" s="661"/>
      <c r="EB12" s="662" t="s">
        <v>94</v>
      </c>
      <c r="EC12" s="659"/>
      <c r="ED12" s="659"/>
      <c r="EE12" s="663"/>
      <c r="EF12" s="662" t="s">
        <v>75</v>
      </c>
      <c r="EG12" s="659"/>
      <c r="EH12" s="659"/>
      <c r="EI12" s="663"/>
      <c r="FH12" s="651" t="s">
        <v>78</v>
      </c>
      <c r="FI12" s="660"/>
      <c r="FJ12" s="660"/>
      <c r="FK12" s="661"/>
      <c r="FL12" s="662" t="s">
        <v>86</v>
      </c>
      <c r="FM12" s="659"/>
      <c r="FN12" s="659"/>
      <c r="FO12" s="663"/>
      <c r="FP12" s="662" t="s">
        <v>77</v>
      </c>
      <c r="FQ12" s="659"/>
      <c r="FR12" s="659"/>
      <c r="FS12" s="663"/>
    </row>
    <row r="13" ht="20.1" customHeight="1" spans="1:176">
      <c r="A13" s="520"/>
      <c r="B13" s="520"/>
      <c r="C13" s="520"/>
      <c r="D13" s="520"/>
      <c r="E13" s="520"/>
      <c r="F13" s="520"/>
      <c r="G13" s="520"/>
      <c r="H13" s="520"/>
      <c r="I13" s="520"/>
      <c r="J13" s="520"/>
      <c r="K13" s="520"/>
      <c r="L13" s="538"/>
      <c r="M13" s="538"/>
      <c r="N13" s="538"/>
      <c r="O13" s="538"/>
      <c r="P13" s="538"/>
      <c r="Q13" s="538"/>
      <c r="R13" s="538"/>
      <c r="S13" s="538"/>
      <c r="T13" s="555"/>
      <c r="U13" s="555"/>
      <c r="V13" s="555"/>
      <c r="W13" s="555"/>
      <c r="X13" s="555"/>
      <c r="Y13" s="538"/>
      <c r="Z13" s="592"/>
      <c r="AA13" s="592"/>
      <c r="AB13" s="593" t="s">
        <v>95</v>
      </c>
      <c r="AC13" s="594"/>
      <c r="AD13" s="594"/>
      <c r="AE13" s="594"/>
      <c r="AF13" s="594"/>
      <c r="AG13" s="594"/>
      <c r="AH13" s="594"/>
      <c r="AI13" s="594"/>
      <c r="AJ13" s="594"/>
      <c r="AK13" s="594"/>
      <c r="AL13" s="594"/>
      <c r="AM13" s="594"/>
      <c r="AN13" s="594"/>
      <c r="AO13" s="594"/>
      <c r="AP13" s="594"/>
      <c r="AQ13" s="594"/>
      <c r="AR13" s="594"/>
      <c r="AS13" s="594"/>
      <c r="AT13" s="594"/>
      <c r="AU13" s="594"/>
      <c r="AV13" s="594"/>
      <c r="AW13" s="594"/>
      <c r="AX13" s="594"/>
      <c r="AY13" s="594"/>
      <c r="AZ13" s="594"/>
      <c r="BA13" s="594"/>
      <c r="BB13" s="594"/>
      <c r="BC13" s="629"/>
      <c r="BD13" s="630" t="s">
        <v>96</v>
      </c>
      <c r="BE13" s="643"/>
      <c r="BF13" s="643"/>
      <c r="BG13" s="643"/>
      <c r="BH13" s="643"/>
      <c r="BI13" s="643"/>
      <c r="BJ13" s="643"/>
      <c r="BK13" s="643"/>
      <c r="BL13" s="643"/>
      <c r="BM13" s="643"/>
      <c r="BN13" s="643"/>
      <c r="BO13" s="643"/>
      <c r="BP13" s="643"/>
      <c r="BQ13" s="643"/>
      <c r="BR13" s="643"/>
      <c r="BS13" s="643"/>
      <c r="BT13" s="643"/>
      <c r="BU13" s="643"/>
      <c r="BV13" s="643"/>
      <c r="BW13" s="643"/>
      <c r="BX13" s="643"/>
      <c r="BY13" s="643"/>
      <c r="BZ13" s="643"/>
      <c r="CA13" s="652"/>
      <c r="CB13" s="653"/>
      <c r="CC13" s="653"/>
      <c r="CD13" s="653"/>
      <c r="CE13" s="653"/>
      <c r="CF13" s="653"/>
      <c r="CG13" s="653"/>
      <c r="CH13" s="653"/>
      <c r="CI13" s="653"/>
      <c r="CJ13" s="653"/>
      <c r="CK13" s="653"/>
      <c r="CL13" s="653"/>
      <c r="CM13" s="653"/>
      <c r="CN13" s="653"/>
      <c r="CO13" s="653"/>
      <c r="CP13" s="653"/>
      <c r="CQ13" s="653"/>
      <c r="CR13" s="653"/>
      <c r="CS13" s="653"/>
      <c r="CT13" s="653"/>
      <c r="CU13" s="653"/>
      <c r="CV13" s="653"/>
      <c r="CW13" s="653"/>
      <c r="CX13" s="653"/>
      <c r="CY13" s="653"/>
      <c r="CZ13" s="670"/>
      <c r="DA13" s="670"/>
      <c r="DB13" s="670"/>
      <c r="DC13" s="670"/>
      <c r="DD13" s="670"/>
      <c r="DE13" s="670"/>
      <c r="DF13" s="670"/>
      <c r="DG13" s="670"/>
      <c r="DH13" s="670"/>
      <c r="DI13" s="670"/>
      <c r="DJ13" s="670"/>
      <c r="DK13" s="670"/>
      <c r="DL13" s="653"/>
      <c r="DM13" s="653"/>
      <c r="DN13" s="653"/>
      <c r="DO13" s="653"/>
      <c r="DP13" s="653"/>
      <c r="DQ13" s="653"/>
      <c r="DR13" s="653"/>
      <c r="DS13" s="653"/>
      <c r="DT13" s="653"/>
      <c r="DU13" s="653"/>
      <c r="DV13" s="653"/>
      <c r="DW13" s="653"/>
      <c r="DX13" s="653"/>
      <c r="DY13" s="653"/>
      <c r="DZ13" s="653"/>
      <c r="EA13" s="653"/>
      <c r="EB13" s="653"/>
      <c r="EC13" s="653"/>
      <c r="ED13" s="653"/>
      <c r="EE13" s="653"/>
      <c r="EF13" s="653"/>
      <c r="EG13" s="653"/>
      <c r="EH13" s="653"/>
      <c r="EI13" s="653"/>
      <c r="EJ13" s="653"/>
      <c r="EK13" s="653"/>
      <c r="EL13" s="653"/>
      <c r="EM13" s="653"/>
      <c r="EN13" s="653"/>
      <c r="EO13" s="653"/>
      <c r="EP13" s="653"/>
      <c r="EQ13" s="653"/>
      <c r="ER13" s="653"/>
      <c r="ES13" s="653"/>
      <c r="ET13" s="653"/>
      <c r="EU13" s="653"/>
      <c r="EV13" s="653"/>
      <c r="EW13" s="653"/>
      <c r="EX13" s="653"/>
      <c r="EY13" s="653"/>
      <c r="EZ13" s="653"/>
      <c r="FA13" s="653"/>
      <c r="FB13" s="653"/>
      <c r="FC13" s="653"/>
      <c r="FD13" s="653"/>
      <c r="FE13" s="653"/>
      <c r="FF13" s="653"/>
      <c r="FG13" s="653"/>
      <c r="FH13" s="653"/>
      <c r="FI13" s="653"/>
      <c r="FJ13" s="653"/>
      <c r="FK13" s="653"/>
      <c r="FL13" s="653"/>
      <c r="FM13" s="653"/>
      <c r="FN13" s="653"/>
      <c r="FO13" s="653"/>
      <c r="FP13" s="653"/>
      <c r="FQ13" s="653"/>
      <c r="FR13" s="653"/>
      <c r="FS13" s="653"/>
      <c r="FT13" s="671"/>
    </row>
    <row r="14" ht="20.1" customHeight="1" spans="1:176">
      <c r="A14" s="520"/>
      <c r="B14" s="520"/>
      <c r="C14" s="520"/>
      <c r="D14" s="520"/>
      <c r="E14" s="520"/>
      <c r="F14" s="520"/>
      <c r="G14" s="520"/>
      <c r="H14" s="520"/>
      <c r="I14" s="520"/>
      <c r="J14" s="520"/>
      <c r="K14" s="520"/>
      <c r="L14" s="538"/>
      <c r="M14" s="538"/>
      <c r="N14" s="538"/>
      <c r="O14" s="538"/>
      <c r="P14" s="538"/>
      <c r="Q14" s="538"/>
      <c r="R14" s="538"/>
      <c r="S14" s="538"/>
      <c r="T14" s="555"/>
      <c r="U14" s="555"/>
      <c r="V14" s="555"/>
      <c r="W14" s="555"/>
      <c r="X14" s="555"/>
      <c r="Y14" s="538"/>
      <c r="Z14" s="595"/>
      <c r="AA14" s="596"/>
      <c r="AB14" s="339" t="s">
        <v>40</v>
      </c>
      <c r="AC14" s="340"/>
      <c r="AD14" s="341"/>
      <c r="AE14" s="387"/>
      <c r="AF14" s="339" t="s">
        <v>40</v>
      </c>
      <c r="AG14" s="340"/>
      <c r="AH14" s="341"/>
      <c r="AI14" s="387"/>
      <c r="AJ14" s="339" t="s">
        <v>40</v>
      </c>
      <c r="AK14" s="340"/>
      <c r="AL14" s="341"/>
      <c r="AM14" s="387"/>
      <c r="AN14" s="622" t="s">
        <v>41</v>
      </c>
      <c r="AO14" s="340"/>
      <c r="AP14" s="341"/>
      <c r="AQ14" s="624"/>
      <c r="AR14" s="622" t="s">
        <v>41</v>
      </c>
      <c r="AS14" s="340"/>
      <c r="AT14" s="341"/>
      <c r="AU14" s="624"/>
      <c r="AV14" s="622" t="s">
        <v>42</v>
      </c>
      <c r="AW14" s="340"/>
      <c r="AX14" s="341"/>
      <c r="AY14" s="624"/>
      <c r="AZ14" s="622" t="s">
        <v>42</v>
      </c>
      <c r="BA14" s="340"/>
      <c r="BB14" s="341"/>
      <c r="BC14" s="624"/>
      <c r="BD14" s="631" t="s">
        <v>40</v>
      </c>
      <c r="BE14" s="644"/>
      <c r="BF14" s="645"/>
      <c r="BG14" s="646"/>
      <c r="BH14" s="631" t="s">
        <v>40</v>
      </c>
      <c r="BI14" s="644"/>
      <c r="BJ14" s="645"/>
      <c r="BK14" s="646"/>
      <c r="BL14" s="631" t="s">
        <v>41</v>
      </c>
      <c r="BM14" s="644"/>
      <c r="BN14" s="645"/>
      <c r="BO14" s="646"/>
      <c r="BP14" s="631" t="s">
        <v>41</v>
      </c>
      <c r="BQ14" s="644"/>
      <c r="BR14" s="645"/>
      <c r="BS14" s="646"/>
      <c r="BT14" s="631" t="s">
        <v>42</v>
      </c>
      <c r="BU14" s="644"/>
      <c r="BV14" s="645"/>
      <c r="BW14" s="645"/>
      <c r="BX14" s="654" t="s">
        <v>42</v>
      </c>
      <c r="BY14" s="655"/>
      <c r="BZ14" s="655"/>
      <c r="CA14" s="655"/>
      <c r="CB14" s="656"/>
      <c r="CC14" s="664"/>
      <c r="CD14" s="664"/>
      <c r="CE14" s="664"/>
      <c r="CF14" s="664"/>
      <c r="CG14" s="664"/>
      <c r="CH14" s="664"/>
      <c r="CI14" s="664"/>
      <c r="CJ14" s="664"/>
      <c r="CK14" s="664"/>
      <c r="CL14" s="664"/>
      <c r="CM14" s="664"/>
      <c r="CN14" s="664"/>
      <c r="CO14" s="664"/>
      <c r="CP14" s="664"/>
      <c r="CQ14" s="664"/>
      <c r="CR14" s="664"/>
      <c r="CS14" s="664"/>
      <c r="CT14" s="664"/>
      <c r="CU14" s="664"/>
      <c r="CV14" s="664"/>
      <c r="CW14" s="664"/>
      <c r="CX14" s="664"/>
      <c r="CY14" s="664"/>
      <c r="CZ14" s="664"/>
      <c r="DA14" s="664"/>
      <c r="DB14" s="664"/>
      <c r="DC14" s="664"/>
      <c r="DD14" s="664"/>
      <c r="DE14" s="664"/>
      <c r="DF14" s="664"/>
      <c r="DG14" s="664"/>
      <c r="DH14" s="664"/>
      <c r="DI14" s="664"/>
      <c r="DJ14" s="664"/>
      <c r="DK14" s="664"/>
      <c r="DL14" s="664"/>
      <c r="DM14" s="664"/>
      <c r="DN14" s="664"/>
      <c r="DO14" s="664"/>
      <c r="DP14" s="664"/>
      <c r="DQ14" s="664"/>
      <c r="DR14" s="664"/>
      <c r="DS14" s="664"/>
      <c r="DT14" s="664"/>
      <c r="DU14" s="664"/>
      <c r="DV14" s="664"/>
      <c r="DW14" s="664"/>
      <c r="DX14" s="664"/>
      <c r="DY14" s="664"/>
      <c r="DZ14" s="664"/>
      <c r="EA14" s="664"/>
      <c r="EB14" s="664"/>
      <c r="EC14" s="664"/>
      <c r="ED14" s="664"/>
      <c r="EE14" s="664"/>
      <c r="EF14" s="664"/>
      <c r="EG14" s="664"/>
      <c r="EH14" s="664"/>
      <c r="EI14" s="664"/>
      <c r="EJ14" s="664" t="s">
        <v>81</v>
      </c>
      <c r="EK14" s="664"/>
      <c r="EL14" s="664"/>
      <c r="EM14" s="664"/>
      <c r="EN14" s="664"/>
      <c r="EO14" s="664"/>
      <c r="EP14" s="664"/>
      <c r="EQ14" s="664"/>
      <c r="ER14" s="664"/>
      <c r="ES14" s="664"/>
      <c r="ET14" s="664"/>
      <c r="EU14" s="664"/>
      <c r="EV14" s="664"/>
      <c r="EW14" s="664"/>
      <c r="EX14" s="664"/>
      <c r="EY14" s="664"/>
      <c r="EZ14" s="664"/>
      <c r="FA14" s="664"/>
      <c r="FB14" s="664"/>
      <c r="FC14" s="664"/>
      <c r="FD14" s="664"/>
      <c r="FE14" s="664"/>
      <c r="FF14" s="664"/>
      <c r="FG14" s="664"/>
      <c r="FH14" s="664"/>
      <c r="FI14" s="664"/>
      <c r="FJ14" s="664"/>
      <c r="FK14" s="664"/>
      <c r="FL14" s="664"/>
      <c r="FM14" s="664"/>
      <c r="FN14" s="664"/>
      <c r="FO14" s="664"/>
      <c r="FP14" s="664"/>
      <c r="FQ14" s="664"/>
      <c r="FR14" s="664"/>
      <c r="FS14" s="664"/>
      <c r="FT14" s="671"/>
    </row>
    <row r="15" ht="20.1" customHeight="1" spans="1:176">
      <c r="A15" s="521"/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L15" s="538"/>
      <c r="M15" s="538"/>
      <c r="N15" s="538"/>
      <c r="O15" s="538"/>
      <c r="P15" s="538"/>
      <c r="Q15" s="538"/>
      <c r="R15" s="538"/>
      <c r="S15" s="538"/>
      <c r="T15" s="555"/>
      <c r="U15" s="555"/>
      <c r="V15" s="555"/>
      <c r="W15" s="555"/>
      <c r="X15" s="555"/>
      <c r="Y15" s="538"/>
      <c r="Z15" s="597" t="s">
        <v>97</v>
      </c>
      <c r="AA15" s="598"/>
      <c r="AB15" s="599" t="s">
        <v>83</v>
      </c>
      <c r="AC15" s="600"/>
      <c r="AD15" s="600"/>
      <c r="AE15" s="600"/>
      <c r="AF15" s="599" t="s">
        <v>84</v>
      </c>
      <c r="AG15" s="600"/>
      <c r="AH15" s="600"/>
      <c r="AI15" s="600"/>
      <c r="AJ15" s="599" t="s">
        <v>85</v>
      </c>
      <c r="AK15" s="600"/>
      <c r="AL15" s="600"/>
      <c r="AM15" s="600"/>
      <c r="AN15" s="599" t="s">
        <v>75</v>
      </c>
      <c r="AO15" s="600"/>
      <c r="AP15" s="600"/>
      <c r="AQ15" s="600"/>
      <c r="AR15" s="599" t="s">
        <v>76</v>
      </c>
      <c r="AS15" s="600"/>
      <c r="AT15" s="600"/>
      <c r="AU15" s="600"/>
      <c r="AV15" s="625" t="s">
        <v>77</v>
      </c>
      <c r="AW15" s="632"/>
      <c r="AX15" s="632"/>
      <c r="AY15" s="633"/>
      <c r="AZ15" s="625" t="s">
        <v>78</v>
      </c>
      <c r="BA15" s="632"/>
      <c r="BB15" s="632"/>
      <c r="BC15" s="633"/>
      <c r="BD15" s="634" t="s">
        <v>98</v>
      </c>
      <c r="BE15" s="634"/>
      <c r="BF15" s="634"/>
      <c r="BG15" s="634"/>
      <c r="BH15" s="634" t="s">
        <v>99</v>
      </c>
      <c r="BI15" s="634"/>
      <c r="BJ15" s="634"/>
      <c r="BK15" s="634"/>
      <c r="BL15" s="634" t="s">
        <v>98</v>
      </c>
      <c r="BM15" s="634"/>
      <c r="BN15" s="634"/>
      <c r="BO15" s="634"/>
      <c r="BP15" s="634" t="s">
        <v>99</v>
      </c>
      <c r="BQ15" s="634"/>
      <c r="BR15" s="634"/>
      <c r="BS15" s="634"/>
      <c r="BT15" s="634" t="s">
        <v>75</v>
      </c>
      <c r="BU15" s="634"/>
      <c r="BV15" s="634"/>
      <c r="BW15" s="634"/>
      <c r="BX15" s="634" t="s">
        <v>76</v>
      </c>
      <c r="BY15" s="634"/>
      <c r="BZ15" s="634"/>
      <c r="CA15" s="634"/>
      <c r="CB15" s="657"/>
      <c r="CC15" s="657"/>
      <c r="CD15" s="657"/>
      <c r="CE15" s="657"/>
      <c r="CF15" s="665"/>
      <c r="CG15" s="665"/>
      <c r="CH15" s="665"/>
      <c r="CI15" s="665"/>
      <c r="CJ15" s="665"/>
      <c r="CK15" s="665"/>
      <c r="CL15" s="665"/>
      <c r="CM15" s="665"/>
      <c r="CN15" s="657"/>
      <c r="CO15" s="657"/>
      <c r="CP15" s="657"/>
      <c r="CQ15" s="657"/>
      <c r="CR15" s="665"/>
      <c r="CS15" s="665"/>
      <c r="CT15" s="665"/>
      <c r="CU15" s="665"/>
      <c r="CV15" s="665"/>
      <c r="CW15" s="665"/>
      <c r="CX15" s="665"/>
      <c r="CY15" s="665"/>
      <c r="CZ15" s="657"/>
      <c r="DA15" s="657"/>
      <c r="DB15" s="657"/>
      <c r="DC15" s="657"/>
      <c r="DD15" s="665"/>
      <c r="DE15" s="665"/>
      <c r="DF15" s="665"/>
      <c r="DG15" s="665"/>
      <c r="DH15" s="665"/>
      <c r="DI15" s="665"/>
      <c r="DJ15" s="665"/>
      <c r="DK15" s="665"/>
      <c r="DL15" s="657"/>
      <c r="DM15" s="657"/>
      <c r="DN15" s="657"/>
      <c r="DO15" s="657"/>
      <c r="DP15" s="665"/>
      <c r="DQ15" s="665"/>
      <c r="DR15" s="665"/>
      <c r="DS15" s="665"/>
      <c r="DT15" s="665"/>
      <c r="DU15" s="665"/>
      <c r="DV15" s="665"/>
      <c r="DW15" s="665"/>
      <c r="DX15" s="657"/>
      <c r="DY15" s="657"/>
      <c r="DZ15" s="657"/>
      <c r="EA15" s="657"/>
      <c r="EB15" s="665"/>
      <c r="EC15" s="665"/>
      <c r="ED15" s="665"/>
      <c r="EE15" s="665"/>
      <c r="EF15" s="665"/>
      <c r="EG15" s="665"/>
      <c r="EH15" s="665"/>
      <c r="EI15" s="665"/>
      <c r="EJ15" s="657" t="s">
        <v>76</v>
      </c>
      <c r="EK15" s="657"/>
      <c r="EL15" s="657"/>
      <c r="EM15" s="657"/>
      <c r="EN15" s="665" t="s">
        <v>94</v>
      </c>
      <c r="EO15" s="665"/>
      <c r="EP15" s="665"/>
      <c r="EQ15" s="665"/>
      <c r="ER15" s="665" t="s">
        <v>75</v>
      </c>
      <c r="ES15" s="665"/>
      <c r="ET15" s="665"/>
      <c r="EU15" s="665"/>
      <c r="EV15" s="657"/>
      <c r="EW15" s="657"/>
      <c r="EX15" s="657"/>
      <c r="EY15" s="657"/>
      <c r="EZ15" s="665"/>
      <c r="FA15" s="665"/>
      <c r="FB15" s="665"/>
      <c r="FC15" s="665"/>
      <c r="FD15" s="665"/>
      <c r="FE15" s="665"/>
      <c r="FF15" s="665"/>
      <c r="FG15" s="665"/>
      <c r="FH15" s="657"/>
      <c r="FI15" s="657"/>
      <c r="FJ15" s="657"/>
      <c r="FK15" s="657"/>
      <c r="FL15" s="665"/>
      <c r="FM15" s="665"/>
      <c r="FN15" s="665"/>
      <c r="FO15" s="665"/>
      <c r="FP15" s="665"/>
      <c r="FQ15" s="665"/>
      <c r="FR15" s="665"/>
      <c r="FS15" s="672"/>
      <c r="FT15" s="671"/>
    </row>
    <row r="16" ht="92.25" customHeight="1" spans="1:175">
      <c r="A16" s="522"/>
      <c r="B16" s="522"/>
      <c r="C16" s="522"/>
      <c r="D16" s="522"/>
      <c r="E16" s="522"/>
      <c r="F16" s="522"/>
      <c r="G16" s="522"/>
      <c r="H16" s="522"/>
      <c r="I16" s="522"/>
      <c r="J16" s="522"/>
      <c r="K16" s="522"/>
      <c r="L16" s="539"/>
      <c r="M16" s="539"/>
      <c r="N16" s="539"/>
      <c r="O16" s="539"/>
      <c r="P16" s="539"/>
      <c r="Q16" s="539"/>
      <c r="R16" s="539"/>
      <c r="S16" s="539"/>
      <c r="T16" s="556"/>
      <c r="U16" s="556"/>
      <c r="V16" s="556"/>
      <c r="W16" s="556"/>
      <c r="X16" s="556"/>
      <c r="Y16" s="539"/>
      <c r="Z16" s="601" t="s">
        <v>100</v>
      </c>
      <c r="AA16" s="602"/>
      <c r="AB16" s="603" t="s">
        <v>101</v>
      </c>
      <c r="AC16" s="604" t="s">
        <v>102</v>
      </c>
      <c r="AD16" s="603" t="s">
        <v>103</v>
      </c>
      <c r="AE16" s="604" t="s">
        <v>104</v>
      </c>
      <c r="AF16" s="603" t="s">
        <v>101</v>
      </c>
      <c r="AG16" s="604" t="s">
        <v>102</v>
      </c>
      <c r="AH16" s="603" t="s">
        <v>103</v>
      </c>
      <c r="AI16" s="604" t="s">
        <v>104</v>
      </c>
      <c r="AJ16" s="603" t="s">
        <v>101</v>
      </c>
      <c r="AK16" s="604" t="s">
        <v>102</v>
      </c>
      <c r="AL16" s="603" t="s">
        <v>103</v>
      </c>
      <c r="AM16" s="604" t="s">
        <v>104</v>
      </c>
      <c r="AN16" s="603" t="s">
        <v>105</v>
      </c>
      <c r="AO16" s="604" t="s">
        <v>106</v>
      </c>
      <c r="AP16" s="603" t="s">
        <v>107</v>
      </c>
      <c r="AQ16" s="604" t="s">
        <v>108</v>
      </c>
      <c r="AR16" s="603" t="s">
        <v>105</v>
      </c>
      <c r="AS16" s="604" t="s">
        <v>106</v>
      </c>
      <c r="AT16" s="603" t="s">
        <v>107</v>
      </c>
      <c r="AU16" s="604" t="s">
        <v>108</v>
      </c>
      <c r="AV16" s="603" t="s">
        <v>109</v>
      </c>
      <c r="AW16" s="604" t="s">
        <v>110</v>
      </c>
      <c r="AX16" s="603" t="s">
        <v>111</v>
      </c>
      <c r="AY16" s="604" t="s">
        <v>112</v>
      </c>
      <c r="AZ16" s="603" t="s">
        <v>109</v>
      </c>
      <c r="BA16" s="604" t="s">
        <v>110</v>
      </c>
      <c r="BB16" s="603" t="s">
        <v>111</v>
      </c>
      <c r="BC16" s="604" t="s">
        <v>112</v>
      </c>
      <c r="BD16" s="635" t="s">
        <v>101</v>
      </c>
      <c r="BE16" s="647" t="s">
        <v>102</v>
      </c>
      <c r="BF16" s="635" t="s">
        <v>103</v>
      </c>
      <c r="BG16" s="647" t="s">
        <v>104</v>
      </c>
      <c r="BH16" s="635" t="s">
        <v>101</v>
      </c>
      <c r="BI16" s="647" t="s">
        <v>102</v>
      </c>
      <c r="BJ16" s="635" t="s">
        <v>103</v>
      </c>
      <c r="BK16" s="647" t="s">
        <v>104</v>
      </c>
      <c r="BL16" s="635" t="s">
        <v>105</v>
      </c>
      <c r="BM16" s="647" t="s">
        <v>106</v>
      </c>
      <c r="BN16" s="635" t="s">
        <v>107</v>
      </c>
      <c r="BO16" s="647" t="s">
        <v>108</v>
      </c>
      <c r="BP16" s="635" t="s">
        <v>105</v>
      </c>
      <c r="BQ16" s="647" t="s">
        <v>106</v>
      </c>
      <c r="BR16" s="635" t="s">
        <v>107</v>
      </c>
      <c r="BS16" s="647" t="s">
        <v>108</v>
      </c>
      <c r="BT16" s="635" t="s">
        <v>105</v>
      </c>
      <c r="BU16" s="647" t="s">
        <v>106</v>
      </c>
      <c r="BV16" s="635" t="s">
        <v>107</v>
      </c>
      <c r="BW16" s="647" t="s">
        <v>108</v>
      </c>
      <c r="BX16" s="635" t="s">
        <v>105</v>
      </c>
      <c r="BY16" s="647" t="s">
        <v>106</v>
      </c>
      <c r="BZ16" s="635" t="s">
        <v>107</v>
      </c>
      <c r="CA16" s="647" t="s">
        <v>108</v>
      </c>
      <c r="CB16" s="658" t="s">
        <v>105</v>
      </c>
      <c r="CC16" s="666" t="s">
        <v>106</v>
      </c>
      <c r="CD16" s="658" t="s">
        <v>107</v>
      </c>
      <c r="CE16" s="666" t="s">
        <v>108</v>
      </c>
      <c r="CF16" s="658" t="s">
        <v>105</v>
      </c>
      <c r="CG16" s="666" t="s">
        <v>106</v>
      </c>
      <c r="CH16" s="658" t="s">
        <v>107</v>
      </c>
      <c r="CI16" s="666" t="s">
        <v>108</v>
      </c>
      <c r="CJ16" s="658" t="s">
        <v>105</v>
      </c>
      <c r="CK16" s="666" t="s">
        <v>106</v>
      </c>
      <c r="CL16" s="658" t="s">
        <v>107</v>
      </c>
      <c r="CM16" s="666" t="s">
        <v>108</v>
      </c>
      <c r="CN16" s="658" t="s">
        <v>105</v>
      </c>
      <c r="CO16" s="666" t="s">
        <v>106</v>
      </c>
      <c r="CP16" s="658" t="s">
        <v>107</v>
      </c>
      <c r="CQ16" s="666" t="s">
        <v>108</v>
      </c>
      <c r="CR16" s="658" t="s">
        <v>105</v>
      </c>
      <c r="CS16" s="666" t="s">
        <v>106</v>
      </c>
      <c r="CT16" s="658" t="s">
        <v>107</v>
      </c>
      <c r="CU16" s="666" t="s">
        <v>108</v>
      </c>
      <c r="CV16" s="658" t="s">
        <v>105</v>
      </c>
      <c r="CW16" s="666" t="s">
        <v>106</v>
      </c>
      <c r="CX16" s="658" t="s">
        <v>107</v>
      </c>
      <c r="CY16" s="666" t="s">
        <v>108</v>
      </c>
      <c r="CZ16" s="658" t="s">
        <v>113</v>
      </c>
      <c r="DA16" s="666" t="s">
        <v>114</v>
      </c>
      <c r="DB16" s="658" t="s">
        <v>115</v>
      </c>
      <c r="DC16" s="666" t="s">
        <v>116</v>
      </c>
      <c r="DD16" s="658" t="s">
        <v>113</v>
      </c>
      <c r="DE16" s="666" t="s">
        <v>114</v>
      </c>
      <c r="DF16" s="658" t="s">
        <v>115</v>
      </c>
      <c r="DG16" s="666" t="s">
        <v>116</v>
      </c>
      <c r="DH16" s="658" t="s">
        <v>113</v>
      </c>
      <c r="DI16" s="666" t="s">
        <v>114</v>
      </c>
      <c r="DJ16" s="658" t="s">
        <v>115</v>
      </c>
      <c r="DK16" s="666" t="s">
        <v>116</v>
      </c>
      <c r="DL16" s="658" t="s">
        <v>113</v>
      </c>
      <c r="DM16" s="666" t="s">
        <v>114</v>
      </c>
      <c r="DN16" s="658" t="s">
        <v>115</v>
      </c>
      <c r="DO16" s="666" t="s">
        <v>116</v>
      </c>
      <c r="DP16" s="658" t="s">
        <v>113</v>
      </c>
      <c r="DQ16" s="666" t="s">
        <v>114</v>
      </c>
      <c r="DR16" s="658" t="s">
        <v>115</v>
      </c>
      <c r="DS16" s="666" t="s">
        <v>116</v>
      </c>
      <c r="DT16" s="658" t="s">
        <v>113</v>
      </c>
      <c r="DU16" s="666" t="s">
        <v>114</v>
      </c>
      <c r="DV16" s="658" t="s">
        <v>115</v>
      </c>
      <c r="DW16" s="666" t="s">
        <v>116</v>
      </c>
      <c r="DX16" s="658" t="s">
        <v>105</v>
      </c>
      <c r="DY16" s="666" t="s">
        <v>106</v>
      </c>
      <c r="DZ16" s="658" t="s">
        <v>107</v>
      </c>
      <c r="EA16" s="666" t="s">
        <v>108</v>
      </c>
      <c r="EB16" s="658" t="s">
        <v>105</v>
      </c>
      <c r="EC16" s="666" t="s">
        <v>106</v>
      </c>
      <c r="ED16" s="658" t="s">
        <v>107</v>
      </c>
      <c r="EE16" s="666" t="s">
        <v>108</v>
      </c>
      <c r="EF16" s="658" t="s">
        <v>105</v>
      </c>
      <c r="EG16" s="666" t="s">
        <v>106</v>
      </c>
      <c r="EH16" s="658" t="s">
        <v>107</v>
      </c>
      <c r="EI16" s="666" t="s">
        <v>108</v>
      </c>
      <c r="EJ16" s="658" t="s">
        <v>105</v>
      </c>
      <c r="EK16" s="666" t="s">
        <v>106</v>
      </c>
      <c r="EL16" s="658" t="s">
        <v>107</v>
      </c>
      <c r="EM16" s="666" t="s">
        <v>108</v>
      </c>
      <c r="EN16" s="658" t="s">
        <v>105</v>
      </c>
      <c r="EO16" s="666" t="s">
        <v>106</v>
      </c>
      <c r="EP16" s="658" t="s">
        <v>107</v>
      </c>
      <c r="EQ16" s="666" t="s">
        <v>108</v>
      </c>
      <c r="ER16" s="658" t="s">
        <v>105</v>
      </c>
      <c r="ES16" s="666" t="s">
        <v>106</v>
      </c>
      <c r="ET16" s="658" t="s">
        <v>107</v>
      </c>
      <c r="EU16" s="666" t="s">
        <v>108</v>
      </c>
      <c r="EV16" s="658" t="s">
        <v>113</v>
      </c>
      <c r="EW16" s="666" t="s">
        <v>114</v>
      </c>
      <c r="EX16" s="658" t="s">
        <v>115</v>
      </c>
      <c r="EY16" s="666" t="s">
        <v>116</v>
      </c>
      <c r="EZ16" s="658" t="s">
        <v>113</v>
      </c>
      <c r="FA16" s="666" t="s">
        <v>114</v>
      </c>
      <c r="FB16" s="658" t="s">
        <v>115</v>
      </c>
      <c r="FC16" s="666" t="s">
        <v>116</v>
      </c>
      <c r="FD16" s="658" t="s">
        <v>113</v>
      </c>
      <c r="FE16" s="666" t="s">
        <v>114</v>
      </c>
      <c r="FF16" s="658" t="s">
        <v>115</v>
      </c>
      <c r="FG16" s="666" t="s">
        <v>116</v>
      </c>
      <c r="FH16" s="658" t="s">
        <v>113</v>
      </c>
      <c r="FI16" s="666" t="s">
        <v>114</v>
      </c>
      <c r="FJ16" s="658" t="s">
        <v>115</v>
      </c>
      <c r="FK16" s="666" t="s">
        <v>116</v>
      </c>
      <c r="FL16" s="658" t="s">
        <v>113</v>
      </c>
      <c r="FM16" s="666" t="s">
        <v>114</v>
      </c>
      <c r="FN16" s="658" t="s">
        <v>115</v>
      </c>
      <c r="FO16" s="666" t="s">
        <v>116</v>
      </c>
      <c r="FP16" s="658" t="s">
        <v>113</v>
      </c>
      <c r="FQ16" s="666" t="s">
        <v>114</v>
      </c>
      <c r="FR16" s="658" t="s">
        <v>115</v>
      </c>
      <c r="FS16" s="666" t="s">
        <v>116</v>
      </c>
    </row>
    <row r="17" s="510" customFormat="1" ht="21.95" customHeight="1" spans="1:175">
      <c r="A17" s="523" t="s">
        <v>117</v>
      </c>
      <c r="B17" s="524" t="s">
        <v>118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 t="s">
        <v>119</v>
      </c>
      <c r="M17" s="524" t="s">
        <v>120</v>
      </c>
      <c r="N17" s="524" t="s">
        <v>121</v>
      </c>
      <c r="O17" s="524" t="s">
        <v>122</v>
      </c>
      <c r="P17" s="524" t="s">
        <v>123</v>
      </c>
      <c r="Q17" s="524" t="s">
        <v>124</v>
      </c>
      <c r="R17" s="557" t="s">
        <v>125</v>
      </c>
      <c r="S17" s="558" t="s">
        <v>126</v>
      </c>
      <c r="T17" s="524" t="s">
        <v>127</v>
      </c>
      <c r="U17" s="524" t="s">
        <v>128</v>
      </c>
      <c r="V17" s="558" t="s">
        <v>129</v>
      </c>
      <c r="W17" s="753" t="s">
        <v>130</v>
      </c>
      <c r="X17" s="753" t="s">
        <v>131</v>
      </c>
      <c r="Y17" s="558" t="s">
        <v>132</v>
      </c>
      <c r="Z17" s="605" t="s">
        <v>133</v>
      </c>
      <c r="AA17" s="606" t="s">
        <v>134</v>
      </c>
      <c r="AB17" s="607" t="e">
        <f>'B41V RS EBOM'!AH14</f>
        <v>#REF!</v>
      </c>
      <c r="AC17" s="607" t="e">
        <f>'B41V RS EBOM'!AI14</f>
        <v>#REF!</v>
      </c>
      <c r="AD17" s="607" t="e">
        <f>'B41V RS EBOM'!AJ14</f>
        <v>#REF!</v>
      </c>
      <c r="AE17" s="607" t="e">
        <f>'B41V RS EBOM'!AK14</f>
        <v>#REF!</v>
      </c>
      <c r="AF17" s="607" t="e">
        <f>'B41V RS EBOM'!AL14</f>
        <v>#REF!</v>
      </c>
      <c r="AG17" s="607" t="e">
        <f>'B41V RS EBOM'!AM14</f>
        <v>#REF!</v>
      </c>
      <c r="AH17" s="607" t="e">
        <f>'B41V RS EBOM'!AN14</f>
        <v>#REF!</v>
      </c>
      <c r="AI17" s="607" t="e">
        <f>'B41V RS EBOM'!AO14</f>
        <v>#REF!</v>
      </c>
      <c r="AJ17" s="607"/>
      <c r="AK17" s="607"/>
      <c r="AL17" s="607"/>
      <c r="AM17" s="607"/>
      <c r="AN17" s="607" t="e">
        <f>'B41V RS EBOM'!AL14</f>
        <v>#REF!</v>
      </c>
      <c r="AO17" s="607" t="e">
        <f>'B41V RS EBOM'!AM14</f>
        <v>#REF!</v>
      </c>
      <c r="AP17" s="607" t="e">
        <f>'B41V RS EBOM'!AN14</f>
        <v>#REF!</v>
      </c>
      <c r="AQ17" s="607" t="e">
        <f>'B41V RS EBOM'!AO14</f>
        <v>#REF!</v>
      </c>
      <c r="AR17" s="607" t="e">
        <f>'B41V RS EBOM'!AP14</f>
        <v>#REF!</v>
      </c>
      <c r="AS17" s="607" t="e">
        <f>'B41V RS EBOM'!AQ14</f>
        <v>#REF!</v>
      </c>
      <c r="AT17" s="607" t="e">
        <f>'B41V RS EBOM'!AR14</f>
        <v>#REF!</v>
      </c>
      <c r="AU17" s="607" t="e">
        <f>'B41V RS EBOM'!AS14</f>
        <v>#REF!</v>
      </c>
      <c r="AV17" s="607" t="e">
        <f>'B41V RS EBOM'!AP14</f>
        <v>#REF!</v>
      </c>
      <c r="AW17" s="607" t="e">
        <f>'B41V RS EBOM'!AQ14</f>
        <v>#REF!</v>
      </c>
      <c r="AX17" s="607" t="e">
        <f>'B41V RS EBOM'!AR14</f>
        <v>#REF!</v>
      </c>
      <c r="AY17" s="607" t="e">
        <f>'B41V RS EBOM'!AS14</f>
        <v>#REF!</v>
      </c>
      <c r="AZ17" s="607" t="e">
        <f>'B41V RS EBOM'!AT14</f>
        <v>#REF!</v>
      </c>
      <c r="BA17" s="607" t="e">
        <f>'B41V RS EBOM'!AU14</f>
        <v>#REF!</v>
      </c>
      <c r="BB17" s="607" t="e">
        <f>'B41V RS EBOM'!AV14</f>
        <v>#REF!</v>
      </c>
      <c r="BC17" s="607" t="e">
        <f>'B41V RS EBOM'!AW14</f>
        <v>#REF!</v>
      </c>
      <c r="BD17" s="607" t="e">
        <f>'B41V RS EBOM'!AT14</f>
        <v>#REF!</v>
      </c>
      <c r="BE17" s="607" t="e">
        <f>'B41V RS EBOM'!AU14</f>
        <v>#REF!</v>
      </c>
      <c r="BF17" s="607" t="e">
        <f>'B41V RS EBOM'!AV14</f>
        <v>#REF!</v>
      </c>
      <c r="BG17" s="607" t="e">
        <f>'B41V RS EBOM'!AW14</f>
        <v>#REF!</v>
      </c>
      <c r="BH17" s="607" t="e">
        <f>'B41V RS EBOM'!AX14</f>
        <v>#REF!</v>
      </c>
      <c r="BI17" s="607" t="e">
        <f>'B41V RS EBOM'!AY14</f>
        <v>#REF!</v>
      </c>
      <c r="BJ17" s="607" t="e">
        <f>'B41V RS EBOM'!AZ14</f>
        <v>#REF!</v>
      </c>
      <c r="BK17" s="607" t="e">
        <f>'B41V RS EBOM'!BA14</f>
        <v>#REF!</v>
      </c>
      <c r="BL17" s="607" t="e">
        <f>'B41V RS EBOM'!AX14</f>
        <v>#REF!</v>
      </c>
      <c r="BM17" s="607" t="e">
        <f>'B41V RS EBOM'!AY14</f>
        <v>#REF!</v>
      </c>
      <c r="BN17" s="607" t="e">
        <f>'B41V RS EBOM'!AZ14</f>
        <v>#REF!</v>
      </c>
      <c r="BO17" s="607" t="e">
        <f>'B41V RS EBOM'!BA14</f>
        <v>#REF!</v>
      </c>
      <c r="BP17" s="607" t="e">
        <f>'B41V RS EBOM'!BB14</f>
        <v>#REF!</v>
      </c>
      <c r="BQ17" s="607" t="e">
        <f>'B41V RS EBOM'!BC14</f>
        <v>#REF!</v>
      </c>
      <c r="BR17" s="607" t="e">
        <f>'B41V RS EBOM'!BD14</f>
        <v>#REF!</v>
      </c>
      <c r="BS17" s="607" t="e">
        <f>'B41V RS EBOM'!BE14</f>
        <v>#REF!</v>
      </c>
      <c r="BT17" s="607" t="e">
        <f>'B41V RS EBOM'!BB14</f>
        <v>#REF!</v>
      </c>
      <c r="BU17" s="607" t="e">
        <f>'B41V RS EBOM'!BC14</f>
        <v>#REF!</v>
      </c>
      <c r="BV17" s="607" t="e">
        <f>'B41V RS EBOM'!BD14</f>
        <v>#REF!</v>
      </c>
      <c r="BW17" s="607" t="e">
        <f>'B41V RS EBOM'!BE14</f>
        <v>#REF!</v>
      </c>
      <c r="BX17" s="607" t="e">
        <f>'B41V RS EBOM'!#REF!</f>
        <v>#REF!</v>
      </c>
      <c r="BY17" s="607" t="e">
        <f>'B41V RS EBOM'!#REF!</f>
        <v>#REF!</v>
      </c>
      <c r="BZ17" s="607" t="e">
        <f>'B41V RS EBOM'!#REF!</f>
        <v>#REF!</v>
      </c>
      <c r="CA17" s="607">
        <f>'B41V RS EBOM'!CH14</f>
        <v>0</v>
      </c>
      <c r="CB17" s="607"/>
      <c r="CC17" s="607"/>
      <c r="CD17" s="607"/>
      <c r="CE17" s="607"/>
      <c r="CF17" s="667"/>
      <c r="CG17" s="667"/>
      <c r="CH17" s="667"/>
      <c r="CI17" s="667"/>
      <c r="CJ17" s="667"/>
      <c r="CK17" s="667"/>
      <c r="CL17" s="667"/>
      <c r="CM17" s="667"/>
      <c r="CN17" s="607"/>
      <c r="CO17" s="607"/>
      <c r="CP17" s="607"/>
      <c r="CQ17" s="607"/>
      <c r="CR17" s="667"/>
      <c r="CS17" s="667"/>
      <c r="CT17" s="667"/>
      <c r="CU17" s="667"/>
      <c r="CV17" s="667"/>
      <c r="CW17" s="667"/>
      <c r="CX17" s="667"/>
      <c r="CY17" s="667"/>
      <c r="CZ17" s="607"/>
      <c r="DA17" s="607"/>
      <c r="DB17" s="607"/>
      <c r="DC17" s="607"/>
      <c r="DD17" s="667"/>
      <c r="DE17" s="667"/>
      <c r="DF17" s="667"/>
      <c r="DG17" s="667"/>
      <c r="DH17" s="667"/>
      <c r="DI17" s="667"/>
      <c r="DJ17" s="667"/>
      <c r="DK17" s="667"/>
      <c r="DL17" s="607"/>
      <c r="DM17" s="607"/>
      <c r="DN17" s="607"/>
      <c r="DO17" s="607"/>
      <c r="DP17" s="667"/>
      <c r="DQ17" s="667"/>
      <c r="DR17" s="667"/>
      <c r="DS17" s="667"/>
      <c r="DT17" s="667"/>
      <c r="DU17" s="667"/>
      <c r="DV17" s="667"/>
      <c r="DW17" s="667"/>
      <c r="DX17" s="607"/>
      <c r="DY17" s="607"/>
      <c r="DZ17" s="607"/>
      <c r="EA17" s="607"/>
      <c r="EB17" s="667"/>
      <c r="EC17" s="667"/>
      <c r="ED17" s="667"/>
      <c r="EE17" s="667"/>
      <c r="EF17" s="667"/>
      <c r="EG17" s="667"/>
      <c r="EH17" s="667"/>
      <c r="EI17" s="667"/>
      <c r="EJ17" s="607"/>
      <c r="EK17" s="607"/>
      <c r="EL17" s="607"/>
      <c r="EM17" s="607"/>
      <c r="EN17" s="667"/>
      <c r="EO17" s="667"/>
      <c r="EP17" s="667"/>
      <c r="EQ17" s="667"/>
      <c r="ER17" s="667"/>
      <c r="ES17" s="667"/>
      <c r="ET17" s="667"/>
      <c r="EU17" s="667"/>
      <c r="EV17" s="607"/>
      <c r="EW17" s="607"/>
      <c r="EX17" s="607"/>
      <c r="EY17" s="607"/>
      <c r="EZ17" s="667"/>
      <c r="FA17" s="667"/>
      <c r="FB17" s="667"/>
      <c r="FC17" s="667"/>
      <c r="FD17" s="667"/>
      <c r="FE17" s="667"/>
      <c r="FF17" s="667"/>
      <c r="FG17" s="667"/>
      <c r="FH17" s="607"/>
      <c r="FI17" s="607"/>
      <c r="FJ17" s="607"/>
      <c r="FK17" s="607"/>
      <c r="FL17" s="667"/>
      <c r="FM17" s="667"/>
      <c r="FN17" s="667"/>
      <c r="FO17" s="667"/>
      <c r="FP17" s="667"/>
      <c r="FQ17" s="667"/>
      <c r="FR17" s="667"/>
      <c r="FS17" s="667"/>
    </row>
    <row r="18" s="511" customFormat="1" ht="105" customHeight="1" spans="1:175">
      <c r="A18" s="525" t="s">
        <v>135</v>
      </c>
      <c r="B18" s="526">
        <v>0</v>
      </c>
      <c r="C18" s="526">
        <v>1</v>
      </c>
      <c r="D18" s="526">
        <v>2</v>
      </c>
      <c r="E18" s="526">
        <v>3</v>
      </c>
      <c r="F18" s="526">
        <v>4</v>
      </c>
      <c r="G18" s="526">
        <v>5</v>
      </c>
      <c r="H18" s="526">
        <v>6</v>
      </c>
      <c r="I18" s="526">
        <v>7</v>
      </c>
      <c r="J18" s="526">
        <v>8</v>
      </c>
      <c r="K18" s="526">
        <v>9</v>
      </c>
      <c r="L18" s="526" t="s">
        <v>136</v>
      </c>
      <c r="M18" s="526" t="s">
        <v>137</v>
      </c>
      <c r="N18" s="526" t="s">
        <v>138</v>
      </c>
      <c r="O18" s="526" t="s">
        <v>139</v>
      </c>
      <c r="P18" s="526" t="s">
        <v>140</v>
      </c>
      <c r="Q18" s="526" t="s">
        <v>140</v>
      </c>
      <c r="R18" s="559" t="s">
        <v>141</v>
      </c>
      <c r="S18" s="526" t="s">
        <v>142</v>
      </c>
      <c r="T18" s="526" t="s">
        <v>143</v>
      </c>
      <c r="U18" s="526" t="s">
        <v>144</v>
      </c>
      <c r="V18" s="526" t="s">
        <v>145</v>
      </c>
      <c r="W18" s="526" t="s">
        <v>146</v>
      </c>
      <c r="X18" s="754" t="s">
        <v>147</v>
      </c>
      <c r="Y18" s="526" t="s">
        <v>148</v>
      </c>
      <c r="Z18" s="526" t="s">
        <v>133</v>
      </c>
      <c r="AA18" s="608" t="s">
        <v>149</v>
      </c>
      <c r="AB18" s="609" t="s">
        <v>150</v>
      </c>
      <c r="AC18" s="609" t="s">
        <v>151</v>
      </c>
      <c r="AD18" s="609" t="s">
        <v>152</v>
      </c>
      <c r="AE18" s="609" t="s">
        <v>153</v>
      </c>
      <c r="AF18" s="609" t="s">
        <v>154</v>
      </c>
      <c r="AG18" s="609" t="s">
        <v>155</v>
      </c>
      <c r="AH18" s="609" t="s">
        <v>156</v>
      </c>
      <c r="AI18" s="609" t="s">
        <v>157</v>
      </c>
      <c r="AJ18" s="609" t="s">
        <v>158</v>
      </c>
      <c r="AK18" s="609" t="s">
        <v>159</v>
      </c>
      <c r="AL18" s="609" t="s">
        <v>160</v>
      </c>
      <c r="AM18" s="609" t="s">
        <v>161</v>
      </c>
      <c r="AN18" s="609" t="s">
        <v>162</v>
      </c>
      <c r="AO18" s="609" t="s">
        <v>163</v>
      </c>
      <c r="AP18" s="609" t="s">
        <v>164</v>
      </c>
      <c r="AQ18" s="609" t="s">
        <v>165</v>
      </c>
      <c r="AR18" s="609" t="s">
        <v>166</v>
      </c>
      <c r="AS18" s="609" t="s">
        <v>167</v>
      </c>
      <c r="AT18" s="609" t="s">
        <v>168</v>
      </c>
      <c r="AU18" s="609" t="s">
        <v>169</v>
      </c>
      <c r="AV18" s="609" t="s">
        <v>170</v>
      </c>
      <c r="AW18" s="609" t="s">
        <v>171</v>
      </c>
      <c r="AX18" s="609" t="s">
        <v>172</v>
      </c>
      <c r="AY18" s="609" t="s">
        <v>173</v>
      </c>
      <c r="AZ18" s="609" t="s">
        <v>174</v>
      </c>
      <c r="BA18" s="609" t="s">
        <v>175</v>
      </c>
      <c r="BB18" s="609" t="s">
        <v>176</v>
      </c>
      <c r="BC18" s="609" t="s">
        <v>177</v>
      </c>
      <c r="BD18" s="636" t="s">
        <v>178</v>
      </c>
      <c r="BE18" s="636" t="s">
        <v>179</v>
      </c>
      <c r="BF18" s="636" t="s">
        <v>180</v>
      </c>
      <c r="BG18" s="636" t="s">
        <v>181</v>
      </c>
      <c r="BH18" s="636" t="s">
        <v>182</v>
      </c>
      <c r="BI18" s="636" t="s">
        <v>183</v>
      </c>
      <c r="BJ18" s="636" t="s">
        <v>156</v>
      </c>
      <c r="BK18" s="636" t="s">
        <v>157</v>
      </c>
      <c r="BL18" s="636" t="s">
        <v>184</v>
      </c>
      <c r="BM18" s="636" t="s">
        <v>179</v>
      </c>
      <c r="BN18" s="636" t="s">
        <v>180</v>
      </c>
      <c r="BO18" s="636" t="s">
        <v>181</v>
      </c>
      <c r="BP18" s="636" t="s">
        <v>182</v>
      </c>
      <c r="BQ18" s="636" t="s">
        <v>183</v>
      </c>
      <c r="BR18" s="636" t="s">
        <v>156</v>
      </c>
      <c r="BS18" s="636" t="s">
        <v>157</v>
      </c>
      <c r="BT18" s="636" t="s">
        <v>184</v>
      </c>
      <c r="BU18" s="636" t="s">
        <v>185</v>
      </c>
      <c r="BV18" s="636" t="s">
        <v>186</v>
      </c>
      <c r="BW18" s="636" t="s">
        <v>187</v>
      </c>
      <c r="BX18" s="636" t="s">
        <v>188</v>
      </c>
      <c r="BY18" s="636" t="s">
        <v>189</v>
      </c>
      <c r="BZ18" s="636" t="s">
        <v>190</v>
      </c>
      <c r="CA18" s="636" t="s">
        <v>191</v>
      </c>
      <c r="CB18" s="636" t="s">
        <v>192</v>
      </c>
      <c r="CC18" s="636" t="s">
        <v>193</v>
      </c>
      <c r="CD18" s="636" t="s">
        <v>194</v>
      </c>
      <c r="CE18" s="636" t="s">
        <v>195</v>
      </c>
      <c r="CF18" s="636" t="s">
        <v>196</v>
      </c>
      <c r="CG18" s="636" t="s">
        <v>197</v>
      </c>
      <c r="CH18" s="636" t="s">
        <v>198</v>
      </c>
      <c r="CI18" s="636" t="s">
        <v>199</v>
      </c>
      <c r="CJ18" s="636" t="s">
        <v>200</v>
      </c>
      <c r="CK18" s="636" t="s">
        <v>201</v>
      </c>
      <c r="CL18" s="636" t="s">
        <v>202</v>
      </c>
      <c r="CM18" s="636" t="s">
        <v>203</v>
      </c>
      <c r="CN18" s="636" t="s">
        <v>192</v>
      </c>
      <c r="CO18" s="636" t="s">
        <v>193</v>
      </c>
      <c r="CP18" s="636" t="s">
        <v>204</v>
      </c>
      <c r="CQ18" s="636" t="s">
        <v>205</v>
      </c>
      <c r="CR18" s="636" t="s">
        <v>196</v>
      </c>
      <c r="CS18" s="636" t="s">
        <v>197</v>
      </c>
      <c r="CT18" s="636" t="s">
        <v>206</v>
      </c>
      <c r="CU18" s="636" t="s">
        <v>207</v>
      </c>
      <c r="CV18" s="636" t="s">
        <v>200</v>
      </c>
      <c r="CW18" s="636" t="s">
        <v>201</v>
      </c>
      <c r="CX18" s="636" t="s">
        <v>208</v>
      </c>
      <c r="CY18" s="636" t="s">
        <v>209</v>
      </c>
      <c r="CZ18" s="636" t="s">
        <v>210</v>
      </c>
      <c r="DA18" s="636" t="s">
        <v>211</v>
      </c>
      <c r="DB18" s="636" t="s">
        <v>212</v>
      </c>
      <c r="DC18" s="636" t="s">
        <v>213</v>
      </c>
      <c r="DD18" s="636" t="s">
        <v>214</v>
      </c>
      <c r="DE18" s="636" t="s">
        <v>215</v>
      </c>
      <c r="DF18" s="636" t="s">
        <v>216</v>
      </c>
      <c r="DG18" s="636" t="s">
        <v>217</v>
      </c>
      <c r="DH18" s="636" t="s">
        <v>218</v>
      </c>
      <c r="DI18" s="636" t="s">
        <v>219</v>
      </c>
      <c r="DJ18" s="636" t="s">
        <v>220</v>
      </c>
      <c r="DK18" s="636" t="s">
        <v>221</v>
      </c>
      <c r="DL18" s="636" t="s">
        <v>210</v>
      </c>
      <c r="DM18" s="636" t="s">
        <v>211</v>
      </c>
      <c r="DN18" s="636" t="s">
        <v>222</v>
      </c>
      <c r="DO18" s="636" t="s">
        <v>223</v>
      </c>
      <c r="DP18" s="636" t="s">
        <v>214</v>
      </c>
      <c r="DQ18" s="636" t="s">
        <v>215</v>
      </c>
      <c r="DR18" s="636" t="s">
        <v>224</v>
      </c>
      <c r="DS18" s="636" t="s">
        <v>225</v>
      </c>
      <c r="DT18" s="636" t="s">
        <v>218</v>
      </c>
      <c r="DU18" s="636" t="s">
        <v>219</v>
      </c>
      <c r="DV18" s="636" t="s">
        <v>226</v>
      </c>
      <c r="DW18" s="636" t="s">
        <v>227</v>
      </c>
      <c r="DX18" s="636" t="s">
        <v>228</v>
      </c>
      <c r="DY18" s="636" t="s">
        <v>229</v>
      </c>
      <c r="DZ18" s="636" t="s">
        <v>194</v>
      </c>
      <c r="EA18" s="636" t="s">
        <v>195</v>
      </c>
      <c r="EB18" s="636" t="s">
        <v>230</v>
      </c>
      <c r="EC18" s="636" t="s">
        <v>231</v>
      </c>
      <c r="ED18" s="636" t="s">
        <v>198</v>
      </c>
      <c r="EE18" s="636" t="s">
        <v>199</v>
      </c>
      <c r="EF18" s="636" t="s">
        <v>232</v>
      </c>
      <c r="EG18" s="636" t="s">
        <v>233</v>
      </c>
      <c r="EH18" s="636" t="s">
        <v>202</v>
      </c>
      <c r="EI18" s="636" t="s">
        <v>203</v>
      </c>
      <c r="EJ18" s="636" t="s">
        <v>228</v>
      </c>
      <c r="EK18" s="636" t="s">
        <v>229</v>
      </c>
      <c r="EL18" s="636" t="s">
        <v>204</v>
      </c>
      <c r="EM18" s="636" t="s">
        <v>205</v>
      </c>
      <c r="EN18" s="636" t="s">
        <v>230</v>
      </c>
      <c r="EO18" s="636" t="s">
        <v>231</v>
      </c>
      <c r="EP18" s="636" t="s">
        <v>206</v>
      </c>
      <c r="EQ18" s="636" t="s">
        <v>207</v>
      </c>
      <c r="ER18" s="636" t="s">
        <v>232</v>
      </c>
      <c r="ES18" s="636" t="s">
        <v>233</v>
      </c>
      <c r="ET18" s="636" t="s">
        <v>208</v>
      </c>
      <c r="EU18" s="636" t="s">
        <v>209</v>
      </c>
      <c r="EV18" s="636" t="s">
        <v>210</v>
      </c>
      <c r="EW18" s="636" t="s">
        <v>234</v>
      </c>
      <c r="EX18" s="636" t="s">
        <v>212</v>
      </c>
      <c r="EY18" s="636" t="s">
        <v>213</v>
      </c>
      <c r="EZ18" s="636" t="s">
        <v>214</v>
      </c>
      <c r="FA18" s="636" t="s">
        <v>235</v>
      </c>
      <c r="FB18" s="636" t="s">
        <v>216</v>
      </c>
      <c r="FC18" s="636" t="s">
        <v>217</v>
      </c>
      <c r="FD18" s="636" t="s">
        <v>218</v>
      </c>
      <c r="FE18" s="636" t="s">
        <v>236</v>
      </c>
      <c r="FF18" s="636" t="s">
        <v>220</v>
      </c>
      <c r="FG18" s="636" t="s">
        <v>221</v>
      </c>
      <c r="FH18" s="636" t="s">
        <v>210</v>
      </c>
      <c r="FI18" s="636" t="s">
        <v>234</v>
      </c>
      <c r="FJ18" s="636" t="s">
        <v>222</v>
      </c>
      <c r="FK18" s="636" t="s">
        <v>223</v>
      </c>
      <c r="FL18" s="636" t="s">
        <v>214</v>
      </c>
      <c r="FM18" s="636" t="s">
        <v>235</v>
      </c>
      <c r="FN18" s="636" t="s">
        <v>224</v>
      </c>
      <c r="FO18" s="636" t="s">
        <v>225</v>
      </c>
      <c r="FP18" s="636" t="s">
        <v>218</v>
      </c>
      <c r="FQ18" s="636" t="s">
        <v>236</v>
      </c>
      <c r="FR18" s="636" t="s">
        <v>226</v>
      </c>
      <c r="FS18" s="636" t="s">
        <v>227</v>
      </c>
    </row>
    <row r="19" ht="50.1" customHeight="1" spans="1:175">
      <c r="A19" s="527">
        <v>1</v>
      </c>
      <c r="B19" s="528">
        <v>0</v>
      </c>
      <c r="C19" s="529"/>
      <c r="D19" s="529"/>
      <c r="E19" s="529"/>
      <c r="F19" s="529"/>
      <c r="G19" s="529"/>
      <c r="H19" s="529"/>
      <c r="I19" s="529"/>
      <c r="J19" s="529"/>
      <c r="K19" s="529"/>
      <c r="L19" s="540" t="s">
        <v>237</v>
      </c>
      <c r="M19" s="541"/>
      <c r="N19" s="541"/>
      <c r="O19" s="541"/>
      <c r="P19" s="542" t="s">
        <v>150</v>
      </c>
      <c r="Q19" s="560"/>
      <c r="R19" s="561" t="s">
        <v>238</v>
      </c>
      <c r="S19" s="562"/>
      <c r="T19" s="563"/>
      <c r="U19" s="564"/>
      <c r="V19" s="565" t="s">
        <v>239</v>
      </c>
      <c r="W19" s="566" t="s">
        <v>240</v>
      </c>
      <c r="X19" s="563"/>
      <c r="Y19" s="563"/>
      <c r="Z19" s="563"/>
      <c r="AA19" s="610"/>
      <c r="AB19" s="611">
        <v>1</v>
      </c>
      <c r="AC19" s="612"/>
      <c r="AD19" s="613"/>
      <c r="AE19" s="613"/>
      <c r="AF19" s="611"/>
      <c r="AG19" s="612"/>
      <c r="AH19" s="613"/>
      <c r="AI19" s="613"/>
      <c r="AJ19" s="613"/>
      <c r="AK19" s="613"/>
      <c r="AL19" s="613"/>
      <c r="AM19" s="613"/>
      <c r="AN19" s="612"/>
      <c r="AO19" s="626"/>
      <c r="AP19" s="626"/>
      <c r="AQ19" s="626"/>
      <c r="AR19" s="612"/>
      <c r="AS19" s="626"/>
      <c r="AT19" s="626"/>
      <c r="AU19" s="626"/>
      <c r="AV19" s="611"/>
      <c r="AW19" s="612"/>
      <c r="AX19" s="612"/>
      <c r="AY19" s="626"/>
      <c r="AZ19" s="611"/>
      <c r="BA19" s="612"/>
      <c r="BB19" s="612"/>
      <c r="BC19" s="626"/>
      <c r="BD19" s="637"/>
      <c r="BE19" s="648"/>
      <c r="BF19" s="648"/>
      <c r="BG19" s="637"/>
      <c r="BH19" s="637"/>
      <c r="BI19" s="648" t="s">
        <v>241</v>
      </c>
      <c r="BJ19" s="648"/>
      <c r="BK19" s="637"/>
      <c r="BL19" s="637"/>
      <c r="BM19" s="648"/>
      <c r="BN19" s="648"/>
      <c r="BO19" s="637"/>
      <c r="BP19" s="637"/>
      <c r="BQ19" s="637"/>
      <c r="BR19" s="637"/>
      <c r="BS19" s="637"/>
      <c r="BT19" s="637"/>
      <c r="BU19" s="637"/>
      <c r="BV19" s="637"/>
      <c r="BW19" s="637"/>
      <c r="BX19" s="637"/>
      <c r="BY19" s="637"/>
      <c r="BZ19" s="637"/>
      <c r="CA19" s="637"/>
      <c r="CB19" s="637"/>
      <c r="CC19" s="637"/>
      <c r="CD19" s="637"/>
      <c r="CE19" s="637"/>
      <c r="CF19" s="637"/>
      <c r="CG19" s="637"/>
      <c r="CH19" s="637"/>
      <c r="CI19" s="637"/>
      <c r="CJ19" s="637"/>
      <c r="CK19" s="637"/>
      <c r="CL19" s="637"/>
      <c r="CM19" s="637"/>
      <c r="CN19" s="637"/>
      <c r="CO19" s="637"/>
      <c r="CP19" s="637"/>
      <c r="CQ19" s="637"/>
      <c r="CR19" s="637"/>
      <c r="CS19" s="637"/>
      <c r="CT19" s="637"/>
      <c r="CU19" s="637"/>
      <c r="CV19" s="637"/>
      <c r="CW19" s="637"/>
      <c r="CX19" s="637"/>
      <c r="CY19" s="637"/>
      <c r="CZ19" s="637"/>
      <c r="DA19" s="637"/>
      <c r="DB19" s="637"/>
      <c r="DC19" s="637"/>
      <c r="DD19" s="637"/>
      <c r="DE19" s="637"/>
      <c r="DF19" s="637"/>
      <c r="DG19" s="637"/>
      <c r="DH19" s="637"/>
      <c r="DI19" s="637"/>
      <c r="DJ19" s="637"/>
      <c r="DK19" s="637"/>
      <c r="DL19" s="637"/>
      <c r="DM19" s="637"/>
      <c r="DN19" s="637"/>
      <c r="DO19" s="637"/>
      <c r="DP19" s="637"/>
      <c r="DQ19" s="637"/>
      <c r="DR19" s="637"/>
      <c r="DS19" s="637"/>
      <c r="DT19" s="637"/>
      <c r="DU19" s="637"/>
      <c r="DV19" s="637"/>
      <c r="DW19" s="637"/>
      <c r="DX19" s="637"/>
      <c r="DY19" s="637"/>
      <c r="DZ19" s="637"/>
      <c r="EA19" s="637"/>
      <c r="EB19" s="637"/>
      <c r="EC19" s="637"/>
      <c r="ED19" s="637"/>
      <c r="EE19" s="637"/>
      <c r="EF19" s="637"/>
      <c r="EG19" s="637"/>
      <c r="EH19" s="637"/>
      <c r="EI19" s="637"/>
      <c r="EJ19" s="637"/>
      <c r="EK19" s="637"/>
      <c r="EL19" s="637"/>
      <c r="EM19" s="637"/>
      <c r="EN19" s="637"/>
      <c r="EO19" s="637"/>
      <c r="EP19" s="637"/>
      <c r="EQ19" s="637"/>
      <c r="ER19" s="637"/>
      <c r="ES19" s="637"/>
      <c r="ET19" s="637"/>
      <c r="EU19" s="637"/>
      <c r="EV19" s="637"/>
      <c r="EW19" s="637"/>
      <c r="EX19" s="637"/>
      <c r="EY19" s="637"/>
      <c r="EZ19" s="637"/>
      <c r="FA19" s="637"/>
      <c r="FB19" s="637"/>
      <c r="FC19" s="637"/>
      <c r="FD19" s="637"/>
      <c r="FE19" s="637"/>
      <c r="FF19" s="637"/>
      <c r="FG19" s="637"/>
      <c r="FH19" s="637"/>
      <c r="FI19" s="637"/>
      <c r="FJ19" s="637"/>
      <c r="FK19" s="637"/>
      <c r="FL19" s="637"/>
      <c r="FM19" s="637"/>
      <c r="FN19" s="637"/>
      <c r="FO19" s="637"/>
      <c r="FP19" s="637"/>
      <c r="FQ19" s="637"/>
      <c r="FR19" s="637"/>
      <c r="FS19" s="637"/>
    </row>
    <row r="20" ht="50.1" customHeight="1" spans="1:175">
      <c r="A20" s="527"/>
      <c r="B20" s="528">
        <v>0</v>
      </c>
      <c r="C20" s="529"/>
      <c r="D20" s="529"/>
      <c r="E20" s="529"/>
      <c r="F20" s="529"/>
      <c r="G20" s="529"/>
      <c r="H20" s="529"/>
      <c r="I20" s="529"/>
      <c r="J20" s="529"/>
      <c r="K20" s="529"/>
      <c r="L20" s="540" t="s">
        <v>242</v>
      </c>
      <c r="M20" s="541"/>
      <c r="N20" s="541"/>
      <c r="O20" s="541"/>
      <c r="P20" s="543" t="s">
        <v>243</v>
      </c>
      <c r="Q20" s="560"/>
      <c r="R20" s="567" t="s">
        <v>244</v>
      </c>
      <c r="S20" s="562"/>
      <c r="T20" s="563"/>
      <c r="U20" s="564"/>
      <c r="V20" s="565" t="s">
        <v>239</v>
      </c>
      <c r="W20" s="566" t="s">
        <v>245</v>
      </c>
      <c r="X20" s="563"/>
      <c r="Y20" s="563"/>
      <c r="Z20" s="563"/>
      <c r="AA20" s="610"/>
      <c r="AB20" s="611"/>
      <c r="AC20" s="612"/>
      <c r="AD20" s="613"/>
      <c r="AE20" s="613"/>
      <c r="AF20" s="611">
        <v>1</v>
      </c>
      <c r="AG20" s="612"/>
      <c r="AH20" s="613"/>
      <c r="AI20" s="613"/>
      <c r="AJ20" s="613"/>
      <c r="AK20" s="613"/>
      <c r="AL20" s="613"/>
      <c r="AM20" s="613"/>
      <c r="AN20" s="612"/>
      <c r="AO20" s="626"/>
      <c r="AP20" s="626"/>
      <c r="AQ20" s="626"/>
      <c r="AR20" s="612"/>
      <c r="AS20" s="626"/>
      <c r="AT20" s="626"/>
      <c r="AU20" s="626"/>
      <c r="AV20" s="611"/>
      <c r="AW20" s="612"/>
      <c r="AX20" s="612"/>
      <c r="AY20" s="626"/>
      <c r="AZ20" s="611"/>
      <c r="BA20" s="612"/>
      <c r="BB20" s="612"/>
      <c r="BC20" s="626"/>
      <c r="BD20" s="637"/>
      <c r="BE20" s="648"/>
      <c r="BF20" s="648"/>
      <c r="BG20" s="637"/>
      <c r="BH20" s="637"/>
      <c r="BI20" s="648"/>
      <c r="BJ20" s="648"/>
      <c r="BK20" s="637"/>
      <c r="BL20" s="637"/>
      <c r="BM20" s="648"/>
      <c r="BN20" s="648"/>
      <c r="BO20" s="637"/>
      <c r="BP20" s="637"/>
      <c r="BQ20" s="637"/>
      <c r="BR20" s="637"/>
      <c r="BS20" s="637"/>
      <c r="BT20" s="637"/>
      <c r="BU20" s="637"/>
      <c r="BV20" s="637"/>
      <c r="BW20" s="637"/>
      <c r="BX20" s="637"/>
      <c r="BY20" s="637"/>
      <c r="BZ20" s="637"/>
      <c r="CA20" s="637"/>
      <c r="CB20" s="637"/>
      <c r="CC20" s="637"/>
      <c r="CD20" s="637"/>
      <c r="CE20" s="637"/>
      <c r="CF20" s="637"/>
      <c r="CG20" s="637"/>
      <c r="CH20" s="637"/>
      <c r="CI20" s="637"/>
      <c r="CJ20" s="637"/>
      <c r="CK20" s="637"/>
      <c r="CL20" s="637"/>
      <c r="CM20" s="637"/>
      <c r="CN20" s="637"/>
      <c r="CO20" s="637"/>
      <c r="CP20" s="637"/>
      <c r="CQ20" s="637"/>
      <c r="CR20" s="637"/>
      <c r="CS20" s="637"/>
      <c r="CT20" s="637"/>
      <c r="CU20" s="637"/>
      <c r="CV20" s="637"/>
      <c r="CW20" s="637"/>
      <c r="CX20" s="637"/>
      <c r="CY20" s="637"/>
      <c r="CZ20" s="637"/>
      <c r="DA20" s="637"/>
      <c r="DB20" s="637"/>
      <c r="DC20" s="637"/>
      <c r="DD20" s="637"/>
      <c r="DE20" s="637"/>
      <c r="DF20" s="637"/>
      <c r="DG20" s="637"/>
      <c r="DH20" s="637"/>
      <c r="DI20" s="637"/>
      <c r="DJ20" s="637"/>
      <c r="DK20" s="637"/>
      <c r="DL20" s="637"/>
      <c r="DM20" s="637"/>
      <c r="DN20" s="637"/>
      <c r="DO20" s="637"/>
      <c r="DP20" s="637"/>
      <c r="DQ20" s="637"/>
      <c r="DR20" s="637"/>
      <c r="DS20" s="637"/>
      <c r="DT20" s="637"/>
      <c r="DU20" s="637"/>
      <c r="DV20" s="637"/>
      <c r="DW20" s="637"/>
      <c r="DX20" s="637"/>
      <c r="DY20" s="637"/>
      <c r="DZ20" s="637"/>
      <c r="EA20" s="637"/>
      <c r="EB20" s="637"/>
      <c r="EC20" s="637"/>
      <c r="ED20" s="637"/>
      <c r="EE20" s="637"/>
      <c r="EF20" s="637"/>
      <c r="EG20" s="637"/>
      <c r="EH20" s="637"/>
      <c r="EI20" s="637"/>
      <c r="EJ20" s="637"/>
      <c r="EK20" s="637"/>
      <c r="EL20" s="637"/>
      <c r="EM20" s="637"/>
      <c r="EN20" s="637"/>
      <c r="EO20" s="637"/>
      <c r="EP20" s="637"/>
      <c r="EQ20" s="637"/>
      <c r="ER20" s="637"/>
      <c r="ES20" s="637"/>
      <c r="ET20" s="637"/>
      <c r="EU20" s="637"/>
      <c r="EV20" s="637"/>
      <c r="EW20" s="637"/>
      <c r="EX20" s="637"/>
      <c r="EY20" s="637"/>
      <c r="EZ20" s="637"/>
      <c r="FA20" s="637"/>
      <c r="FB20" s="637"/>
      <c r="FC20" s="637"/>
      <c r="FD20" s="637"/>
      <c r="FE20" s="637"/>
      <c r="FF20" s="637"/>
      <c r="FG20" s="637"/>
      <c r="FH20" s="637"/>
      <c r="FI20" s="637"/>
      <c r="FJ20" s="637"/>
      <c r="FK20" s="637"/>
      <c r="FL20" s="637"/>
      <c r="FM20" s="637"/>
      <c r="FN20" s="637"/>
      <c r="FO20" s="637"/>
      <c r="FP20" s="637"/>
      <c r="FQ20" s="637"/>
      <c r="FR20" s="637"/>
      <c r="FS20" s="637"/>
    </row>
    <row r="21" s="512" customFormat="1" ht="50.1" customHeight="1" spans="1:175">
      <c r="A21" s="530"/>
      <c r="B21" s="531">
        <v>0</v>
      </c>
      <c r="C21" s="532"/>
      <c r="D21" s="532"/>
      <c r="E21" s="532"/>
      <c r="F21" s="532"/>
      <c r="G21" s="532"/>
      <c r="H21" s="532"/>
      <c r="I21" s="532"/>
      <c r="J21" s="532"/>
      <c r="K21" s="532"/>
      <c r="L21" s="544"/>
      <c r="M21" s="545"/>
      <c r="N21" s="545"/>
      <c r="O21" s="545"/>
      <c r="P21" s="546" t="s">
        <v>158</v>
      </c>
      <c r="Q21" s="544"/>
      <c r="R21" s="568" t="s">
        <v>246</v>
      </c>
      <c r="S21" s="569"/>
      <c r="T21" s="570"/>
      <c r="U21" s="571"/>
      <c r="V21" s="572" t="s">
        <v>239</v>
      </c>
      <c r="W21" s="573" t="s">
        <v>247</v>
      </c>
      <c r="X21" s="570"/>
      <c r="Y21" s="570"/>
      <c r="Z21" s="570"/>
      <c r="AA21" s="614"/>
      <c r="AB21" s="611"/>
      <c r="AC21" s="612"/>
      <c r="AD21" s="613"/>
      <c r="AE21" s="613"/>
      <c r="AF21" s="611"/>
      <c r="AG21" s="612"/>
      <c r="AH21" s="613"/>
      <c r="AI21" s="613"/>
      <c r="AJ21" s="613">
        <v>1</v>
      </c>
      <c r="AK21" s="613"/>
      <c r="AL21" s="613"/>
      <c r="AM21" s="613"/>
      <c r="AN21" s="612"/>
      <c r="AO21" s="626"/>
      <c r="AP21" s="626"/>
      <c r="AQ21" s="626"/>
      <c r="AR21" s="612"/>
      <c r="AS21" s="626"/>
      <c r="AT21" s="626"/>
      <c r="AU21" s="626"/>
      <c r="AV21" s="611"/>
      <c r="AW21" s="612"/>
      <c r="AX21" s="612"/>
      <c r="AY21" s="626"/>
      <c r="AZ21" s="611"/>
      <c r="BA21" s="612"/>
      <c r="BB21" s="612"/>
      <c r="BC21" s="626"/>
      <c r="BD21" s="638"/>
      <c r="BE21" s="649"/>
      <c r="BF21" s="649"/>
      <c r="BG21" s="638"/>
      <c r="BH21" s="638"/>
      <c r="BI21" s="649"/>
      <c r="BJ21" s="649"/>
      <c r="BK21" s="638"/>
      <c r="BL21" s="638"/>
      <c r="BM21" s="649"/>
      <c r="BN21" s="649"/>
      <c r="BO21" s="638"/>
      <c r="BP21" s="638"/>
      <c r="BQ21" s="638"/>
      <c r="BR21" s="638"/>
      <c r="BS21" s="638"/>
      <c r="BT21" s="638"/>
      <c r="BU21" s="638"/>
      <c r="BV21" s="638"/>
      <c r="BW21" s="638"/>
      <c r="BX21" s="638"/>
      <c r="BY21" s="638"/>
      <c r="BZ21" s="638"/>
      <c r="CA21" s="638"/>
      <c r="CB21" s="638"/>
      <c r="CC21" s="638"/>
      <c r="CD21" s="638"/>
      <c r="CE21" s="638"/>
      <c r="CF21" s="638"/>
      <c r="CG21" s="638"/>
      <c r="CH21" s="638"/>
      <c r="CI21" s="638"/>
      <c r="CJ21" s="638"/>
      <c r="CK21" s="638"/>
      <c r="CL21" s="638"/>
      <c r="CM21" s="638"/>
      <c r="CN21" s="638"/>
      <c r="CO21" s="638"/>
      <c r="CP21" s="638"/>
      <c r="CQ21" s="638"/>
      <c r="CR21" s="638"/>
      <c r="CS21" s="638"/>
      <c r="CT21" s="638"/>
      <c r="CU21" s="638"/>
      <c r="CV21" s="638"/>
      <c r="CW21" s="638"/>
      <c r="CX21" s="638"/>
      <c r="CY21" s="638"/>
      <c r="CZ21" s="638"/>
      <c r="DA21" s="638"/>
      <c r="DB21" s="638"/>
      <c r="DC21" s="638"/>
      <c r="DD21" s="638"/>
      <c r="DE21" s="638"/>
      <c r="DF21" s="638"/>
      <c r="DG21" s="638"/>
      <c r="DH21" s="638"/>
      <c r="DI21" s="638"/>
      <c r="DJ21" s="638"/>
      <c r="DK21" s="638"/>
      <c r="DL21" s="638"/>
      <c r="DM21" s="638"/>
      <c r="DN21" s="638"/>
      <c r="DO21" s="638"/>
      <c r="DP21" s="638"/>
      <c r="DQ21" s="638"/>
      <c r="DR21" s="638"/>
      <c r="DS21" s="638"/>
      <c r="DT21" s="638"/>
      <c r="DU21" s="638"/>
      <c r="DV21" s="638"/>
      <c r="DW21" s="638"/>
      <c r="DX21" s="638"/>
      <c r="DY21" s="638"/>
      <c r="DZ21" s="638"/>
      <c r="EA21" s="638"/>
      <c r="EB21" s="638"/>
      <c r="EC21" s="638"/>
      <c r="ED21" s="638"/>
      <c r="EE21" s="638"/>
      <c r="EF21" s="638"/>
      <c r="EG21" s="638"/>
      <c r="EH21" s="638"/>
      <c r="EI21" s="638"/>
      <c r="EJ21" s="638"/>
      <c r="EK21" s="638"/>
      <c r="EL21" s="638"/>
      <c r="EM21" s="638"/>
      <c r="EN21" s="638"/>
      <c r="EO21" s="638"/>
      <c r="EP21" s="638"/>
      <c r="EQ21" s="638"/>
      <c r="ER21" s="638"/>
      <c r="ES21" s="638"/>
      <c r="ET21" s="638"/>
      <c r="EU21" s="638"/>
      <c r="EV21" s="638"/>
      <c r="EW21" s="638"/>
      <c r="EX21" s="638"/>
      <c r="EY21" s="638"/>
      <c r="EZ21" s="638"/>
      <c r="FA21" s="638"/>
      <c r="FB21" s="638"/>
      <c r="FC21" s="638"/>
      <c r="FD21" s="638"/>
      <c r="FE21" s="638"/>
      <c r="FF21" s="638"/>
      <c r="FG21" s="638"/>
      <c r="FH21" s="638"/>
      <c r="FI21" s="638"/>
      <c r="FJ21" s="638"/>
      <c r="FK21" s="638"/>
      <c r="FL21" s="638"/>
      <c r="FM21" s="638"/>
      <c r="FN21" s="638"/>
      <c r="FO21" s="638"/>
      <c r="FP21" s="638"/>
      <c r="FQ21" s="638"/>
      <c r="FR21" s="638"/>
      <c r="FS21" s="638"/>
    </row>
    <row r="22" ht="50.1" customHeight="1" spans="1:175">
      <c r="A22" s="527">
        <v>2</v>
      </c>
      <c r="B22" s="528">
        <v>0</v>
      </c>
      <c r="C22" s="528"/>
      <c r="D22" s="528"/>
      <c r="E22" s="528"/>
      <c r="F22" s="528"/>
      <c r="G22" s="528"/>
      <c r="H22" s="528"/>
      <c r="I22" s="528"/>
      <c r="J22" s="528"/>
      <c r="K22" s="528"/>
      <c r="L22" s="540" t="s">
        <v>248</v>
      </c>
      <c r="M22" s="547"/>
      <c r="N22" s="547"/>
      <c r="O22" s="547"/>
      <c r="P22" s="548" t="s">
        <v>166</v>
      </c>
      <c r="Q22" s="560"/>
      <c r="R22" s="567" t="s">
        <v>249</v>
      </c>
      <c r="S22" s="574"/>
      <c r="T22" s="575"/>
      <c r="U22" s="576"/>
      <c r="V22" s="577" t="s">
        <v>250</v>
      </c>
      <c r="W22" s="566" t="s">
        <v>245</v>
      </c>
      <c r="X22" s="575"/>
      <c r="Y22" s="575"/>
      <c r="Z22" s="575"/>
      <c r="AA22" s="615"/>
      <c r="AB22" s="611"/>
      <c r="AC22" s="613"/>
      <c r="AD22" s="613"/>
      <c r="AE22" s="613"/>
      <c r="AF22" s="611"/>
      <c r="AG22" s="613"/>
      <c r="AH22" s="613"/>
      <c r="AI22" s="613"/>
      <c r="AJ22" s="613"/>
      <c r="AK22" s="613"/>
      <c r="AL22" s="613"/>
      <c r="AM22" s="613"/>
      <c r="AN22" s="611"/>
      <c r="AO22" s="613"/>
      <c r="AP22" s="613"/>
      <c r="AQ22" s="613"/>
      <c r="AR22" s="611">
        <v>1</v>
      </c>
      <c r="AS22" s="613"/>
      <c r="AT22" s="613"/>
      <c r="AU22" s="613"/>
      <c r="AV22" s="611"/>
      <c r="AW22" s="613"/>
      <c r="AX22" s="613"/>
      <c r="AY22" s="613"/>
      <c r="AZ22" s="611"/>
      <c r="BA22" s="613"/>
      <c r="BB22" s="613"/>
      <c r="BC22" s="613"/>
      <c r="BD22" s="637"/>
      <c r="BE22" s="637"/>
      <c r="BF22" s="637"/>
      <c r="BG22" s="637"/>
      <c r="BH22" s="637"/>
      <c r="BI22" s="637"/>
      <c r="BJ22" s="637"/>
      <c r="BK22" s="637"/>
      <c r="BL22" s="637"/>
      <c r="BM22" s="637"/>
      <c r="BN22" s="637"/>
      <c r="BO22" s="637"/>
      <c r="BP22" s="637"/>
      <c r="BQ22" s="637"/>
      <c r="BR22" s="637"/>
      <c r="BS22" s="637"/>
      <c r="BT22" s="637"/>
      <c r="BU22" s="637"/>
      <c r="BV22" s="637"/>
      <c r="BW22" s="637"/>
      <c r="BX22" s="637"/>
      <c r="BY22" s="637"/>
      <c r="BZ22" s="637"/>
      <c r="CA22" s="637"/>
      <c r="CB22" s="637"/>
      <c r="CC22" s="637"/>
      <c r="CD22" s="637"/>
      <c r="CE22" s="637"/>
      <c r="CF22" s="637"/>
      <c r="CG22" s="637"/>
      <c r="CH22" s="637"/>
      <c r="CI22" s="637"/>
      <c r="CJ22" s="637"/>
      <c r="CK22" s="637"/>
      <c r="CL22" s="637"/>
      <c r="CM22" s="637"/>
      <c r="CN22" s="637"/>
      <c r="CO22" s="637"/>
      <c r="CP22" s="637"/>
      <c r="CQ22" s="637"/>
      <c r="CR22" s="637"/>
      <c r="CS22" s="637"/>
      <c r="CT22" s="637"/>
      <c r="CU22" s="637"/>
      <c r="CV22" s="637"/>
      <c r="CW22" s="637"/>
      <c r="CX22" s="637"/>
      <c r="CY22" s="637"/>
      <c r="CZ22" s="637"/>
      <c r="DA22" s="637"/>
      <c r="DB22" s="637"/>
      <c r="DC22" s="637"/>
      <c r="DD22" s="637"/>
      <c r="DE22" s="637"/>
      <c r="DF22" s="637"/>
      <c r="DG22" s="637"/>
      <c r="DH22" s="637"/>
      <c r="DI22" s="637"/>
      <c r="DJ22" s="637"/>
      <c r="DK22" s="637"/>
      <c r="DL22" s="637"/>
      <c r="DM22" s="637"/>
      <c r="DN22" s="637"/>
      <c r="DO22" s="637"/>
      <c r="DP22" s="637"/>
      <c r="DQ22" s="637"/>
      <c r="DR22" s="637"/>
      <c r="DS22" s="637"/>
      <c r="DT22" s="637"/>
      <c r="DU22" s="637"/>
      <c r="DV22" s="637"/>
      <c r="DW22" s="637"/>
      <c r="DX22" s="637"/>
      <c r="DY22" s="637"/>
      <c r="DZ22" s="637"/>
      <c r="EA22" s="637"/>
      <c r="EB22" s="637"/>
      <c r="EC22" s="637"/>
      <c r="ED22" s="637"/>
      <c r="EE22" s="637"/>
      <c r="EF22" s="637"/>
      <c r="EG22" s="637"/>
      <c r="EH22" s="637"/>
      <c r="EI22" s="637"/>
      <c r="EJ22" s="637"/>
      <c r="EK22" s="637"/>
      <c r="EL22" s="637"/>
      <c r="EM22" s="637"/>
      <c r="EN22" s="637"/>
      <c r="EO22" s="637"/>
      <c r="EP22" s="637"/>
      <c r="EQ22" s="637"/>
      <c r="ER22" s="637"/>
      <c r="ES22" s="637"/>
      <c r="ET22" s="637"/>
      <c r="EU22" s="637"/>
      <c r="EV22" s="637"/>
      <c r="EW22" s="637"/>
      <c r="EX22" s="637"/>
      <c r="EY22" s="637"/>
      <c r="EZ22" s="637"/>
      <c r="FA22" s="637"/>
      <c r="FB22" s="637"/>
      <c r="FC22" s="637"/>
      <c r="FD22" s="637"/>
      <c r="FE22" s="637"/>
      <c r="FF22" s="637"/>
      <c r="FG22" s="637"/>
      <c r="FH22" s="637"/>
      <c r="FI22" s="637"/>
      <c r="FJ22" s="637"/>
      <c r="FK22" s="637"/>
      <c r="FL22" s="637"/>
      <c r="FM22" s="637"/>
      <c r="FN22" s="637"/>
      <c r="FO22" s="637"/>
      <c r="FP22" s="637"/>
      <c r="FQ22" s="637"/>
      <c r="FR22" s="637"/>
      <c r="FS22" s="637"/>
    </row>
    <row r="23" ht="50.1" customHeight="1" spans="1:175">
      <c r="A23" s="533">
        <v>3</v>
      </c>
      <c r="B23" s="534">
        <v>0</v>
      </c>
      <c r="C23" s="534"/>
      <c r="D23" s="534"/>
      <c r="E23" s="534"/>
      <c r="F23" s="534"/>
      <c r="G23" s="534"/>
      <c r="H23" s="534"/>
      <c r="I23" s="534"/>
      <c r="J23" s="534"/>
      <c r="K23" s="534"/>
      <c r="L23" s="540" t="s">
        <v>251</v>
      </c>
      <c r="M23" s="549"/>
      <c r="N23" s="549"/>
      <c r="O23" s="549"/>
      <c r="P23" s="548" t="s">
        <v>162</v>
      </c>
      <c r="Q23" s="578"/>
      <c r="R23" s="561" t="s">
        <v>252</v>
      </c>
      <c r="S23" s="579"/>
      <c r="T23" s="534"/>
      <c r="U23" s="580"/>
      <c r="V23" s="549" t="s">
        <v>250</v>
      </c>
      <c r="W23" s="566" t="s">
        <v>240</v>
      </c>
      <c r="X23" s="534"/>
      <c r="Y23" s="534"/>
      <c r="Z23" s="534"/>
      <c r="AA23" s="616"/>
      <c r="AB23" s="617"/>
      <c r="AC23" s="618"/>
      <c r="AD23" s="618"/>
      <c r="AE23" s="618"/>
      <c r="AF23" s="617"/>
      <c r="AG23" s="618"/>
      <c r="AH23" s="618"/>
      <c r="AI23" s="618"/>
      <c r="AJ23" s="618"/>
      <c r="AK23" s="618"/>
      <c r="AL23" s="618"/>
      <c r="AM23" s="618"/>
      <c r="AN23" s="611">
        <v>1</v>
      </c>
      <c r="AO23" s="618"/>
      <c r="AP23" s="618"/>
      <c r="AQ23" s="618"/>
      <c r="AR23" s="617"/>
      <c r="AS23" s="618"/>
      <c r="AT23" s="618"/>
      <c r="AU23" s="618"/>
      <c r="AV23" s="617"/>
      <c r="AW23" s="618"/>
      <c r="AX23" s="618"/>
      <c r="AY23" s="618"/>
      <c r="AZ23" s="617"/>
      <c r="BA23" s="618"/>
      <c r="BB23" s="618"/>
      <c r="BC23" s="618"/>
      <c r="BD23" s="639"/>
      <c r="BE23" s="639"/>
      <c r="BF23" s="639"/>
      <c r="BG23" s="639"/>
      <c r="BH23" s="639"/>
      <c r="BI23" s="639"/>
      <c r="BJ23" s="639"/>
      <c r="BK23" s="639"/>
      <c r="BL23" s="639"/>
      <c r="BM23" s="639"/>
      <c r="BN23" s="639"/>
      <c r="BO23" s="639"/>
      <c r="BP23" s="639"/>
      <c r="BQ23" s="639"/>
      <c r="BR23" s="639"/>
      <c r="BS23" s="639"/>
      <c r="BT23" s="639"/>
      <c r="BU23" s="639"/>
      <c r="BV23" s="639"/>
      <c r="BW23" s="639"/>
      <c r="BX23" s="639"/>
      <c r="BY23" s="639"/>
      <c r="BZ23" s="639"/>
      <c r="CA23" s="639"/>
      <c r="CB23" s="637"/>
      <c r="CC23" s="637"/>
      <c r="CD23" s="637"/>
      <c r="CE23" s="637"/>
      <c r="CF23" s="637"/>
      <c r="CG23" s="637"/>
      <c r="CH23" s="637"/>
      <c r="CI23" s="637"/>
      <c r="CJ23" s="637"/>
      <c r="CK23" s="637"/>
      <c r="CL23" s="637"/>
      <c r="CM23" s="637"/>
      <c r="CN23" s="637"/>
      <c r="CO23" s="637"/>
      <c r="CP23" s="637"/>
      <c r="CQ23" s="637"/>
      <c r="CR23" s="637"/>
      <c r="CS23" s="637"/>
      <c r="CT23" s="637"/>
      <c r="CU23" s="637"/>
      <c r="CV23" s="637"/>
      <c r="CW23" s="637"/>
      <c r="CX23" s="637"/>
      <c r="CY23" s="637"/>
      <c r="CZ23" s="637"/>
      <c r="DA23" s="637"/>
      <c r="DB23" s="637"/>
      <c r="DC23" s="637"/>
      <c r="DD23" s="637"/>
      <c r="DE23" s="637"/>
      <c r="DF23" s="637"/>
      <c r="DG23" s="637"/>
      <c r="DH23" s="637"/>
      <c r="DI23" s="637"/>
      <c r="DJ23" s="637"/>
      <c r="DK23" s="637"/>
      <c r="DL23" s="637"/>
      <c r="DM23" s="637"/>
      <c r="DN23" s="637"/>
      <c r="DO23" s="637"/>
      <c r="DP23" s="637"/>
      <c r="DQ23" s="637"/>
      <c r="DR23" s="637"/>
      <c r="DS23" s="637"/>
      <c r="DT23" s="637"/>
      <c r="DU23" s="637"/>
      <c r="DV23" s="637"/>
      <c r="DW23" s="637"/>
      <c r="DX23" s="637"/>
      <c r="DY23" s="637"/>
      <c r="DZ23" s="637"/>
      <c r="EA23" s="637"/>
      <c r="EB23" s="637"/>
      <c r="EC23" s="637"/>
      <c r="ED23" s="637"/>
      <c r="EE23" s="637"/>
      <c r="EF23" s="637"/>
      <c r="EG23" s="637"/>
      <c r="EH23" s="637"/>
      <c r="EI23" s="637"/>
      <c r="EJ23" s="637"/>
      <c r="EK23" s="637"/>
      <c r="EL23" s="637"/>
      <c r="EM23" s="637"/>
      <c r="EN23" s="637"/>
      <c r="EO23" s="637"/>
      <c r="EP23" s="637"/>
      <c r="EQ23" s="637"/>
      <c r="ER23" s="637"/>
      <c r="ES23" s="637"/>
      <c r="ET23" s="637"/>
      <c r="EU23" s="637"/>
      <c r="EV23" s="637"/>
      <c r="EW23" s="637"/>
      <c r="EX23" s="637"/>
      <c r="EY23" s="637"/>
      <c r="EZ23" s="637"/>
      <c r="FA23" s="637"/>
      <c r="FB23" s="637"/>
      <c r="FC23" s="637"/>
      <c r="FD23" s="637"/>
      <c r="FE23" s="637"/>
      <c r="FF23" s="637"/>
      <c r="FG23" s="637"/>
      <c r="FH23" s="637"/>
      <c r="FI23" s="637"/>
      <c r="FJ23" s="637"/>
      <c r="FK23" s="637"/>
      <c r="FL23" s="637"/>
      <c r="FM23" s="637"/>
      <c r="FN23" s="637"/>
      <c r="FO23" s="637"/>
      <c r="FP23" s="637"/>
      <c r="FQ23" s="637"/>
      <c r="FR23" s="637"/>
      <c r="FS23" s="637"/>
    </row>
    <row r="24" ht="50.1" customHeight="1" spans="1:175">
      <c r="A24" s="533">
        <v>5</v>
      </c>
      <c r="B24" s="534">
        <v>0</v>
      </c>
      <c r="C24" s="534"/>
      <c r="D24" s="534"/>
      <c r="E24" s="534"/>
      <c r="F24" s="534"/>
      <c r="G24" s="534"/>
      <c r="H24" s="534"/>
      <c r="I24" s="534"/>
      <c r="J24" s="534"/>
      <c r="K24" s="534"/>
      <c r="L24" s="540" t="s">
        <v>253</v>
      </c>
      <c r="M24" s="549"/>
      <c r="N24" s="549"/>
      <c r="O24" s="549"/>
      <c r="P24" s="548" t="s">
        <v>174</v>
      </c>
      <c r="Q24" s="578"/>
      <c r="R24" s="567" t="s">
        <v>254</v>
      </c>
      <c r="S24" s="579"/>
      <c r="T24" s="534"/>
      <c r="U24" s="580"/>
      <c r="V24" s="549" t="s">
        <v>255</v>
      </c>
      <c r="W24" s="566" t="s">
        <v>245</v>
      </c>
      <c r="X24" s="534"/>
      <c r="Y24" s="534"/>
      <c r="Z24" s="534"/>
      <c r="AA24" s="616"/>
      <c r="AB24" s="617"/>
      <c r="AC24" s="618"/>
      <c r="AD24" s="618"/>
      <c r="AE24" s="618"/>
      <c r="AF24" s="617"/>
      <c r="AG24" s="618"/>
      <c r="AH24" s="618"/>
      <c r="AI24" s="618"/>
      <c r="AJ24" s="618"/>
      <c r="AK24" s="618"/>
      <c r="AL24" s="618"/>
      <c r="AM24" s="618"/>
      <c r="AN24" s="617"/>
      <c r="AO24" s="618"/>
      <c r="AP24" s="618"/>
      <c r="AQ24" s="618"/>
      <c r="AR24" s="617"/>
      <c r="AS24" s="618"/>
      <c r="AT24" s="618"/>
      <c r="AU24" s="618"/>
      <c r="AV24" s="617"/>
      <c r="AW24" s="618"/>
      <c r="AX24" s="618"/>
      <c r="AY24" s="618"/>
      <c r="AZ24" s="617">
        <v>1</v>
      </c>
      <c r="BA24" s="618"/>
      <c r="BB24" s="618"/>
      <c r="BC24" s="618"/>
      <c r="BD24" s="639"/>
      <c r="BE24" s="639"/>
      <c r="BF24" s="639"/>
      <c r="BG24" s="639"/>
      <c r="BH24" s="639"/>
      <c r="BI24" s="639"/>
      <c r="BJ24" s="639"/>
      <c r="BK24" s="639"/>
      <c r="BL24" s="639"/>
      <c r="BM24" s="639"/>
      <c r="BN24" s="639"/>
      <c r="BO24" s="639"/>
      <c r="BP24" s="639"/>
      <c r="BQ24" s="639"/>
      <c r="BR24" s="639"/>
      <c r="BS24" s="639"/>
      <c r="BT24" s="639"/>
      <c r="BU24" s="639"/>
      <c r="BV24" s="639"/>
      <c r="BW24" s="639"/>
      <c r="BX24" s="639"/>
      <c r="BY24" s="639"/>
      <c r="BZ24" s="639"/>
      <c r="CA24" s="639"/>
      <c r="CB24" s="637"/>
      <c r="CC24" s="637"/>
      <c r="CD24" s="637"/>
      <c r="CE24" s="637"/>
      <c r="CF24" s="637"/>
      <c r="CG24" s="637"/>
      <c r="CH24" s="637"/>
      <c r="CI24" s="637"/>
      <c r="CJ24" s="637"/>
      <c r="CK24" s="637"/>
      <c r="CL24" s="637"/>
      <c r="CM24" s="637"/>
      <c r="CN24" s="637"/>
      <c r="CO24" s="637"/>
      <c r="CP24" s="637"/>
      <c r="CQ24" s="637"/>
      <c r="CR24" s="637"/>
      <c r="CS24" s="637"/>
      <c r="CT24" s="637"/>
      <c r="CU24" s="637"/>
      <c r="CV24" s="637"/>
      <c r="CW24" s="637"/>
      <c r="CX24" s="637"/>
      <c r="CY24" s="637"/>
      <c r="CZ24" s="637"/>
      <c r="DA24" s="637"/>
      <c r="DB24" s="637"/>
      <c r="DC24" s="637"/>
      <c r="DD24" s="637"/>
      <c r="DE24" s="637"/>
      <c r="DF24" s="637"/>
      <c r="DG24" s="637"/>
      <c r="DH24" s="637"/>
      <c r="DI24" s="637"/>
      <c r="DJ24" s="637"/>
      <c r="DK24" s="637"/>
      <c r="DL24" s="637"/>
      <c r="DM24" s="637"/>
      <c r="DN24" s="637"/>
      <c r="DO24" s="637"/>
      <c r="DP24" s="637"/>
      <c r="DQ24" s="637"/>
      <c r="DR24" s="637"/>
      <c r="DS24" s="637"/>
      <c r="DT24" s="637"/>
      <c r="DU24" s="637"/>
      <c r="DV24" s="637"/>
      <c r="DW24" s="637"/>
      <c r="DX24" s="637"/>
      <c r="DY24" s="637"/>
      <c r="DZ24" s="637"/>
      <c r="EA24" s="637"/>
      <c r="EB24" s="637"/>
      <c r="EC24" s="637"/>
      <c r="ED24" s="637"/>
      <c r="EE24" s="637"/>
      <c r="EF24" s="637"/>
      <c r="EG24" s="637"/>
      <c r="EH24" s="637"/>
      <c r="EI24" s="637"/>
      <c r="EJ24" s="637"/>
      <c r="EK24" s="637"/>
      <c r="EL24" s="637"/>
      <c r="EM24" s="637"/>
      <c r="EN24" s="637"/>
      <c r="EO24" s="637"/>
      <c r="EP24" s="637"/>
      <c r="EQ24" s="637"/>
      <c r="ER24" s="637"/>
      <c r="ES24" s="637"/>
      <c r="ET24" s="637"/>
      <c r="EU24" s="637"/>
      <c r="EV24" s="637"/>
      <c r="EW24" s="637"/>
      <c r="EX24" s="637"/>
      <c r="EY24" s="637"/>
      <c r="EZ24" s="637"/>
      <c r="FA24" s="637"/>
      <c r="FB24" s="637"/>
      <c r="FC24" s="637"/>
      <c r="FD24" s="637"/>
      <c r="FE24" s="637"/>
      <c r="FF24" s="637"/>
      <c r="FG24" s="637"/>
      <c r="FH24" s="637"/>
      <c r="FI24" s="637"/>
      <c r="FJ24" s="637"/>
      <c r="FK24" s="637"/>
      <c r="FL24" s="637"/>
      <c r="FM24" s="637"/>
      <c r="FN24" s="637"/>
      <c r="FO24" s="637"/>
      <c r="FP24" s="637"/>
      <c r="FQ24" s="637"/>
      <c r="FR24" s="637"/>
      <c r="FS24" s="637"/>
    </row>
    <row r="25" ht="50.1" customHeight="1" spans="1:175">
      <c r="A25" s="533">
        <v>5</v>
      </c>
      <c r="B25" s="534">
        <v>0</v>
      </c>
      <c r="C25" s="534"/>
      <c r="D25" s="534"/>
      <c r="E25" s="534"/>
      <c r="F25" s="534"/>
      <c r="G25" s="534"/>
      <c r="H25" s="534"/>
      <c r="I25" s="534"/>
      <c r="J25" s="534"/>
      <c r="K25" s="534"/>
      <c r="L25" s="540" t="s">
        <v>256</v>
      </c>
      <c r="M25" s="549"/>
      <c r="N25" s="549"/>
      <c r="O25" s="549"/>
      <c r="P25" s="548" t="s">
        <v>170</v>
      </c>
      <c r="Q25" s="578"/>
      <c r="R25" s="561" t="s">
        <v>257</v>
      </c>
      <c r="S25" s="579"/>
      <c r="T25" s="534"/>
      <c r="U25" s="580"/>
      <c r="V25" s="549" t="s">
        <v>255</v>
      </c>
      <c r="W25" s="566" t="s">
        <v>240</v>
      </c>
      <c r="X25" s="534"/>
      <c r="Y25" s="534"/>
      <c r="Z25" s="534"/>
      <c r="AA25" s="616"/>
      <c r="AB25" s="617"/>
      <c r="AC25" s="618"/>
      <c r="AD25" s="618"/>
      <c r="AE25" s="618"/>
      <c r="AF25" s="617"/>
      <c r="AG25" s="618"/>
      <c r="AH25" s="618"/>
      <c r="AI25" s="618"/>
      <c r="AJ25" s="618"/>
      <c r="AK25" s="618"/>
      <c r="AL25" s="618"/>
      <c r="AM25" s="618"/>
      <c r="AN25" s="617"/>
      <c r="AO25" s="618"/>
      <c r="AP25" s="618"/>
      <c r="AQ25" s="618"/>
      <c r="AR25" s="617"/>
      <c r="AS25" s="618"/>
      <c r="AT25" s="618"/>
      <c r="AU25" s="618"/>
      <c r="AV25" s="617">
        <v>1</v>
      </c>
      <c r="AW25" s="618"/>
      <c r="AX25" s="618"/>
      <c r="AY25" s="618"/>
      <c r="AZ25" s="617"/>
      <c r="BA25" s="618"/>
      <c r="BB25" s="618"/>
      <c r="BC25" s="618"/>
      <c r="BD25" s="639"/>
      <c r="BE25" s="639"/>
      <c r="BF25" s="639"/>
      <c r="BG25" s="639"/>
      <c r="BH25" s="639"/>
      <c r="BI25" s="639"/>
      <c r="BJ25" s="639"/>
      <c r="BK25" s="639"/>
      <c r="BL25" s="639"/>
      <c r="BM25" s="639"/>
      <c r="BN25" s="639"/>
      <c r="BO25" s="639"/>
      <c r="BP25" s="639"/>
      <c r="BQ25" s="639"/>
      <c r="BR25" s="639"/>
      <c r="BS25" s="639"/>
      <c r="BT25" s="639"/>
      <c r="BU25" s="639"/>
      <c r="BV25" s="639"/>
      <c r="BW25" s="639"/>
      <c r="BX25" s="639"/>
      <c r="BY25" s="639"/>
      <c r="BZ25" s="639"/>
      <c r="CA25" s="639"/>
      <c r="CB25" s="637"/>
      <c r="CC25" s="637"/>
      <c r="CD25" s="637"/>
      <c r="CE25" s="637"/>
      <c r="CF25" s="637"/>
      <c r="CG25" s="637"/>
      <c r="CH25" s="637"/>
      <c r="CI25" s="637"/>
      <c r="CJ25" s="637"/>
      <c r="CK25" s="637"/>
      <c r="CL25" s="637"/>
      <c r="CM25" s="637"/>
      <c r="CN25" s="637"/>
      <c r="CO25" s="637"/>
      <c r="CP25" s="637"/>
      <c r="CQ25" s="637"/>
      <c r="CR25" s="637"/>
      <c r="CS25" s="637"/>
      <c r="CT25" s="637"/>
      <c r="CU25" s="637"/>
      <c r="CV25" s="637"/>
      <c r="CW25" s="637"/>
      <c r="CX25" s="637"/>
      <c r="CY25" s="637"/>
      <c r="CZ25" s="637"/>
      <c r="DA25" s="637"/>
      <c r="DB25" s="637"/>
      <c r="DC25" s="637"/>
      <c r="DD25" s="637"/>
      <c r="DE25" s="637"/>
      <c r="DF25" s="637"/>
      <c r="DG25" s="637"/>
      <c r="DH25" s="637"/>
      <c r="DI25" s="637"/>
      <c r="DJ25" s="637"/>
      <c r="DK25" s="637"/>
      <c r="DL25" s="637"/>
      <c r="DM25" s="637"/>
      <c r="DN25" s="637"/>
      <c r="DO25" s="637"/>
      <c r="DP25" s="637"/>
      <c r="DQ25" s="637"/>
      <c r="DR25" s="637"/>
      <c r="DS25" s="637"/>
      <c r="DT25" s="637"/>
      <c r="DU25" s="637"/>
      <c r="DV25" s="637"/>
      <c r="DW25" s="637"/>
      <c r="DX25" s="637"/>
      <c r="DY25" s="637"/>
      <c r="DZ25" s="637"/>
      <c r="EA25" s="637"/>
      <c r="EB25" s="637"/>
      <c r="EC25" s="637"/>
      <c r="ED25" s="637"/>
      <c r="EE25" s="637"/>
      <c r="EF25" s="637"/>
      <c r="EG25" s="637"/>
      <c r="EH25" s="637"/>
      <c r="EI25" s="637"/>
      <c r="EJ25" s="637"/>
      <c r="EK25" s="637"/>
      <c r="EL25" s="637"/>
      <c r="EM25" s="637"/>
      <c r="EN25" s="637"/>
      <c r="EO25" s="637"/>
      <c r="EP25" s="637"/>
      <c r="EQ25" s="637"/>
      <c r="ER25" s="637"/>
      <c r="ES25" s="637"/>
      <c r="ET25" s="637"/>
      <c r="EU25" s="637"/>
      <c r="EV25" s="637"/>
      <c r="EW25" s="637"/>
      <c r="EX25" s="637"/>
      <c r="EY25" s="637"/>
      <c r="EZ25" s="637"/>
      <c r="FA25" s="637"/>
      <c r="FB25" s="637"/>
      <c r="FC25" s="637"/>
      <c r="FD25" s="637"/>
      <c r="FE25" s="637"/>
      <c r="FF25" s="637"/>
      <c r="FG25" s="637"/>
      <c r="FH25" s="637"/>
      <c r="FI25" s="637"/>
      <c r="FJ25" s="637"/>
      <c r="FK25" s="637"/>
      <c r="FL25" s="637"/>
      <c r="FM25" s="637"/>
      <c r="FN25" s="637"/>
      <c r="FO25" s="637"/>
      <c r="FP25" s="637"/>
      <c r="FQ25" s="637"/>
      <c r="FR25" s="637"/>
      <c r="FS25" s="637"/>
    </row>
    <row r="26" ht="50.1" customHeight="1" spans="1:175">
      <c r="A26" s="527">
        <v>1</v>
      </c>
      <c r="B26" s="528">
        <v>0</v>
      </c>
      <c r="C26" s="529"/>
      <c r="D26" s="529"/>
      <c r="E26" s="529"/>
      <c r="F26" s="529"/>
      <c r="G26" s="529"/>
      <c r="H26" s="529"/>
      <c r="I26" s="529"/>
      <c r="J26" s="529"/>
      <c r="K26" s="529"/>
      <c r="L26" s="540" t="s">
        <v>258</v>
      </c>
      <c r="M26" s="541"/>
      <c r="N26" s="541"/>
      <c r="O26" s="541"/>
      <c r="P26" s="543" t="s">
        <v>259</v>
      </c>
      <c r="Q26" s="560"/>
      <c r="R26" s="561" t="s">
        <v>238</v>
      </c>
      <c r="S26" s="562"/>
      <c r="T26" s="563"/>
      <c r="U26" s="564"/>
      <c r="V26" s="565" t="s">
        <v>239</v>
      </c>
      <c r="W26" s="566" t="s">
        <v>240</v>
      </c>
      <c r="X26" s="563"/>
      <c r="Y26" s="563"/>
      <c r="Z26" s="563"/>
      <c r="AA26" s="610"/>
      <c r="AB26" s="611"/>
      <c r="AC26" s="612"/>
      <c r="AD26" s="613"/>
      <c r="AE26" s="613"/>
      <c r="AF26" s="611"/>
      <c r="AG26" s="612"/>
      <c r="AH26" s="613"/>
      <c r="AI26" s="613"/>
      <c r="AJ26" s="613"/>
      <c r="AK26" s="613"/>
      <c r="AL26" s="613"/>
      <c r="AM26" s="613"/>
      <c r="AN26" s="612"/>
      <c r="AO26" s="626"/>
      <c r="AP26" s="626"/>
      <c r="AQ26" s="626"/>
      <c r="AR26" s="612"/>
      <c r="AS26" s="626"/>
      <c r="AT26" s="626"/>
      <c r="AU26" s="626"/>
      <c r="AV26" s="611"/>
      <c r="AW26" s="612"/>
      <c r="AX26" s="612"/>
      <c r="AY26" s="626"/>
      <c r="AZ26" s="611"/>
      <c r="BA26" s="612"/>
      <c r="BB26" s="612"/>
      <c r="BC26" s="626"/>
      <c r="BD26" s="637">
        <v>1</v>
      </c>
      <c r="BE26" s="648"/>
      <c r="BF26" s="648"/>
      <c r="BG26" s="637"/>
      <c r="BH26" s="637"/>
      <c r="BI26" s="648"/>
      <c r="BJ26" s="648"/>
      <c r="BK26" s="637"/>
      <c r="BL26" s="637">
        <v>1</v>
      </c>
      <c r="BM26" s="648"/>
      <c r="BN26" s="648"/>
      <c r="BO26" s="637"/>
      <c r="BP26" s="637"/>
      <c r="BQ26" s="637"/>
      <c r="BR26" s="637"/>
      <c r="BS26" s="637"/>
      <c r="BT26" s="637"/>
      <c r="BU26" s="637"/>
      <c r="BV26" s="637"/>
      <c r="BW26" s="637"/>
      <c r="BX26" s="637"/>
      <c r="BY26" s="637"/>
      <c r="BZ26" s="637"/>
      <c r="CA26" s="637"/>
      <c r="CB26" s="637"/>
      <c r="CC26" s="637"/>
      <c r="CD26" s="637"/>
      <c r="CE26" s="637"/>
      <c r="CF26" s="637"/>
      <c r="CG26" s="637"/>
      <c r="CH26" s="637"/>
      <c r="CI26" s="637"/>
      <c r="CJ26" s="637"/>
      <c r="CK26" s="637"/>
      <c r="CL26" s="637"/>
      <c r="CM26" s="637"/>
      <c r="CN26" s="637"/>
      <c r="CO26" s="637"/>
      <c r="CP26" s="637"/>
      <c r="CQ26" s="637"/>
      <c r="CR26" s="637"/>
      <c r="CS26" s="637"/>
      <c r="CT26" s="637"/>
      <c r="CU26" s="637"/>
      <c r="CV26" s="637"/>
      <c r="CW26" s="637"/>
      <c r="CX26" s="637"/>
      <c r="CY26" s="637"/>
      <c r="CZ26" s="637"/>
      <c r="DA26" s="637"/>
      <c r="DB26" s="637"/>
      <c r="DC26" s="637"/>
      <c r="DD26" s="637"/>
      <c r="DE26" s="637"/>
      <c r="DF26" s="637"/>
      <c r="DG26" s="637"/>
      <c r="DH26" s="637"/>
      <c r="DI26" s="637"/>
      <c r="DJ26" s="637"/>
      <c r="DK26" s="637"/>
      <c r="DL26" s="637"/>
      <c r="DM26" s="637"/>
      <c r="DN26" s="637"/>
      <c r="DO26" s="637"/>
      <c r="DP26" s="637"/>
      <c r="DQ26" s="637"/>
      <c r="DR26" s="637"/>
      <c r="DS26" s="637"/>
      <c r="DT26" s="637"/>
      <c r="DU26" s="637"/>
      <c r="DV26" s="637"/>
      <c r="DW26" s="637"/>
      <c r="DX26" s="637"/>
      <c r="DY26" s="637"/>
      <c r="DZ26" s="637"/>
      <c r="EA26" s="637"/>
      <c r="EB26" s="637"/>
      <c r="EC26" s="637"/>
      <c r="ED26" s="637"/>
      <c r="EE26" s="637"/>
      <c r="EF26" s="637"/>
      <c r="EG26" s="637"/>
      <c r="EH26" s="637"/>
      <c r="EI26" s="637"/>
      <c r="EJ26" s="637"/>
      <c r="EK26" s="637"/>
      <c r="EL26" s="637"/>
      <c r="EM26" s="637"/>
      <c r="EN26" s="637"/>
      <c r="EO26" s="637"/>
      <c r="EP26" s="637"/>
      <c r="EQ26" s="637"/>
      <c r="ER26" s="637"/>
      <c r="ES26" s="637"/>
      <c r="ET26" s="637"/>
      <c r="EU26" s="637"/>
      <c r="EV26" s="637"/>
      <c r="EW26" s="637"/>
      <c r="EX26" s="637"/>
      <c r="EY26" s="637"/>
      <c r="EZ26" s="637"/>
      <c r="FA26" s="637"/>
      <c r="FB26" s="637"/>
      <c r="FC26" s="637"/>
      <c r="FD26" s="637"/>
      <c r="FE26" s="637"/>
      <c r="FF26" s="637"/>
      <c r="FG26" s="637"/>
      <c r="FH26" s="637"/>
      <c r="FI26" s="637"/>
      <c r="FJ26" s="637"/>
      <c r="FK26" s="637"/>
      <c r="FL26" s="637"/>
      <c r="FM26" s="637"/>
      <c r="FN26" s="637"/>
      <c r="FO26" s="637"/>
      <c r="FP26" s="637"/>
      <c r="FQ26" s="637"/>
      <c r="FR26" s="637"/>
      <c r="FS26" s="637"/>
    </row>
    <row r="27" ht="50.1" customHeight="1" spans="1:175">
      <c r="A27" s="527"/>
      <c r="B27" s="528">
        <v>0</v>
      </c>
      <c r="C27" s="529"/>
      <c r="D27" s="529"/>
      <c r="E27" s="529"/>
      <c r="F27" s="529"/>
      <c r="G27" s="529"/>
      <c r="H27" s="529"/>
      <c r="I27" s="529"/>
      <c r="J27" s="529"/>
      <c r="K27" s="529"/>
      <c r="L27" s="540" t="s">
        <v>260</v>
      </c>
      <c r="M27" s="541"/>
      <c r="N27" s="541"/>
      <c r="O27" s="541"/>
      <c r="P27" s="550" t="s">
        <v>182</v>
      </c>
      <c r="Q27" s="560"/>
      <c r="R27" s="567" t="s">
        <v>261</v>
      </c>
      <c r="S27" s="562"/>
      <c r="T27" s="563"/>
      <c r="U27" s="564"/>
      <c r="V27" s="565" t="s">
        <v>239</v>
      </c>
      <c r="W27" s="566" t="s">
        <v>245</v>
      </c>
      <c r="X27" s="563"/>
      <c r="Y27" s="563"/>
      <c r="Z27" s="563"/>
      <c r="AA27" s="610"/>
      <c r="AB27" s="611"/>
      <c r="AC27" s="612"/>
      <c r="AD27" s="613"/>
      <c r="AE27" s="613"/>
      <c r="AF27" s="611"/>
      <c r="AG27" s="612"/>
      <c r="AH27" s="613"/>
      <c r="AI27" s="613"/>
      <c r="AJ27" s="613"/>
      <c r="AK27" s="613"/>
      <c r="AL27" s="613"/>
      <c r="AM27" s="613"/>
      <c r="AN27" s="612"/>
      <c r="AO27" s="626"/>
      <c r="AP27" s="626"/>
      <c r="AQ27" s="626"/>
      <c r="AR27" s="612"/>
      <c r="AS27" s="626"/>
      <c r="AT27" s="626"/>
      <c r="AU27" s="626"/>
      <c r="AV27" s="611"/>
      <c r="AW27" s="612"/>
      <c r="AX27" s="612"/>
      <c r="AY27" s="626"/>
      <c r="AZ27" s="611"/>
      <c r="BA27" s="612"/>
      <c r="BB27" s="612"/>
      <c r="BC27" s="626"/>
      <c r="BD27" s="637"/>
      <c r="BE27" s="648"/>
      <c r="BF27" s="648"/>
      <c r="BG27" s="637"/>
      <c r="BH27" s="637">
        <v>1</v>
      </c>
      <c r="BI27" s="648"/>
      <c r="BJ27" s="648"/>
      <c r="BK27" s="637"/>
      <c r="BL27" s="637"/>
      <c r="BM27" s="648"/>
      <c r="BN27" s="648"/>
      <c r="BO27" s="637"/>
      <c r="BP27" s="637">
        <v>1</v>
      </c>
      <c r="BQ27" s="637"/>
      <c r="BR27" s="637"/>
      <c r="BS27" s="637"/>
      <c r="BT27" s="637"/>
      <c r="BU27" s="637"/>
      <c r="BV27" s="637"/>
      <c r="BW27" s="637"/>
      <c r="BX27" s="637"/>
      <c r="BY27" s="637"/>
      <c r="BZ27" s="637"/>
      <c r="CA27" s="637"/>
      <c r="CB27" s="637"/>
      <c r="CC27" s="637"/>
      <c r="CD27" s="637"/>
      <c r="CE27" s="637"/>
      <c r="CF27" s="637"/>
      <c r="CG27" s="637"/>
      <c r="CH27" s="637"/>
      <c r="CI27" s="637"/>
      <c r="CJ27" s="637"/>
      <c r="CK27" s="637"/>
      <c r="CL27" s="637"/>
      <c r="CM27" s="637"/>
      <c r="CN27" s="637"/>
      <c r="CO27" s="637"/>
      <c r="CP27" s="637"/>
      <c r="CQ27" s="637"/>
      <c r="CR27" s="637"/>
      <c r="CS27" s="637"/>
      <c r="CT27" s="637"/>
      <c r="CU27" s="637"/>
      <c r="CV27" s="637"/>
      <c r="CW27" s="637"/>
      <c r="CX27" s="637"/>
      <c r="CY27" s="637"/>
      <c r="CZ27" s="637"/>
      <c r="DA27" s="637"/>
      <c r="DB27" s="637"/>
      <c r="DC27" s="637"/>
      <c r="DD27" s="637"/>
      <c r="DE27" s="637"/>
      <c r="DF27" s="637"/>
      <c r="DG27" s="637"/>
      <c r="DH27" s="637"/>
      <c r="DI27" s="637"/>
      <c r="DJ27" s="637"/>
      <c r="DK27" s="637"/>
      <c r="DL27" s="637"/>
      <c r="DM27" s="637"/>
      <c r="DN27" s="637"/>
      <c r="DO27" s="637"/>
      <c r="DP27" s="637"/>
      <c r="DQ27" s="637"/>
      <c r="DR27" s="637"/>
      <c r="DS27" s="637"/>
      <c r="DT27" s="637"/>
      <c r="DU27" s="637"/>
      <c r="DV27" s="637"/>
      <c r="DW27" s="637"/>
      <c r="DX27" s="637"/>
      <c r="DY27" s="637"/>
      <c r="DZ27" s="637"/>
      <c r="EA27" s="637"/>
      <c r="EB27" s="637"/>
      <c r="EC27" s="637"/>
      <c r="ED27" s="637"/>
      <c r="EE27" s="637"/>
      <c r="EF27" s="637"/>
      <c r="EG27" s="637"/>
      <c r="EH27" s="637"/>
      <c r="EI27" s="637"/>
      <c r="EJ27" s="637"/>
      <c r="EK27" s="637"/>
      <c r="EL27" s="637"/>
      <c r="EM27" s="637"/>
      <c r="EN27" s="637"/>
      <c r="EO27" s="637"/>
      <c r="EP27" s="637"/>
      <c r="EQ27" s="637"/>
      <c r="ER27" s="637"/>
      <c r="ES27" s="637"/>
      <c r="ET27" s="637"/>
      <c r="EU27" s="637"/>
      <c r="EV27" s="637"/>
      <c r="EW27" s="637"/>
      <c r="EX27" s="637"/>
      <c r="EY27" s="637"/>
      <c r="EZ27" s="637"/>
      <c r="FA27" s="637"/>
      <c r="FB27" s="637"/>
      <c r="FC27" s="637"/>
      <c r="FD27" s="637"/>
      <c r="FE27" s="637"/>
      <c r="FF27" s="637"/>
      <c r="FG27" s="637"/>
      <c r="FH27" s="637"/>
      <c r="FI27" s="637"/>
      <c r="FJ27" s="637"/>
      <c r="FK27" s="637"/>
      <c r="FL27" s="637"/>
      <c r="FM27" s="637"/>
      <c r="FN27" s="637"/>
      <c r="FO27" s="637"/>
      <c r="FP27" s="637"/>
      <c r="FQ27" s="637"/>
      <c r="FR27" s="637"/>
      <c r="FS27" s="637"/>
    </row>
    <row r="28" ht="50.1" customHeight="1" spans="1:175">
      <c r="A28" s="527">
        <v>2</v>
      </c>
      <c r="B28" s="528">
        <v>0</v>
      </c>
      <c r="C28" s="528"/>
      <c r="D28" s="528"/>
      <c r="E28" s="528"/>
      <c r="F28" s="528"/>
      <c r="G28" s="528"/>
      <c r="H28" s="528"/>
      <c r="I28" s="528"/>
      <c r="J28" s="528"/>
      <c r="K28" s="528"/>
      <c r="L28" s="540" t="s">
        <v>262</v>
      </c>
      <c r="M28" s="547"/>
      <c r="N28" s="547"/>
      <c r="O28" s="547"/>
      <c r="P28" s="548" t="s">
        <v>188</v>
      </c>
      <c r="Q28" s="560"/>
      <c r="R28" s="567" t="s">
        <v>249</v>
      </c>
      <c r="S28" s="574"/>
      <c r="T28" s="575"/>
      <c r="U28" s="576"/>
      <c r="V28" s="549" t="s">
        <v>250</v>
      </c>
      <c r="W28" s="566" t="s">
        <v>245</v>
      </c>
      <c r="X28" s="575"/>
      <c r="Y28" s="575"/>
      <c r="Z28" s="575"/>
      <c r="AA28" s="615"/>
      <c r="AB28" s="611"/>
      <c r="AC28" s="613"/>
      <c r="AD28" s="613"/>
      <c r="AE28" s="613"/>
      <c r="AF28" s="611"/>
      <c r="AG28" s="613"/>
      <c r="AH28" s="613"/>
      <c r="AI28" s="613"/>
      <c r="AJ28" s="613"/>
      <c r="AK28" s="613"/>
      <c r="AL28" s="613"/>
      <c r="AM28" s="613"/>
      <c r="AN28" s="611"/>
      <c r="AO28" s="613"/>
      <c r="AP28" s="613"/>
      <c r="AQ28" s="613"/>
      <c r="AR28" s="611"/>
      <c r="AS28" s="613"/>
      <c r="AT28" s="613"/>
      <c r="AU28" s="613"/>
      <c r="AV28" s="611"/>
      <c r="AW28" s="613"/>
      <c r="AX28" s="613"/>
      <c r="AY28" s="613"/>
      <c r="AZ28" s="611"/>
      <c r="BA28" s="613"/>
      <c r="BB28" s="613"/>
      <c r="BC28" s="613"/>
      <c r="BD28" s="637"/>
      <c r="BE28" s="637"/>
      <c r="BF28" s="637"/>
      <c r="BG28" s="637"/>
      <c r="BH28" s="637"/>
      <c r="BI28" s="637"/>
      <c r="BJ28" s="637"/>
      <c r="BK28" s="637"/>
      <c r="BL28" s="637"/>
      <c r="BM28" s="637"/>
      <c r="BN28" s="637"/>
      <c r="BO28" s="637"/>
      <c r="BP28" s="637"/>
      <c r="BQ28" s="637"/>
      <c r="BR28" s="637"/>
      <c r="BS28" s="637"/>
      <c r="BT28" s="637"/>
      <c r="BU28" s="637"/>
      <c r="BV28" s="637"/>
      <c r="BW28" s="637"/>
      <c r="BX28" s="637">
        <v>1</v>
      </c>
      <c r="BY28" s="637"/>
      <c r="BZ28" s="637"/>
      <c r="CA28" s="637"/>
      <c r="CB28" s="637"/>
      <c r="CC28" s="637"/>
      <c r="CD28" s="637"/>
      <c r="CE28" s="637"/>
      <c r="CF28" s="637"/>
      <c r="CG28" s="637"/>
      <c r="CH28" s="637"/>
      <c r="CI28" s="637"/>
      <c r="CJ28" s="637"/>
      <c r="CK28" s="637"/>
      <c r="CL28" s="637"/>
      <c r="CM28" s="637"/>
      <c r="CN28" s="637"/>
      <c r="CO28" s="637"/>
      <c r="CP28" s="637"/>
      <c r="CQ28" s="637"/>
      <c r="CR28" s="637"/>
      <c r="CS28" s="637"/>
      <c r="CT28" s="637"/>
      <c r="CU28" s="637"/>
      <c r="CV28" s="637"/>
      <c r="CW28" s="637"/>
      <c r="CX28" s="637"/>
      <c r="CY28" s="637"/>
      <c r="CZ28" s="637"/>
      <c r="DA28" s="637"/>
      <c r="DB28" s="637"/>
      <c r="DC28" s="637"/>
      <c r="DD28" s="637"/>
      <c r="DE28" s="637"/>
      <c r="DF28" s="637"/>
      <c r="DG28" s="637"/>
      <c r="DH28" s="637"/>
      <c r="DI28" s="637"/>
      <c r="DJ28" s="637"/>
      <c r="DK28" s="637"/>
      <c r="DL28" s="637"/>
      <c r="DM28" s="637"/>
      <c r="DN28" s="637"/>
      <c r="DO28" s="637"/>
      <c r="DP28" s="637"/>
      <c r="DQ28" s="637"/>
      <c r="DR28" s="637"/>
      <c r="DS28" s="637"/>
      <c r="DT28" s="637"/>
      <c r="DU28" s="637"/>
      <c r="DV28" s="637"/>
      <c r="DW28" s="637"/>
      <c r="DX28" s="637"/>
      <c r="DY28" s="637"/>
      <c r="DZ28" s="637"/>
      <c r="EA28" s="637"/>
      <c r="EB28" s="637"/>
      <c r="EC28" s="637"/>
      <c r="ED28" s="637"/>
      <c r="EE28" s="637"/>
      <c r="EF28" s="637"/>
      <c r="EG28" s="637"/>
      <c r="EH28" s="637"/>
      <c r="EI28" s="637"/>
      <c r="EJ28" s="637"/>
      <c r="EK28" s="637"/>
      <c r="EL28" s="637"/>
      <c r="EM28" s="637"/>
      <c r="EN28" s="637"/>
      <c r="EO28" s="637"/>
      <c r="EP28" s="637"/>
      <c r="EQ28" s="637"/>
      <c r="ER28" s="637"/>
      <c r="ES28" s="637"/>
      <c r="ET28" s="637"/>
      <c r="EU28" s="637"/>
      <c r="EV28" s="637"/>
      <c r="EW28" s="637"/>
      <c r="EX28" s="637"/>
      <c r="EY28" s="637"/>
      <c r="EZ28" s="637"/>
      <c r="FA28" s="637"/>
      <c r="FB28" s="637"/>
      <c r="FC28" s="637"/>
      <c r="FD28" s="637"/>
      <c r="FE28" s="637"/>
      <c r="FF28" s="637"/>
      <c r="FG28" s="637"/>
      <c r="FH28" s="637"/>
      <c r="FI28" s="637"/>
      <c r="FJ28" s="637"/>
      <c r="FK28" s="637"/>
      <c r="FL28" s="637"/>
      <c r="FM28" s="637"/>
      <c r="FN28" s="637"/>
      <c r="FO28" s="637"/>
      <c r="FP28" s="637"/>
      <c r="FQ28" s="637"/>
      <c r="FR28" s="637"/>
      <c r="FS28" s="637"/>
    </row>
    <row r="29" ht="50.1" customHeight="1" spans="1:175">
      <c r="A29" s="533">
        <v>3</v>
      </c>
      <c r="B29" s="534">
        <v>0</v>
      </c>
      <c r="C29" s="534"/>
      <c r="D29" s="534"/>
      <c r="E29" s="534"/>
      <c r="F29" s="534"/>
      <c r="G29" s="534"/>
      <c r="H29" s="534"/>
      <c r="I29" s="534"/>
      <c r="J29" s="534"/>
      <c r="K29" s="534"/>
      <c r="L29" s="540" t="s">
        <v>263</v>
      </c>
      <c r="M29" s="549"/>
      <c r="N29" s="549"/>
      <c r="O29" s="549"/>
      <c r="P29" s="548" t="s">
        <v>184</v>
      </c>
      <c r="Q29" s="578"/>
      <c r="R29" s="561" t="s">
        <v>252</v>
      </c>
      <c r="S29" s="579"/>
      <c r="T29" s="534"/>
      <c r="U29" s="580"/>
      <c r="V29" s="549" t="s">
        <v>250</v>
      </c>
      <c r="W29" s="566" t="s">
        <v>240</v>
      </c>
      <c r="X29" s="534"/>
      <c r="Y29" s="534"/>
      <c r="Z29" s="534"/>
      <c r="AA29" s="616"/>
      <c r="AB29" s="617"/>
      <c r="AC29" s="618"/>
      <c r="AD29" s="618"/>
      <c r="AE29" s="618"/>
      <c r="AF29" s="617"/>
      <c r="AG29" s="618"/>
      <c r="AH29" s="618"/>
      <c r="AI29" s="618"/>
      <c r="AJ29" s="618"/>
      <c r="AK29" s="618"/>
      <c r="AL29" s="618"/>
      <c r="AM29" s="618"/>
      <c r="AN29" s="617"/>
      <c r="AO29" s="618"/>
      <c r="AP29" s="618"/>
      <c r="AQ29" s="618"/>
      <c r="AR29" s="617"/>
      <c r="AS29" s="618"/>
      <c r="AT29" s="618"/>
      <c r="AU29" s="618"/>
      <c r="AV29" s="617"/>
      <c r="AW29" s="618"/>
      <c r="AX29" s="618"/>
      <c r="AY29" s="618"/>
      <c r="AZ29" s="617"/>
      <c r="BA29" s="618"/>
      <c r="BB29" s="618"/>
      <c r="BC29" s="618"/>
      <c r="BD29" s="639"/>
      <c r="BE29" s="639"/>
      <c r="BF29" s="639"/>
      <c r="BG29" s="639"/>
      <c r="BH29" s="639"/>
      <c r="BI29" s="639"/>
      <c r="BJ29" s="639"/>
      <c r="BK29" s="639"/>
      <c r="BL29" s="639"/>
      <c r="BM29" s="639"/>
      <c r="BN29" s="639"/>
      <c r="BO29" s="639"/>
      <c r="BP29" s="639"/>
      <c r="BQ29" s="639"/>
      <c r="BR29" s="639"/>
      <c r="BS29" s="639"/>
      <c r="BT29" s="639">
        <v>1</v>
      </c>
      <c r="BU29" s="639"/>
      <c r="BV29" s="639"/>
      <c r="BW29" s="639"/>
      <c r="BX29" s="639"/>
      <c r="BY29" s="639"/>
      <c r="BZ29" s="639"/>
      <c r="CA29" s="639"/>
      <c r="CB29" s="637"/>
      <c r="CC29" s="637"/>
      <c r="CD29" s="637"/>
      <c r="CE29" s="637"/>
      <c r="CF29" s="637"/>
      <c r="CG29" s="637"/>
      <c r="CH29" s="637"/>
      <c r="CI29" s="637"/>
      <c r="CJ29" s="637"/>
      <c r="CK29" s="637"/>
      <c r="CL29" s="637"/>
      <c r="CM29" s="637"/>
      <c r="CN29" s="637"/>
      <c r="CO29" s="637"/>
      <c r="CP29" s="637"/>
      <c r="CQ29" s="637"/>
      <c r="CR29" s="637"/>
      <c r="CS29" s="637"/>
      <c r="CT29" s="637"/>
      <c r="CU29" s="637"/>
      <c r="CV29" s="637"/>
      <c r="CW29" s="637"/>
      <c r="CX29" s="637"/>
      <c r="CY29" s="637"/>
      <c r="CZ29" s="637"/>
      <c r="DA29" s="637"/>
      <c r="DB29" s="637"/>
      <c r="DC29" s="637"/>
      <c r="DD29" s="637"/>
      <c r="DE29" s="637"/>
      <c r="DF29" s="637"/>
      <c r="DG29" s="637"/>
      <c r="DH29" s="637"/>
      <c r="DI29" s="637"/>
      <c r="DJ29" s="637"/>
      <c r="DK29" s="637"/>
      <c r="DL29" s="637"/>
      <c r="DM29" s="637"/>
      <c r="DN29" s="637"/>
      <c r="DO29" s="637"/>
      <c r="DP29" s="637"/>
      <c r="DQ29" s="637"/>
      <c r="DR29" s="637"/>
      <c r="DS29" s="637"/>
      <c r="DT29" s="637"/>
      <c r="DU29" s="637"/>
      <c r="DV29" s="637"/>
      <c r="DW29" s="637"/>
      <c r="DX29" s="637"/>
      <c r="DY29" s="637"/>
      <c r="DZ29" s="637"/>
      <c r="EA29" s="637"/>
      <c r="EB29" s="637"/>
      <c r="EC29" s="637"/>
      <c r="ED29" s="637"/>
      <c r="EE29" s="637"/>
      <c r="EF29" s="637"/>
      <c r="EG29" s="637"/>
      <c r="EH29" s="637"/>
      <c r="EI29" s="637"/>
      <c r="EJ29" s="637"/>
      <c r="EK29" s="637"/>
      <c r="EL29" s="637"/>
      <c r="EM29" s="637"/>
      <c r="EN29" s="637"/>
      <c r="EO29" s="637"/>
      <c r="EP29" s="637"/>
      <c r="EQ29" s="637"/>
      <c r="ER29" s="637"/>
      <c r="ES29" s="637"/>
      <c r="ET29" s="637"/>
      <c r="EU29" s="637"/>
      <c r="EV29" s="637"/>
      <c r="EW29" s="637"/>
      <c r="EX29" s="637"/>
      <c r="EY29" s="637"/>
      <c r="EZ29" s="637"/>
      <c r="FA29" s="637"/>
      <c r="FB29" s="637"/>
      <c r="FC29" s="637"/>
      <c r="FD29" s="637"/>
      <c r="FE29" s="637"/>
      <c r="FF29" s="637"/>
      <c r="FG29" s="637"/>
      <c r="FH29" s="637"/>
      <c r="FI29" s="637"/>
      <c r="FJ29" s="637"/>
      <c r="FK29" s="637"/>
      <c r="FL29" s="637"/>
      <c r="FM29" s="637"/>
      <c r="FN29" s="637"/>
      <c r="FO29" s="637"/>
      <c r="FP29" s="637"/>
      <c r="FQ29" s="637"/>
      <c r="FR29" s="637"/>
      <c r="FS29" s="637"/>
    </row>
    <row r="30" s="512" customFormat="1" ht="50.1" customHeight="1" spans="1:175">
      <c r="A30" s="535"/>
      <c r="B30" s="536"/>
      <c r="C30" s="536"/>
      <c r="D30" s="536"/>
      <c r="E30" s="536"/>
      <c r="F30" s="536"/>
      <c r="G30" s="536"/>
      <c r="H30" s="536"/>
      <c r="I30" s="536"/>
      <c r="J30" s="536"/>
      <c r="K30" s="536"/>
      <c r="L30" s="544"/>
      <c r="M30" s="551"/>
      <c r="N30" s="551"/>
      <c r="O30" s="551"/>
      <c r="P30" s="552" t="s">
        <v>192</v>
      </c>
      <c r="Q30" s="535"/>
      <c r="R30" s="581" t="s">
        <v>264</v>
      </c>
      <c r="S30" s="582"/>
      <c r="T30" s="536"/>
      <c r="U30" s="583"/>
      <c r="V30" s="551" t="s">
        <v>250</v>
      </c>
      <c r="W30" s="573" t="s">
        <v>245</v>
      </c>
      <c r="X30" s="536"/>
      <c r="Y30" s="536"/>
      <c r="Z30" s="536"/>
      <c r="AA30" s="619"/>
      <c r="AB30" s="617"/>
      <c r="AC30" s="618"/>
      <c r="AD30" s="618"/>
      <c r="AE30" s="618"/>
      <c r="AF30" s="617"/>
      <c r="AG30" s="618"/>
      <c r="AH30" s="618"/>
      <c r="AI30" s="618"/>
      <c r="AJ30" s="618"/>
      <c r="AK30" s="618"/>
      <c r="AL30" s="618"/>
      <c r="AM30" s="618"/>
      <c r="AN30" s="617"/>
      <c r="AO30" s="618"/>
      <c r="AP30" s="618"/>
      <c r="AQ30" s="618"/>
      <c r="AR30" s="617"/>
      <c r="AS30" s="618"/>
      <c r="AT30" s="618"/>
      <c r="AU30" s="618"/>
      <c r="AV30" s="617"/>
      <c r="AW30" s="618"/>
      <c r="AX30" s="618"/>
      <c r="AY30" s="618"/>
      <c r="AZ30" s="617"/>
      <c r="BA30" s="618"/>
      <c r="BB30" s="618"/>
      <c r="BC30" s="618"/>
      <c r="BD30" s="640"/>
      <c r="BE30" s="640"/>
      <c r="BF30" s="640"/>
      <c r="BG30" s="640"/>
      <c r="BH30" s="640"/>
      <c r="BI30" s="640"/>
      <c r="BJ30" s="640"/>
      <c r="BK30" s="640"/>
      <c r="BL30" s="640"/>
      <c r="BM30" s="640"/>
      <c r="BN30" s="640"/>
      <c r="BO30" s="640"/>
      <c r="BP30" s="640"/>
      <c r="BQ30" s="640"/>
      <c r="BR30" s="640"/>
      <c r="BS30" s="640"/>
      <c r="BT30" s="640"/>
      <c r="BU30" s="640"/>
      <c r="BV30" s="640"/>
      <c r="BW30" s="640"/>
      <c r="BX30" s="640"/>
      <c r="BY30" s="640"/>
      <c r="BZ30" s="640"/>
      <c r="CA30" s="640"/>
      <c r="CB30" s="638">
        <v>1</v>
      </c>
      <c r="CC30" s="638"/>
      <c r="CD30" s="638"/>
      <c r="CE30" s="638"/>
      <c r="CF30" s="638"/>
      <c r="CG30" s="638"/>
      <c r="CH30" s="638"/>
      <c r="CI30" s="638"/>
      <c r="CJ30" s="638"/>
      <c r="CK30" s="638"/>
      <c r="CL30" s="638"/>
      <c r="CM30" s="638"/>
      <c r="CN30" s="638">
        <v>1</v>
      </c>
      <c r="CO30" s="638"/>
      <c r="CP30" s="638"/>
      <c r="CQ30" s="638"/>
      <c r="CR30" s="638"/>
      <c r="CS30" s="638"/>
      <c r="CT30" s="638"/>
      <c r="CU30" s="638"/>
      <c r="CV30" s="638"/>
      <c r="CW30" s="638"/>
      <c r="CX30" s="638"/>
      <c r="CY30" s="638"/>
      <c r="CZ30" s="638"/>
      <c r="DA30" s="638"/>
      <c r="DB30" s="638"/>
      <c r="DC30" s="638"/>
      <c r="DD30" s="638"/>
      <c r="DE30" s="638"/>
      <c r="DF30" s="638"/>
      <c r="DG30" s="638"/>
      <c r="DH30" s="638"/>
      <c r="DI30" s="638"/>
      <c r="DJ30" s="638"/>
      <c r="DK30" s="638"/>
      <c r="DL30" s="638"/>
      <c r="DM30" s="638"/>
      <c r="DN30" s="638"/>
      <c r="DO30" s="638"/>
      <c r="DP30" s="638"/>
      <c r="DQ30" s="638"/>
      <c r="DR30" s="638"/>
      <c r="DS30" s="638"/>
      <c r="DT30" s="638"/>
      <c r="DU30" s="638"/>
      <c r="DV30" s="638"/>
      <c r="DW30" s="638"/>
      <c r="DX30" s="638"/>
      <c r="DY30" s="638"/>
      <c r="DZ30" s="638"/>
      <c r="EA30" s="638"/>
      <c r="EB30" s="638"/>
      <c r="EC30" s="638"/>
      <c r="ED30" s="638"/>
      <c r="EE30" s="638"/>
      <c r="EF30" s="638"/>
      <c r="EG30" s="638"/>
      <c r="EH30" s="638"/>
      <c r="EI30" s="638"/>
      <c r="EJ30" s="638"/>
      <c r="EK30" s="638"/>
      <c r="EL30" s="638"/>
      <c r="EM30" s="638"/>
      <c r="EN30" s="638"/>
      <c r="EO30" s="638"/>
      <c r="EP30" s="638"/>
      <c r="EQ30" s="638"/>
      <c r="ER30" s="638"/>
      <c r="ES30" s="638"/>
      <c r="ET30" s="638"/>
      <c r="EU30" s="638"/>
      <c r="EV30" s="638"/>
      <c r="EW30" s="638"/>
      <c r="EX30" s="638"/>
      <c r="EY30" s="638"/>
      <c r="EZ30" s="638"/>
      <c r="FA30" s="638"/>
      <c r="FB30" s="638"/>
      <c r="FC30" s="638"/>
      <c r="FD30" s="638"/>
      <c r="FE30" s="638"/>
      <c r="FF30" s="638"/>
      <c r="FG30" s="638"/>
      <c r="FH30" s="638"/>
      <c r="FI30" s="638"/>
      <c r="FJ30" s="638"/>
      <c r="FK30" s="638"/>
      <c r="FL30" s="638"/>
      <c r="FM30" s="638"/>
      <c r="FN30" s="638"/>
      <c r="FO30" s="638"/>
      <c r="FP30" s="638"/>
      <c r="FQ30" s="638"/>
      <c r="FR30" s="638"/>
      <c r="FS30" s="638"/>
    </row>
    <row r="31" s="512" customFormat="1" ht="50.1" customHeight="1" spans="1:175">
      <c r="A31" s="535"/>
      <c r="B31" s="536"/>
      <c r="C31" s="536"/>
      <c r="D31" s="536"/>
      <c r="E31" s="536"/>
      <c r="F31" s="536"/>
      <c r="G31" s="536"/>
      <c r="H31" s="536"/>
      <c r="I31" s="536"/>
      <c r="J31" s="536"/>
      <c r="K31" s="536"/>
      <c r="L31" s="544"/>
      <c r="M31" s="551"/>
      <c r="N31" s="551"/>
      <c r="O31" s="551"/>
      <c r="P31" s="552" t="s">
        <v>196</v>
      </c>
      <c r="Q31" s="535"/>
      <c r="R31" s="581" t="s">
        <v>265</v>
      </c>
      <c r="S31" s="582"/>
      <c r="T31" s="536"/>
      <c r="U31" s="583"/>
      <c r="V31" s="551" t="s">
        <v>250</v>
      </c>
      <c r="W31" s="573" t="s">
        <v>247</v>
      </c>
      <c r="X31" s="536"/>
      <c r="Y31" s="536"/>
      <c r="Z31" s="536"/>
      <c r="AA31" s="619"/>
      <c r="AB31" s="617"/>
      <c r="AC31" s="618"/>
      <c r="AD31" s="618"/>
      <c r="AE31" s="618"/>
      <c r="AF31" s="617"/>
      <c r="AG31" s="618"/>
      <c r="AH31" s="618"/>
      <c r="AI31" s="618"/>
      <c r="AJ31" s="618"/>
      <c r="AK31" s="618"/>
      <c r="AL31" s="618"/>
      <c r="AM31" s="618"/>
      <c r="AN31" s="617"/>
      <c r="AO31" s="618"/>
      <c r="AP31" s="618"/>
      <c r="AQ31" s="618"/>
      <c r="AR31" s="617"/>
      <c r="AS31" s="618"/>
      <c r="AT31" s="618"/>
      <c r="AU31" s="618"/>
      <c r="AV31" s="617"/>
      <c r="AW31" s="618"/>
      <c r="AX31" s="618"/>
      <c r="AY31" s="618"/>
      <c r="AZ31" s="617"/>
      <c r="BA31" s="618"/>
      <c r="BB31" s="618"/>
      <c r="BC31" s="618"/>
      <c r="BD31" s="640"/>
      <c r="BE31" s="640"/>
      <c r="BF31" s="640"/>
      <c r="BG31" s="640"/>
      <c r="BH31" s="640"/>
      <c r="BI31" s="640"/>
      <c r="BJ31" s="640"/>
      <c r="BK31" s="640"/>
      <c r="BL31" s="640"/>
      <c r="BM31" s="640"/>
      <c r="BN31" s="640"/>
      <c r="BO31" s="640"/>
      <c r="BP31" s="640"/>
      <c r="BQ31" s="640"/>
      <c r="BR31" s="640"/>
      <c r="BS31" s="640"/>
      <c r="BT31" s="640"/>
      <c r="BU31" s="640"/>
      <c r="BV31" s="640"/>
      <c r="BW31" s="640"/>
      <c r="BX31" s="640"/>
      <c r="BY31" s="640"/>
      <c r="BZ31" s="640"/>
      <c r="CA31" s="640"/>
      <c r="CB31" s="638"/>
      <c r="CC31" s="638"/>
      <c r="CD31" s="638"/>
      <c r="CE31" s="638"/>
      <c r="CF31" s="638">
        <v>1</v>
      </c>
      <c r="CG31" s="638"/>
      <c r="CH31" s="638"/>
      <c r="CI31" s="638"/>
      <c r="CJ31" s="638"/>
      <c r="CK31" s="638"/>
      <c r="CL31" s="638"/>
      <c r="CM31" s="638"/>
      <c r="CN31" s="638"/>
      <c r="CO31" s="638"/>
      <c r="CP31" s="638"/>
      <c r="CQ31" s="638"/>
      <c r="CR31" s="638">
        <v>1</v>
      </c>
      <c r="CS31" s="638"/>
      <c r="CT31" s="638"/>
      <c r="CU31" s="638"/>
      <c r="CV31" s="638"/>
      <c r="CW31" s="638"/>
      <c r="CX31" s="638"/>
      <c r="CY31" s="638"/>
      <c r="CZ31" s="638"/>
      <c r="DA31" s="638"/>
      <c r="DB31" s="638"/>
      <c r="DC31" s="638"/>
      <c r="DD31" s="638"/>
      <c r="DE31" s="638"/>
      <c r="DF31" s="638"/>
      <c r="DG31" s="638"/>
      <c r="DH31" s="638"/>
      <c r="DI31" s="638"/>
      <c r="DJ31" s="638"/>
      <c r="DK31" s="638"/>
      <c r="DL31" s="638"/>
      <c r="DM31" s="638"/>
      <c r="DN31" s="638"/>
      <c r="DO31" s="638"/>
      <c r="DP31" s="638"/>
      <c r="DQ31" s="638"/>
      <c r="DR31" s="638"/>
      <c r="DS31" s="638"/>
      <c r="DT31" s="638"/>
      <c r="DU31" s="638"/>
      <c r="DV31" s="638"/>
      <c r="DW31" s="638"/>
      <c r="DX31" s="638"/>
      <c r="DY31" s="638"/>
      <c r="DZ31" s="638"/>
      <c r="EA31" s="638"/>
      <c r="EB31" s="638"/>
      <c r="EC31" s="638"/>
      <c r="ED31" s="638"/>
      <c r="EE31" s="638"/>
      <c r="EF31" s="638"/>
      <c r="EG31" s="638"/>
      <c r="EH31" s="638"/>
      <c r="EI31" s="638"/>
      <c r="EJ31" s="638"/>
      <c r="EK31" s="638"/>
      <c r="EL31" s="638"/>
      <c r="EM31" s="638"/>
      <c r="EN31" s="638"/>
      <c r="EO31" s="638"/>
      <c r="EP31" s="638"/>
      <c r="EQ31" s="638"/>
      <c r="ER31" s="638"/>
      <c r="ES31" s="638"/>
      <c r="ET31" s="638"/>
      <c r="EU31" s="638"/>
      <c r="EV31" s="638"/>
      <c r="EW31" s="638"/>
      <c r="EX31" s="638"/>
      <c r="EY31" s="638"/>
      <c r="EZ31" s="638"/>
      <c r="FA31" s="638"/>
      <c r="FB31" s="638"/>
      <c r="FC31" s="638"/>
      <c r="FD31" s="638"/>
      <c r="FE31" s="638"/>
      <c r="FF31" s="638"/>
      <c r="FG31" s="638"/>
      <c r="FH31" s="638"/>
      <c r="FI31" s="638"/>
      <c r="FJ31" s="638"/>
      <c r="FK31" s="638"/>
      <c r="FL31" s="638"/>
      <c r="FM31" s="638"/>
      <c r="FN31" s="638"/>
      <c r="FO31" s="638"/>
      <c r="FP31" s="638"/>
      <c r="FQ31" s="638"/>
      <c r="FR31" s="638"/>
      <c r="FS31" s="638"/>
    </row>
    <row r="32" s="512" customFormat="1" ht="50.1" customHeight="1" spans="1:175">
      <c r="A32" s="535"/>
      <c r="B32" s="536"/>
      <c r="C32" s="536"/>
      <c r="D32" s="536"/>
      <c r="E32" s="536"/>
      <c r="F32" s="536"/>
      <c r="G32" s="536"/>
      <c r="H32" s="536"/>
      <c r="I32" s="536"/>
      <c r="J32" s="536"/>
      <c r="K32" s="536"/>
      <c r="L32" s="544"/>
      <c r="M32" s="551"/>
      <c r="N32" s="551"/>
      <c r="O32" s="551"/>
      <c r="P32" s="552" t="s">
        <v>200</v>
      </c>
      <c r="Q32" s="535"/>
      <c r="R32" s="581" t="s">
        <v>266</v>
      </c>
      <c r="S32" s="582"/>
      <c r="T32" s="536"/>
      <c r="U32" s="583"/>
      <c r="V32" s="584" t="s">
        <v>250</v>
      </c>
      <c r="W32" s="573" t="s">
        <v>240</v>
      </c>
      <c r="X32" s="536"/>
      <c r="Y32" s="536"/>
      <c r="Z32" s="536"/>
      <c r="AA32" s="619"/>
      <c r="AB32" s="617"/>
      <c r="AC32" s="618"/>
      <c r="AD32" s="618"/>
      <c r="AE32" s="618"/>
      <c r="AF32" s="617"/>
      <c r="AG32" s="618"/>
      <c r="AH32" s="618"/>
      <c r="AI32" s="618"/>
      <c r="AJ32" s="618"/>
      <c r="AK32" s="618"/>
      <c r="AL32" s="618"/>
      <c r="AM32" s="618"/>
      <c r="AN32" s="617"/>
      <c r="AO32" s="618"/>
      <c r="AP32" s="618"/>
      <c r="AQ32" s="618"/>
      <c r="AR32" s="617"/>
      <c r="AS32" s="618"/>
      <c r="AT32" s="618"/>
      <c r="AU32" s="618"/>
      <c r="AV32" s="617"/>
      <c r="AW32" s="618"/>
      <c r="AX32" s="618"/>
      <c r="AY32" s="618"/>
      <c r="AZ32" s="617"/>
      <c r="BA32" s="618"/>
      <c r="BB32" s="618"/>
      <c r="BC32" s="618"/>
      <c r="BD32" s="640"/>
      <c r="BE32" s="640"/>
      <c r="BF32" s="640"/>
      <c r="BG32" s="640"/>
      <c r="BH32" s="640"/>
      <c r="BI32" s="640"/>
      <c r="BJ32" s="640"/>
      <c r="BK32" s="640"/>
      <c r="BL32" s="640"/>
      <c r="BM32" s="640"/>
      <c r="BN32" s="640"/>
      <c r="BO32" s="640"/>
      <c r="BP32" s="640"/>
      <c r="BQ32" s="640"/>
      <c r="BR32" s="640"/>
      <c r="BS32" s="640"/>
      <c r="BT32" s="640"/>
      <c r="BU32" s="640"/>
      <c r="BV32" s="640"/>
      <c r="BW32" s="640"/>
      <c r="BX32" s="640"/>
      <c r="BY32" s="640"/>
      <c r="BZ32" s="640"/>
      <c r="CA32" s="640"/>
      <c r="CB32" s="638"/>
      <c r="CC32" s="638"/>
      <c r="CD32" s="638"/>
      <c r="CE32" s="638"/>
      <c r="CF32" s="638"/>
      <c r="CG32" s="638"/>
      <c r="CH32" s="638"/>
      <c r="CI32" s="638"/>
      <c r="CJ32" s="638">
        <v>1</v>
      </c>
      <c r="CK32" s="638"/>
      <c r="CL32" s="638"/>
      <c r="CM32" s="638"/>
      <c r="CN32" s="638"/>
      <c r="CO32" s="638"/>
      <c r="CP32" s="638"/>
      <c r="CQ32" s="638"/>
      <c r="CR32" s="638"/>
      <c r="CS32" s="638"/>
      <c r="CT32" s="638"/>
      <c r="CU32" s="638"/>
      <c r="CV32" s="638">
        <v>1</v>
      </c>
      <c r="CW32" s="638"/>
      <c r="CX32" s="638"/>
      <c r="CY32" s="638"/>
      <c r="CZ32" s="638"/>
      <c r="DA32" s="638"/>
      <c r="DB32" s="638"/>
      <c r="DC32" s="638"/>
      <c r="DD32" s="638"/>
      <c r="DE32" s="638"/>
      <c r="DF32" s="638"/>
      <c r="DG32" s="638"/>
      <c r="DH32" s="638"/>
      <c r="DI32" s="638"/>
      <c r="DJ32" s="638"/>
      <c r="DK32" s="638"/>
      <c r="DL32" s="638"/>
      <c r="DM32" s="638"/>
      <c r="DN32" s="638"/>
      <c r="DO32" s="638"/>
      <c r="DP32" s="638"/>
      <c r="DQ32" s="638"/>
      <c r="DR32" s="638"/>
      <c r="DS32" s="638"/>
      <c r="DT32" s="638"/>
      <c r="DU32" s="638"/>
      <c r="DV32" s="638"/>
      <c r="DW32" s="638"/>
      <c r="DX32" s="638"/>
      <c r="DY32" s="638"/>
      <c r="DZ32" s="638"/>
      <c r="EA32" s="638"/>
      <c r="EB32" s="638"/>
      <c r="EC32" s="638"/>
      <c r="ED32" s="638"/>
      <c r="EE32" s="638"/>
      <c r="EF32" s="638"/>
      <c r="EG32" s="638"/>
      <c r="EH32" s="638"/>
      <c r="EI32" s="638"/>
      <c r="EJ32" s="638"/>
      <c r="EK32" s="638"/>
      <c r="EL32" s="638"/>
      <c r="EM32" s="638"/>
      <c r="EN32" s="638"/>
      <c r="EO32" s="638"/>
      <c r="EP32" s="638"/>
      <c r="EQ32" s="638"/>
      <c r="ER32" s="638"/>
      <c r="ES32" s="638"/>
      <c r="ET32" s="638"/>
      <c r="EU32" s="638"/>
      <c r="EV32" s="638"/>
      <c r="EW32" s="638"/>
      <c r="EX32" s="638"/>
      <c r="EY32" s="638"/>
      <c r="EZ32" s="638"/>
      <c r="FA32" s="638"/>
      <c r="FB32" s="638"/>
      <c r="FC32" s="638"/>
      <c r="FD32" s="638"/>
      <c r="FE32" s="638"/>
      <c r="FF32" s="638"/>
      <c r="FG32" s="638"/>
      <c r="FH32" s="638"/>
      <c r="FI32" s="638"/>
      <c r="FJ32" s="638"/>
      <c r="FK32" s="638"/>
      <c r="FL32" s="638"/>
      <c r="FM32" s="638"/>
      <c r="FN32" s="638"/>
      <c r="FO32" s="638"/>
      <c r="FP32" s="638"/>
      <c r="FQ32" s="638"/>
      <c r="FR32" s="638"/>
      <c r="FS32" s="638"/>
    </row>
    <row r="33" s="512" customFormat="1" ht="50.1" customHeight="1" spans="1:175">
      <c r="A33" s="535"/>
      <c r="B33" s="536"/>
      <c r="C33" s="536"/>
      <c r="D33" s="536"/>
      <c r="E33" s="536"/>
      <c r="F33" s="536"/>
      <c r="G33" s="536"/>
      <c r="H33" s="536"/>
      <c r="I33" s="536"/>
      <c r="J33" s="536"/>
      <c r="K33" s="536"/>
      <c r="L33" s="544"/>
      <c r="M33" s="551"/>
      <c r="N33" s="551"/>
      <c r="O33" s="551"/>
      <c r="P33" s="552" t="s">
        <v>210</v>
      </c>
      <c r="Q33" s="535"/>
      <c r="R33" s="581" t="s">
        <v>267</v>
      </c>
      <c r="S33" s="582"/>
      <c r="T33" s="536"/>
      <c r="U33" s="583"/>
      <c r="V33" s="584" t="s">
        <v>255</v>
      </c>
      <c r="W33" s="573" t="s">
        <v>245</v>
      </c>
      <c r="X33" s="536"/>
      <c r="Y33" s="536"/>
      <c r="Z33" s="536"/>
      <c r="AA33" s="619"/>
      <c r="AB33" s="617"/>
      <c r="AC33" s="618"/>
      <c r="AD33" s="618"/>
      <c r="AE33" s="618"/>
      <c r="AF33" s="617"/>
      <c r="AG33" s="618"/>
      <c r="AH33" s="618"/>
      <c r="AI33" s="618"/>
      <c r="AJ33" s="618"/>
      <c r="AK33" s="618"/>
      <c r="AL33" s="618"/>
      <c r="AM33" s="618"/>
      <c r="AN33" s="617"/>
      <c r="AO33" s="618"/>
      <c r="AP33" s="618"/>
      <c r="AQ33" s="618"/>
      <c r="AR33" s="617"/>
      <c r="AS33" s="618"/>
      <c r="AT33" s="618"/>
      <c r="AU33" s="618"/>
      <c r="AV33" s="617"/>
      <c r="AW33" s="618"/>
      <c r="AX33" s="618"/>
      <c r="AY33" s="618"/>
      <c r="AZ33" s="617"/>
      <c r="BA33" s="618"/>
      <c r="BB33" s="618"/>
      <c r="BC33" s="618"/>
      <c r="BD33" s="640"/>
      <c r="BE33" s="640"/>
      <c r="BF33" s="640"/>
      <c r="BG33" s="640"/>
      <c r="BH33" s="640"/>
      <c r="BI33" s="640"/>
      <c r="BJ33" s="640"/>
      <c r="BK33" s="640"/>
      <c r="BL33" s="640"/>
      <c r="BM33" s="640"/>
      <c r="BN33" s="640"/>
      <c r="BO33" s="640"/>
      <c r="BP33" s="640"/>
      <c r="BQ33" s="640"/>
      <c r="BR33" s="640"/>
      <c r="BS33" s="640"/>
      <c r="BT33" s="640"/>
      <c r="BU33" s="640"/>
      <c r="BV33" s="640"/>
      <c r="BW33" s="640"/>
      <c r="BX33" s="640"/>
      <c r="BY33" s="640"/>
      <c r="BZ33" s="640"/>
      <c r="CA33" s="640"/>
      <c r="CB33" s="638"/>
      <c r="CC33" s="638"/>
      <c r="CD33" s="638"/>
      <c r="CE33" s="638"/>
      <c r="CF33" s="638"/>
      <c r="CG33" s="638"/>
      <c r="CH33" s="638"/>
      <c r="CI33" s="638"/>
      <c r="CJ33" s="638"/>
      <c r="CK33" s="638"/>
      <c r="CL33" s="638"/>
      <c r="CM33" s="638"/>
      <c r="CN33" s="638"/>
      <c r="CO33" s="638"/>
      <c r="CP33" s="638"/>
      <c r="CQ33" s="638"/>
      <c r="CR33" s="638"/>
      <c r="CS33" s="638"/>
      <c r="CT33" s="638"/>
      <c r="CU33" s="638"/>
      <c r="CV33" s="638"/>
      <c r="CW33" s="638"/>
      <c r="CX33" s="638"/>
      <c r="CY33" s="638"/>
      <c r="CZ33" s="638">
        <v>1</v>
      </c>
      <c r="DA33" s="638"/>
      <c r="DB33" s="638"/>
      <c r="DC33" s="638"/>
      <c r="DD33" s="638"/>
      <c r="DE33" s="638"/>
      <c r="DF33" s="638"/>
      <c r="DG33" s="638"/>
      <c r="DH33" s="638"/>
      <c r="DI33" s="638"/>
      <c r="DJ33" s="638"/>
      <c r="DK33" s="638"/>
      <c r="DL33" s="638">
        <v>1</v>
      </c>
      <c r="DM33" s="638"/>
      <c r="DN33" s="638"/>
      <c r="DO33" s="638"/>
      <c r="DP33" s="638"/>
      <c r="DQ33" s="638"/>
      <c r="DR33" s="638"/>
      <c r="DS33" s="638"/>
      <c r="DT33" s="638"/>
      <c r="DU33" s="638"/>
      <c r="DV33" s="638"/>
      <c r="DW33" s="638"/>
      <c r="DX33" s="638"/>
      <c r="DY33" s="638"/>
      <c r="DZ33" s="638"/>
      <c r="EA33" s="638"/>
      <c r="EB33" s="638"/>
      <c r="EC33" s="638"/>
      <c r="ED33" s="638"/>
      <c r="EE33" s="638"/>
      <c r="EF33" s="638"/>
      <c r="EG33" s="638"/>
      <c r="EH33" s="638"/>
      <c r="EI33" s="638"/>
      <c r="EJ33" s="638"/>
      <c r="EK33" s="638"/>
      <c r="EL33" s="638"/>
      <c r="EM33" s="638"/>
      <c r="EN33" s="638"/>
      <c r="EO33" s="638"/>
      <c r="EP33" s="638"/>
      <c r="EQ33" s="638"/>
      <c r="ER33" s="638"/>
      <c r="ES33" s="638"/>
      <c r="ET33" s="638"/>
      <c r="EU33" s="638"/>
      <c r="EV33" s="638"/>
      <c r="EW33" s="638"/>
      <c r="EX33" s="638"/>
      <c r="EY33" s="638"/>
      <c r="EZ33" s="638"/>
      <c r="FA33" s="638"/>
      <c r="FB33" s="638"/>
      <c r="FC33" s="638"/>
      <c r="FD33" s="638"/>
      <c r="FE33" s="638"/>
      <c r="FF33" s="638"/>
      <c r="FG33" s="638"/>
      <c r="FH33" s="638"/>
      <c r="FI33" s="638"/>
      <c r="FJ33" s="638"/>
      <c r="FK33" s="638"/>
      <c r="FL33" s="638"/>
      <c r="FM33" s="638"/>
      <c r="FN33" s="638"/>
      <c r="FO33" s="638"/>
      <c r="FP33" s="638"/>
      <c r="FQ33" s="638"/>
      <c r="FR33" s="638"/>
      <c r="FS33" s="638"/>
    </row>
    <row r="34" s="512" customFormat="1" ht="50.1" customHeight="1" spans="1:175">
      <c r="A34" s="535"/>
      <c r="B34" s="536"/>
      <c r="C34" s="536"/>
      <c r="D34" s="536"/>
      <c r="E34" s="536"/>
      <c r="F34" s="536"/>
      <c r="G34" s="536"/>
      <c r="H34" s="536"/>
      <c r="I34" s="536"/>
      <c r="J34" s="536"/>
      <c r="K34" s="536"/>
      <c r="L34" s="544"/>
      <c r="M34" s="551"/>
      <c r="N34" s="551"/>
      <c r="O34" s="551"/>
      <c r="P34" s="552" t="s">
        <v>214</v>
      </c>
      <c r="Q34" s="535"/>
      <c r="R34" s="581" t="s">
        <v>268</v>
      </c>
      <c r="S34" s="582"/>
      <c r="T34" s="536"/>
      <c r="U34" s="583"/>
      <c r="V34" s="584" t="s">
        <v>255</v>
      </c>
      <c r="W34" s="573" t="s">
        <v>247</v>
      </c>
      <c r="X34" s="536"/>
      <c r="Y34" s="536"/>
      <c r="Z34" s="536"/>
      <c r="AA34" s="619"/>
      <c r="AB34" s="617"/>
      <c r="AC34" s="618"/>
      <c r="AD34" s="618"/>
      <c r="AE34" s="618"/>
      <c r="AF34" s="617"/>
      <c r="AG34" s="618"/>
      <c r="AH34" s="618"/>
      <c r="AI34" s="618"/>
      <c r="AJ34" s="618"/>
      <c r="AK34" s="618"/>
      <c r="AL34" s="618"/>
      <c r="AM34" s="618"/>
      <c r="AN34" s="617"/>
      <c r="AO34" s="618"/>
      <c r="AP34" s="618"/>
      <c r="AQ34" s="618"/>
      <c r="AR34" s="617"/>
      <c r="AS34" s="618"/>
      <c r="AT34" s="618"/>
      <c r="AU34" s="618"/>
      <c r="AV34" s="617"/>
      <c r="AW34" s="618"/>
      <c r="AX34" s="618"/>
      <c r="AY34" s="618"/>
      <c r="AZ34" s="617"/>
      <c r="BA34" s="618"/>
      <c r="BB34" s="618"/>
      <c r="BC34" s="618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38"/>
      <c r="CC34" s="638"/>
      <c r="CD34" s="638"/>
      <c r="CE34" s="638"/>
      <c r="CF34" s="638"/>
      <c r="CG34" s="638"/>
      <c r="CH34" s="638"/>
      <c r="CI34" s="638"/>
      <c r="CJ34" s="638"/>
      <c r="CK34" s="638"/>
      <c r="CL34" s="638"/>
      <c r="CM34" s="638"/>
      <c r="CN34" s="638"/>
      <c r="CO34" s="638"/>
      <c r="CP34" s="638"/>
      <c r="CQ34" s="638"/>
      <c r="CR34" s="638"/>
      <c r="CS34" s="638"/>
      <c r="CT34" s="638"/>
      <c r="CU34" s="638"/>
      <c r="CV34" s="638"/>
      <c r="CW34" s="638"/>
      <c r="CX34" s="638"/>
      <c r="CY34" s="638"/>
      <c r="CZ34" s="638"/>
      <c r="DA34" s="638"/>
      <c r="DB34" s="638"/>
      <c r="DC34" s="638"/>
      <c r="DD34" s="638">
        <v>1</v>
      </c>
      <c r="DE34" s="638"/>
      <c r="DF34" s="638"/>
      <c r="DG34" s="638"/>
      <c r="DH34" s="638"/>
      <c r="DI34" s="638"/>
      <c r="DJ34" s="638"/>
      <c r="DK34" s="638"/>
      <c r="DL34" s="638"/>
      <c r="DM34" s="638"/>
      <c r="DN34" s="638"/>
      <c r="DO34" s="638"/>
      <c r="DP34" s="638">
        <v>1</v>
      </c>
      <c r="DQ34" s="638"/>
      <c r="DR34" s="638"/>
      <c r="DS34" s="638"/>
      <c r="DT34" s="638"/>
      <c r="DU34" s="638"/>
      <c r="DV34" s="638"/>
      <c r="DW34" s="638"/>
      <c r="DX34" s="638"/>
      <c r="DY34" s="638"/>
      <c r="DZ34" s="638"/>
      <c r="EA34" s="638"/>
      <c r="EB34" s="638"/>
      <c r="EC34" s="638"/>
      <c r="ED34" s="638"/>
      <c r="EE34" s="638"/>
      <c r="EF34" s="638"/>
      <c r="EG34" s="638"/>
      <c r="EH34" s="638"/>
      <c r="EI34" s="638"/>
      <c r="EJ34" s="638"/>
      <c r="EK34" s="638"/>
      <c r="EL34" s="638"/>
      <c r="EM34" s="638"/>
      <c r="EN34" s="638"/>
      <c r="EO34" s="638"/>
      <c r="EP34" s="638"/>
      <c r="EQ34" s="638"/>
      <c r="ER34" s="638"/>
      <c r="ES34" s="638"/>
      <c r="ET34" s="638"/>
      <c r="EU34" s="638"/>
      <c r="EV34" s="638"/>
      <c r="EW34" s="638"/>
      <c r="EX34" s="638"/>
      <c r="EY34" s="638"/>
      <c r="EZ34" s="638"/>
      <c r="FA34" s="638"/>
      <c r="FB34" s="638"/>
      <c r="FC34" s="638"/>
      <c r="FD34" s="638"/>
      <c r="FE34" s="638"/>
      <c r="FF34" s="638"/>
      <c r="FG34" s="638"/>
      <c r="FH34" s="638"/>
      <c r="FI34" s="638"/>
      <c r="FJ34" s="638"/>
      <c r="FK34" s="638"/>
      <c r="FL34" s="638"/>
      <c r="FM34" s="638"/>
      <c r="FN34" s="638"/>
      <c r="FO34" s="638"/>
      <c r="FP34" s="638"/>
      <c r="FQ34" s="638"/>
      <c r="FR34" s="638"/>
      <c r="FS34" s="638"/>
    </row>
    <row r="35" s="512" customFormat="1" ht="50.1" customHeight="1" spans="1:175">
      <c r="A35" s="535"/>
      <c r="B35" s="536"/>
      <c r="C35" s="536"/>
      <c r="D35" s="536"/>
      <c r="E35" s="536"/>
      <c r="F35" s="536"/>
      <c r="G35" s="536"/>
      <c r="H35" s="536"/>
      <c r="I35" s="536"/>
      <c r="J35" s="536"/>
      <c r="K35" s="536"/>
      <c r="L35" s="544"/>
      <c r="M35" s="551"/>
      <c r="N35" s="551"/>
      <c r="O35" s="551"/>
      <c r="P35" s="552" t="s">
        <v>218</v>
      </c>
      <c r="Q35" s="535"/>
      <c r="R35" s="581" t="s">
        <v>269</v>
      </c>
      <c r="S35" s="582"/>
      <c r="T35" s="536"/>
      <c r="U35" s="583"/>
      <c r="V35" s="584" t="s">
        <v>255</v>
      </c>
      <c r="W35" s="573" t="s">
        <v>240</v>
      </c>
      <c r="X35" s="536"/>
      <c r="Y35" s="536"/>
      <c r="Z35" s="536"/>
      <c r="AA35" s="619"/>
      <c r="AB35" s="617"/>
      <c r="AC35" s="618"/>
      <c r="AD35" s="618"/>
      <c r="AE35" s="618"/>
      <c r="AF35" s="617"/>
      <c r="AG35" s="618"/>
      <c r="AH35" s="618"/>
      <c r="AI35" s="618"/>
      <c r="AJ35" s="618"/>
      <c r="AK35" s="618"/>
      <c r="AL35" s="618"/>
      <c r="AM35" s="618"/>
      <c r="AN35" s="617"/>
      <c r="AO35" s="618"/>
      <c r="AP35" s="618"/>
      <c r="AQ35" s="618"/>
      <c r="AR35" s="617"/>
      <c r="AS35" s="618"/>
      <c r="AT35" s="618"/>
      <c r="AU35" s="618"/>
      <c r="AV35" s="617"/>
      <c r="AW35" s="618"/>
      <c r="AX35" s="618"/>
      <c r="AY35" s="618"/>
      <c r="AZ35" s="617"/>
      <c r="BA35" s="618"/>
      <c r="BB35" s="618"/>
      <c r="BC35" s="618"/>
      <c r="BD35" s="640"/>
      <c r="BE35" s="640"/>
      <c r="BF35" s="640"/>
      <c r="BG35" s="640"/>
      <c r="BH35" s="640"/>
      <c r="BI35" s="640"/>
      <c r="BJ35" s="640"/>
      <c r="BK35" s="640"/>
      <c r="BL35" s="640"/>
      <c r="BM35" s="640"/>
      <c r="BN35" s="640"/>
      <c r="BO35" s="640"/>
      <c r="BP35" s="640"/>
      <c r="BQ35" s="640"/>
      <c r="BR35" s="640"/>
      <c r="BS35" s="640"/>
      <c r="BT35" s="640"/>
      <c r="BU35" s="640"/>
      <c r="BV35" s="640"/>
      <c r="BW35" s="640"/>
      <c r="BX35" s="640"/>
      <c r="BY35" s="640"/>
      <c r="BZ35" s="640"/>
      <c r="CA35" s="640"/>
      <c r="CB35" s="638"/>
      <c r="CC35" s="638"/>
      <c r="CD35" s="638"/>
      <c r="CE35" s="638"/>
      <c r="CF35" s="638"/>
      <c r="CG35" s="638"/>
      <c r="CH35" s="638"/>
      <c r="CI35" s="638"/>
      <c r="CJ35" s="638"/>
      <c r="CK35" s="638"/>
      <c r="CL35" s="638"/>
      <c r="CM35" s="638"/>
      <c r="CN35" s="638"/>
      <c r="CO35" s="638"/>
      <c r="CP35" s="638"/>
      <c r="CQ35" s="638"/>
      <c r="CR35" s="638"/>
      <c r="CS35" s="638"/>
      <c r="CT35" s="638"/>
      <c r="CU35" s="638"/>
      <c r="CV35" s="638"/>
      <c r="CW35" s="638"/>
      <c r="CX35" s="638"/>
      <c r="CY35" s="638"/>
      <c r="CZ35" s="638"/>
      <c r="DA35" s="638"/>
      <c r="DB35" s="638"/>
      <c r="DC35" s="638"/>
      <c r="DD35" s="638"/>
      <c r="DE35" s="638"/>
      <c r="DF35" s="638"/>
      <c r="DG35" s="638"/>
      <c r="DH35" s="638">
        <v>1</v>
      </c>
      <c r="DI35" s="638"/>
      <c r="DJ35" s="638"/>
      <c r="DK35" s="638"/>
      <c r="DL35" s="638"/>
      <c r="DM35" s="638"/>
      <c r="DN35" s="638"/>
      <c r="DO35" s="638"/>
      <c r="DP35" s="638"/>
      <c r="DQ35" s="638"/>
      <c r="DR35" s="638"/>
      <c r="DS35" s="638"/>
      <c r="DT35" s="638">
        <v>1</v>
      </c>
      <c r="DU35" s="638"/>
      <c r="DV35" s="638"/>
      <c r="DW35" s="638"/>
      <c r="DX35" s="638"/>
      <c r="DY35" s="638"/>
      <c r="DZ35" s="638"/>
      <c r="EA35" s="638"/>
      <c r="EB35" s="638"/>
      <c r="EC35" s="638"/>
      <c r="ED35" s="638"/>
      <c r="EE35" s="638"/>
      <c r="EF35" s="638"/>
      <c r="EG35" s="638"/>
      <c r="EH35" s="638"/>
      <c r="EI35" s="638"/>
      <c r="EJ35" s="638"/>
      <c r="EK35" s="638"/>
      <c r="EL35" s="638"/>
      <c r="EM35" s="638"/>
      <c r="EN35" s="638"/>
      <c r="EO35" s="638"/>
      <c r="EP35" s="638"/>
      <c r="EQ35" s="638"/>
      <c r="ER35" s="638"/>
      <c r="ES35" s="638"/>
      <c r="ET35" s="638"/>
      <c r="EU35" s="638"/>
      <c r="EV35" s="638"/>
      <c r="EW35" s="638"/>
      <c r="EX35" s="638"/>
      <c r="EY35" s="638"/>
      <c r="EZ35" s="638"/>
      <c r="FA35" s="638"/>
      <c r="FB35" s="638"/>
      <c r="FC35" s="638"/>
      <c r="FD35" s="638"/>
      <c r="FE35" s="638"/>
      <c r="FF35" s="638"/>
      <c r="FG35" s="638"/>
      <c r="FH35" s="638"/>
      <c r="FI35" s="638"/>
      <c r="FJ35" s="638"/>
      <c r="FK35" s="638"/>
      <c r="FL35" s="638"/>
      <c r="FM35" s="638"/>
      <c r="FN35" s="638"/>
      <c r="FO35" s="638"/>
      <c r="FP35" s="638"/>
      <c r="FQ35" s="638"/>
      <c r="FR35" s="638"/>
      <c r="FS35" s="638"/>
    </row>
    <row r="36" s="512" customFormat="1" ht="50.1" customHeight="1" spans="1:175">
      <c r="A36" s="535"/>
      <c r="B36" s="536"/>
      <c r="C36" s="536"/>
      <c r="D36" s="536"/>
      <c r="E36" s="536"/>
      <c r="F36" s="536"/>
      <c r="G36" s="536"/>
      <c r="H36" s="536"/>
      <c r="I36" s="536"/>
      <c r="J36" s="536"/>
      <c r="K36" s="536"/>
      <c r="L36" s="544"/>
      <c r="M36" s="551"/>
      <c r="N36" s="551"/>
      <c r="O36" s="551"/>
      <c r="P36" s="552" t="s">
        <v>228</v>
      </c>
      <c r="Q36" s="535"/>
      <c r="R36" s="581" t="s">
        <v>270</v>
      </c>
      <c r="S36" s="582"/>
      <c r="T36" s="536"/>
      <c r="U36" s="583"/>
      <c r="V36" s="551" t="s">
        <v>250</v>
      </c>
      <c r="W36" s="573" t="s">
        <v>245</v>
      </c>
      <c r="X36" s="536"/>
      <c r="Y36" s="536"/>
      <c r="Z36" s="536"/>
      <c r="AA36" s="619"/>
      <c r="AB36" s="617"/>
      <c r="AC36" s="618"/>
      <c r="AD36" s="618"/>
      <c r="AE36" s="618"/>
      <c r="AF36" s="617"/>
      <c r="AG36" s="618"/>
      <c r="AH36" s="618"/>
      <c r="AI36" s="618"/>
      <c r="AJ36" s="618"/>
      <c r="AK36" s="618"/>
      <c r="AL36" s="618"/>
      <c r="AM36" s="618"/>
      <c r="AN36" s="617"/>
      <c r="AO36" s="618"/>
      <c r="AP36" s="618"/>
      <c r="AQ36" s="618"/>
      <c r="AR36" s="617"/>
      <c r="AS36" s="618"/>
      <c r="AT36" s="618"/>
      <c r="AU36" s="618"/>
      <c r="AV36" s="617"/>
      <c r="AW36" s="618"/>
      <c r="AX36" s="618"/>
      <c r="AY36" s="618"/>
      <c r="AZ36" s="617"/>
      <c r="BA36" s="618"/>
      <c r="BB36" s="618"/>
      <c r="BC36" s="618"/>
      <c r="BD36" s="640"/>
      <c r="BE36" s="640"/>
      <c r="BF36" s="640"/>
      <c r="BG36" s="640"/>
      <c r="BH36" s="640"/>
      <c r="BI36" s="640"/>
      <c r="BJ36" s="640"/>
      <c r="BK36" s="640"/>
      <c r="BL36" s="640"/>
      <c r="BM36" s="640"/>
      <c r="BN36" s="640"/>
      <c r="BO36" s="640"/>
      <c r="BP36" s="640"/>
      <c r="BQ36" s="640"/>
      <c r="BR36" s="640"/>
      <c r="BS36" s="640"/>
      <c r="BT36" s="640"/>
      <c r="BU36" s="640"/>
      <c r="BV36" s="640"/>
      <c r="BW36" s="640"/>
      <c r="BX36" s="640"/>
      <c r="BY36" s="640"/>
      <c r="BZ36" s="640"/>
      <c r="CA36" s="640"/>
      <c r="CB36" s="638"/>
      <c r="CC36" s="638"/>
      <c r="CD36" s="638"/>
      <c r="CE36" s="638"/>
      <c r="CF36" s="638"/>
      <c r="CG36" s="638"/>
      <c r="CH36" s="638"/>
      <c r="CI36" s="638"/>
      <c r="CJ36" s="638"/>
      <c r="CK36" s="638"/>
      <c r="CL36" s="638"/>
      <c r="CM36" s="638"/>
      <c r="CN36" s="638"/>
      <c r="CO36" s="638"/>
      <c r="CP36" s="638"/>
      <c r="CQ36" s="638"/>
      <c r="CR36" s="638"/>
      <c r="CS36" s="638"/>
      <c r="CT36" s="638"/>
      <c r="CU36" s="638"/>
      <c r="CV36" s="638"/>
      <c r="CW36" s="638"/>
      <c r="CX36" s="638"/>
      <c r="CY36" s="638"/>
      <c r="CZ36" s="638"/>
      <c r="DA36" s="638"/>
      <c r="DB36" s="638"/>
      <c r="DC36" s="638"/>
      <c r="DD36" s="638"/>
      <c r="DE36" s="638"/>
      <c r="DF36" s="638"/>
      <c r="DG36" s="638"/>
      <c r="DH36" s="638"/>
      <c r="DI36" s="638"/>
      <c r="DJ36" s="638"/>
      <c r="DK36" s="638"/>
      <c r="DL36" s="638"/>
      <c r="DM36" s="638"/>
      <c r="DN36" s="638"/>
      <c r="DO36" s="638"/>
      <c r="DP36" s="638"/>
      <c r="DQ36" s="638"/>
      <c r="DR36" s="638"/>
      <c r="DS36" s="638"/>
      <c r="DT36" s="638"/>
      <c r="DU36" s="638"/>
      <c r="DV36" s="638"/>
      <c r="DW36" s="638"/>
      <c r="DX36" s="638">
        <v>1</v>
      </c>
      <c r="DY36" s="638"/>
      <c r="DZ36" s="638"/>
      <c r="EA36" s="638"/>
      <c r="EB36" s="638"/>
      <c r="EC36" s="638"/>
      <c r="ED36" s="638"/>
      <c r="EE36" s="638"/>
      <c r="EF36" s="638"/>
      <c r="EG36" s="638"/>
      <c r="EH36" s="638"/>
      <c r="EI36" s="638"/>
      <c r="EJ36" s="638">
        <v>1</v>
      </c>
      <c r="EK36" s="638"/>
      <c r="EL36" s="638"/>
      <c r="EM36" s="638"/>
      <c r="EN36" s="638"/>
      <c r="EO36" s="638"/>
      <c r="EP36" s="638"/>
      <c r="EQ36" s="638"/>
      <c r="ER36" s="638"/>
      <c r="ES36" s="638"/>
      <c r="ET36" s="638"/>
      <c r="EU36" s="638"/>
      <c r="EV36" s="638"/>
      <c r="EW36" s="638"/>
      <c r="EX36" s="638"/>
      <c r="EY36" s="638"/>
      <c r="EZ36" s="638"/>
      <c r="FA36" s="638"/>
      <c r="FB36" s="638"/>
      <c r="FC36" s="638"/>
      <c r="FD36" s="638"/>
      <c r="FE36" s="638"/>
      <c r="FF36" s="638"/>
      <c r="FG36" s="638"/>
      <c r="FH36" s="638"/>
      <c r="FI36" s="638"/>
      <c r="FJ36" s="638"/>
      <c r="FK36" s="638"/>
      <c r="FL36" s="638"/>
      <c r="FM36" s="638"/>
      <c r="FN36" s="638"/>
      <c r="FO36" s="638"/>
      <c r="FP36" s="638"/>
      <c r="FQ36" s="638"/>
      <c r="FR36" s="638"/>
      <c r="FS36" s="638"/>
    </row>
    <row r="37" s="512" customFormat="1" ht="50.1" customHeight="1" spans="1:175">
      <c r="A37" s="535"/>
      <c r="B37" s="536"/>
      <c r="C37" s="536"/>
      <c r="D37" s="536"/>
      <c r="E37" s="536"/>
      <c r="F37" s="536"/>
      <c r="G37" s="536"/>
      <c r="H37" s="536"/>
      <c r="I37" s="536"/>
      <c r="J37" s="536"/>
      <c r="K37" s="536"/>
      <c r="L37" s="544"/>
      <c r="M37" s="551"/>
      <c r="N37" s="551"/>
      <c r="O37" s="551"/>
      <c r="P37" s="552" t="s">
        <v>230</v>
      </c>
      <c r="Q37" s="535"/>
      <c r="R37" s="581" t="s">
        <v>271</v>
      </c>
      <c r="S37" s="582"/>
      <c r="T37" s="536"/>
      <c r="U37" s="583"/>
      <c r="V37" s="551" t="s">
        <v>250</v>
      </c>
      <c r="W37" s="573" t="s">
        <v>247</v>
      </c>
      <c r="X37" s="536"/>
      <c r="Y37" s="536"/>
      <c r="Z37" s="536"/>
      <c r="AA37" s="619"/>
      <c r="AB37" s="617"/>
      <c r="AC37" s="618"/>
      <c r="AD37" s="618"/>
      <c r="AE37" s="618"/>
      <c r="AF37" s="617"/>
      <c r="AG37" s="618"/>
      <c r="AH37" s="618"/>
      <c r="AI37" s="618"/>
      <c r="AJ37" s="618"/>
      <c r="AK37" s="618"/>
      <c r="AL37" s="618"/>
      <c r="AM37" s="618"/>
      <c r="AN37" s="617"/>
      <c r="AO37" s="618"/>
      <c r="AP37" s="618"/>
      <c r="AQ37" s="618"/>
      <c r="AR37" s="617"/>
      <c r="AS37" s="618"/>
      <c r="AT37" s="618"/>
      <c r="AU37" s="618"/>
      <c r="AV37" s="617"/>
      <c r="AW37" s="618"/>
      <c r="AX37" s="618"/>
      <c r="AY37" s="618"/>
      <c r="AZ37" s="617"/>
      <c r="BA37" s="618"/>
      <c r="BB37" s="618"/>
      <c r="BC37" s="618"/>
      <c r="BD37" s="640"/>
      <c r="BE37" s="640"/>
      <c r="BF37" s="640"/>
      <c r="BG37" s="640"/>
      <c r="BH37" s="640"/>
      <c r="BI37" s="640"/>
      <c r="BJ37" s="640"/>
      <c r="BK37" s="640"/>
      <c r="BL37" s="640"/>
      <c r="BM37" s="640"/>
      <c r="BN37" s="640"/>
      <c r="BO37" s="640"/>
      <c r="BP37" s="640"/>
      <c r="BQ37" s="640"/>
      <c r="BR37" s="640"/>
      <c r="BS37" s="640"/>
      <c r="BT37" s="640"/>
      <c r="BU37" s="640"/>
      <c r="BV37" s="640"/>
      <c r="BW37" s="640"/>
      <c r="BX37" s="640"/>
      <c r="BY37" s="640"/>
      <c r="BZ37" s="640"/>
      <c r="CA37" s="640"/>
      <c r="CB37" s="638"/>
      <c r="CC37" s="638"/>
      <c r="CD37" s="638"/>
      <c r="CE37" s="638"/>
      <c r="CF37" s="638"/>
      <c r="CG37" s="638"/>
      <c r="CH37" s="638"/>
      <c r="CI37" s="638"/>
      <c r="CJ37" s="638"/>
      <c r="CK37" s="638"/>
      <c r="CL37" s="638"/>
      <c r="CM37" s="638"/>
      <c r="CN37" s="638"/>
      <c r="CO37" s="638"/>
      <c r="CP37" s="638"/>
      <c r="CQ37" s="638"/>
      <c r="CR37" s="638"/>
      <c r="CS37" s="638"/>
      <c r="CT37" s="638"/>
      <c r="CU37" s="638"/>
      <c r="CV37" s="638"/>
      <c r="CW37" s="638"/>
      <c r="CX37" s="638"/>
      <c r="CY37" s="638"/>
      <c r="CZ37" s="638"/>
      <c r="DA37" s="638"/>
      <c r="DB37" s="638"/>
      <c r="DC37" s="638"/>
      <c r="DD37" s="638"/>
      <c r="DE37" s="638"/>
      <c r="DF37" s="638"/>
      <c r="DG37" s="638"/>
      <c r="DH37" s="638"/>
      <c r="DI37" s="638"/>
      <c r="DJ37" s="638"/>
      <c r="DK37" s="638"/>
      <c r="DL37" s="638"/>
      <c r="DM37" s="638"/>
      <c r="DN37" s="638"/>
      <c r="DO37" s="638"/>
      <c r="DP37" s="638"/>
      <c r="DQ37" s="638"/>
      <c r="DR37" s="638"/>
      <c r="DS37" s="638"/>
      <c r="DT37" s="638"/>
      <c r="DU37" s="638"/>
      <c r="DV37" s="638"/>
      <c r="DW37" s="638"/>
      <c r="DX37" s="638"/>
      <c r="DY37" s="638"/>
      <c r="DZ37" s="638"/>
      <c r="EA37" s="638"/>
      <c r="EB37" s="638">
        <v>1</v>
      </c>
      <c r="EC37" s="638"/>
      <c r="ED37" s="638"/>
      <c r="EE37" s="638"/>
      <c r="EF37" s="638"/>
      <c r="EG37" s="638"/>
      <c r="EH37" s="638"/>
      <c r="EI37" s="638"/>
      <c r="EJ37" s="638"/>
      <c r="EK37" s="638"/>
      <c r="EL37" s="638"/>
      <c r="EM37" s="638"/>
      <c r="EN37" s="638">
        <v>1</v>
      </c>
      <c r="EO37" s="638"/>
      <c r="EP37" s="638"/>
      <c r="EQ37" s="638"/>
      <c r="ER37" s="638"/>
      <c r="ES37" s="638"/>
      <c r="ET37" s="638"/>
      <c r="EU37" s="638"/>
      <c r="EV37" s="638"/>
      <c r="EW37" s="638"/>
      <c r="EX37" s="638"/>
      <c r="EY37" s="638"/>
      <c r="EZ37" s="638"/>
      <c r="FA37" s="638"/>
      <c r="FB37" s="638"/>
      <c r="FC37" s="638"/>
      <c r="FD37" s="638"/>
      <c r="FE37" s="638"/>
      <c r="FF37" s="638"/>
      <c r="FG37" s="638"/>
      <c r="FH37" s="638"/>
      <c r="FI37" s="638"/>
      <c r="FJ37" s="638"/>
      <c r="FK37" s="638"/>
      <c r="FL37" s="638"/>
      <c r="FM37" s="638"/>
      <c r="FN37" s="638"/>
      <c r="FO37" s="638"/>
      <c r="FP37" s="638"/>
      <c r="FQ37" s="638"/>
      <c r="FR37" s="638"/>
      <c r="FS37" s="638"/>
    </row>
    <row r="38" s="512" customFormat="1" ht="50.1" customHeight="1" spans="1:175">
      <c r="A38" s="535"/>
      <c r="B38" s="536"/>
      <c r="C38" s="536"/>
      <c r="D38" s="536"/>
      <c r="E38" s="536"/>
      <c r="F38" s="536"/>
      <c r="G38" s="536"/>
      <c r="H38" s="536"/>
      <c r="I38" s="536"/>
      <c r="J38" s="536"/>
      <c r="K38" s="536"/>
      <c r="L38" s="544"/>
      <c r="M38" s="551"/>
      <c r="N38" s="551"/>
      <c r="O38" s="551"/>
      <c r="P38" s="552" t="s">
        <v>232</v>
      </c>
      <c r="Q38" s="535"/>
      <c r="R38" s="581" t="s">
        <v>272</v>
      </c>
      <c r="S38" s="582"/>
      <c r="T38" s="536"/>
      <c r="U38" s="583"/>
      <c r="V38" s="584" t="s">
        <v>250</v>
      </c>
      <c r="W38" s="573" t="s">
        <v>240</v>
      </c>
      <c r="X38" s="536"/>
      <c r="Y38" s="536"/>
      <c r="Z38" s="536"/>
      <c r="AA38" s="619"/>
      <c r="AB38" s="617"/>
      <c r="AC38" s="618"/>
      <c r="AD38" s="618"/>
      <c r="AE38" s="618"/>
      <c r="AF38" s="617"/>
      <c r="AG38" s="618"/>
      <c r="AH38" s="618"/>
      <c r="AI38" s="618"/>
      <c r="AJ38" s="618"/>
      <c r="AK38" s="618"/>
      <c r="AL38" s="618"/>
      <c r="AM38" s="618"/>
      <c r="AN38" s="617"/>
      <c r="AO38" s="618"/>
      <c r="AP38" s="618"/>
      <c r="AQ38" s="618"/>
      <c r="AR38" s="617"/>
      <c r="AS38" s="618"/>
      <c r="AT38" s="618"/>
      <c r="AU38" s="618"/>
      <c r="AV38" s="617"/>
      <c r="AW38" s="618"/>
      <c r="AX38" s="618"/>
      <c r="AY38" s="618"/>
      <c r="AZ38" s="617"/>
      <c r="BA38" s="618"/>
      <c r="BB38" s="618"/>
      <c r="BC38" s="618"/>
      <c r="BD38" s="640"/>
      <c r="BE38" s="640"/>
      <c r="BF38" s="640"/>
      <c r="BG38" s="640"/>
      <c r="BH38" s="640"/>
      <c r="BI38" s="640"/>
      <c r="BJ38" s="640"/>
      <c r="BK38" s="640"/>
      <c r="BL38" s="640"/>
      <c r="BM38" s="640"/>
      <c r="BN38" s="640"/>
      <c r="BO38" s="640"/>
      <c r="BP38" s="640"/>
      <c r="BQ38" s="640"/>
      <c r="BR38" s="640"/>
      <c r="BS38" s="640"/>
      <c r="BT38" s="640"/>
      <c r="BU38" s="640"/>
      <c r="BV38" s="640"/>
      <c r="BW38" s="640"/>
      <c r="BX38" s="640"/>
      <c r="BY38" s="640"/>
      <c r="BZ38" s="640"/>
      <c r="CA38" s="640"/>
      <c r="CB38" s="638"/>
      <c r="CC38" s="638"/>
      <c r="CD38" s="638"/>
      <c r="CE38" s="638"/>
      <c r="CF38" s="638"/>
      <c r="CG38" s="638"/>
      <c r="CH38" s="638"/>
      <c r="CI38" s="638"/>
      <c r="CJ38" s="638"/>
      <c r="CK38" s="638"/>
      <c r="CL38" s="638"/>
      <c r="CM38" s="638"/>
      <c r="CN38" s="638"/>
      <c r="CO38" s="638"/>
      <c r="CP38" s="638"/>
      <c r="CQ38" s="638"/>
      <c r="CR38" s="638"/>
      <c r="CS38" s="638"/>
      <c r="CT38" s="638"/>
      <c r="CU38" s="638"/>
      <c r="CV38" s="638"/>
      <c r="CW38" s="638"/>
      <c r="CX38" s="638"/>
      <c r="CY38" s="638"/>
      <c r="CZ38" s="638"/>
      <c r="DA38" s="638"/>
      <c r="DB38" s="638"/>
      <c r="DC38" s="638"/>
      <c r="DD38" s="638"/>
      <c r="DE38" s="638"/>
      <c r="DF38" s="638"/>
      <c r="DG38" s="638"/>
      <c r="DH38" s="638"/>
      <c r="DI38" s="638"/>
      <c r="DJ38" s="638"/>
      <c r="DK38" s="638"/>
      <c r="DL38" s="638"/>
      <c r="DM38" s="638"/>
      <c r="DN38" s="638"/>
      <c r="DO38" s="638"/>
      <c r="DP38" s="638"/>
      <c r="DQ38" s="638"/>
      <c r="DR38" s="638"/>
      <c r="DS38" s="638"/>
      <c r="DT38" s="638"/>
      <c r="DU38" s="638"/>
      <c r="DV38" s="638"/>
      <c r="DW38" s="638"/>
      <c r="DX38" s="638"/>
      <c r="DY38" s="638"/>
      <c r="DZ38" s="638"/>
      <c r="EA38" s="638"/>
      <c r="EB38" s="638"/>
      <c r="EC38" s="638"/>
      <c r="ED38" s="638"/>
      <c r="EE38" s="638"/>
      <c r="EF38" s="638">
        <v>1</v>
      </c>
      <c r="EG38" s="638"/>
      <c r="EH38" s="638"/>
      <c r="EI38" s="638"/>
      <c r="EJ38" s="638"/>
      <c r="EK38" s="638"/>
      <c r="EL38" s="638"/>
      <c r="EM38" s="638"/>
      <c r="EN38" s="638"/>
      <c r="EO38" s="638"/>
      <c r="EP38" s="638"/>
      <c r="EQ38" s="638"/>
      <c r="ER38" s="638">
        <v>1</v>
      </c>
      <c r="ES38" s="638"/>
      <c r="ET38" s="638"/>
      <c r="EU38" s="638"/>
      <c r="EV38" s="638"/>
      <c r="EW38" s="638"/>
      <c r="EX38" s="638"/>
      <c r="EY38" s="638"/>
      <c r="EZ38" s="638"/>
      <c r="FA38" s="638"/>
      <c r="FB38" s="638"/>
      <c r="FC38" s="638"/>
      <c r="FD38" s="638"/>
      <c r="FE38" s="638"/>
      <c r="FF38" s="638"/>
      <c r="FG38" s="638"/>
      <c r="FH38" s="638"/>
      <c r="FI38" s="638"/>
      <c r="FJ38" s="638"/>
      <c r="FK38" s="638"/>
      <c r="FL38" s="638"/>
      <c r="FM38" s="638"/>
      <c r="FN38" s="638"/>
      <c r="FO38" s="638"/>
      <c r="FP38" s="638"/>
      <c r="FQ38" s="638"/>
      <c r="FR38" s="638"/>
      <c r="FS38" s="638"/>
    </row>
    <row r="39" s="512" customFormat="1" ht="50.1" customHeight="1" spans="1:175">
      <c r="A39" s="535"/>
      <c r="B39" s="536"/>
      <c r="C39" s="536"/>
      <c r="D39" s="536"/>
      <c r="E39" s="536"/>
      <c r="F39" s="536"/>
      <c r="G39" s="536"/>
      <c r="H39" s="536"/>
      <c r="I39" s="536"/>
      <c r="J39" s="536"/>
      <c r="K39" s="536"/>
      <c r="L39" s="544"/>
      <c r="M39" s="551"/>
      <c r="N39" s="551"/>
      <c r="O39" s="551"/>
      <c r="P39" s="552" t="s">
        <v>273</v>
      </c>
      <c r="Q39" s="535"/>
      <c r="R39" s="581" t="s">
        <v>274</v>
      </c>
      <c r="S39" s="582"/>
      <c r="T39" s="536"/>
      <c r="U39" s="583"/>
      <c r="V39" s="584" t="s">
        <v>255</v>
      </c>
      <c r="W39" s="573" t="s">
        <v>245</v>
      </c>
      <c r="X39" s="536"/>
      <c r="Y39" s="536"/>
      <c r="Z39" s="536"/>
      <c r="AA39" s="619"/>
      <c r="AB39" s="617"/>
      <c r="AC39" s="618"/>
      <c r="AD39" s="618"/>
      <c r="AE39" s="618"/>
      <c r="AF39" s="617"/>
      <c r="AG39" s="618"/>
      <c r="AH39" s="618"/>
      <c r="AI39" s="618"/>
      <c r="AJ39" s="618"/>
      <c r="AK39" s="618"/>
      <c r="AL39" s="618"/>
      <c r="AM39" s="618"/>
      <c r="AN39" s="617"/>
      <c r="AO39" s="618"/>
      <c r="AP39" s="618"/>
      <c r="AQ39" s="618"/>
      <c r="AR39" s="617"/>
      <c r="AS39" s="618"/>
      <c r="AT39" s="618"/>
      <c r="AU39" s="618"/>
      <c r="AV39" s="617"/>
      <c r="AW39" s="618"/>
      <c r="AX39" s="618"/>
      <c r="AY39" s="618"/>
      <c r="AZ39" s="617"/>
      <c r="BA39" s="618"/>
      <c r="BB39" s="618"/>
      <c r="BC39" s="618"/>
      <c r="BD39" s="640"/>
      <c r="BE39" s="640"/>
      <c r="BF39" s="640"/>
      <c r="BG39" s="640"/>
      <c r="BH39" s="640"/>
      <c r="BI39" s="640"/>
      <c r="BJ39" s="640"/>
      <c r="BK39" s="640"/>
      <c r="BL39" s="640"/>
      <c r="BM39" s="640"/>
      <c r="BN39" s="640"/>
      <c r="BO39" s="640"/>
      <c r="BP39" s="640"/>
      <c r="BQ39" s="640"/>
      <c r="BR39" s="640"/>
      <c r="BS39" s="640"/>
      <c r="BT39" s="640"/>
      <c r="BU39" s="640"/>
      <c r="BV39" s="640"/>
      <c r="BW39" s="640"/>
      <c r="BX39" s="640"/>
      <c r="BY39" s="640"/>
      <c r="BZ39" s="640"/>
      <c r="CA39" s="640"/>
      <c r="CB39" s="638"/>
      <c r="CC39" s="638"/>
      <c r="CD39" s="638"/>
      <c r="CE39" s="638"/>
      <c r="CF39" s="638"/>
      <c r="CG39" s="638"/>
      <c r="CH39" s="638"/>
      <c r="CI39" s="638"/>
      <c r="CJ39" s="638"/>
      <c r="CK39" s="638"/>
      <c r="CL39" s="638"/>
      <c r="CM39" s="638"/>
      <c r="CN39" s="638"/>
      <c r="CO39" s="638"/>
      <c r="CP39" s="638"/>
      <c r="CQ39" s="638"/>
      <c r="CR39" s="638"/>
      <c r="CS39" s="638"/>
      <c r="CT39" s="638"/>
      <c r="CU39" s="638"/>
      <c r="CV39" s="638"/>
      <c r="CW39" s="638"/>
      <c r="CX39" s="638"/>
      <c r="CY39" s="638"/>
      <c r="CZ39" s="638"/>
      <c r="DA39" s="638"/>
      <c r="DB39" s="638"/>
      <c r="DC39" s="638"/>
      <c r="DD39" s="638"/>
      <c r="DE39" s="638"/>
      <c r="DF39" s="638"/>
      <c r="DG39" s="638"/>
      <c r="DH39" s="638"/>
      <c r="DI39" s="638"/>
      <c r="DJ39" s="638"/>
      <c r="DK39" s="638"/>
      <c r="DL39" s="638"/>
      <c r="DM39" s="638"/>
      <c r="DN39" s="638"/>
      <c r="DO39" s="638"/>
      <c r="DP39" s="638"/>
      <c r="DQ39" s="638"/>
      <c r="DR39" s="638"/>
      <c r="DS39" s="638"/>
      <c r="DT39" s="638"/>
      <c r="DU39" s="638"/>
      <c r="DV39" s="638"/>
      <c r="DW39" s="638"/>
      <c r="DX39" s="638"/>
      <c r="DY39" s="638"/>
      <c r="DZ39" s="638"/>
      <c r="EA39" s="638"/>
      <c r="EB39" s="638"/>
      <c r="EC39" s="638"/>
      <c r="ED39" s="638"/>
      <c r="EE39" s="638"/>
      <c r="EF39" s="638"/>
      <c r="EG39" s="638"/>
      <c r="EH39" s="638"/>
      <c r="EI39" s="638"/>
      <c r="EJ39" s="638"/>
      <c r="EK39" s="638"/>
      <c r="EL39" s="638"/>
      <c r="EM39" s="638"/>
      <c r="EN39" s="638"/>
      <c r="EO39" s="638"/>
      <c r="EP39" s="638"/>
      <c r="EQ39" s="638"/>
      <c r="ER39" s="638"/>
      <c r="ES39" s="638"/>
      <c r="ET39" s="638"/>
      <c r="EU39" s="638"/>
      <c r="EV39" s="638"/>
      <c r="EW39" s="638"/>
      <c r="EX39" s="638"/>
      <c r="EY39" s="638"/>
      <c r="EZ39" s="638"/>
      <c r="FA39" s="638"/>
      <c r="FB39" s="638"/>
      <c r="FC39" s="638"/>
      <c r="FD39" s="638"/>
      <c r="FE39" s="638"/>
      <c r="FF39" s="638"/>
      <c r="FG39" s="638"/>
      <c r="FH39" s="638"/>
      <c r="FI39" s="638"/>
      <c r="FJ39" s="638"/>
      <c r="FK39" s="638"/>
      <c r="FL39" s="638"/>
      <c r="FM39" s="638"/>
      <c r="FN39" s="638"/>
      <c r="FO39" s="638"/>
      <c r="FP39" s="638"/>
      <c r="FQ39" s="638"/>
      <c r="FR39" s="638"/>
      <c r="FS39" s="638"/>
    </row>
    <row r="40" s="512" customFormat="1" ht="50.1" customHeight="1" spans="1:175">
      <c r="A40" s="535"/>
      <c r="B40" s="536"/>
      <c r="C40" s="536"/>
      <c r="D40" s="536"/>
      <c r="E40" s="536"/>
      <c r="F40" s="536"/>
      <c r="G40" s="536"/>
      <c r="H40" s="536"/>
      <c r="I40" s="536"/>
      <c r="J40" s="536"/>
      <c r="K40" s="536"/>
      <c r="L40" s="544"/>
      <c r="M40" s="551"/>
      <c r="N40" s="551"/>
      <c r="O40" s="551"/>
      <c r="P40" s="552" t="s">
        <v>275</v>
      </c>
      <c r="Q40" s="535"/>
      <c r="R40" s="581" t="s">
        <v>276</v>
      </c>
      <c r="S40" s="582"/>
      <c r="T40" s="536"/>
      <c r="U40" s="583"/>
      <c r="V40" s="584" t="s">
        <v>255</v>
      </c>
      <c r="W40" s="573" t="s">
        <v>247</v>
      </c>
      <c r="X40" s="536"/>
      <c r="Y40" s="536"/>
      <c r="Z40" s="536"/>
      <c r="AA40" s="619"/>
      <c r="AB40" s="617"/>
      <c r="AC40" s="618"/>
      <c r="AD40" s="618"/>
      <c r="AE40" s="618"/>
      <c r="AF40" s="617"/>
      <c r="AG40" s="618"/>
      <c r="AH40" s="618"/>
      <c r="AI40" s="618"/>
      <c r="AJ40" s="618"/>
      <c r="AK40" s="618"/>
      <c r="AL40" s="618"/>
      <c r="AM40" s="618"/>
      <c r="AN40" s="617"/>
      <c r="AO40" s="618"/>
      <c r="AP40" s="618"/>
      <c r="AQ40" s="618"/>
      <c r="AR40" s="617"/>
      <c r="AS40" s="618"/>
      <c r="AT40" s="618"/>
      <c r="AU40" s="618"/>
      <c r="AV40" s="617"/>
      <c r="AW40" s="618"/>
      <c r="AX40" s="618"/>
      <c r="AY40" s="618"/>
      <c r="AZ40" s="617"/>
      <c r="BA40" s="618"/>
      <c r="BB40" s="618"/>
      <c r="BC40" s="618"/>
      <c r="BD40" s="640"/>
      <c r="BE40" s="640"/>
      <c r="BF40" s="640"/>
      <c r="BG40" s="640"/>
      <c r="BH40" s="640"/>
      <c r="BI40" s="640"/>
      <c r="BJ40" s="640"/>
      <c r="BK40" s="640"/>
      <c r="BL40" s="640"/>
      <c r="BM40" s="640"/>
      <c r="BN40" s="640"/>
      <c r="BO40" s="640"/>
      <c r="BP40" s="640"/>
      <c r="BQ40" s="640"/>
      <c r="BR40" s="640"/>
      <c r="BS40" s="640"/>
      <c r="BT40" s="640"/>
      <c r="BU40" s="640"/>
      <c r="BV40" s="640"/>
      <c r="BW40" s="640"/>
      <c r="BX40" s="640"/>
      <c r="BY40" s="640"/>
      <c r="BZ40" s="640"/>
      <c r="CA40" s="640"/>
      <c r="CB40" s="638"/>
      <c r="CC40" s="638"/>
      <c r="CD40" s="638"/>
      <c r="CE40" s="638"/>
      <c r="CF40" s="638"/>
      <c r="CG40" s="638"/>
      <c r="CH40" s="638"/>
      <c r="CI40" s="638"/>
      <c r="CJ40" s="638"/>
      <c r="CK40" s="638"/>
      <c r="CL40" s="638"/>
      <c r="CM40" s="638"/>
      <c r="CN40" s="638"/>
      <c r="CO40" s="638"/>
      <c r="CP40" s="638"/>
      <c r="CQ40" s="638"/>
      <c r="CR40" s="638"/>
      <c r="CS40" s="638"/>
      <c r="CT40" s="638"/>
      <c r="CU40" s="638"/>
      <c r="CV40" s="638"/>
      <c r="CW40" s="638"/>
      <c r="CX40" s="638"/>
      <c r="CY40" s="638"/>
      <c r="CZ40" s="638"/>
      <c r="DA40" s="638"/>
      <c r="DB40" s="638"/>
      <c r="DC40" s="638"/>
      <c r="DD40" s="638"/>
      <c r="DE40" s="638"/>
      <c r="DF40" s="638"/>
      <c r="DG40" s="638"/>
      <c r="DH40" s="638"/>
      <c r="DI40" s="638"/>
      <c r="DJ40" s="638"/>
      <c r="DK40" s="638"/>
      <c r="DL40" s="638"/>
      <c r="DM40" s="638"/>
      <c r="DN40" s="638"/>
      <c r="DO40" s="638"/>
      <c r="DP40" s="638"/>
      <c r="DQ40" s="638"/>
      <c r="DR40" s="638"/>
      <c r="DS40" s="638"/>
      <c r="DT40" s="638"/>
      <c r="DU40" s="638"/>
      <c r="DV40" s="638"/>
      <c r="DW40" s="638"/>
      <c r="DX40" s="638"/>
      <c r="DY40" s="638"/>
      <c r="DZ40" s="638"/>
      <c r="EA40" s="638"/>
      <c r="EB40" s="638"/>
      <c r="EC40" s="638"/>
      <c r="ED40" s="638"/>
      <c r="EE40" s="638"/>
      <c r="EF40" s="638"/>
      <c r="EG40" s="638"/>
      <c r="EH40" s="638"/>
      <c r="EI40" s="638"/>
      <c r="EJ40" s="638"/>
      <c r="EK40" s="638"/>
      <c r="EL40" s="638"/>
      <c r="EM40" s="638"/>
      <c r="EN40" s="638"/>
      <c r="EO40" s="638"/>
      <c r="EP40" s="638"/>
      <c r="EQ40" s="638"/>
      <c r="ER40" s="638"/>
      <c r="ES40" s="638"/>
      <c r="ET40" s="638"/>
      <c r="EU40" s="638"/>
      <c r="EV40" s="638"/>
      <c r="EW40" s="638"/>
      <c r="EX40" s="638"/>
      <c r="EY40" s="638"/>
      <c r="EZ40" s="638"/>
      <c r="FA40" s="638"/>
      <c r="FB40" s="638"/>
      <c r="FC40" s="638"/>
      <c r="FD40" s="638"/>
      <c r="FE40" s="638"/>
      <c r="FF40" s="638"/>
      <c r="FG40" s="638"/>
      <c r="FH40" s="638"/>
      <c r="FI40" s="638"/>
      <c r="FJ40" s="638"/>
      <c r="FK40" s="638"/>
      <c r="FL40" s="638"/>
      <c r="FM40" s="638"/>
      <c r="FN40" s="638"/>
      <c r="FO40" s="638"/>
      <c r="FP40" s="638"/>
      <c r="FQ40" s="638"/>
      <c r="FR40" s="638"/>
      <c r="FS40" s="638"/>
    </row>
    <row r="41" s="512" customFormat="1" ht="50.1" customHeight="1" spans="1:175">
      <c r="A41" s="535"/>
      <c r="B41" s="536"/>
      <c r="C41" s="536"/>
      <c r="D41" s="536"/>
      <c r="E41" s="536"/>
      <c r="F41" s="536"/>
      <c r="G41" s="536"/>
      <c r="H41" s="536"/>
      <c r="I41" s="536"/>
      <c r="J41" s="536"/>
      <c r="K41" s="536"/>
      <c r="L41" s="544"/>
      <c r="M41" s="551"/>
      <c r="N41" s="551"/>
      <c r="O41" s="551"/>
      <c r="P41" s="552" t="s">
        <v>277</v>
      </c>
      <c r="Q41" s="535"/>
      <c r="R41" s="581" t="s">
        <v>278</v>
      </c>
      <c r="S41" s="582"/>
      <c r="T41" s="536"/>
      <c r="U41" s="583"/>
      <c r="V41" s="584" t="s">
        <v>255</v>
      </c>
      <c r="W41" s="573" t="s">
        <v>240</v>
      </c>
      <c r="X41" s="536"/>
      <c r="Y41" s="536"/>
      <c r="Z41" s="536"/>
      <c r="AA41" s="619"/>
      <c r="AB41" s="617"/>
      <c r="AC41" s="618"/>
      <c r="AD41" s="618"/>
      <c r="AE41" s="618"/>
      <c r="AF41" s="617"/>
      <c r="AG41" s="618"/>
      <c r="AH41" s="618"/>
      <c r="AI41" s="618"/>
      <c r="AJ41" s="618"/>
      <c r="AK41" s="618"/>
      <c r="AL41" s="618"/>
      <c r="AM41" s="618"/>
      <c r="AN41" s="617"/>
      <c r="AO41" s="618"/>
      <c r="AP41" s="618"/>
      <c r="AQ41" s="618"/>
      <c r="AR41" s="617"/>
      <c r="AS41" s="618"/>
      <c r="AT41" s="618"/>
      <c r="AU41" s="618"/>
      <c r="AV41" s="617"/>
      <c r="AW41" s="618"/>
      <c r="AX41" s="618"/>
      <c r="AY41" s="618"/>
      <c r="AZ41" s="617"/>
      <c r="BA41" s="618"/>
      <c r="BB41" s="618"/>
      <c r="BC41" s="618"/>
      <c r="BD41" s="640"/>
      <c r="BE41" s="640"/>
      <c r="BF41" s="640"/>
      <c r="BG41" s="640"/>
      <c r="BH41" s="640"/>
      <c r="BI41" s="640"/>
      <c r="BJ41" s="640"/>
      <c r="BK41" s="640"/>
      <c r="BL41" s="640"/>
      <c r="BM41" s="640"/>
      <c r="BN41" s="640"/>
      <c r="BO41" s="640"/>
      <c r="BP41" s="640"/>
      <c r="BQ41" s="640"/>
      <c r="BR41" s="640"/>
      <c r="BS41" s="640"/>
      <c r="BT41" s="640"/>
      <c r="BU41" s="640"/>
      <c r="BV41" s="640"/>
      <c r="BW41" s="640"/>
      <c r="BX41" s="640"/>
      <c r="BY41" s="640"/>
      <c r="BZ41" s="640"/>
      <c r="CA41" s="640"/>
      <c r="CB41" s="638"/>
      <c r="CC41" s="638"/>
      <c r="CD41" s="638"/>
      <c r="CE41" s="638"/>
      <c r="CF41" s="638"/>
      <c r="CG41" s="638"/>
      <c r="CH41" s="638"/>
      <c r="CI41" s="638"/>
      <c r="CJ41" s="638"/>
      <c r="CK41" s="638"/>
      <c r="CL41" s="638"/>
      <c r="CM41" s="638"/>
      <c r="CN41" s="638"/>
      <c r="CO41" s="638"/>
      <c r="CP41" s="638"/>
      <c r="CQ41" s="638"/>
      <c r="CR41" s="638"/>
      <c r="CS41" s="638"/>
      <c r="CT41" s="638"/>
      <c r="CU41" s="638"/>
      <c r="CV41" s="638"/>
      <c r="CW41" s="638"/>
      <c r="CX41" s="638"/>
      <c r="CY41" s="638"/>
      <c r="CZ41" s="638"/>
      <c r="DA41" s="638"/>
      <c r="DB41" s="638"/>
      <c r="DC41" s="638"/>
      <c r="DD41" s="638"/>
      <c r="DE41" s="638"/>
      <c r="DF41" s="638"/>
      <c r="DG41" s="638"/>
      <c r="DH41" s="638"/>
      <c r="DI41" s="638"/>
      <c r="DJ41" s="638"/>
      <c r="DK41" s="638"/>
      <c r="DL41" s="638"/>
      <c r="DM41" s="638"/>
      <c r="DN41" s="638"/>
      <c r="DO41" s="638"/>
      <c r="DP41" s="638"/>
      <c r="DQ41" s="638"/>
      <c r="DR41" s="638"/>
      <c r="DS41" s="638"/>
      <c r="DT41" s="638"/>
      <c r="DU41" s="638"/>
      <c r="DV41" s="638"/>
      <c r="DW41" s="638"/>
      <c r="DX41" s="638"/>
      <c r="DY41" s="638"/>
      <c r="DZ41" s="638"/>
      <c r="EA41" s="638"/>
      <c r="EB41" s="638"/>
      <c r="EC41" s="638"/>
      <c r="ED41" s="638"/>
      <c r="EE41" s="638"/>
      <c r="EF41" s="638"/>
      <c r="EG41" s="638"/>
      <c r="EH41" s="638"/>
      <c r="EI41" s="638"/>
      <c r="EJ41" s="638"/>
      <c r="EK41" s="638"/>
      <c r="EL41" s="638"/>
      <c r="EM41" s="638"/>
      <c r="EN41" s="638"/>
      <c r="EO41" s="638"/>
      <c r="EP41" s="638"/>
      <c r="EQ41" s="638"/>
      <c r="ER41" s="638"/>
      <c r="ES41" s="638"/>
      <c r="ET41" s="638"/>
      <c r="EU41" s="638"/>
      <c r="EV41" s="638"/>
      <c r="EW41" s="638"/>
      <c r="EX41" s="638"/>
      <c r="EY41" s="638"/>
      <c r="EZ41" s="638"/>
      <c r="FA41" s="638"/>
      <c r="FB41" s="638"/>
      <c r="FC41" s="638"/>
      <c r="FD41" s="638"/>
      <c r="FE41" s="638"/>
      <c r="FF41" s="638"/>
      <c r="FG41" s="638"/>
      <c r="FH41" s="638"/>
      <c r="FI41" s="638"/>
      <c r="FJ41" s="638"/>
      <c r="FK41" s="638"/>
      <c r="FL41" s="638"/>
      <c r="FM41" s="638"/>
      <c r="FN41" s="638"/>
      <c r="FO41" s="638"/>
      <c r="FP41" s="638"/>
      <c r="FQ41" s="638"/>
      <c r="FR41" s="638"/>
      <c r="FS41" s="638"/>
    </row>
    <row r="42" ht="50.1" customHeight="1" spans="1:175">
      <c r="A42" s="533">
        <v>7</v>
      </c>
      <c r="B42" s="534">
        <v>0</v>
      </c>
      <c r="C42" s="534"/>
      <c r="D42" s="534"/>
      <c r="E42" s="534"/>
      <c r="F42" s="534"/>
      <c r="G42" s="534"/>
      <c r="H42" s="534"/>
      <c r="I42" s="534"/>
      <c r="J42" s="534"/>
      <c r="K42" s="534"/>
      <c r="L42" s="540" t="s">
        <v>279</v>
      </c>
      <c r="M42" s="549"/>
      <c r="N42" s="549"/>
      <c r="O42" s="549"/>
      <c r="P42" s="543" t="s">
        <v>151</v>
      </c>
      <c r="Q42" s="578"/>
      <c r="R42" s="561" t="s">
        <v>280</v>
      </c>
      <c r="S42" s="579"/>
      <c r="T42" s="534"/>
      <c r="U42" s="580"/>
      <c r="V42" s="565" t="s">
        <v>239</v>
      </c>
      <c r="W42" s="566" t="s">
        <v>240</v>
      </c>
      <c r="X42" s="534"/>
      <c r="Y42" s="534"/>
      <c r="Z42" s="534"/>
      <c r="AA42" s="616"/>
      <c r="AB42" s="617"/>
      <c r="AC42" s="618">
        <v>1</v>
      </c>
      <c r="AD42" s="618"/>
      <c r="AE42" s="618"/>
      <c r="AF42" s="617"/>
      <c r="AG42" s="618"/>
      <c r="AH42" s="618"/>
      <c r="AI42" s="618"/>
      <c r="AJ42" s="618"/>
      <c r="AK42" s="618"/>
      <c r="AL42" s="618"/>
      <c r="AM42" s="618"/>
      <c r="AN42" s="617"/>
      <c r="AO42" s="618"/>
      <c r="AP42" s="618"/>
      <c r="AQ42" s="618"/>
      <c r="AR42" s="617"/>
      <c r="AS42" s="618"/>
      <c r="AT42" s="618"/>
      <c r="AU42" s="618"/>
      <c r="AV42" s="617"/>
      <c r="AW42" s="618"/>
      <c r="AX42" s="618"/>
      <c r="AY42" s="618"/>
      <c r="AZ42" s="617"/>
      <c r="BA42" s="618"/>
      <c r="BB42" s="618"/>
      <c r="BC42" s="618"/>
      <c r="BD42" s="639"/>
      <c r="BE42" s="639"/>
      <c r="BF42" s="639"/>
      <c r="BG42" s="639"/>
      <c r="BH42" s="639"/>
      <c r="BI42" s="639"/>
      <c r="BJ42" s="639"/>
      <c r="BK42" s="639"/>
      <c r="BL42" s="639"/>
      <c r="BM42" s="639"/>
      <c r="BN42" s="639"/>
      <c r="BO42" s="639"/>
      <c r="BP42" s="639"/>
      <c r="BQ42" s="639"/>
      <c r="BR42" s="639"/>
      <c r="BS42" s="639"/>
      <c r="BT42" s="639"/>
      <c r="BU42" s="639"/>
      <c r="BV42" s="639"/>
      <c r="BW42" s="639"/>
      <c r="BX42" s="639"/>
      <c r="BY42" s="639"/>
      <c r="BZ42" s="639"/>
      <c r="CA42" s="639"/>
      <c r="CB42" s="637"/>
      <c r="CC42" s="637"/>
      <c r="CD42" s="637"/>
      <c r="CE42" s="637"/>
      <c r="CF42" s="637"/>
      <c r="CG42" s="637"/>
      <c r="CH42" s="637"/>
      <c r="CI42" s="637"/>
      <c r="CJ42" s="637"/>
      <c r="CK42" s="637"/>
      <c r="CL42" s="637"/>
      <c r="CM42" s="637"/>
      <c r="CN42" s="637"/>
      <c r="CO42" s="637"/>
      <c r="CP42" s="637"/>
      <c r="CQ42" s="637"/>
      <c r="CR42" s="637"/>
      <c r="CS42" s="637"/>
      <c r="CT42" s="637"/>
      <c r="CU42" s="637"/>
      <c r="CV42" s="637"/>
      <c r="CW42" s="637"/>
      <c r="CX42" s="637"/>
      <c r="CY42" s="637"/>
      <c r="CZ42" s="637"/>
      <c r="DA42" s="637"/>
      <c r="DB42" s="637"/>
      <c r="DC42" s="637"/>
      <c r="DD42" s="637"/>
      <c r="DE42" s="637"/>
      <c r="DF42" s="637"/>
      <c r="DG42" s="637"/>
      <c r="DH42" s="637"/>
      <c r="DI42" s="637"/>
      <c r="DJ42" s="637"/>
      <c r="DK42" s="637"/>
      <c r="DL42" s="637"/>
      <c r="DM42" s="637"/>
      <c r="DN42" s="637"/>
      <c r="DO42" s="637"/>
      <c r="DP42" s="637"/>
      <c r="DQ42" s="637"/>
      <c r="DR42" s="637"/>
      <c r="DS42" s="637"/>
      <c r="DT42" s="637"/>
      <c r="DU42" s="637"/>
      <c r="DV42" s="637"/>
      <c r="DW42" s="637"/>
      <c r="DX42" s="637"/>
      <c r="DY42" s="637"/>
      <c r="DZ42" s="637"/>
      <c r="EA42" s="637"/>
      <c r="EB42" s="637"/>
      <c r="EC42" s="637"/>
      <c r="ED42" s="637"/>
      <c r="EE42" s="637"/>
      <c r="EF42" s="637"/>
      <c r="EG42" s="637"/>
      <c r="EH42" s="637"/>
      <c r="EI42" s="637"/>
      <c r="EJ42" s="637"/>
      <c r="EK42" s="637"/>
      <c r="EL42" s="637"/>
      <c r="EM42" s="637"/>
      <c r="EN42" s="637"/>
      <c r="EO42" s="637"/>
      <c r="EP42" s="637"/>
      <c r="EQ42" s="637"/>
      <c r="ER42" s="637"/>
      <c r="ES42" s="637"/>
      <c r="ET42" s="637"/>
      <c r="EU42" s="637"/>
      <c r="EV42" s="637"/>
      <c r="EW42" s="637"/>
      <c r="EX42" s="637"/>
      <c r="EY42" s="637"/>
      <c r="EZ42" s="637"/>
      <c r="FA42" s="637"/>
      <c r="FB42" s="637"/>
      <c r="FC42" s="637"/>
      <c r="FD42" s="637"/>
      <c r="FE42" s="637"/>
      <c r="FF42" s="637"/>
      <c r="FG42" s="637"/>
      <c r="FH42" s="637"/>
      <c r="FI42" s="637"/>
      <c r="FJ42" s="637"/>
      <c r="FK42" s="637"/>
      <c r="FL42" s="637"/>
      <c r="FM42" s="637"/>
      <c r="FN42" s="637"/>
      <c r="FO42" s="637"/>
      <c r="FP42" s="637"/>
      <c r="FQ42" s="637"/>
      <c r="FR42" s="637"/>
      <c r="FS42" s="637"/>
    </row>
    <row r="43" ht="50.1" customHeight="1" spans="1:175">
      <c r="A43" s="527">
        <v>8</v>
      </c>
      <c r="B43" s="528">
        <v>0</v>
      </c>
      <c r="C43" s="528"/>
      <c r="D43" s="528"/>
      <c r="E43" s="528"/>
      <c r="F43" s="528"/>
      <c r="G43" s="528"/>
      <c r="H43" s="528"/>
      <c r="I43" s="528"/>
      <c r="J43" s="528"/>
      <c r="K43" s="528"/>
      <c r="L43" s="540" t="s">
        <v>281</v>
      </c>
      <c r="M43" s="547"/>
      <c r="N43" s="547"/>
      <c r="O43" s="547"/>
      <c r="P43" s="550" t="s">
        <v>155</v>
      </c>
      <c r="Q43" s="560"/>
      <c r="R43" s="567" t="s">
        <v>282</v>
      </c>
      <c r="S43" s="574"/>
      <c r="T43" s="575"/>
      <c r="U43" s="576"/>
      <c r="V43" s="565" t="s">
        <v>239</v>
      </c>
      <c r="W43" s="566" t="s">
        <v>245</v>
      </c>
      <c r="X43" s="575"/>
      <c r="Y43" s="575"/>
      <c r="Z43" s="575"/>
      <c r="AA43" s="615"/>
      <c r="AB43" s="611"/>
      <c r="AC43" s="613"/>
      <c r="AD43" s="613"/>
      <c r="AE43" s="613"/>
      <c r="AF43" s="611"/>
      <c r="AG43" s="613">
        <v>1</v>
      </c>
      <c r="AH43" s="613"/>
      <c r="AI43" s="613"/>
      <c r="AJ43" s="613"/>
      <c r="AK43" s="613"/>
      <c r="AL43" s="613"/>
      <c r="AM43" s="613"/>
      <c r="AN43" s="611"/>
      <c r="AO43" s="613"/>
      <c r="AP43" s="613"/>
      <c r="AQ43" s="613"/>
      <c r="AR43" s="611"/>
      <c r="AS43" s="613"/>
      <c r="AT43" s="613"/>
      <c r="AU43" s="613"/>
      <c r="AV43" s="611"/>
      <c r="AW43" s="613"/>
      <c r="AX43" s="613"/>
      <c r="AY43" s="613"/>
      <c r="AZ43" s="611"/>
      <c r="BA43" s="613"/>
      <c r="BB43" s="613"/>
      <c r="BC43" s="613"/>
      <c r="BD43" s="637"/>
      <c r="BE43" s="637"/>
      <c r="BF43" s="637"/>
      <c r="BG43" s="637"/>
      <c r="BH43" s="637"/>
      <c r="BI43" s="637"/>
      <c r="BJ43" s="637"/>
      <c r="BK43" s="637"/>
      <c r="BL43" s="637"/>
      <c r="BM43" s="637"/>
      <c r="BN43" s="637"/>
      <c r="BO43" s="637"/>
      <c r="BP43" s="637"/>
      <c r="BQ43" s="637"/>
      <c r="BR43" s="637"/>
      <c r="BS43" s="637"/>
      <c r="BT43" s="637"/>
      <c r="BU43" s="637"/>
      <c r="BV43" s="637"/>
      <c r="BW43" s="637"/>
      <c r="BX43" s="637"/>
      <c r="BY43" s="637"/>
      <c r="BZ43" s="637"/>
      <c r="CA43" s="637"/>
      <c r="CB43" s="637"/>
      <c r="CC43" s="637"/>
      <c r="CD43" s="637"/>
      <c r="CE43" s="637"/>
      <c r="CF43" s="637"/>
      <c r="CG43" s="637"/>
      <c r="CH43" s="637"/>
      <c r="CI43" s="637"/>
      <c r="CJ43" s="637"/>
      <c r="CK43" s="637"/>
      <c r="CL43" s="637"/>
      <c r="CM43" s="637"/>
      <c r="CN43" s="637"/>
      <c r="CO43" s="637"/>
      <c r="CP43" s="637"/>
      <c r="CQ43" s="637"/>
      <c r="CR43" s="637"/>
      <c r="CS43" s="637"/>
      <c r="CT43" s="637"/>
      <c r="CU43" s="637"/>
      <c r="CV43" s="637"/>
      <c r="CW43" s="637"/>
      <c r="CX43" s="637"/>
      <c r="CY43" s="637"/>
      <c r="CZ43" s="637"/>
      <c r="DA43" s="637"/>
      <c r="DB43" s="637"/>
      <c r="DC43" s="637"/>
      <c r="DD43" s="637"/>
      <c r="DE43" s="637"/>
      <c r="DF43" s="637"/>
      <c r="DG43" s="637"/>
      <c r="DH43" s="637"/>
      <c r="DI43" s="637"/>
      <c r="DJ43" s="637"/>
      <c r="DK43" s="637"/>
      <c r="DL43" s="637"/>
      <c r="DM43" s="637"/>
      <c r="DN43" s="637"/>
      <c r="DO43" s="637"/>
      <c r="DP43" s="637"/>
      <c r="DQ43" s="637"/>
      <c r="DR43" s="637"/>
      <c r="DS43" s="637"/>
      <c r="DT43" s="637"/>
      <c r="DU43" s="637"/>
      <c r="DV43" s="637"/>
      <c r="DW43" s="637"/>
      <c r="DX43" s="637"/>
      <c r="DY43" s="637"/>
      <c r="DZ43" s="637"/>
      <c r="EA43" s="637"/>
      <c r="EB43" s="637"/>
      <c r="EC43" s="637"/>
      <c r="ED43" s="637"/>
      <c r="EE43" s="637"/>
      <c r="EF43" s="637"/>
      <c r="EG43" s="637"/>
      <c r="EH43" s="637"/>
      <c r="EI43" s="637"/>
      <c r="EJ43" s="637"/>
      <c r="EK43" s="637"/>
      <c r="EL43" s="637"/>
      <c r="EM43" s="637"/>
      <c r="EN43" s="637"/>
      <c r="EO43" s="637"/>
      <c r="EP43" s="637"/>
      <c r="EQ43" s="637"/>
      <c r="ER43" s="637"/>
      <c r="ES43" s="637"/>
      <c r="ET43" s="637"/>
      <c r="EU43" s="637"/>
      <c r="EV43" s="637"/>
      <c r="EW43" s="637"/>
      <c r="EX43" s="637"/>
      <c r="EY43" s="637"/>
      <c r="EZ43" s="637"/>
      <c r="FA43" s="637"/>
      <c r="FB43" s="637"/>
      <c r="FC43" s="637"/>
      <c r="FD43" s="637"/>
      <c r="FE43" s="637"/>
      <c r="FF43" s="637"/>
      <c r="FG43" s="637"/>
      <c r="FH43" s="637"/>
      <c r="FI43" s="637"/>
      <c r="FJ43" s="637"/>
      <c r="FK43" s="637"/>
      <c r="FL43" s="637"/>
      <c r="FM43" s="637"/>
      <c r="FN43" s="637"/>
      <c r="FO43" s="637"/>
      <c r="FP43" s="637"/>
      <c r="FQ43" s="637"/>
      <c r="FR43" s="637"/>
      <c r="FS43" s="637"/>
    </row>
    <row r="44" s="512" customFormat="1" ht="50.1" customHeight="1" spans="1:175">
      <c r="A44" s="530">
        <v>8</v>
      </c>
      <c r="B44" s="531">
        <v>0</v>
      </c>
      <c r="C44" s="531"/>
      <c r="D44" s="531"/>
      <c r="E44" s="531"/>
      <c r="F44" s="531"/>
      <c r="G44" s="531"/>
      <c r="H44" s="531"/>
      <c r="I44" s="531"/>
      <c r="J44" s="531"/>
      <c r="K44" s="531"/>
      <c r="L44" s="544"/>
      <c r="M44" s="553"/>
      <c r="N44" s="553"/>
      <c r="O44" s="553"/>
      <c r="P44" s="546" t="s">
        <v>159</v>
      </c>
      <c r="Q44" s="544"/>
      <c r="R44" s="568" t="s">
        <v>283</v>
      </c>
      <c r="S44" s="568"/>
      <c r="T44" s="585"/>
      <c r="U44" s="586"/>
      <c r="V44" s="572" t="s">
        <v>239</v>
      </c>
      <c r="W44" s="573" t="s">
        <v>284</v>
      </c>
      <c r="X44" s="585"/>
      <c r="Y44" s="585"/>
      <c r="Z44" s="585"/>
      <c r="AA44" s="620"/>
      <c r="AB44" s="611"/>
      <c r="AC44" s="613"/>
      <c r="AD44" s="613"/>
      <c r="AE44" s="613"/>
      <c r="AF44" s="611"/>
      <c r="AG44" s="613"/>
      <c r="AH44" s="613"/>
      <c r="AI44" s="613"/>
      <c r="AJ44" s="613"/>
      <c r="AK44" s="613">
        <v>1</v>
      </c>
      <c r="AL44" s="613"/>
      <c r="AM44" s="613"/>
      <c r="AN44" s="611"/>
      <c r="AO44" s="613"/>
      <c r="AP44" s="613"/>
      <c r="AQ44" s="613"/>
      <c r="AR44" s="611"/>
      <c r="AS44" s="613"/>
      <c r="AT44" s="613"/>
      <c r="AU44" s="613"/>
      <c r="AV44" s="611"/>
      <c r="AW44" s="613"/>
      <c r="AX44" s="613"/>
      <c r="AY44" s="613"/>
      <c r="AZ44" s="611"/>
      <c r="BA44" s="613"/>
      <c r="BB44" s="613"/>
      <c r="BC44" s="613"/>
      <c r="BD44" s="638"/>
      <c r="BE44" s="638"/>
      <c r="BF44" s="638"/>
      <c r="BG44" s="638"/>
      <c r="BH44" s="638"/>
      <c r="BI44" s="638"/>
      <c r="BJ44" s="638"/>
      <c r="BK44" s="638"/>
      <c r="BL44" s="638"/>
      <c r="BM44" s="638"/>
      <c r="BN44" s="638"/>
      <c r="BO44" s="638"/>
      <c r="BP44" s="638"/>
      <c r="BQ44" s="638"/>
      <c r="BR44" s="638"/>
      <c r="BS44" s="638"/>
      <c r="BT44" s="638"/>
      <c r="BU44" s="638"/>
      <c r="BV44" s="638"/>
      <c r="BW44" s="638"/>
      <c r="BX44" s="638"/>
      <c r="BY44" s="638"/>
      <c r="BZ44" s="638"/>
      <c r="CA44" s="638"/>
      <c r="CB44" s="638"/>
      <c r="CC44" s="638"/>
      <c r="CD44" s="638"/>
      <c r="CE44" s="638"/>
      <c r="CF44" s="638"/>
      <c r="CG44" s="638"/>
      <c r="CH44" s="638"/>
      <c r="CI44" s="638"/>
      <c r="CJ44" s="638"/>
      <c r="CK44" s="638"/>
      <c r="CL44" s="638"/>
      <c r="CM44" s="638"/>
      <c r="CN44" s="638"/>
      <c r="CO44" s="638"/>
      <c r="CP44" s="638"/>
      <c r="CQ44" s="638"/>
      <c r="CR44" s="638"/>
      <c r="CS44" s="638"/>
      <c r="CT44" s="638"/>
      <c r="CU44" s="638"/>
      <c r="CV44" s="638"/>
      <c r="CW44" s="638"/>
      <c r="CX44" s="638"/>
      <c r="CY44" s="638"/>
      <c r="CZ44" s="638"/>
      <c r="DA44" s="638"/>
      <c r="DB44" s="638"/>
      <c r="DC44" s="638"/>
      <c r="DD44" s="638"/>
      <c r="DE44" s="638"/>
      <c r="DF44" s="638"/>
      <c r="DG44" s="638"/>
      <c r="DH44" s="638"/>
      <c r="DI44" s="638"/>
      <c r="DJ44" s="638"/>
      <c r="DK44" s="638"/>
      <c r="DL44" s="638"/>
      <c r="DM44" s="638"/>
      <c r="DN44" s="638"/>
      <c r="DO44" s="638"/>
      <c r="DP44" s="638"/>
      <c r="DQ44" s="638"/>
      <c r="DR44" s="638"/>
      <c r="DS44" s="638"/>
      <c r="DT44" s="638"/>
      <c r="DU44" s="638"/>
      <c r="DV44" s="638"/>
      <c r="DW44" s="638"/>
      <c r="DX44" s="638"/>
      <c r="DY44" s="638"/>
      <c r="DZ44" s="638"/>
      <c r="EA44" s="638"/>
      <c r="EB44" s="638"/>
      <c r="EC44" s="638"/>
      <c r="ED44" s="638"/>
      <c r="EE44" s="638"/>
      <c r="EF44" s="638"/>
      <c r="EG44" s="638"/>
      <c r="EH44" s="638"/>
      <c r="EI44" s="638"/>
      <c r="EJ44" s="638"/>
      <c r="EK44" s="638"/>
      <c r="EL44" s="638"/>
      <c r="EM44" s="638"/>
      <c r="EN44" s="638"/>
      <c r="EO44" s="638"/>
      <c r="EP44" s="638"/>
      <c r="EQ44" s="638"/>
      <c r="ER44" s="638"/>
      <c r="ES44" s="638"/>
      <c r="ET44" s="638"/>
      <c r="EU44" s="638"/>
      <c r="EV44" s="638"/>
      <c r="EW44" s="638"/>
      <c r="EX44" s="638"/>
      <c r="EY44" s="638"/>
      <c r="EZ44" s="638"/>
      <c r="FA44" s="638"/>
      <c r="FB44" s="638"/>
      <c r="FC44" s="638"/>
      <c r="FD44" s="638"/>
      <c r="FE44" s="638"/>
      <c r="FF44" s="638"/>
      <c r="FG44" s="638"/>
      <c r="FH44" s="638"/>
      <c r="FI44" s="638"/>
      <c r="FJ44" s="638"/>
      <c r="FK44" s="638"/>
      <c r="FL44" s="638"/>
      <c r="FM44" s="638"/>
      <c r="FN44" s="638"/>
      <c r="FO44" s="638"/>
      <c r="FP44" s="638"/>
      <c r="FQ44" s="638"/>
      <c r="FR44" s="638"/>
      <c r="FS44" s="638"/>
    </row>
    <row r="45" ht="50.1" customHeight="1" spans="1:175">
      <c r="A45" s="527">
        <v>9</v>
      </c>
      <c r="B45" s="528">
        <v>0</v>
      </c>
      <c r="C45" s="528"/>
      <c r="D45" s="528"/>
      <c r="E45" s="528"/>
      <c r="F45" s="528"/>
      <c r="G45" s="528"/>
      <c r="H45" s="528"/>
      <c r="I45" s="528"/>
      <c r="J45" s="528"/>
      <c r="K45" s="528"/>
      <c r="L45" s="540" t="s">
        <v>285</v>
      </c>
      <c r="M45" s="547"/>
      <c r="N45" s="547"/>
      <c r="O45" s="547"/>
      <c r="P45" s="550" t="s">
        <v>167</v>
      </c>
      <c r="Q45" s="560"/>
      <c r="R45" s="567" t="s">
        <v>286</v>
      </c>
      <c r="S45" s="574"/>
      <c r="T45" s="575"/>
      <c r="U45" s="576"/>
      <c r="V45" s="577" t="s">
        <v>250</v>
      </c>
      <c r="W45" s="566" t="s">
        <v>245</v>
      </c>
      <c r="X45" s="575"/>
      <c r="Y45" s="575"/>
      <c r="Z45" s="575"/>
      <c r="AA45" s="615"/>
      <c r="AB45" s="611"/>
      <c r="AC45" s="613"/>
      <c r="AD45" s="613"/>
      <c r="AE45" s="613"/>
      <c r="AF45" s="611"/>
      <c r="AG45" s="613"/>
      <c r="AH45" s="613"/>
      <c r="AI45" s="613"/>
      <c r="AJ45" s="613"/>
      <c r="AK45" s="613"/>
      <c r="AL45" s="613"/>
      <c r="AM45" s="613"/>
      <c r="AN45" s="611"/>
      <c r="AO45" s="613"/>
      <c r="AP45" s="613"/>
      <c r="AQ45" s="613"/>
      <c r="AR45" s="611"/>
      <c r="AS45" s="613">
        <v>1</v>
      </c>
      <c r="AT45" s="613"/>
      <c r="AU45" s="613"/>
      <c r="AV45" s="611"/>
      <c r="AW45" s="613"/>
      <c r="AX45" s="613"/>
      <c r="AY45" s="613"/>
      <c r="AZ45" s="611"/>
      <c r="BA45" s="613"/>
      <c r="BB45" s="613"/>
      <c r="BC45" s="613"/>
      <c r="BD45" s="637"/>
      <c r="BE45" s="637"/>
      <c r="BF45" s="637"/>
      <c r="BG45" s="637"/>
      <c r="BH45" s="637"/>
      <c r="BI45" s="637"/>
      <c r="BJ45" s="637"/>
      <c r="BK45" s="637"/>
      <c r="BL45" s="637"/>
      <c r="BM45" s="637"/>
      <c r="BN45" s="637"/>
      <c r="BO45" s="637"/>
      <c r="BP45" s="637"/>
      <c r="BQ45" s="637"/>
      <c r="BR45" s="637"/>
      <c r="BS45" s="637"/>
      <c r="BT45" s="637"/>
      <c r="BU45" s="637"/>
      <c r="BV45" s="637"/>
      <c r="BW45" s="637"/>
      <c r="BX45" s="637"/>
      <c r="BY45" s="637"/>
      <c r="BZ45" s="637"/>
      <c r="CA45" s="637"/>
      <c r="CB45" s="637"/>
      <c r="CC45" s="637"/>
      <c r="CD45" s="637"/>
      <c r="CE45" s="637"/>
      <c r="CF45" s="637"/>
      <c r="CG45" s="637"/>
      <c r="CH45" s="637"/>
      <c r="CI45" s="637"/>
      <c r="CJ45" s="637"/>
      <c r="CK45" s="637"/>
      <c r="CL45" s="637"/>
      <c r="CM45" s="637"/>
      <c r="CN45" s="637"/>
      <c r="CO45" s="637"/>
      <c r="CP45" s="637"/>
      <c r="CQ45" s="637"/>
      <c r="CR45" s="637"/>
      <c r="CS45" s="637"/>
      <c r="CT45" s="637"/>
      <c r="CU45" s="637"/>
      <c r="CV45" s="637"/>
      <c r="CW45" s="637"/>
      <c r="CX45" s="637"/>
      <c r="CY45" s="637"/>
      <c r="CZ45" s="637"/>
      <c r="DA45" s="637"/>
      <c r="DB45" s="637"/>
      <c r="DC45" s="637"/>
      <c r="DD45" s="637"/>
      <c r="DE45" s="637"/>
      <c r="DF45" s="637"/>
      <c r="DG45" s="637"/>
      <c r="DH45" s="637"/>
      <c r="DI45" s="637"/>
      <c r="DJ45" s="637"/>
      <c r="DK45" s="637"/>
      <c r="DL45" s="637"/>
      <c r="DM45" s="637"/>
      <c r="DN45" s="637"/>
      <c r="DO45" s="637"/>
      <c r="DP45" s="637"/>
      <c r="DQ45" s="637"/>
      <c r="DR45" s="637"/>
      <c r="DS45" s="637"/>
      <c r="DT45" s="637"/>
      <c r="DU45" s="637"/>
      <c r="DV45" s="637"/>
      <c r="DW45" s="637"/>
      <c r="DX45" s="637"/>
      <c r="DY45" s="637"/>
      <c r="DZ45" s="637"/>
      <c r="EA45" s="637"/>
      <c r="EB45" s="637"/>
      <c r="EC45" s="637"/>
      <c r="ED45" s="637"/>
      <c r="EE45" s="637"/>
      <c r="EF45" s="637"/>
      <c r="EG45" s="637"/>
      <c r="EH45" s="637"/>
      <c r="EI45" s="637"/>
      <c r="EJ45" s="637"/>
      <c r="EK45" s="637"/>
      <c r="EL45" s="637"/>
      <c r="EM45" s="637"/>
      <c r="EN45" s="637"/>
      <c r="EO45" s="637"/>
      <c r="EP45" s="637"/>
      <c r="EQ45" s="637"/>
      <c r="ER45" s="637"/>
      <c r="ES45" s="637"/>
      <c r="ET45" s="637"/>
      <c r="EU45" s="637"/>
      <c r="EV45" s="637"/>
      <c r="EW45" s="637"/>
      <c r="EX45" s="637"/>
      <c r="EY45" s="637"/>
      <c r="EZ45" s="637"/>
      <c r="FA45" s="637"/>
      <c r="FB45" s="637"/>
      <c r="FC45" s="637"/>
      <c r="FD45" s="637"/>
      <c r="FE45" s="637"/>
      <c r="FF45" s="637"/>
      <c r="FG45" s="637"/>
      <c r="FH45" s="637"/>
      <c r="FI45" s="637"/>
      <c r="FJ45" s="637"/>
      <c r="FK45" s="637"/>
      <c r="FL45" s="637"/>
      <c r="FM45" s="637"/>
      <c r="FN45" s="637"/>
      <c r="FO45" s="637"/>
      <c r="FP45" s="637"/>
      <c r="FQ45" s="637"/>
      <c r="FR45" s="637"/>
      <c r="FS45" s="637"/>
    </row>
    <row r="46" ht="50.1" customHeight="1" spans="1:175">
      <c r="A46" s="533">
        <v>10</v>
      </c>
      <c r="B46" s="534">
        <v>0</v>
      </c>
      <c r="C46" s="534"/>
      <c r="D46" s="534"/>
      <c r="E46" s="534"/>
      <c r="F46" s="534"/>
      <c r="G46" s="534"/>
      <c r="H46" s="534"/>
      <c r="I46" s="534"/>
      <c r="J46" s="534"/>
      <c r="K46" s="534"/>
      <c r="L46" s="540" t="s">
        <v>287</v>
      </c>
      <c r="M46" s="549"/>
      <c r="N46" s="549"/>
      <c r="O46" s="549"/>
      <c r="P46" s="550" t="s">
        <v>163</v>
      </c>
      <c r="Q46" s="578"/>
      <c r="R46" s="561" t="s">
        <v>288</v>
      </c>
      <c r="S46" s="579"/>
      <c r="T46" s="534"/>
      <c r="U46" s="580"/>
      <c r="V46" s="549" t="s">
        <v>250</v>
      </c>
      <c r="W46" s="566" t="s">
        <v>240</v>
      </c>
      <c r="X46" s="534"/>
      <c r="Y46" s="534"/>
      <c r="Z46" s="534"/>
      <c r="AA46" s="616"/>
      <c r="AB46" s="617"/>
      <c r="AC46" s="618"/>
      <c r="AD46" s="618"/>
      <c r="AE46" s="618"/>
      <c r="AF46" s="617"/>
      <c r="AG46" s="618"/>
      <c r="AH46" s="618"/>
      <c r="AI46" s="618"/>
      <c r="AJ46" s="618"/>
      <c r="AK46" s="618"/>
      <c r="AL46" s="618"/>
      <c r="AM46" s="618"/>
      <c r="AN46" s="617"/>
      <c r="AO46" s="618">
        <v>1</v>
      </c>
      <c r="AP46" s="618"/>
      <c r="AQ46" s="618"/>
      <c r="AR46" s="617"/>
      <c r="AS46" s="618"/>
      <c r="AT46" s="618"/>
      <c r="AU46" s="618"/>
      <c r="AV46" s="617"/>
      <c r="AW46" s="618"/>
      <c r="AX46" s="618"/>
      <c r="AY46" s="618"/>
      <c r="AZ46" s="617"/>
      <c r="BA46" s="618"/>
      <c r="BB46" s="618"/>
      <c r="BC46" s="618"/>
      <c r="BD46" s="639"/>
      <c r="BE46" s="639"/>
      <c r="BF46" s="639"/>
      <c r="BG46" s="639"/>
      <c r="BH46" s="639"/>
      <c r="BI46" s="639"/>
      <c r="BJ46" s="639"/>
      <c r="BK46" s="639"/>
      <c r="BL46" s="639"/>
      <c r="BM46" s="639"/>
      <c r="BN46" s="639"/>
      <c r="BO46" s="639"/>
      <c r="BP46" s="639"/>
      <c r="BQ46" s="639"/>
      <c r="BR46" s="639"/>
      <c r="BS46" s="639"/>
      <c r="BT46" s="639"/>
      <c r="BU46" s="639"/>
      <c r="BV46" s="639"/>
      <c r="BW46" s="639"/>
      <c r="BX46" s="639"/>
      <c r="BY46" s="639"/>
      <c r="BZ46" s="639"/>
      <c r="CA46" s="639"/>
      <c r="CB46" s="637"/>
      <c r="CC46" s="637"/>
      <c r="CD46" s="637"/>
      <c r="CE46" s="637"/>
      <c r="CF46" s="637"/>
      <c r="CG46" s="637"/>
      <c r="CH46" s="637"/>
      <c r="CI46" s="637"/>
      <c r="CJ46" s="637"/>
      <c r="CK46" s="637"/>
      <c r="CL46" s="637"/>
      <c r="CM46" s="637"/>
      <c r="CN46" s="637"/>
      <c r="CO46" s="637"/>
      <c r="CP46" s="637"/>
      <c r="CQ46" s="637"/>
      <c r="CR46" s="637"/>
      <c r="CS46" s="637"/>
      <c r="CT46" s="637"/>
      <c r="CU46" s="637"/>
      <c r="CV46" s="637"/>
      <c r="CW46" s="637"/>
      <c r="CX46" s="637"/>
      <c r="CY46" s="637"/>
      <c r="CZ46" s="637"/>
      <c r="DA46" s="637"/>
      <c r="DB46" s="637"/>
      <c r="DC46" s="637"/>
      <c r="DD46" s="637"/>
      <c r="DE46" s="637"/>
      <c r="DF46" s="637"/>
      <c r="DG46" s="637"/>
      <c r="DH46" s="637"/>
      <c r="DI46" s="637"/>
      <c r="DJ46" s="637"/>
      <c r="DK46" s="637"/>
      <c r="DL46" s="637"/>
      <c r="DM46" s="637"/>
      <c r="DN46" s="637"/>
      <c r="DO46" s="637"/>
      <c r="DP46" s="637"/>
      <c r="DQ46" s="637"/>
      <c r="DR46" s="637"/>
      <c r="DS46" s="637"/>
      <c r="DT46" s="637"/>
      <c r="DU46" s="637"/>
      <c r="DV46" s="637"/>
      <c r="DW46" s="637"/>
      <c r="DX46" s="637"/>
      <c r="DY46" s="637"/>
      <c r="DZ46" s="637"/>
      <c r="EA46" s="637"/>
      <c r="EB46" s="637"/>
      <c r="EC46" s="637"/>
      <c r="ED46" s="637"/>
      <c r="EE46" s="637"/>
      <c r="EF46" s="637"/>
      <c r="EG46" s="637"/>
      <c r="EH46" s="637"/>
      <c r="EI46" s="637"/>
      <c r="EJ46" s="637"/>
      <c r="EK46" s="637"/>
      <c r="EL46" s="637"/>
      <c r="EM46" s="637"/>
      <c r="EN46" s="637"/>
      <c r="EO46" s="637"/>
      <c r="EP46" s="637"/>
      <c r="EQ46" s="637"/>
      <c r="ER46" s="637"/>
      <c r="ES46" s="637"/>
      <c r="ET46" s="637"/>
      <c r="EU46" s="637"/>
      <c r="EV46" s="637"/>
      <c r="EW46" s="637"/>
      <c r="EX46" s="637"/>
      <c r="EY46" s="637"/>
      <c r="EZ46" s="637"/>
      <c r="FA46" s="637"/>
      <c r="FB46" s="637"/>
      <c r="FC46" s="637"/>
      <c r="FD46" s="637"/>
      <c r="FE46" s="637"/>
      <c r="FF46" s="637"/>
      <c r="FG46" s="637"/>
      <c r="FH46" s="637"/>
      <c r="FI46" s="637"/>
      <c r="FJ46" s="637"/>
      <c r="FK46" s="637"/>
      <c r="FL46" s="637"/>
      <c r="FM46" s="637"/>
      <c r="FN46" s="637"/>
      <c r="FO46" s="637"/>
      <c r="FP46" s="637"/>
      <c r="FQ46" s="637"/>
      <c r="FR46" s="637"/>
      <c r="FS46" s="637"/>
    </row>
    <row r="47" ht="50.1" customHeight="1" spans="1:175">
      <c r="A47" s="533">
        <v>7</v>
      </c>
      <c r="B47" s="534">
        <v>0</v>
      </c>
      <c r="C47" s="534"/>
      <c r="D47" s="534"/>
      <c r="E47" s="534"/>
      <c r="F47" s="534"/>
      <c r="G47" s="534"/>
      <c r="H47" s="534"/>
      <c r="I47" s="534"/>
      <c r="J47" s="534"/>
      <c r="K47" s="534"/>
      <c r="L47" s="540" t="s">
        <v>289</v>
      </c>
      <c r="M47" s="549"/>
      <c r="N47" s="549"/>
      <c r="O47" s="549"/>
      <c r="P47" s="550" t="s">
        <v>175</v>
      </c>
      <c r="Q47" s="578"/>
      <c r="R47" s="567" t="s">
        <v>290</v>
      </c>
      <c r="S47" s="579"/>
      <c r="T47" s="534"/>
      <c r="U47" s="580"/>
      <c r="V47" s="549" t="s">
        <v>255</v>
      </c>
      <c r="W47" s="566" t="s">
        <v>245</v>
      </c>
      <c r="X47" s="534"/>
      <c r="Y47" s="534"/>
      <c r="Z47" s="534"/>
      <c r="AA47" s="616"/>
      <c r="AB47" s="617"/>
      <c r="AC47" s="618"/>
      <c r="AD47" s="618"/>
      <c r="AE47" s="618"/>
      <c r="AF47" s="617"/>
      <c r="AG47" s="618"/>
      <c r="AH47" s="618"/>
      <c r="AI47" s="618"/>
      <c r="AJ47" s="618"/>
      <c r="AK47" s="618"/>
      <c r="AL47" s="618"/>
      <c r="AM47" s="618"/>
      <c r="AN47" s="617"/>
      <c r="AO47" s="618"/>
      <c r="AP47" s="618"/>
      <c r="AQ47" s="618"/>
      <c r="AR47" s="617"/>
      <c r="AS47" s="618"/>
      <c r="AT47" s="618"/>
      <c r="AU47" s="618"/>
      <c r="AV47" s="617"/>
      <c r="AW47" s="618"/>
      <c r="AX47" s="618"/>
      <c r="AY47" s="618"/>
      <c r="AZ47" s="617"/>
      <c r="BA47" s="618">
        <v>1</v>
      </c>
      <c r="BB47" s="618"/>
      <c r="BC47" s="618"/>
      <c r="BD47" s="639"/>
      <c r="BE47" s="639"/>
      <c r="BF47" s="639"/>
      <c r="BG47" s="639"/>
      <c r="BH47" s="639"/>
      <c r="BI47" s="639"/>
      <c r="BJ47" s="639"/>
      <c r="BK47" s="639"/>
      <c r="BL47" s="639"/>
      <c r="BM47" s="639"/>
      <c r="BN47" s="639"/>
      <c r="BO47" s="639"/>
      <c r="BP47" s="639"/>
      <c r="BQ47" s="639"/>
      <c r="BR47" s="639"/>
      <c r="BS47" s="639"/>
      <c r="BT47" s="639"/>
      <c r="BU47" s="639"/>
      <c r="BV47" s="639"/>
      <c r="BW47" s="639"/>
      <c r="BX47" s="639"/>
      <c r="BY47" s="639"/>
      <c r="BZ47" s="639"/>
      <c r="CA47" s="639"/>
      <c r="CB47" s="637"/>
      <c r="CC47" s="637"/>
      <c r="CD47" s="637"/>
      <c r="CE47" s="637"/>
      <c r="CF47" s="637"/>
      <c r="CG47" s="637"/>
      <c r="CH47" s="637"/>
      <c r="CI47" s="637"/>
      <c r="CJ47" s="637"/>
      <c r="CK47" s="637"/>
      <c r="CL47" s="637"/>
      <c r="CM47" s="637"/>
      <c r="CN47" s="637"/>
      <c r="CO47" s="637"/>
      <c r="CP47" s="637"/>
      <c r="CQ47" s="637"/>
      <c r="CR47" s="637"/>
      <c r="CS47" s="637"/>
      <c r="CT47" s="637"/>
      <c r="CU47" s="637"/>
      <c r="CV47" s="637"/>
      <c r="CW47" s="637"/>
      <c r="CX47" s="637"/>
      <c r="CY47" s="637"/>
      <c r="CZ47" s="637"/>
      <c r="DA47" s="637"/>
      <c r="DB47" s="637"/>
      <c r="DC47" s="637"/>
      <c r="DD47" s="637"/>
      <c r="DE47" s="637"/>
      <c r="DF47" s="637"/>
      <c r="DG47" s="637"/>
      <c r="DH47" s="637"/>
      <c r="DI47" s="637"/>
      <c r="DJ47" s="637"/>
      <c r="DK47" s="637"/>
      <c r="DL47" s="637"/>
      <c r="DM47" s="637"/>
      <c r="DN47" s="637"/>
      <c r="DO47" s="637"/>
      <c r="DP47" s="637"/>
      <c r="DQ47" s="637"/>
      <c r="DR47" s="637"/>
      <c r="DS47" s="637"/>
      <c r="DT47" s="637"/>
      <c r="DU47" s="637"/>
      <c r="DV47" s="637"/>
      <c r="DW47" s="637"/>
      <c r="DX47" s="637"/>
      <c r="DY47" s="637"/>
      <c r="DZ47" s="637"/>
      <c r="EA47" s="637"/>
      <c r="EB47" s="637"/>
      <c r="EC47" s="637"/>
      <c r="ED47" s="637"/>
      <c r="EE47" s="637"/>
      <c r="EF47" s="637"/>
      <c r="EG47" s="637"/>
      <c r="EH47" s="637"/>
      <c r="EI47" s="637"/>
      <c r="EJ47" s="637"/>
      <c r="EK47" s="637"/>
      <c r="EL47" s="637"/>
      <c r="EM47" s="637"/>
      <c r="EN47" s="637"/>
      <c r="EO47" s="637"/>
      <c r="EP47" s="637"/>
      <c r="EQ47" s="637"/>
      <c r="ER47" s="637"/>
      <c r="ES47" s="637"/>
      <c r="ET47" s="637"/>
      <c r="EU47" s="637"/>
      <c r="EV47" s="637"/>
      <c r="EW47" s="637"/>
      <c r="EX47" s="637"/>
      <c r="EY47" s="637"/>
      <c r="EZ47" s="637"/>
      <c r="FA47" s="637"/>
      <c r="FB47" s="637"/>
      <c r="FC47" s="637"/>
      <c r="FD47" s="637"/>
      <c r="FE47" s="637"/>
      <c r="FF47" s="637"/>
      <c r="FG47" s="637"/>
      <c r="FH47" s="637"/>
      <c r="FI47" s="637"/>
      <c r="FJ47" s="637"/>
      <c r="FK47" s="637"/>
      <c r="FL47" s="637"/>
      <c r="FM47" s="637"/>
      <c r="FN47" s="637"/>
      <c r="FO47" s="637"/>
      <c r="FP47" s="637"/>
      <c r="FQ47" s="637"/>
      <c r="FR47" s="637"/>
      <c r="FS47" s="637"/>
    </row>
    <row r="48" ht="50.1" customHeight="1" spans="1:175">
      <c r="A48" s="533">
        <v>10</v>
      </c>
      <c r="B48" s="534">
        <v>0</v>
      </c>
      <c r="C48" s="534"/>
      <c r="D48" s="534"/>
      <c r="E48" s="534"/>
      <c r="F48" s="534"/>
      <c r="G48" s="534"/>
      <c r="H48" s="534"/>
      <c r="I48" s="534"/>
      <c r="J48" s="534"/>
      <c r="K48" s="534"/>
      <c r="L48" s="540" t="s">
        <v>291</v>
      </c>
      <c r="M48" s="549"/>
      <c r="N48" s="549"/>
      <c r="O48" s="549"/>
      <c r="P48" s="550" t="s">
        <v>171</v>
      </c>
      <c r="Q48" s="578"/>
      <c r="R48" s="561" t="s">
        <v>292</v>
      </c>
      <c r="S48" s="579"/>
      <c r="T48" s="534"/>
      <c r="U48" s="580"/>
      <c r="V48" s="549" t="s">
        <v>255</v>
      </c>
      <c r="W48" s="566" t="s">
        <v>240</v>
      </c>
      <c r="X48" s="534"/>
      <c r="Y48" s="534"/>
      <c r="Z48" s="534"/>
      <c r="AA48" s="616"/>
      <c r="AB48" s="617"/>
      <c r="AC48" s="618"/>
      <c r="AD48" s="618"/>
      <c r="AE48" s="618"/>
      <c r="AF48" s="617"/>
      <c r="AG48" s="618"/>
      <c r="AH48" s="618"/>
      <c r="AI48" s="618"/>
      <c r="AJ48" s="618"/>
      <c r="AK48" s="618"/>
      <c r="AL48" s="618"/>
      <c r="AM48" s="618"/>
      <c r="AN48" s="617"/>
      <c r="AO48" s="618"/>
      <c r="AP48" s="618"/>
      <c r="AQ48" s="618"/>
      <c r="AR48" s="617"/>
      <c r="AS48" s="618"/>
      <c r="AT48" s="618"/>
      <c r="AU48" s="618"/>
      <c r="AV48" s="617"/>
      <c r="AW48" s="618">
        <v>1</v>
      </c>
      <c r="AX48" s="618"/>
      <c r="AY48" s="618"/>
      <c r="AZ48" s="617"/>
      <c r="BA48" s="618"/>
      <c r="BB48" s="618"/>
      <c r="BC48" s="618"/>
      <c r="BD48" s="639"/>
      <c r="BE48" s="639"/>
      <c r="BF48" s="639"/>
      <c r="BG48" s="639"/>
      <c r="BH48" s="639"/>
      <c r="BI48" s="639"/>
      <c r="BJ48" s="639"/>
      <c r="BK48" s="639"/>
      <c r="BL48" s="639"/>
      <c r="BM48" s="639"/>
      <c r="BN48" s="639"/>
      <c r="BO48" s="639"/>
      <c r="BP48" s="639"/>
      <c r="BQ48" s="639"/>
      <c r="BR48" s="639"/>
      <c r="BS48" s="639"/>
      <c r="BT48" s="639"/>
      <c r="BU48" s="639"/>
      <c r="BV48" s="639"/>
      <c r="BW48" s="639"/>
      <c r="BX48" s="639"/>
      <c r="BY48" s="639"/>
      <c r="BZ48" s="639"/>
      <c r="CA48" s="639"/>
      <c r="CB48" s="637"/>
      <c r="CC48" s="637"/>
      <c r="CD48" s="637"/>
      <c r="CE48" s="637"/>
      <c r="CF48" s="637"/>
      <c r="CG48" s="637"/>
      <c r="CH48" s="637"/>
      <c r="CI48" s="637"/>
      <c r="CJ48" s="637"/>
      <c r="CK48" s="637"/>
      <c r="CL48" s="637"/>
      <c r="CM48" s="637"/>
      <c r="CN48" s="637"/>
      <c r="CO48" s="637"/>
      <c r="CP48" s="637"/>
      <c r="CQ48" s="637"/>
      <c r="CR48" s="637"/>
      <c r="CS48" s="637"/>
      <c r="CT48" s="637"/>
      <c r="CU48" s="637"/>
      <c r="CV48" s="637"/>
      <c r="CW48" s="637"/>
      <c r="CX48" s="637"/>
      <c r="CY48" s="637"/>
      <c r="CZ48" s="637"/>
      <c r="DA48" s="637"/>
      <c r="DB48" s="637"/>
      <c r="DC48" s="637"/>
      <c r="DD48" s="637"/>
      <c r="DE48" s="637"/>
      <c r="DF48" s="637"/>
      <c r="DG48" s="637"/>
      <c r="DH48" s="637"/>
      <c r="DI48" s="637"/>
      <c r="DJ48" s="637"/>
      <c r="DK48" s="637"/>
      <c r="DL48" s="637"/>
      <c r="DM48" s="637"/>
      <c r="DN48" s="637"/>
      <c r="DO48" s="637"/>
      <c r="DP48" s="637"/>
      <c r="DQ48" s="637"/>
      <c r="DR48" s="637"/>
      <c r="DS48" s="637"/>
      <c r="DT48" s="637"/>
      <c r="DU48" s="637"/>
      <c r="DV48" s="637"/>
      <c r="DW48" s="637"/>
      <c r="DX48" s="637"/>
      <c r="DY48" s="637"/>
      <c r="DZ48" s="637"/>
      <c r="EA48" s="637"/>
      <c r="EB48" s="637"/>
      <c r="EC48" s="637"/>
      <c r="ED48" s="637"/>
      <c r="EE48" s="637"/>
      <c r="EF48" s="637"/>
      <c r="EG48" s="637"/>
      <c r="EH48" s="637"/>
      <c r="EI48" s="637"/>
      <c r="EJ48" s="637"/>
      <c r="EK48" s="637"/>
      <c r="EL48" s="637"/>
      <c r="EM48" s="637"/>
      <c r="EN48" s="637"/>
      <c r="EO48" s="637"/>
      <c r="EP48" s="637"/>
      <c r="EQ48" s="637"/>
      <c r="ER48" s="637"/>
      <c r="ES48" s="637"/>
      <c r="ET48" s="637"/>
      <c r="EU48" s="637"/>
      <c r="EV48" s="637"/>
      <c r="EW48" s="637"/>
      <c r="EX48" s="637"/>
      <c r="EY48" s="637"/>
      <c r="EZ48" s="637"/>
      <c r="FA48" s="637"/>
      <c r="FB48" s="637"/>
      <c r="FC48" s="637"/>
      <c r="FD48" s="637"/>
      <c r="FE48" s="637"/>
      <c r="FF48" s="637"/>
      <c r="FG48" s="637"/>
      <c r="FH48" s="637"/>
      <c r="FI48" s="637"/>
      <c r="FJ48" s="637"/>
      <c r="FK48" s="637"/>
      <c r="FL48" s="637"/>
      <c r="FM48" s="637"/>
      <c r="FN48" s="637"/>
      <c r="FO48" s="637"/>
      <c r="FP48" s="637"/>
      <c r="FQ48" s="637"/>
      <c r="FR48" s="637"/>
      <c r="FS48" s="637"/>
    </row>
    <row r="49" ht="50.1" customHeight="1" spans="1:175">
      <c r="A49" s="533">
        <v>7</v>
      </c>
      <c r="B49" s="534">
        <v>0</v>
      </c>
      <c r="C49" s="534"/>
      <c r="D49" s="534"/>
      <c r="E49" s="534"/>
      <c r="F49" s="534"/>
      <c r="G49" s="534"/>
      <c r="H49" s="534"/>
      <c r="I49" s="534"/>
      <c r="J49" s="534"/>
      <c r="K49" s="534"/>
      <c r="L49" s="540" t="s">
        <v>293</v>
      </c>
      <c r="M49" s="549"/>
      <c r="N49" s="549"/>
      <c r="O49" s="549"/>
      <c r="P49" s="543" t="s">
        <v>294</v>
      </c>
      <c r="Q49" s="578"/>
      <c r="R49" s="561" t="s">
        <v>280</v>
      </c>
      <c r="S49" s="579"/>
      <c r="T49" s="534"/>
      <c r="U49" s="580"/>
      <c r="V49" s="565" t="s">
        <v>239</v>
      </c>
      <c r="W49" s="566" t="s">
        <v>240</v>
      </c>
      <c r="X49" s="534"/>
      <c r="Y49" s="534"/>
      <c r="Z49" s="534"/>
      <c r="AA49" s="616"/>
      <c r="AB49" s="617"/>
      <c r="AC49" s="618"/>
      <c r="AD49" s="618"/>
      <c r="AE49" s="618"/>
      <c r="AF49" s="617"/>
      <c r="AG49" s="618"/>
      <c r="AH49" s="618"/>
      <c r="AI49" s="618"/>
      <c r="AJ49" s="618"/>
      <c r="AK49" s="618"/>
      <c r="AL49" s="618"/>
      <c r="AM49" s="618"/>
      <c r="AN49" s="617"/>
      <c r="AO49" s="618"/>
      <c r="AP49" s="618"/>
      <c r="AQ49" s="618"/>
      <c r="AR49" s="617"/>
      <c r="AS49" s="618"/>
      <c r="AT49" s="618"/>
      <c r="AU49" s="618"/>
      <c r="AV49" s="617"/>
      <c r="AW49" s="618"/>
      <c r="AX49" s="618"/>
      <c r="AY49" s="618"/>
      <c r="AZ49" s="617"/>
      <c r="BA49" s="618"/>
      <c r="BB49" s="618"/>
      <c r="BC49" s="618"/>
      <c r="BD49" s="639"/>
      <c r="BE49" s="639">
        <v>1</v>
      </c>
      <c r="BF49" s="639"/>
      <c r="BG49" s="639"/>
      <c r="BH49" s="639"/>
      <c r="BI49" s="639"/>
      <c r="BJ49" s="639"/>
      <c r="BK49" s="639"/>
      <c r="BL49" s="639"/>
      <c r="BM49" s="639">
        <v>1</v>
      </c>
      <c r="BN49" s="639"/>
      <c r="BO49" s="639"/>
      <c r="BP49" s="639"/>
      <c r="BQ49" s="639"/>
      <c r="BR49" s="639"/>
      <c r="BS49" s="639"/>
      <c r="BT49" s="639"/>
      <c r="BU49" s="639"/>
      <c r="BV49" s="639"/>
      <c r="BW49" s="639"/>
      <c r="BX49" s="639"/>
      <c r="BY49" s="639"/>
      <c r="BZ49" s="639"/>
      <c r="CA49" s="639"/>
      <c r="CB49" s="637"/>
      <c r="CC49" s="637"/>
      <c r="CD49" s="637"/>
      <c r="CE49" s="637"/>
      <c r="CF49" s="637"/>
      <c r="CG49" s="637"/>
      <c r="CH49" s="637"/>
      <c r="CI49" s="637"/>
      <c r="CJ49" s="637"/>
      <c r="CK49" s="637"/>
      <c r="CL49" s="637"/>
      <c r="CM49" s="637"/>
      <c r="CN49" s="637"/>
      <c r="CO49" s="637"/>
      <c r="CP49" s="637"/>
      <c r="CQ49" s="637"/>
      <c r="CR49" s="637"/>
      <c r="CS49" s="637"/>
      <c r="CT49" s="637"/>
      <c r="CU49" s="637"/>
      <c r="CV49" s="637"/>
      <c r="CW49" s="637"/>
      <c r="CX49" s="637"/>
      <c r="CY49" s="637"/>
      <c r="CZ49" s="637"/>
      <c r="DA49" s="637"/>
      <c r="DB49" s="637"/>
      <c r="DC49" s="637"/>
      <c r="DD49" s="637"/>
      <c r="DE49" s="637"/>
      <c r="DF49" s="637"/>
      <c r="DG49" s="637"/>
      <c r="DH49" s="637"/>
      <c r="DI49" s="637"/>
      <c r="DJ49" s="637"/>
      <c r="DK49" s="637"/>
      <c r="DL49" s="637"/>
      <c r="DM49" s="637"/>
      <c r="DN49" s="637"/>
      <c r="DO49" s="637"/>
      <c r="DP49" s="637"/>
      <c r="DQ49" s="637"/>
      <c r="DR49" s="637"/>
      <c r="DS49" s="637"/>
      <c r="DT49" s="637"/>
      <c r="DU49" s="637"/>
      <c r="DV49" s="637"/>
      <c r="DW49" s="637"/>
      <c r="DX49" s="637"/>
      <c r="DY49" s="637"/>
      <c r="DZ49" s="637"/>
      <c r="EA49" s="637"/>
      <c r="EB49" s="637"/>
      <c r="EC49" s="637"/>
      <c r="ED49" s="637"/>
      <c r="EE49" s="637"/>
      <c r="EF49" s="637"/>
      <c r="EG49" s="637"/>
      <c r="EH49" s="637"/>
      <c r="EI49" s="637"/>
      <c r="EJ49" s="637"/>
      <c r="EK49" s="637"/>
      <c r="EL49" s="637"/>
      <c r="EM49" s="637"/>
      <c r="EN49" s="637"/>
      <c r="EO49" s="637"/>
      <c r="EP49" s="637"/>
      <c r="EQ49" s="637"/>
      <c r="ER49" s="637"/>
      <c r="ES49" s="637"/>
      <c r="ET49" s="637"/>
      <c r="EU49" s="637"/>
      <c r="EV49" s="637"/>
      <c r="EW49" s="637"/>
      <c r="EX49" s="637"/>
      <c r="EY49" s="637"/>
      <c r="EZ49" s="637"/>
      <c r="FA49" s="637"/>
      <c r="FB49" s="637"/>
      <c r="FC49" s="637"/>
      <c r="FD49" s="637"/>
      <c r="FE49" s="637"/>
      <c r="FF49" s="637"/>
      <c r="FG49" s="637"/>
      <c r="FH49" s="637"/>
      <c r="FI49" s="637"/>
      <c r="FJ49" s="637"/>
      <c r="FK49" s="637"/>
      <c r="FL49" s="637"/>
      <c r="FM49" s="637"/>
      <c r="FN49" s="637"/>
      <c r="FO49" s="637"/>
      <c r="FP49" s="637"/>
      <c r="FQ49" s="637"/>
      <c r="FR49" s="637"/>
      <c r="FS49" s="637"/>
    </row>
    <row r="50" ht="50.1" customHeight="1" spans="1:175">
      <c r="A50" s="527">
        <v>8</v>
      </c>
      <c r="B50" s="528">
        <v>0</v>
      </c>
      <c r="C50" s="528"/>
      <c r="D50" s="528"/>
      <c r="E50" s="528"/>
      <c r="F50" s="528"/>
      <c r="G50" s="528"/>
      <c r="H50" s="528"/>
      <c r="I50" s="528"/>
      <c r="J50" s="528"/>
      <c r="K50" s="528"/>
      <c r="L50" s="540" t="s">
        <v>295</v>
      </c>
      <c r="M50" s="547"/>
      <c r="N50" s="547"/>
      <c r="O50" s="547"/>
      <c r="P50" s="550" t="s">
        <v>183</v>
      </c>
      <c r="Q50" s="560"/>
      <c r="R50" s="567" t="s">
        <v>296</v>
      </c>
      <c r="S50" s="574"/>
      <c r="T50" s="575"/>
      <c r="U50" s="576"/>
      <c r="V50" s="565" t="s">
        <v>239</v>
      </c>
      <c r="W50" s="566" t="s">
        <v>245</v>
      </c>
      <c r="X50" s="575"/>
      <c r="Y50" s="575"/>
      <c r="Z50" s="575"/>
      <c r="AA50" s="615"/>
      <c r="AB50" s="611"/>
      <c r="AC50" s="613"/>
      <c r="AD50" s="613"/>
      <c r="AE50" s="613"/>
      <c r="AF50" s="611"/>
      <c r="AG50" s="613"/>
      <c r="AH50" s="613"/>
      <c r="AI50" s="613"/>
      <c r="AJ50" s="613"/>
      <c r="AK50" s="613"/>
      <c r="AL50" s="613"/>
      <c r="AM50" s="613"/>
      <c r="AN50" s="611"/>
      <c r="AO50" s="613"/>
      <c r="AP50" s="613"/>
      <c r="AQ50" s="613"/>
      <c r="AR50" s="611"/>
      <c r="AS50" s="613"/>
      <c r="AT50" s="613"/>
      <c r="AU50" s="613"/>
      <c r="AV50" s="611"/>
      <c r="AW50" s="613"/>
      <c r="AX50" s="613"/>
      <c r="AY50" s="613"/>
      <c r="AZ50" s="611"/>
      <c r="BA50" s="613"/>
      <c r="BB50" s="613"/>
      <c r="BC50" s="613"/>
      <c r="BD50" s="637"/>
      <c r="BE50" s="637"/>
      <c r="BF50" s="637"/>
      <c r="BG50" s="637"/>
      <c r="BH50" s="637"/>
      <c r="BI50" s="637">
        <v>1</v>
      </c>
      <c r="BJ50" s="637"/>
      <c r="BK50" s="637"/>
      <c r="BL50" s="637"/>
      <c r="BM50" s="637"/>
      <c r="BN50" s="637"/>
      <c r="BO50" s="637"/>
      <c r="BP50" s="637"/>
      <c r="BQ50" s="637">
        <v>1</v>
      </c>
      <c r="BR50" s="637"/>
      <c r="BS50" s="637"/>
      <c r="BT50" s="637"/>
      <c r="BU50" s="637"/>
      <c r="BV50" s="637"/>
      <c r="BW50" s="637"/>
      <c r="BX50" s="637"/>
      <c r="BY50" s="637"/>
      <c r="BZ50" s="637"/>
      <c r="CA50" s="637"/>
      <c r="CB50" s="637"/>
      <c r="CC50" s="637"/>
      <c r="CD50" s="637"/>
      <c r="CE50" s="637"/>
      <c r="CF50" s="637"/>
      <c r="CG50" s="637"/>
      <c r="CH50" s="637"/>
      <c r="CI50" s="637"/>
      <c r="CJ50" s="637"/>
      <c r="CK50" s="637"/>
      <c r="CL50" s="637"/>
      <c r="CM50" s="637"/>
      <c r="CN50" s="637"/>
      <c r="CO50" s="637"/>
      <c r="CP50" s="637"/>
      <c r="CQ50" s="637"/>
      <c r="CR50" s="637"/>
      <c r="CS50" s="637"/>
      <c r="CT50" s="637"/>
      <c r="CU50" s="637"/>
      <c r="CV50" s="637"/>
      <c r="CW50" s="637"/>
      <c r="CX50" s="637"/>
      <c r="CY50" s="637"/>
      <c r="CZ50" s="637"/>
      <c r="DA50" s="637"/>
      <c r="DB50" s="637"/>
      <c r="DC50" s="637"/>
      <c r="DD50" s="637"/>
      <c r="DE50" s="637"/>
      <c r="DF50" s="637"/>
      <c r="DG50" s="637"/>
      <c r="DH50" s="637"/>
      <c r="DI50" s="637"/>
      <c r="DJ50" s="637"/>
      <c r="DK50" s="637"/>
      <c r="DL50" s="637"/>
      <c r="DM50" s="637"/>
      <c r="DN50" s="637"/>
      <c r="DO50" s="637"/>
      <c r="DP50" s="637"/>
      <c r="DQ50" s="637"/>
      <c r="DR50" s="637"/>
      <c r="DS50" s="637"/>
      <c r="DT50" s="637"/>
      <c r="DU50" s="637"/>
      <c r="DV50" s="637"/>
      <c r="DW50" s="637"/>
      <c r="DX50" s="637"/>
      <c r="DY50" s="637"/>
      <c r="DZ50" s="637"/>
      <c r="EA50" s="637"/>
      <c r="EB50" s="637"/>
      <c r="EC50" s="637"/>
      <c r="ED50" s="637"/>
      <c r="EE50" s="637"/>
      <c r="EF50" s="637"/>
      <c r="EG50" s="637"/>
      <c r="EH50" s="637"/>
      <c r="EI50" s="637"/>
      <c r="EJ50" s="637"/>
      <c r="EK50" s="637"/>
      <c r="EL50" s="637"/>
      <c r="EM50" s="637"/>
      <c r="EN50" s="637"/>
      <c r="EO50" s="637"/>
      <c r="EP50" s="637"/>
      <c r="EQ50" s="637"/>
      <c r="ER50" s="637"/>
      <c r="ES50" s="637"/>
      <c r="ET50" s="637"/>
      <c r="EU50" s="637"/>
      <c r="EV50" s="637"/>
      <c r="EW50" s="637"/>
      <c r="EX50" s="637"/>
      <c r="EY50" s="637"/>
      <c r="EZ50" s="637"/>
      <c r="FA50" s="637"/>
      <c r="FB50" s="637"/>
      <c r="FC50" s="637"/>
      <c r="FD50" s="637"/>
      <c r="FE50" s="637"/>
      <c r="FF50" s="637"/>
      <c r="FG50" s="637"/>
      <c r="FH50" s="637"/>
      <c r="FI50" s="637"/>
      <c r="FJ50" s="637"/>
      <c r="FK50" s="637"/>
      <c r="FL50" s="637"/>
      <c r="FM50" s="637"/>
      <c r="FN50" s="637"/>
      <c r="FO50" s="637"/>
      <c r="FP50" s="637"/>
      <c r="FQ50" s="637"/>
      <c r="FR50" s="637"/>
      <c r="FS50" s="637"/>
    </row>
    <row r="51" ht="50.1" customHeight="1" spans="1:175">
      <c r="A51" s="527">
        <v>9</v>
      </c>
      <c r="B51" s="528">
        <v>0</v>
      </c>
      <c r="C51" s="528"/>
      <c r="D51" s="528"/>
      <c r="E51" s="528"/>
      <c r="F51" s="528"/>
      <c r="G51" s="528"/>
      <c r="H51" s="528"/>
      <c r="I51" s="528"/>
      <c r="J51" s="528"/>
      <c r="K51" s="528"/>
      <c r="L51" s="540" t="s">
        <v>297</v>
      </c>
      <c r="M51" s="547"/>
      <c r="N51" s="547"/>
      <c r="O51" s="547"/>
      <c r="P51" s="550" t="s">
        <v>189</v>
      </c>
      <c r="Q51" s="560"/>
      <c r="R51" s="567" t="s">
        <v>286</v>
      </c>
      <c r="S51" s="574"/>
      <c r="T51" s="575"/>
      <c r="U51" s="576"/>
      <c r="V51" s="549" t="s">
        <v>250</v>
      </c>
      <c r="W51" s="566" t="s">
        <v>245</v>
      </c>
      <c r="X51" s="575"/>
      <c r="Y51" s="575"/>
      <c r="Z51" s="575"/>
      <c r="AA51" s="615"/>
      <c r="AB51" s="611"/>
      <c r="AC51" s="613"/>
      <c r="AD51" s="613"/>
      <c r="AE51" s="613"/>
      <c r="AF51" s="611"/>
      <c r="AG51" s="613"/>
      <c r="AH51" s="613"/>
      <c r="AI51" s="613"/>
      <c r="AJ51" s="613"/>
      <c r="AK51" s="613"/>
      <c r="AL51" s="613"/>
      <c r="AM51" s="613"/>
      <c r="AN51" s="611"/>
      <c r="AO51" s="613"/>
      <c r="AP51" s="613"/>
      <c r="AQ51" s="613"/>
      <c r="AR51" s="611"/>
      <c r="AS51" s="613"/>
      <c r="AT51" s="613"/>
      <c r="AU51" s="613"/>
      <c r="AV51" s="611"/>
      <c r="AW51" s="613"/>
      <c r="AX51" s="613"/>
      <c r="AY51" s="613"/>
      <c r="AZ51" s="611"/>
      <c r="BA51" s="613"/>
      <c r="BB51" s="613"/>
      <c r="BC51" s="613"/>
      <c r="BD51" s="637"/>
      <c r="BE51" s="637"/>
      <c r="BF51" s="637"/>
      <c r="BG51" s="637"/>
      <c r="BH51" s="637"/>
      <c r="BI51" s="637"/>
      <c r="BJ51" s="637"/>
      <c r="BK51" s="637"/>
      <c r="BL51" s="637"/>
      <c r="BM51" s="637"/>
      <c r="BN51" s="637"/>
      <c r="BO51" s="637"/>
      <c r="BP51" s="637"/>
      <c r="BQ51" s="637"/>
      <c r="BR51" s="637"/>
      <c r="BS51" s="637"/>
      <c r="BT51" s="637"/>
      <c r="BU51" s="637"/>
      <c r="BV51" s="637"/>
      <c r="BW51" s="637"/>
      <c r="BX51" s="637"/>
      <c r="BY51" s="637">
        <v>1</v>
      </c>
      <c r="BZ51" s="637"/>
      <c r="CA51" s="637"/>
      <c r="CB51" s="637"/>
      <c r="CC51" s="637"/>
      <c r="CD51" s="637"/>
      <c r="CE51" s="637"/>
      <c r="CF51" s="637"/>
      <c r="CG51" s="637"/>
      <c r="CH51" s="637"/>
      <c r="CI51" s="637"/>
      <c r="CJ51" s="637"/>
      <c r="CK51" s="637"/>
      <c r="CL51" s="637"/>
      <c r="CM51" s="637"/>
      <c r="CN51" s="637"/>
      <c r="CO51" s="637"/>
      <c r="CP51" s="637"/>
      <c r="CQ51" s="637"/>
      <c r="CR51" s="637"/>
      <c r="CS51" s="637"/>
      <c r="CT51" s="637"/>
      <c r="CU51" s="637"/>
      <c r="CV51" s="637"/>
      <c r="CW51" s="637"/>
      <c r="CX51" s="637"/>
      <c r="CY51" s="637"/>
      <c r="CZ51" s="637"/>
      <c r="DA51" s="637"/>
      <c r="DB51" s="637"/>
      <c r="DC51" s="637"/>
      <c r="DD51" s="637"/>
      <c r="DE51" s="637"/>
      <c r="DF51" s="637"/>
      <c r="DG51" s="637"/>
      <c r="DH51" s="637"/>
      <c r="DI51" s="637"/>
      <c r="DJ51" s="637"/>
      <c r="DK51" s="637"/>
      <c r="DL51" s="637"/>
      <c r="DM51" s="637"/>
      <c r="DN51" s="637"/>
      <c r="DO51" s="637"/>
      <c r="DP51" s="637"/>
      <c r="DQ51" s="637"/>
      <c r="DR51" s="637"/>
      <c r="DS51" s="637"/>
      <c r="DT51" s="637"/>
      <c r="DU51" s="637"/>
      <c r="DV51" s="637"/>
      <c r="DW51" s="637"/>
      <c r="DX51" s="637"/>
      <c r="DY51" s="637"/>
      <c r="DZ51" s="637"/>
      <c r="EA51" s="637"/>
      <c r="EB51" s="637"/>
      <c r="EC51" s="637"/>
      <c r="ED51" s="637"/>
      <c r="EE51" s="637"/>
      <c r="EF51" s="637"/>
      <c r="EG51" s="637"/>
      <c r="EH51" s="637"/>
      <c r="EI51" s="637"/>
      <c r="EJ51" s="637"/>
      <c r="EK51" s="637"/>
      <c r="EL51" s="637"/>
      <c r="EM51" s="637"/>
      <c r="EN51" s="637"/>
      <c r="EO51" s="637"/>
      <c r="EP51" s="637"/>
      <c r="EQ51" s="637"/>
      <c r="ER51" s="637"/>
      <c r="ES51" s="637"/>
      <c r="ET51" s="637"/>
      <c r="EU51" s="637"/>
      <c r="EV51" s="637"/>
      <c r="EW51" s="637"/>
      <c r="EX51" s="637"/>
      <c r="EY51" s="637"/>
      <c r="EZ51" s="637"/>
      <c r="FA51" s="637"/>
      <c r="FB51" s="637"/>
      <c r="FC51" s="637"/>
      <c r="FD51" s="637"/>
      <c r="FE51" s="637"/>
      <c r="FF51" s="637"/>
      <c r="FG51" s="637"/>
      <c r="FH51" s="637"/>
      <c r="FI51" s="637"/>
      <c r="FJ51" s="637"/>
      <c r="FK51" s="637"/>
      <c r="FL51" s="637"/>
      <c r="FM51" s="637"/>
      <c r="FN51" s="637"/>
      <c r="FO51" s="637"/>
      <c r="FP51" s="637"/>
      <c r="FQ51" s="637"/>
      <c r="FR51" s="637"/>
      <c r="FS51" s="637"/>
    </row>
    <row r="52" ht="50.1" customHeight="1" spans="1:175">
      <c r="A52" s="533">
        <v>10</v>
      </c>
      <c r="B52" s="534">
        <v>0</v>
      </c>
      <c r="C52" s="534"/>
      <c r="D52" s="534"/>
      <c r="E52" s="534"/>
      <c r="F52" s="534"/>
      <c r="G52" s="534"/>
      <c r="H52" s="534"/>
      <c r="I52" s="534"/>
      <c r="J52" s="534"/>
      <c r="K52" s="534"/>
      <c r="L52" s="540" t="s">
        <v>298</v>
      </c>
      <c r="M52" s="549"/>
      <c r="N52" s="549"/>
      <c r="O52" s="549"/>
      <c r="P52" s="550" t="s">
        <v>185</v>
      </c>
      <c r="Q52" s="578"/>
      <c r="R52" s="561" t="s">
        <v>288</v>
      </c>
      <c r="S52" s="579"/>
      <c r="T52" s="534"/>
      <c r="U52" s="580"/>
      <c r="V52" s="549" t="s">
        <v>250</v>
      </c>
      <c r="W52" s="566" t="s">
        <v>240</v>
      </c>
      <c r="X52" s="534"/>
      <c r="Y52" s="534"/>
      <c r="Z52" s="534"/>
      <c r="AA52" s="616"/>
      <c r="AB52" s="617"/>
      <c r="AC52" s="618"/>
      <c r="AD52" s="618"/>
      <c r="AE52" s="618"/>
      <c r="AF52" s="617"/>
      <c r="AG52" s="618"/>
      <c r="AH52" s="618"/>
      <c r="AI52" s="618"/>
      <c r="AJ52" s="618"/>
      <c r="AK52" s="618"/>
      <c r="AL52" s="618"/>
      <c r="AM52" s="618"/>
      <c r="AN52" s="617"/>
      <c r="AO52" s="618"/>
      <c r="AP52" s="618"/>
      <c r="AQ52" s="618"/>
      <c r="AR52" s="617"/>
      <c r="AS52" s="618"/>
      <c r="AT52" s="618"/>
      <c r="AU52" s="618"/>
      <c r="AV52" s="617"/>
      <c r="AW52" s="618"/>
      <c r="AX52" s="618"/>
      <c r="AY52" s="618"/>
      <c r="AZ52" s="617"/>
      <c r="BA52" s="618"/>
      <c r="BB52" s="618"/>
      <c r="BC52" s="618"/>
      <c r="BD52" s="639"/>
      <c r="BE52" s="639"/>
      <c r="BF52" s="639"/>
      <c r="BG52" s="639"/>
      <c r="BH52" s="639"/>
      <c r="BI52" s="639"/>
      <c r="BJ52" s="639"/>
      <c r="BK52" s="639"/>
      <c r="BL52" s="639"/>
      <c r="BM52" s="639"/>
      <c r="BN52" s="639"/>
      <c r="BO52" s="639"/>
      <c r="BP52" s="639"/>
      <c r="BQ52" s="639"/>
      <c r="BR52" s="639"/>
      <c r="BS52" s="639"/>
      <c r="BT52" s="639"/>
      <c r="BU52" s="639">
        <v>1</v>
      </c>
      <c r="BV52" s="639"/>
      <c r="BW52" s="639"/>
      <c r="BX52" s="639"/>
      <c r="BY52" s="639"/>
      <c r="BZ52" s="639"/>
      <c r="CA52" s="639"/>
      <c r="CB52" s="637"/>
      <c r="CC52" s="637"/>
      <c r="CD52" s="637"/>
      <c r="CE52" s="637"/>
      <c r="CF52" s="637"/>
      <c r="CG52" s="637"/>
      <c r="CH52" s="637"/>
      <c r="CI52" s="637"/>
      <c r="CJ52" s="637"/>
      <c r="CK52" s="637"/>
      <c r="CL52" s="637"/>
      <c r="CM52" s="637"/>
      <c r="CN52" s="637"/>
      <c r="CO52" s="637"/>
      <c r="CP52" s="637"/>
      <c r="CQ52" s="637"/>
      <c r="CR52" s="637"/>
      <c r="CS52" s="637"/>
      <c r="CT52" s="637"/>
      <c r="CU52" s="637"/>
      <c r="CV52" s="637"/>
      <c r="CW52" s="637"/>
      <c r="CX52" s="637"/>
      <c r="CY52" s="637"/>
      <c r="CZ52" s="637"/>
      <c r="DA52" s="637"/>
      <c r="DB52" s="637"/>
      <c r="DC52" s="637"/>
      <c r="DD52" s="637"/>
      <c r="DE52" s="637"/>
      <c r="DF52" s="637"/>
      <c r="DG52" s="637"/>
      <c r="DH52" s="637"/>
      <c r="DI52" s="637"/>
      <c r="DJ52" s="637"/>
      <c r="DK52" s="637"/>
      <c r="DL52" s="637"/>
      <c r="DM52" s="637"/>
      <c r="DN52" s="637"/>
      <c r="DO52" s="637"/>
      <c r="DP52" s="637"/>
      <c r="DQ52" s="637"/>
      <c r="DR52" s="637"/>
      <c r="DS52" s="637"/>
      <c r="DT52" s="637"/>
      <c r="DU52" s="637"/>
      <c r="DV52" s="637"/>
      <c r="DW52" s="637"/>
      <c r="DX52" s="637"/>
      <c r="DY52" s="637"/>
      <c r="DZ52" s="637"/>
      <c r="EA52" s="637"/>
      <c r="EB52" s="637"/>
      <c r="EC52" s="637"/>
      <c r="ED52" s="637"/>
      <c r="EE52" s="637"/>
      <c r="EF52" s="637"/>
      <c r="EG52" s="637"/>
      <c r="EH52" s="637"/>
      <c r="EI52" s="637"/>
      <c r="EJ52" s="637"/>
      <c r="EK52" s="637"/>
      <c r="EL52" s="637"/>
      <c r="EM52" s="637"/>
      <c r="EN52" s="637"/>
      <c r="EO52" s="637"/>
      <c r="EP52" s="637"/>
      <c r="EQ52" s="637"/>
      <c r="ER52" s="637"/>
      <c r="ES52" s="637"/>
      <c r="ET52" s="637"/>
      <c r="EU52" s="637"/>
      <c r="EV52" s="637"/>
      <c r="EW52" s="637"/>
      <c r="EX52" s="637"/>
      <c r="EY52" s="637"/>
      <c r="EZ52" s="637"/>
      <c r="FA52" s="637"/>
      <c r="FB52" s="637"/>
      <c r="FC52" s="637"/>
      <c r="FD52" s="637"/>
      <c r="FE52" s="637"/>
      <c r="FF52" s="637"/>
      <c r="FG52" s="637"/>
      <c r="FH52" s="637"/>
      <c r="FI52" s="637"/>
      <c r="FJ52" s="637"/>
      <c r="FK52" s="637"/>
      <c r="FL52" s="637"/>
      <c r="FM52" s="637"/>
      <c r="FN52" s="637"/>
      <c r="FO52" s="637"/>
      <c r="FP52" s="637"/>
      <c r="FQ52" s="637"/>
      <c r="FR52" s="637"/>
      <c r="FS52" s="637"/>
    </row>
    <row r="53" s="512" customFormat="1" ht="50.1" customHeight="1" spans="1:175">
      <c r="A53" s="535"/>
      <c r="B53" s="536"/>
      <c r="C53" s="536"/>
      <c r="D53" s="536"/>
      <c r="E53" s="536"/>
      <c r="F53" s="536"/>
      <c r="G53" s="536"/>
      <c r="H53" s="536"/>
      <c r="I53" s="536"/>
      <c r="J53" s="536"/>
      <c r="K53" s="536"/>
      <c r="L53" s="544"/>
      <c r="M53" s="551"/>
      <c r="N53" s="551"/>
      <c r="O53" s="551"/>
      <c r="P53" s="552" t="s">
        <v>193</v>
      </c>
      <c r="Q53" s="535"/>
      <c r="R53" s="581" t="s">
        <v>299</v>
      </c>
      <c r="S53" s="582"/>
      <c r="T53" s="536"/>
      <c r="U53" s="583"/>
      <c r="V53" s="551" t="s">
        <v>250</v>
      </c>
      <c r="W53" s="573" t="s">
        <v>245</v>
      </c>
      <c r="X53" s="536"/>
      <c r="Y53" s="536"/>
      <c r="Z53" s="536"/>
      <c r="AA53" s="619"/>
      <c r="AB53" s="617"/>
      <c r="AC53" s="618"/>
      <c r="AD53" s="618"/>
      <c r="AE53" s="618"/>
      <c r="AF53" s="617"/>
      <c r="AG53" s="618"/>
      <c r="AH53" s="618"/>
      <c r="AI53" s="618"/>
      <c r="AJ53" s="618"/>
      <c r="AK53" s="618"/>
      <c r="AL53" s="618"/>
      <c r="AM53" s="618"/>
      <c r="AN53" s="617"/>
      <c r="AO53" s="618"/>
      <c r="AP53" s="618"/>
      <c r="AQ53" s="618"/>
      <c r="AR53" s="617"/>
      <c r="AS53" s="618"/>
      <c r="AT53" s="618"/>
      <c r="AU53" s="618"/>
      <c r="AV53" s="617"/>
      <c r="AW53" s="618"/>
      <c r="AX53" s="618"/>
      <c r="AY53" s="618"/>
      <c r="AZ53" s="617"/>
      <c r="BA53" s="618"/>
      <c r="BB53" s="618"/>
      <c r="BC53" s="618"/>
      <c r="BD53" s="640"/>
      <c r="BE53" s="640"/>
      <c r="BF53" s="640"/>
      <c r="BG53" s="640"/>
      <c r="BH53" s="640"/>
      <c r="BI53" s="640"/>
      <c r="BJ53" s="640"/>
      <c r="BK53" s="640"/>
      <c r="BL53" s="640"/>
      <c r="BM53" s="640"/>
      <c r="BN53" s="640"/>
      <c r="BO53" s="640"/>
      <c r="BP53" s="640"/>
      <c r="BQ53" s="640"/>
      <c r="BR53" s="640"/>
      <c r="BS53" s="640"/>
      <c r="BT53" s="640"/>
      <c r="BU53" s="640"/>
      <c r="BV53" s="640"/>
      <c r="BW53" s="640"/>
      <c r="BX53" s="640"/>
      <c r="BY53" s="640"/>
      <c r="BZ53" s="640"/>
      <c r="CA53" s="640"/>
      <c r="CB53" s="638"/>
      <c r="CC53" s="638">
        <v>1</v>
      </c>
      <c r="CD53" s="638"/>
      <c r="CE53" s="638"/>
      <c r="CF53" s="638"/>
      <c r="CG53" s="638"/>
      <c r="CH53" s="638"/>
      <c r="CI53" s="638"/>
      <c r="CJ53" s="638"/>
      <c r="CK53" s="638"/>
      <c r="CL53" s="638"/>
      <c r="CM53" s="638"/>
      <c r="CN53" s="638"/>
      <c r="CO53" s="638">
        <v>1</v>
      </c>
      <c r="CP53" s="638"/>
      <c r="CQ53" s="638"/>
      <c r="CR53" s="638"/>
      <c r="CS53" s="638"/>
      <c r="CT53" s="638"/>
      <c r="CU53" s="638"/>
      <c r="CV53" s="638"/>
      <c r="CW53" s="638"/>
      <c r="CX53" s="638"/>
      <c r="CY53" s="638"/>
      <c r="CZ53" s="638"/>
      <c r="DA53" s="638"/>
      <c r="DB53" s="638"/>
      <c r="DC53" s="638"/>
      <c r="DD53" s="638"/>
      <c r="DE53" s="638"/>
      <c r="DF53" s="638"/>
      <c r="DG53" s="638"/>
      <c r="DH53" s="638"/>
      <c r="DI53" s="638"/>
      <c r="DJ53" s="638"/>
      <c r="DK53" s="638"/>
      <c r="DL53" s="638"/>
      <c r="DM53" s="638"/>
      <c r="DN53" s="638"/>
      <c r="DO53" s="638"/>
      <c r="DP53" s="638"/>
      <c r="DQ53" s="638"/>
      <c r="DR53" s="638"/>
      <c r="DS53" s="638"/>
      <c r="DT53" s="638"/>
      <c r="DU53" s="638"/>
      <c r="DV53" s="638"/>
      <c r="DW53" s="638"/>
      <c r="DX53" s="638"/>
      <c r="DY53" s="638"/>
      <c r="DZ53" s="638"/>
      <c r="EA53" s="638"/>
      <c r="EB53" s="638"/>
      <c r="EC53" s="638"/>
      <c r="ED53" s="638"/>
      <c r="EE53" s="638"/>
      <c r="EF53" s="638"/>
      <c r="EG53" s="638"/>
      <c r="EH53" s="638"/>
      <c r="EI53" s="638"/>
      <c r="EJ53" s="638"/>
      <c r="EK53" s="638"/>
      <c r="EL53" s="638"/>
      <c r="EM53" s="638"/>
      <c r="EN53" s="638"/>
      <c r="EO53" s="638"/>
      <c r="EP53" s="638"/>
      <c r="EQ53" s="638"/>
      <c r="ER53" s="638"/>
      <c r="ES53" s="638"/>
      <c r="ET53" s="638"/>
      <c r="EU53" s="638"/>
      <c r="EV53" s="638"/>
      <c r="EW53" s="638"/>
      <c r="EX53" s="638"/>
      <c r="EY53" s="638"/>
      <c r="EZ53" s="638"/>
      <c r="FA53" s="638"/>
      <c r="FB53" s="638"/>
      <c r="FC53" s="638"/>
      <c r="FD53" s="638"/>
      <c r="FE53" s="638"/>
      <c r="FF53" s="638"/>
      <c r="FG53" s="638"/>
      <c r="FH53" s="638"/>
      <c r="FI53" s="638"/>
      <c r="FJ53" s="638"/>
      <c r="FK53" s="638"/>
      <c r="FL53" s="638"/>
      <c r="FM53" s="638"/>
      <c r="FN53" s="638"/>
      <c r="FO53" s="638"/>
      <c r="FP53" s="638"/>
      <c r="FQ53" s="638"/>
      <c r="FR53" s="638"/>
      <c r="FS53" s="638"/>
    </row>
    <row r="54" s="512" customFormat="1" ht="50.1" customHeight="1" spans="1:175">
      <c r="A54" s="535"/>
      <c r="B54" s="536"/>
      <c r="C54" s="536"/>
      <c r="D54" s="536"/>
      <c r="E54" s="536"/>
      <c r="F54" s="536"/>
      <c r="G54" s="536"/>
      <c r="H54" s="536"/>
      <c r="I54" s="536"/>
      <c r="J54" s="536"/>
      <c r="K54" s="536"/>
      <c r="L54" s="544"/>
      <c r="M54" s="551"/>
      <c r="N54" s="551"/>
      <c r="O54" s="551"/>
      <c r="P54" s="552" t="s">
        <v>197</v>
      </c>
      <c r="Q54" s="535"/>
      <c r="R54" s="581" t="s">
        <v>300</v>
      </c>
      <c r="S54" s="582"/>
      <c r="T54" s="536"/>
      <c r="U54" s="583"/>
      <c r="V54" s="551" t="s">
        <v>250</v>
      </c>
      <c r="W54" s="573" t="s">
        <v>247</v>
      </c>
      <c r="X54" s="536"/>
      <c r="Y54" s="536"/>
      <c r="Z54" s="536"/>
      <c r="AA54" s="619"/>
      <c r="AB54" s="617"/>
      <c r="AC54" s="618"/>
      <c r="AD54" s="618"/>
      <c r="AE54" s="618"/>
      <c r="AF54" s="617"/>
      <c r="AG54" s="618"/>
      <c r="AH54" s="618"/>
      <c r="AI54" s="618"/>
      <c r="AJ54" s="618"/>
      <c r="AK54" s="618"/>
      <c r="AL54" s="618"/>
      <c r="AM54" s="618"/>
      <c r="AN54" s="617"/>
      <c r="AO54" s="618"/>
      <c r="AP54" s="618"/>
      <c r="AQ54" s="618"/>
      <c r="AR54" s="617"/>
      <c r="AS54" s="618"/>
      <c r="AT54" s="618"/>
      <c r="AU54" s="618"/>
      <c r="AV54" s="617"/>
      <c r="AW54" s="618"/>
      <c r="AX54" s="618"/>
      <c r="AY54" s="618"/>
      <c r="AZ54" s="617"/>
      <c r="BA54" s="618"/>
      <c r="BB54" s="618"/>
      <c r="BC54" s="618"/>
      <c r="BD54" s="640"/>
      <c r="BE54" s="640"/>
      <c r="BF54" s="640"/>
      <c r="BG54" s="640"/>
      <c r="BH54" s="640"/>
      <c r="BI54" s="640"/>
      <c r="BJ54" s="640"/>
      <c r="BK54" s="640"/>
      <c r="BL54" s="640"/>
      <c r="BM54" s="640"/>
      <c r="BN54" s="640"/>
      <c r="BO54" s="640"/>
      <c r="BP54" s="640"/>
      <c r="BQ54" s="640"/>
      <c r="BR54" s="640"/>
      <c r="BS54" s="640"/>
      <c r="BT54" s="640"/>
      <c r="BU54" s="640"/>
      <c r="BV54" s="640"/>
      <c r="BW54" s="640"/>
      <c r="BX54" s="640"/>
      <c r="BY54" s="640"/>
      <c r="BZ54" s="640"/>
      <c r="CA54" s="640"/>
      <c r="CB54" s="638"/>
      <c r="CC54" s="638"/>
      <c r="CD54" s="638"/>
      <c r="CE54" s="638"/>
      <c r="CF54" s="638"/>
      <c r="CG54" s="638">
        <v>1</v>
      </c>
      <c r="CH54" s="638"/>
      <c r="CI54" s="638"/>
      <c r="CJ54" s="638"/>
      <c r="CK54" s="638"/>
      <c r="CL54" s="638"/>
      <c r="CM54" s="638"/>
      <c r="CN54" s="638"/>
      <c r="CO54" s="638"/>
      <c r="CP54" s="638"/>
      <c r="CQ54" s="638"/>
      <c r="CR54" s="638"/>
      <c r="CS54" s="638">
        <v>1</v>
      </c>
      <c r="CT54" s="638"/>
      <c r="CU54" s="638"/>
      <c r="CV54" s="638"/>
      <c r="CW54" s="638"/>
      <c r="CX54" s="638"/>
      <c r="CY54" s="638"/>
      <c r="CZ54" s="638"/>
      <c r="DA54" s="638"/>
      <c r="DB54" s="638"/>
      <c r="DC54" s="638"/>
      <c r="DD54" s="638"/>
      <c r="DE54" s="638"/>
      <c r="DF54" s="638"/>
      <c r="DG54" s="638"/>
      <c r="DH54" s="638"/>
      <c r="DI54" s="638"/>
      <c r="DJ54" s="638"/>
      <c r="DK54" s="638"/>
      <c r="DL54" s="638"/>
      <c r="DM54" s="638"/>
      <c r="DN54" s="638"/>
      <c r="DO54" s="638"/>
      <c r="DP54" s="638"/>
      <c r="DQ54" s="638"/>
      <c r="DR54" s="638"/>
      <c r="DS54" s="638"/>
      <c r="DT54" s="638"/>
      <c r="DU54" s="638"/>
      <c r="DV54" s="638"/>
      <c r="DW54" s="638"/>
      <c r="DX54" s="638"/>
      <c r="DY54" s="638"/>
      <c r="DZ54" s="638"/>
      <c r="EA54" s="638"/>
      <c r="EB54" s="638"/>
      <c r="EC54" s="638"/>
      <c r="ED54" s="638"/>
      <c r="EE54" s="638"/>
      <c r="EF54" s="638"/>
      <c r="EG54" s="638"/>
      <c r="EH54" s="638"/>
      <c r="EI54" s="638"/>
      <c r="EJ54" s="638"/>
      <c r="EK54" s="638"/>
      <c r="EL54" s="638"/>
      <c r="EM54" s="638"/>
      <c r="EN54" s="638"/>
      <c r="EO54" s="638"/>
      <c r="EP54" s="638"/>
      <c r="EQ54" s="638"/>
      <c r="ER54" s="638"/>
      <c r="ES54" s="638"/>
      <c r="ET54" s="638"/>
      <c r="EU54" s="638"/>
      <c r="EV54" s="638"/>
      <c r="EW54" s="638"/>
      <c r="EX54" s="638"/>
      <c r="EY54" s="638"/>
      <c r="EZ54" s="638"/>
      <c r="FA54" s="638"/>
      <c r="FB54" s="638"/>
      <c r="FC54" s="638"/>
      <c r="FD54" s="638"/>
      <c r="FE54" s="638"/>
      <c r="FF54" s="638"/>
      <c r="FG54" s="638"/>
      <c r="FH54" s="638"/>
      <c r="FI54" s="638"/>
      <c r="FJ54" s="638"/>
      <c r="FK54" s="638"/>
      <c r="FL54" s="638"/>
      <c r="FM54" s="638"/>
      <c r="FN54" s="638"/>
      <c r="FO54" s="638"/>
      <c r="FP54" s="638"/>
      <c r="FQ54" s="638"/>
      <c r="FR54" s="638"/>
      <c r="FS54" s="638"/>
    </row>
    <row r="55" s="512" customFormat="1" ht="50.1" customHeight="1" spans="1:175">
      <c r="A55" s="535"/>
      <c r="B55" s="536"/>
      <c r="C55" s="536"/>
      <c r="D55" s="536"/>
      <c r="E55" s="536"/>
      <c r="F55" s="536"/>
      <c r="G55" s="536"/>
      <c r="H55" s="536"/>
      <c r="I55" s="536"/>
      <c r="J55" s="536"/>
      <c r="K55" s="536"/>
      <c r="L55" s="544"/>
      <c r="M55" s="551"/>
      <c r="N55" s="551"/>
      <c r="O55" s="551"/>
      <c r="P55" s="552" t="s">
        <v>201</v>
      </c>
      <c r="Q55" s="535"/>
      <c r="R55" s="581" t="s">
        <v>301</v>
      </c>
      <c r="S55" s="582"/>
      <c r="T55" s="536"/>
      <c r="U55" s="583"/>
      <c r="V55" s="584" t="s">
        <v>250</v>
      </c>
      <c r="W55" s="573" t="s">
        <v>240</v>
      </c>
      <c r="X55" s="536"/>
      <c r="Y55" s="536"/>
      <c r="Z55" s="536"/>
      <c r="AA55" s="619"/>
      <c r="AB55" s="617"/>
      <c r="AC55" s="618"/>
      <c r="AD55" s="618"/>
      <c r="AE55" s="618"/>
      <c r="AF55" s="617"/>
      <c r="AG55" s="618"/>
      <c r="AH55" s="618"/>
      <c r="AI55" s="618"/>
      <c r="AJ55" s="618"/>
      <c r="AK55" s="618"/>
      <c r="AL55" s="618"/>
      <c r="AM55" s="618"/>
      <c r="AN55" s="617"/>
      <c r="AO55" s="618"/>
      <c r="AP55" s="618"/>
      <c r="AQ55" s="618"/>
      <c r="AR55" s="617"/>
      <c r="AS55" s="618"/>
      <c r="AT55" s="618"/>
      <c r="AU55" s="618"/>
      <c r="AV55" s="617"/>
      <c r="AW55" s="618"/>
      <c r="AX55" s="618"/>
      <c r="AY55" s="618"/>
      <c r="AZ55" s="617"/>
      <c r="BA55" s="618"/>
      <c r="BB55" s="618"/>
      <c r="BC55" s="618"/>
      <c r="BD55" s="640"/>
      <c r="BE55" s="640"/>
      <c r="BF55" s="640"/>
      <c r="BG55" s="640"/>
      <c r="BH55" s="640"/>
      <c r="BI55" s="640"/>
      <c r="BJ55" s="640"/>
      <c r="BK55" s="640"/>
      <c r="BL55" s="640"/>
      <c r="BM55" s="640"/>
      <c r="BN55" s="640"/>
      <c r="BO55" s="640"/>
      <c r="BP55" s="640"/>
      <c r="BQ55" s="640"/>
      <c r="BR55" s="640"/>
      <c r="BS55" s="640"/>
      <c r="BT55" s="640"/>
      <c r="BU55" s="640"/>
      <c r="BV55" s="640"/>
      <c r="BW55" s="640"/>
      <c r="BX55" s="640"/>
      <c r="BY55" s="640"/>
      <c r="BZ55" s="640"/>
      <c r="CA55" s="640"/>
      <c r="CB55" s="638"/>
      <c r="CC55" s="638"/>
      <c r="CD55" s="638"/>
      <c r="CE55" s="638"/>
      <c r="CF55" s="638"/>
      <c r="CG55" s="638"/>
      <c r="CH55" s="638"/>
      <c r="CI55" s="638"/>
      <c r="CJ55" s="638"/>
      <c r="CK55" s="638">
        <v>1</v>
      </c>
      <c r="CL55" s="638"/>
      <c r="CM55" s="638"/>
      <c r="CN55" s="638"/>
      <c r="CO55" s="638"/>
      <c r="CP55" s="638"/>
      <c r="CQ55" s="638"/>
      <c r="CR55" s="638"/>
      <c r="CS55" s="638"/>
      <c r="CT55" s="638"/>
      <c r="CU55" s="638"/>
      <c r="CV55" s="638"/>
      <c r="CW55" s="638">
        <v>1</v>
      </c>
      <c r="CX55" s="638"/>
      <c r="CY55" s="638"/>
      <c r="CZ55" s="638"/>
      <c r="DA55" s="638"/>
      <c r="DB55" s="638"/>
      <c r="DC55" s="638"/>
      <c r="DD55" s="638"/>
      <c r="DE55" s="638"/>
      <c r="DF55" s="638"/>
      <c r="DG55" s="638"/>
      <c r="DH55" s="638"/>
      <c r="DI55" s="638"/>
      <c r="DJ55" s="638"/>
      <c r="DK55" s="638"/>
      <c r="DL55" s="638"/>
      <c r="DM55" s="638"/>
      <c r="DN55" s="638"/>
      <c r="DO55" s="638"/>
      <c r="DP55" s="638"/>
      <c r="DQ55" s="638"/>
      <c r="DR55" s="638"/>
      <c r="DS55" s="638"/>
      <c r="DT55" s="638"/>
      <c r="DU55" s="638"/>
      <c r="DV55" s="638"/>
      <c r="DW55" s="638"/>
      <c r="DX55" s="638"/>
      <c r="DY55" s="638"/>
      <c r="DZ55" s="638"/>
      <c r="EA55" s="638"/>
      <c r="EB55" s="638"/>
      <c r="EC55" s="638"/>
      <c r="ED55" s="638"/>
      <c r="EE55" s="638"/>
      <c r="EF55" s="638"/>
      <c r="EG55" s="638"/>
      <c r="EH55" s="638"/>
      <c r="EI55" s="638"/>
      <c r="EJ55" s="638"/>
      <c r="EK55" s="638"/>
      <c r="EL55" s="638"/>
      <c r="EM55" s="638"/>
      <c r="EN55" s="638"/>
      <c r="EO55" s="638"/>
      <c r="EP55" s="638"/>
      <c r="EQ55" s="638"/>
      <c r="ER55" s="638"/>
      <c r="ES55" s="638"/>
      <c r="ET55" s="638"/>
      <c r="EU55" s="638"/>
      <c r="EV55" s="638"/>
      <c r="EW55" s="638"/>
      <c r="EX55" s="638"/>
      <c r="EY55" s="638"/>
      <c r="EZ55" s="638"/>
      <c r="FA55" s="638"/>
      <c r="FB55" s="638"/>
      <c r="FC55" s="638"/>
      <c r="FD55" s="638"/>
      <c r="FE55" s="638"/>
      <c r="FF55" s="638"/>
      <c r="FG55" s="638"/>
      <c r="FH55" s="638"/>
      <c r="FI55" s="638"/>
      <c r="FJ55" s="638"/>
      <c r="FK55" s="638"/>
      <c r="FL55" s="638"/>
      <c r="FM55" s="638"/>
      <c r="FN55" s="638"/>
      <c r="FO55" s="638"/>
      <c r="FP55" s="638"/>
      <c r="FQ55" s="638"/>
      <c r="FR55" s="638"/>
      <c r="FS55" s="638"/>
    </row>
    <row r="56" s="512" customFormat="1" ht="50.1" customHeight="1" spans="1:175">
      <c r="A56" s="535"/>
      <c r="B56" s="536"/>
      <c r="C56" s="536"/>
      <c r="D56" s="536"/>
      <c r="E56" s="536"/>
      <c r="F56" s="536"/>
      <c r="G56" s="536"/>
      <c r="H56" s="536"/>
      <c r="I56" s="536"/>
      <c r="J56" s="536"/>
      <c r="K56" s="536"/>
      <c r="L56" s="544"/>
      <c r="M56" s="551"/>
      <c r="N56" s="551"/>
      <c r="O56" s="551"/>
      <c r="P56" s="552" t="s">
        <v>211</v>
      </c>
      <c r="Q56" s="535"/>
      <c r="R56" s="581" t="s">
        <v>302</v>
      </c>
      <c r="S56" s="582"/>
      <c r="T56" s="536"/>
      <c r="U56" s="583"/>
      <c r="V56" s="551" t="s">
        <v>255</v>
      </c>
      <c r="W56" s="573" t="s">
        <v>245</v>
      </c>
      <c r="X56" s="536"/>
      <c r="Y56" s="536"/>
      <c r="Z56" s="536"/>
      <c r="AA56" s="619"/>
      <c r="AB56" s="617"/>
      <c r="AC56" s="618"/>
      <c r="AD56" s="618"/>
      <c r="AE56" s="618"/>
      <c r="AF56" s="617"/>
      <c r="AG56" s="618"/>
      <c r="AH56" s="618"/>
      <c r="AI56" s="618"/>
      <c r="AJ56" s="618"/>
      <c r="AK56" s="618"/>
      <c r="AL56" s="618"/>
      <c r="AM56" s="618"/>
      <c r="AN56" s="617"/>
      <c r="AO56" s="618"/>
      <c r="AP56" s="618"/>
      <c r="AQ56" s="618"/>
      <c r="AR56" s="617"/>
      <c r="AS56" s="618"/>
      <c r="AT56" s="618"/>
      <c r="AU56" s="618"/>
      <c r="AV56" s="617"/>
      <c r="AW56" s="618"/>
      <c r="AX56" s="618"/>
      <c r="AY56" s="618"/>
      <c r="AZ56" s="617"/>
      <c r="BA56" s="618"/>
      <c r="BB56" s="618"/>
      <c r="BC56" s="618"/>
      <c r="BD56" s="640"/>
      <c r="BE56" s="640"/>
      <c r="BF56" s="640"/>
      <c r="BG56" s="640"/>
      <c r="BH56" s="640"/>
      <c r="BI56" s="640"/>
      <c r="BJ56" s="640"/>
      <c r="BK56" s="640"/>
      <c r="BL56" s="640"/>
      <c r="BM56" s="640"/>
      <c r="BN56" s="640"/>
      <c r="BO56" s="640"/>
      <c r="BP56" s="640"/>
      <c r="BQ56" s="640"/>
      <c r="BR56" s="640"/>
      <c r="BS56" s="640"/>
      <c r="BT56" s="640"/>
      <c r="BU56" s="640"/>
      <c r="BV56" s="640"/>
      <c r="BW56" s="640"/>
      <c r="BX56" s="640"/>
      <c r="BY56" s="640"/>
      <c r="BZ56" s="640"/>
      <c r="CA56" s="640"/>
      <c r="CB56" s="638"/>
      <c r="CC56" s="638"/>
      <c r="CD56" s="638"/>
      <c r="CE56" s="638"/>
      <c r="CF56" s="638"/>
      <c r="CG56" s="638"/>
      <c r="CH56" s="638"/>
      <c r="CI56" s="638"/>
      <c r="CJ56" s="638"/>
      <c r="CK56" s="638"/>
      <c r="CL56" s="638"/>
      <c r="CM56" s="638"/>
      <c r="CN56" s="638"/>
      <c r="CO56" s="638"/>
      <c r="CP56" s="638"/>
      <c r="CQ56" s="638"/>
      <c r="CR56" s="638"/>
      <c r="CS56" s="638"/>
      <c r="CT56" s="638"/>
      <c r="CU56" s="638"/>
      <c r="CV56" s="638"/>
      <c r="CW56" s="638"/>
      <c r="CX56" s="638"/>
      <c r="CY56" s="638"/>
      <c r="CZ56" s="638"/>
      <c r="DA56" s="638">
        <v>1</v>
      </c>
      <c r="DB56" s="638"/>
      <c r="DC56" s="638"/>
      <c r="DD56" s="638"/>
      <c r="DE56" s="638"/>
      <c r="DF56" s="638"/>
      <c r="DG56" s="638"/>
      <c r="DH56" s="638"/>
      <c r="DI56" s="638"/>
      <c r="DJ56" s="638"/>
      <c r="DK56" s="638"/>
      <c r="DL56" s="638"/>
      <c r="DM56" s="638">
        <v>1</v>
      </c>
      <c r="DN56" s="638"/>
      <c r="DO56" s="638"/>
      <c r="DP56" s="638"/>
      <c r="DQ56" s="638"/>
      <c r="DR56" s="638"/>
      <c r="DS56" s="638"/>
      <c r="DT56" s="638"/>
      <c r="DU56" s="638"/>
      <c r="DV56" s="638"/>
      <c r="DW56" s="638"/>
      <c r="DX56" s="638"/>
      <c r="DY56" s="638"/>
      <c r="DZ56" s="638"/>
      <c r="EA56" s="638"/>
      <c r="EB56" s="638"/>
      <c r="EC56" s="638"/>
      <c r="ED56" s="638"/>
      <c r="EE56" s="638"/>
      <c r="EF56" s="638"/>
      <c r="EG56" s="638"/>
      <c r="EH56" s="638"/>
      <c r="EI56" s="638"/>
      <c r="EJ56" s="638"/>
      <c r="EK56" s="638"/>
      <c r="EL56" s="638"/>
      <c r="EM56" s="638"/>
      <c r="EN56" s="638"/>
      <c r="EO56" s="638"/>
      <c r="EP56" s="638"/>
      <c r="EQ56" s="638"/>
      <c r="ER56" s="638"/>
      <c r="ES56" s="638"/>
      <c r="ET56" s="638"/>
      <c r="EU56" s="638"/>
      <c r="EV56" s="638"/>
      <c r="EW56" s="638"/>
      <c r="EX56" s="638"/>
      <c r="EY56" s="638"/>
      <c r="EZ56" s="638"/>
      <c r="FA56" s="638"/>
      <c r="FB56" s="638"/>
      <c r="FC56" s="638"/>
      <c r="FD56" s="638"/>
      <c r="FE56" s="638"/>
      <c r="FF56" s="638"/>
      <c r="FG56" s="638"/>
      <c r="FH56" s="638"/>
      <c r="FI56" s="638"/>
      <c r="FJ56" s="638"/>
      <c r="FK56" s="638"/>
      <c r="FL56" s="638"/>
      <c r="FM56" s="638"/>
      <c r="FN56" s="638"/>
      <c r="FO56" s="638"/>
      <c r="FP56" s="638"/>
      <c r="FQ56" s="638"/>
      <c r="FR56" s="638"/>
      <c r="FS56" s="638"/>
    </row>
    <row r="57" s="512" customFormat="1" ht="50.1" customHeight="1" spans="1:175">
      <c r="A57" s="535"/>
      <c r="B57" s="536"/>
      <c r="C57" s="536"/>
      <c r="D57" s="536"/>
      <c r="E57" s="536"/>
      <c r="F57" s="536"/>
      <c r="G57" s="536"/>
      <c r="H57" s="536"/>
      <c r="I57" s="536"/>
      <c r="J57" s="536"/>
      <c r="K57" s="536"/>
      <c r="L57" s="544"/>
      <c r="M57" s="551"/>
      <c r="N57" s="551"/>
      <c r="O57" s="551"/>
      <c r="P57" s="552" t="s">
        <v>215</v>
      </c>
      <c r="Q57" s="535"/>
      <c r="R57" s="581" t="s">
        <v>303</v>
      </c>
      <c r="S57" s="582"/>
      <c r="T57" s="536"/>
      <c r="U57" s="583"/>
      <c r="V57" s="551" t="s">
        <v>255</v>
      </c>
      <c r="W57" s="573" t="s">
        <v>247</v>
      </c>
      <c r="X57" s="536"/>
      <c r="Y57" s="536"/>
      <c r="Z57" s="536"/>
      <c r="AA57" s="619"/>
      <c r="AB57" s="617"/>
      <c r="AC57" s="618"/>
      <c r="AD57" s="618"/>
      <c r="AE57" s="618"/>
      <c r="AF57" s="617"/>
      <c r="AG57" s="618"/>
      <c r="AH57" s="618"/>
      <c r="AI57" s="618"/>
      <c r="AJ57" s="618"/>
      <c r="AK57" s="618"/>
      <c r="AL57" s="618"/>
      <c r="AM57" s="618"/>
      <c r="AN57" s="617"/>
      <c r="AO57" s="618"/>
      <c r="AP57" s="618"/>
      <c r="AQ57" s="618"/>
      <c r="AR57" s="617"/>
      <c r="AS57" s="618"/>
      <c r="AT57" s="618"/>
      <c r="AU57" s="618"/>
      <c r="AV57" s="617"/>
      <c r="AW57" s="618"/>
      <c r="AX57" s="618"/>
      <c r="AY57" s="618"/>
      <c r="AZ57" s="617"/>
      <c r="BA57" s="618"/>
      <c r="BB57" s="618"/>
      <c r="BC57" s="618"/>
      <c r="BD57" s="640"/>
      <c r="BE57" s="640"/>
      <c r="BF57" s="640"/>
      <c r="BG57" s="640"/>
      <c r="BH57" s="640"/>
      <c r="BI57" s="640"/>
      <c r="BJ57" s="640"/>
      <c r="BK57" s="640"/>
      <c r="BL57" s="640"/>
      <c r="BM57" s="640"/>
      <c r="BN57" s="640"/>
      <c r="BO57" s="640"/>
      <c r="BP57" s="640"/>
      <c r="BQ57" s="640"/>
      <c r="BR57" s="640"/>
      <c r="BS57" s="640"/>
      <c r="BT57" s="640"/>
      <c r="BU57" s="640"/>
      <c r="BV57" s="640"/>
      <c r="BW57" s="640"/>
      <c r="BX57" s="640"/>
      <c r="BY57" s="640"/>
      <c r="BZ57" s="640"/>
      <c r="CA57" s="640"/>
      <c r="CB57" s="638"/>
      <c r="CC57" s="638"/>
      <c r="CD57" s="638"/>
      <c r="CE57" s="638"/>
      <c r="CF57" s="638"/>
      <c r="CG57" s="638"/>
      <c r="CH57" s="638"/>
      <c r="CI57" s="638"/>
      <c r="CJ57" s="638"/>
      <c r="CK57" s="638"/>
      <c r="CL57" s="638"/>
      <c r="CM57" s="638"/>
      <c r="CN57" s="638"/>
      <c r="CO57" s="638"/>
      <c r="CP57" s="638"/>
      <c r="CQ57" s="638"/>
      <c r="CR57" s="638"/>
      <c r="CS57" s="638"/>
      <c r="CT57" s="638"/>
      <c r="CU57" s="638"/>
      <c r="CV57" s="638"/>
      <c r="CW57" s="638"/>
      <c r="CX57" s="638"/>
      <c r="CY57" s="638"/>
      <c r="CZ57" s="638"/>
      <c r="DA57" s="638"/>
      <c r="DB57" s="638"/>
      <c r="DC57" s="638"/>
      <c r="DD57" s="638"/>
      <c r="DE57" s="638">
        <v>1</v>
      </c>
      <c r="DF57" s="638"/>
      <c r="DG57" s="638"/>
      <c r="DH57" s="638"/>
      <c r="DI57" s="638"/>
      <c r="DJ57" s="638"/>
      <c r="DK57" s="638"/>
      <c r="DL57" s="638"/>
      <c r="DM57" s="638"/>
      <c r="DN57" s="638"/>
      <c r="DO57" s="638"/>
      <c r="DP57" s="638"/>
      <c r="DQ57" s="638">
        <v>1</v>
      </c>
      <c r="DR57" s="638"/>
      <c r="DS57" s="638"/>
      <c r="DT57" s="638"/>
      <c r="DU57" s="638"/>
      <c r="DV57" s="638"/>
      <c r="DW57" s="638"/>
      <c r="DX57" s="638"/>
      <c r="DY57" s="638"/>
      <c r="DZ57" s="638"/>
      <c r="EA57" s="638"/>
      <c r="EB57" s="638"/>
      <c r="EC57" s="638"/>
      <c r="ED57" s="638"/>
      <c r="EE57" s="638"/>
      <c r="EF57" s="638"/>
      <c r="EG57" s="638"/>
      <c r="EH57" s="638"/>
      <c r="EI57" s="638"/>
      <c r="EJ57" s="638"/>
      <c r="EK57" s="638"/>
      <c r="EL57" s="638"/>
      <c r="EM57" s="638"/>
      <c r="EN57" s="638"/>
      <c r="EO57" s="638"/>
      <c r="EP57" s="638"/>
      <c r="EQ57" s="638"/>
      <c r="ER57" s="638"/>
      <c r="ES57" s="638"/>
      <c r="ET57" s="638"/>
      <c r="EU57" s="638"/>
      <c r="EV57" s="638"/>
      <c r="EW57" s="638"/>
      <c r="EX57" s="638"/>
      <c r="EY57" s="638"/>
      <c r="EZ57" s="638"/>
      <c r="FA57" s="638"/>
      <c r="FB57" s="638"/>
      <c r="FC57" s="638"/>
      <c r="FD57" s="638"/>
      <c r="FE57" s="638"/>
      <c r="FF57" s="638"/>
      <c r="FG57" s="638"/>
      <c r="FH57" s="638"/>
      <c r="FI57" s="638"/>
      <c r="FJ57" s="638"/>
      <c r="FK57" s="638"/>
      <c r="FL57" s="638"/>
      <c r="FM57" s="638"/>
      <c r="FN57" s="638"/>
      <c r="FO57" s="638"/>
      <c r="FP57" s="638"/>
      <c r="FQ57" s="638"/>
      <c r="FR57" s="638"/>
      <c r="FS57" s="638"/>
    </row>
    <row r="58" s="512" customFormat="1" ht="50.1" customHeight="1" spans="1:175">
      <c r="A58" s="535"/>
      <c r="B58" s="536"/>
      <c r="C58" s="536"/>
      <c r="D58" s="536"/>
      <c r="E58" s="536"/>
      <c r="F58" s="536"/>
      <c r="G58" s="536"/>
      <c r="H58" s="536"/>
      <c r="I58" s="536"/>
      <c r="J58" s="536"/>
      <c r="K58" s="536"/>
      <c r="L58" s="544"/>
      <c r="M58" s="551"/>
      <c r="N58" s="551"/>
      <c r="O58" s="551"/>
      <c r="P58" s="552" t="s">
        <v>219</v>
      </c>
      <c r="Q58" s="535"/>
      <c r="R58" s="581" t="s">
        <v>304</v>
      </c>
      <c r="S58" s="582"/>
      <c r="T58" s="536"/>
      <c r="U58" s="583"/>
      <c r="V58" s="584" t="s">
        <v>255</v>
      </c>
      <c r="W58" s="573" t="s">
        <v>240</v>
      </c>
      <c r="X58" s="536"/>
      <c r="Y58" s="536"/>
      <c r="Z58" s="536"/>
      <c r="AA58" s="619"/>
      <c r="AB58" s="617"/>
      <c r="AC58" s="618"/>
      <c r="AD58" s="618"/>
      <c r="AE58" s="618"/>
      <c r="AF58" s="617"/>
      <c r="AG58" s="618"/>
      <c r="AH58" s="618"/>
      <c r="AI58" s="618"/>
      <c r="AJ58" s="618"/>
      <c r="AK58" s="618"/>
      <c r="AL58" s="618"/>
      <c r="AM58" s="618"/>
      <c r="AN58" s="617"/>
      <c r="AO58" s="618"/>
      <c r="AP58" s="618"/>
      <c r="AQ58" s="618"/>
      <c r="AR58" s="617"/>
      <c r="AS58" s="618"/>
      <c r="AT58" s="618"/>
      <c r="AU58" s="618"/>
      <c r="AV58" s="617"/>
      <c r="AW58" s="618"/>
      <c r="AX58" s="618"/>
      <c r="AY58" s="618"/>
      <c r="AZ58" s="617"/>
      <c r="BA58" s="618"/>
      <c r="BB58" s="618"/>
      <c r="BC58" s="618"/>
      <c r="BD58" s="640"/>
      <c r="BE58" s="640"/>
      <c r="BF58" s="640"/>
      <c r="BG58" s="640"/>
      <c r="BH58" s="640"/>
      <c r="BI58" s="640"/>
      <c r="BJ58" s="640"/>
      <c r="BK58" s="640"/>
      <c r="BL58" s="640"/>
      <c r="BM58" s="640"/>
      <c r="BN58" s="640"/>
      <c r="BO58" s="640"/>
      <c r="BP58" s="640"/>
      <c r="BQ58" s="640"/>
      <c r="BR58" s="640"/>
      <c r="BS58" s="640"/>
      <c r="BT58" s="640"/>
      <c r="BU58" s="640"/>
      <c r="BV58" s="640"/>
      <c r="BW58" s="640"/>
      <c r="BX58" s="640"/>
      <c r="BY58" s="640"/>
      <c r="BZ58" s="640"/>
      <c r="CA58" s="640"/>
      <c r="CB58" s="638"/>
      <c r="CC58" s="638"/>
      <c r="CD58" s="638"/>
      <c r="CE58" s="638"/>
      <c r="CF58" s="638"/>
      <c r="CG58" s="638"/>
      <c r="CH58" s="638"/>
      <c r="CI58" s="638"/>
      <c r="CJ58" s="638"/>
      <c r="CK58" s="638"/>
      <c r="CL58" s="638"/>
      <c r="CM58" s="638"/>
      <c r="CN58" s="638"/>
      <c r="CO58" s="638"/>
      <c r="CP58" s="638"/>
      <c r="CQ58" s="638"/>
      <c r="CR58" s="638"/>
      <c r="CS58" s="638"/>
      <c r="CT58" s="638"/>
      <c r="CU58" s="638"/>
      <c r="CV58" s="638"/>
      <c r="CW58" s="638"/>
      <c r="CX58" s="638"/>
      <c r="CY58" s="638"/>
      <c r="CZ58" s="638"/>
      <c r="DA58" s="638"/>
      <c r="DB58" s="638"/>
      <c r="DC58" s="638"/>
      <c r="DD58" s="638"/>
      <c r="DE58" s="638"/>
      <c r="DF58" s="638"/>
      <c r="DG58" s="638"/>
      <c r="DH58" s="638"/>
      <c r="DI58" s="638">
        <v>1</v>
      </c>
      <c r="DJ58" s="638"/>
      <c r="DK58" s="638"/>
      <c r="DL58" s="638"/>
      <c r="DM58" s="638"/>
      <c r="DN58" s="638"/>
      <c r="DO58" s="638"/>
      <c r="DP58" s="638"/>
      <c r="DQ58" s="638"/>
      <c r="DR58" s="638"/>
      <c r="DS58" s="638"/>
      <c r="DT58" s="638"/>
      <c r="DU58" s="638">
        <v>1</v>
      </c>
      <c r="DV58" s="638"/>
      <c r="DW58" s="638"/>
      <c r="DX58" s="638"/>
      <c r="DY58" s="638"/>
      <c r="DZ58" s="638"/>
      <c r="EA58" s="638"/>
      <c r="EB58" s="638"/>
      <c r="EC58" s="638"/>
      <c r="ED58" s="638"/>
      <c r="EE58" s="638"/>
      <c r="EF58" s="638"/>
      <c r="EG58" s="638"/>
      <c r="EH58" s="638"/>
      <c r="EI58" s="638"/>
      <c r="EJ58" s="638"/>
      <c r="EK58" s="638"/>
      <c r="EL58" s="638"/>
      <c r="EM58" s="638"/>
      <c r="EN58" s="638"/>
      <c r="EO58" s="638"/>
      <c r="EP58" s="638"/>
      <c r="EQ58" s="638"/>
      <c r="ER58" s="638"/>
      <c r="ES58" s="638"/>
      <c r="ET58" s="638"/>
      <c r="EU58" s="638"/>
      <c r="EV58" s="638"/>
      <c r="EW58" s="638"/>
      <c r="EX58" s="638"/>
      <c r="EY58" s="638"/>
      <c r="EZ58" s="638"/>
      <c r="FA58" s="638"/>
      <c r="FB58" s="638"/>
      <c r="FC58" s="638"/>
      <c r="FD58" s="638"/>
      <c r="FE58" s="638"/>
      <c r="FF58" s="638"/>
      <c r="FG58" s="638"/>
      <c r="FH58" s="638"/>
      <c r="FI58" s="638"/>
      <c r="FJ58" s="638"/>
      <c r="FK58" s="638"/>
      <c r="FL58" s="638"/>
      <c r="FM58" s="638"/>
      <c r="FN58" s="638"/>
      <c r="FO58" s="638"/>
      <c r="FP58" s="638"/>
      <c r="FQ58" s="638"/>
      <c r="FR58" s="638"/>
      <c r="FS58" s="638"/>
    </row>
    <row r="59" s="512" customFormat="1" ht="50.1" customHeight="1" spans="1:175">
      <c r="A59" s="535"/>
      <c r="B59" s="536"/>
      <c r="C59" s="536"/>
      <c r="D59" s="536"/>
      <c r="E59" s="536"/>
      <c r="F59" s="536"/>
      <c r="G59" s="536"/>
      <c r="H59" s="536"/>
      <c r="I59" s="536"/>
      <c r="J59" s="536"/>
      <c r="K59" s="536"/>
      <c r="L59" s="544"/>
      <c r="M59" s="551"/>
      <c r="N59" s="551"/>
      <c r="O59" s="551"/>
      <c r="P59" s="552" t="s">
        <v>229</v>
      </c>
      <c r="Q59" s="535"/>
      <c r="R59" s="581" t="s">
        <v>305</v>
      </c>
      <c r="S59" s="582"/>
      <c r="T59" s="536"/>
      <c r="U59" s="583"/>
      <c r="V59" s="551" t="s">
        <v>250</v>
      </c>
      <c r="W59" s="573" t="s">
        <v>245</v>
      </c>
      <c r="X59" s="536"/>
      <c r="Y59" s="536"/>
      <c r="Z59" s="536"/>
      <c r="AA59" s="619"/>
      <c r="AB59" s="617"/>
      <c r="AC59" s="618"/>
      <c r="AD59" s="618"/>
      <c r="AE59" s="618"/>
      <c r="AF59" s="617"/>
      <c r="AG59" s="618"/>
      <c r="AH59" s="618"/>
      <c r="AI59" s="618"/>
      <c r="AJ59" s="618"/>
      <c r="AK59" s="618"/>
      <c r="AL59" s="618"/>
      <c r="AM59" s="618"/>
      <c r="AN59" s="617"/>
      <c r="AO59" s="618"/>
      <c r="AP59" s="618"/>
      <c r="AQ59" s="618"/>
      <c r="AR59" s="617"/>
      <c r="AS59" s="618"/>
      <c r="AT59" s="618"/>
      <c r="AU59" s="618"/>
      <c r="AV59" s="617"/>
      <c r="AW59" s="618"/>
      <c r="AX59" s="618"/>
      <c r="AY59" s="618"/>
      <c r="AZ59" s="617"/>
      <c r="BA59" s="618"/>
      <c r="BB59" s="618"/>
      <c r="BC59" s="618"/>
      <c r="BD59" s="640"/>
      <c r="BE59" s="640"/>
      <c r="BF59" s="640"/>
      <c r="BG59" s="640"/>
      <c r="BH59" s="640"/>
      <c r="BI59" s="640"/>
      <c r="BJ59" s="640"/>
      <c r="BK59" s="640"/>
      <c r="BL59" s="640"/>
      <c r="BM59" s="640"/>
      <c r="BN59" s="640"/>
      <c r="BO59" s="640"/>
      <c r="BP59" s="640"/>
      <c r="BQ59" s="640"/>
      <c r="BR59" s="640"/>
      <c r="BS59" s="640"/>
      <c r="BT59" s="640"/>
      <c r="BU59" s="640"/>
      <c r="BV59" s="640"/>
      <c r="BW59" s="640"/>
      <c r="BX59" s="640"/>
      <c r="BY59" s="640"/>
      <c r="BZ59" s="640"/>
      <c r="CA59" s="640"/>
      <c r="CB59" s="638"/>
      <c r="CC59" s="638"/>
      <c r="CD59" s="638"/>
      <c r="CE59" s="638"/>
      <c r="CF59" s="638"/>
      <c r="CG59" s="638"/>
      <c r="CH59" s="638"/>
      <c r="CI59" s="638"/>
      <c r="CJ59" s="638"/>
      <c r="CK59" s="638"/>
      <c r="CL59" s="638"/>
      <c r="CM59" s="638"/>
      <c r="CN59" s="638"/>
      <c r="CO59" s="638"/>
      <c r="CP59" s="638"/>
      <c r="CQ59" s="638"/>
      <c r="CR59" s="638"/>
      <c r="CS59" s="638"/>
      <c r="CT59" s="638"/>
      <c r="CU59" s="638"/>
      <c r="CV59" s="638"/>
      <c r="CW59" s="638"/>
      <c r="CX59" s="638"/>
      <c r="CY59" s="638"/>
      <c r="CZ59" s="638"/>
      <c r="DA59" s="638"/>
      <c r="DB59" s="638"/>
      <c r="DC59" s="638"/>
      <c r="DD59" s="638"/>
      <c r="DE59" s="638"/>
      <c r="DF59" s="638"/>
      <c r="DG59" s="638"/>
      <c r="DH59" s="638"/>
      <c r="DI59" s="638"/>
      <c r="DJ59" s="638"/>
      <c r="DK59" s="638"/>
      <c r="DL59" s="638"/>
      <c r="DM59" s="638"/>
      <c r="DN59" s="638"/>
      <c r="DO59" s="638"/>
      <c r="DP59" s="638"/>
      <c r="DQ59" s="638"/>
      <c r="DR59" s="638"/>
      <c r="DS59" s="638"/>
      <c r="DT59" s="638"/>
      <c r="DU59" s="638"/>
      <c r="DV59" s="638"/>
      <c r="DW59" s="638"/>
      <c r="DX59" s="638"/>
      <c r="DY59" s="638">
        <v>1</v>
      </c>
      <c r="DZ59" s="638"/>
      <c r="EA59" s="638"/>
      <c r="EB59" s="638"/>
      <c r="EC59" s="638"/>
      <c r="ED59" s="638"/>
      <c r="EE59" s="638"/>
      <c r="EF59" s="638"/>
      <c r="EG59" s="638"/>
      <c r="EH59" s="638"/>
      <c r="EI59" s="638"/>
      <c r="EJ59" s="638"/>
      <c r="EK59" s="638">
        <v>1</v>
      </c>
      <c r="EL59" s="638"/>
      <c r="EM59" s="638"/>
      <c r="EN59" s="638"/>
      <c r="EO59" s="638"/>
      <c r="EP59" s="638"/>
      <c r="EQ59" s="638"/>
      <c r="ER59" s="638"/>
      <c r="ES59" s="638"/>
      <c r="ET59" s="638"/>
      <c r="EU59" s="638"/>
      <c r="EV59" s="638"/>
      <c r="EW59" s="638"/>
      <c r="EX59" s="638"/>
      <c r="EY59" s="638"/>
      <c r="EZ59" s="638"/>
      <c r="FA59" s="638"/>
      <c r="FB59" s="638"/>
      <c r="FC59" s="638"/>
      <c r="FD59" s="638"/>
      <c r="FE59" s="638"/>
      <c r="FF59" s="638"/>
      <c r="FG59" s="638"/>
      <c r="FH59" s="638"/>
      <c r="FI59" s="638"/>
      <c r="FJ59" s="638"/>
      <c r="FK59" s="638"/>
      <c r="FL59" s="638"/>
      <c r="FM59" s="638"/>
      <c r="FN59" s="638"/>
      <c r="FO59" s="638"/>
      <c r="FP59" s="638"/>
      <c r="FQ59" s="638"/>
      <c r="FR59" s="638"/>
      <c r="FS59" s="638"/>
    </row>
    <row r="60" s="512" customFormat="1" ht="50.1" customHeight="1" spans="1:175">
      <c r="A60" s="535"/>
      <c r="B60" s="536"/>
      <c r="C60" s="536"/>
      <c r="D60" s="536"/>
      <c r="E60" s="536"/>
      <c r="F60" s="536"/>
      <c r="G60" s="536"/>
      <c r="H60" s="536"/>
      <c r="I60" s="536"/>
      <c r="J60" s="536"/>
      <c r="K60" s="536"/>
      <c r="L60" s="544"/>
      <c r="M60" s="551"/>
      <c r="N60" s="551"/>
      <c r="O60" s="551"/>
      <c r="P60" s="552" t="s">
        <v>231</v>
      </c>
      <c r="Q60" s="535"/>
      <c r="R60" s="581" t="s">
        <v>306</v>
      </c>
      <c r="S60" s="582"/>
      <c r="T60" s="536"/>
      <c r="U60" s="583"/>
      <c r="V60" s="551" t="s">
        <v>250</v>
      </c>
      <c r="W60" s="573" t="s">
        <v>247</v>
      </c>
      <c r="X60" s="536"/>
      <c r="Y60" s="536"/>
      <c r="Z60" s="536"/>
      <c r="AA60" s="619"/>
      <c r="AB60" s="617"/>
      <c r="AC60" s="618"/>
      <c r="AD60" s="618"/>
      <c r="AE60" s="618"/>
      <c r="AF60" s="617"/>
      <c r="AG60" s="618"/>
      <c r="AH60" s="618"/>
      <c r="AI60" s="618"/>
      <c r="AJ60" s="618"/>
      <c r="AK60" s="618"/>
      <c r="AL60" s="618"/>
      <c r="AM60" s="618"/>
      <c r="AN60" s="617"/>
      <c r="AO60" s="618"/>
      <c r="AP60" s="618"/>
      <c r="AQ60" s="618"/>
      <c r="AR60" s="617"/>
      <c r="AS60" s="618"/>
      <c r="AT60" s="618"/>
      <c r="AU60" s="618"/>
      <c r="AV60" s="617"/>
      <c r="AW60" s="618"/>
      <c r="AX60" s="618"/>
      <c r="AY60" s="618"/>
      <c r="AZ60" s="617"/>
      <c r="BA60" s="618"/>
      <c r="BB60" s="618"/>
      <c r="BC60" s="618"/>
      <c r="BD60" s="640"/>
      <c r="BE60" s="640"/>
      <c r="BF60" s="640"/>
      <c r="BG60" s="640"/>
      <c r="BH60" s="640"/>
      <c r="BI60" s="640"/>
      <c r="BJ60" s="640"/>
      <c r="BK60" s="640"/>
      <c r="BL60" s="640"/>
      <c r="BM60" s="640"/>
      <c r="BN60" s="640"/>
      <c r="BO60" s="640"/>
      <c r="BP60" s="640"/>
      <c r="BQ60" s="640"/>
      <c r="BR60" s="640"/>
      <c r="BS60" s="640"/>
      <c r="BT60" s="640"/>
      <c r="BU60" s="640"/>
      <c r="BV60" s="640"/>
      <c r="BW60" s="640"/>
      <c r="BX60" s="640"/>
      <c r="BY60" s="640"/>
      <c r="BZ60" s="640"/>
      <c r="CA60" s="640"/>
      <c r="CB60" s="638"/>
      <c r="CC60" s="638"/>
      <c r="CD60" s="638"/>
      <c r="CE60" s="638"/>
      <c r="CF60" s="638"/>
      <c r="CG60" s="638"/>
      <c r="CH60" s="638"/>
      <c r="CI60" s="638"/>
      <c r="CJ60" s="638"/>
      <c r="CK60" s="638"/>
      <c r="CL60" s="638"/>
      <c r="CM60" s="638"/>
      <c r="CN60" s="638"/>
      <c r="CO60" s="638"/>
      <c r="CP60" s="638"/>
      <c r="CQ60" s="638"/>
      <c r="CR60" s="638"/>
      <c r="CS60" s="638"/>
      <c r="CT60" s="638"/>
      <c r="CU60" s="638"/>
      <c r="CV60" s="638"/>
      <c r="CW60" s="638"/>
      <c r="CX60" s="638"/>
      <c r="CY60" s="638"/>
      <c r="CZ60" s="638"/>
      <c r="DA60" s="638"/>
      <c r="DB60" s="638"/>
      <c r="DC60" s="638"/>
      <c r="DD60" s="638"/>
      <c r="DE60" s="638"/>
      <c r="DF60" s="638"/>
      <c r="DG60" s="638"/>
      <c r="DH60" s="638"/>
      <c r="DI60" s="638"/>
      <c r="DJ60" s="638"/>
      <c r="DK60" s="638"/>
      <c r="DL60" s="638"/>
      <c r="DM60" s="638"/>
      <c r="DN60" s="638"/>
      <c r="DO60" s="638"/>
      <c r="DP60" s="638"/>
      <c r="DQ60" s="638"/>
      <c r="DR60" s="638"/>
      <c r="DS60" s="638"/>
      <c r="DT60" s="638"/>
      <c r="DU60" s="638"/>
      <c r="DV60" s="638"/>
      <c r="DW60" s="638"/>
      <c r="DX60" s="638"/>
      <c r="DY60" s="638"/>
      <c r="DZ60" s="638"/>
      <c r="EA60" s="638"/>
      <c r="EB60" s="638"/>
      <c r="EC60" s="638">
        <v>1</v>
      </c>
      <c r="ED60" s="638"/>
      <c r="EE60" s="638"/>
      <c r="EF60" s="638"/>
      <c r="EG60" s="638"/>
      <c r="EH60" s="638"/>
      <c r="EI60" s="638"/>
      <c r="EJ60" s="638"/>
      <c r="EK60" s="638"/>
      <c r="EL60" s="638"/>
      <c r="EM60" s="638"/>
      <c r="EN60" s="638"/>
      <c r="EO60" s="638">
        <v>1</v>
      </c>
      <c r="EP60" s="638"/>
      <c r="EQ60" s="638"/>
      <c r="ER60" s="638"/>
      <c r="ES60" s="638"/>
      <c r="ET60" s="638"/>
      <c r="EU60" s="638"/>
      <c r="EV60" s="638"/>
      <c r="EW60" s="638"/>
      <c r="EX60" s="638"/>
      <c r="EY60" s="638"/>
      <c r="EZ60" s="638"/>
      <c r="FA60" s="638"/>
      <c r="FB60" s="638"/>
      <c r="FC60" s="638"/>
      <c r="FD60" s="638"/>
      <c r="FE60" s="638"/>
      <c r="FF60" s="638"/>
      <c r="FG60" s="638"/>
      <c r="FH60" s="638"/>
      <c r="FI60" s="638"/>
      <c r="FJ60" s="638"/>
      <c r="FK60" s="638"/>
      <c r="FL60" s="638"/>
      <c r="FM60" s="638"/>
      <c r="FN60" s="638"/>
      <c r="FO60" s="638"/>
      <c r="FP60" s="638"/>
      <c r="FQ60" s="638"/>
      <c r="FR60" s="638"/>
      <c r="FS60" s="638"/>
    </row>
    <row r="61" s="512" customFormat="1" ht="50.1" customHeight="1" spans="1:175">
      <c r="A61" s="53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44"/>
      <c r="M61" s="551"/>
      <c r="N61" s="551"/>
      <c r="O61" s="551"/>
      <c r="P61" s="552" t="s">
        <v>233</v>
      </c>
      <c r="Q61" s="535"/>
      <c r="R61" s="581" t="s">
        <v>307</v>
      </c>
      <c r="S61" s="582"/>
      <c r="T61" s="536"/>
      <c r="U61" s="583"/>
      <c r="V61" s="584" t="s">
        <v>250</v>
      </c>
      <c r="W61" s="573" t="s">
        <v>240</v>
      </c>
      <c r="X61" s="536"/>
      <c r="Y61" s="536"/>
      <c r="Z61" s="536"/>
      <c r="AA61" s="619"/>
      <c r="AB61" s="617"/>
      <c r="AC61" s="618"/>
      <c r="AD61" s="618"/>
      <c r="AE61" s="618"/>
      <c r="AF61" s="617"/>
      <c r="AG61" s="618"/>
      <c r="AH61" s="618"/>
      <c r="AI61" s="618"/>
      <c r="AJ61" s="618"/>
      <c r="AK61" s="618"/>
      <c r="AL61" s="618"/>
      <c r="AM61" s="618"/>
      <c r="AN61" s="617"/>
      <c r="AO61" s="618"/>
      <c r="AP61" s="618"/>
      <c r="AQ61" s="618"/>
      <c r="AR61" s="617"/>
      <c r="AS61" s="618"/>
      <c r="AT61" s="618"/>
      <c r="AU61" s="618"/>
      <c r="AV61" s="617"/>
      <c r="AW61" s="618"/>
      <c r="AX61" s="618"/>
      <c r="AY61" s="618"/>
      <c r="AZ61" s="617"/>
      <c r="BA61" s="618"/>
      <c r="BB61" s="618"/>
      <c r="BC61" s="618"/>
      <c r="BD61" s="640"/>
      <c r="BE61" s="640"/>
      <c r="BF61" s="640"/>
      <c r="BG61" s="640"/>
      <c r="BH61" s="640"/>
      <c r="BI61" s="640"/>
      <c r="BJ61" s="640"/>
      <c r="BK61" s="640"/>
      <c r="BL61" s="640"/>
      <c r="BM61" s="640"/>
      <c r="BN61" s="640"/>
      <c r="BO61" s="640"/>
      <c r="BP61" s="640"/>
      <c r="BQ61" s="640"/>
      <c r="BR61" s="640"/>
      <c r="BS61" s="640"/>
      <c r="BT61" s="640"/>
      <c r="BU61" s="640"/>
      <c r="BV61" s="640"/>
      <c r="BW61" s="640"/>
      <c r="BX61" s="640"/>
      <c r="BY61" s="640"/>
      <c r="BZ61" s="640"/>
      <c r="CA61" s="640"/>
      <c r="CB61" s="638"/>
      <c r="CC61" s="638"/>
      <c r="CD61" s="638"/>
      <c r="CE61" s="638"/>
      <c r="CF61" s="638"/>
      <c r="CG61" s="638"/>
      <c r="CH61" s="638"/>
      <c r="CI61" s="638"/>
      <c r="CJ61" s="638"/>
      <c r="CK61" s="638"/>
      <c r="CL61" s="638"/>
      <c r="CM61" s="638"/>
      <c r="CN61" s="638"/>
      <c r="CO61" s="638"/>
      <c r="CP61" s="638"/>
      <c r="CQ61" s="638"/>
      <c r="CR61" s="638"/>
      <c r="CS61" s="638"/>
      <c r="CT61" s="638"/>
      <c r="CU61" s="638"/>
      <c r="CV61" s="638"/>
      <c r="CW61" s="638"/>
      <c r="CX61" s="638"/>
      <c r="CY61" s="638"/>
      <c r="CZ61" s="638"/>
      <c r="DA61" s="638"/>
      <c r="DB61" s="638"/>
      <c r="DC61" s="638"/>
      <c r="DD61" s="638"/>
      <c r="DE61" s="638"/>
      <c r="DF61" s="638"/>
      <c r="DG61" s="638"/>
      <c r="DH61" s="638"/>
      <c r="DI61" s="638"/>
      <c r="DJ61" s="638"/>
      <c r="DK61" s="638"/>
      <c r="DL61" s="638"/>
      <c r="DM61" s="638"/>
      <c r="DN61" s="638"/>
      <c r="DO61" s="638"/>
      <c r="DP61" s="638"/>
      <c r="DQ61" s="638"/>
      <c r="DR61" s="638"/>
      <c r="DS61" s="638"/>
      <c r="DT61" s="638"/>
      <c r="DU61" s="638"/>
      <c r="DV61" s="638"/>
      <c r="DW61" s="638"/>
      <c r="DX61" s="638"/>
      <c r="DY61" s="638"/>
      <c r="DZ61" s="638"/>
      <c r="EA61" s="638"/>
      <c r="EB61" s="638"/>
      <c r="EC61" s="638"/>
      <c r="ED61" s="638"/>
      <c r="EE61" s="638"/>
      <c r="EF61" s="638"/>
      <c r="EG61" s="638">
        <v>1</v>
      </c>
      <c r="EH61" s="638"/>
      <c r="EI61" s="638"/>
      <c r="EJ61" s="638"/>
      <c r="EK61" s="638"/>
      <c r="EL61" s="638"/>
      <c r="EM61" s="638"/>
      <c r="EN61" s="638"/>
      <c r="EO61" s="638"/>
      <c r="EP61" s="638"/>
      <c r="EQ61" s="638"/>
      <c r="ER61" s="638"/>
      <c r="ES61" s="638">
        <v>1</v>
      </c>
      <c r="ET61" s="638"/>
      <c r="EU61" s="638"/>
      <c r="EV61" s="638"/>
      <c r="EW61" s="638"/>
      <c r="EX61" s="638"/>
      <c r="EY61" s="638"/>
      <c r="EZ61" s="638"/>
      <c r="FA61" s="638"/>
      <c r="FB61" s="638"/>
      <c r="FC61" s="638"/>
      <c r="FD61" s="638"/>
      <c r="FE61" s="638"/>
      <c r="FF61" s="638"/>
      <c r="FG61" s="638"/>
      <c r="FH61" s="638"/>
      <c r="FI61" s="638"/>
      <c r="FJ61" s="638"/>
      <c r="FK61" s="638"/>
      <c r="FL61" s="638"/>
      <c r="FM61" s="638"/>
      <c r="FN61" s="638"/>
      <c r="FO61" s="638"/>
      <c r="FP61" s="638"/>
      <c r="FQ61" s="638"/>
      <c r="FR61" s="638"/>
      <c r="FS61" s="638"/>
    </row>
    <row r="62" s="512" customFormat="1" ht="50.1" customHeight="1" spans="1:175">
      <c r="A62" s="53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44"/>
      <c r="M62" s="551"/>
      <c r="N62" s="551"/>
      <c r="O62" s="551"/>
      <c r="P62" s="552" t="s">
        <v>234</v>
      </c>
      <c r="Q62" s="535"/>
      <c r="R62" s="581" t="s">
        <v>308</v>
      </c>
      <c r="S62" s="582"/>
      <c r="T62" s="536"/>
      <c r="U62" s="583"/>
      <c r="V62" s="551" t="s">
        <v>255</v>
      </c>
      <c r="W62" s="573" t="s">
        <v>245</v>
      </c>
      <c r="X62" s="536"/>
      <c r="Y62" s="536"/>
      <c r="Z62" s="536"/>
      <c r="AA62" s="619"/>
      <c r="AB62" s="617"/>
      <c r="AC62" s="618"/>
      <c r="AD62" s="618"/>
      <c r="AE62" s="618"/>
      <c r="AF62" s="617"/>
      <c r="AG62" s="618"/>
      <c r="AH62" s="618"/>
      <c r="AI62" s="618"/>
      <c r="AJ62" s="618"/>
      <c r="AK62" s="618"/>
      <c r="AL62" s="618"/>
      <c r="AM62" s="618"/>
      <c r="AN62" s="617"/>
      <c r="AO62" s="618"/>
      <c r="AP62" s="618"/>
      <c r="AQ62" s="618"/>
      <c r="AR62" s="617"/>
      <c r="AS62" s="618"/>
      <c r="AT62" s="618"/>
      <c r="AU62" s="618"/>
      <c r="AV62" s="617"/>
      <c r="AW62" s="618"/>
      <c r="AX62" s="618"/>
      <c r="AY62" s="618"/>
      <c r="AZ62" s="617"/>
      <c r="BA62" s="618"/>
      <c r="BB62" s="618"/>
      <c r="BC62" s="618"/>
      <c r="BD62" s="640"/>
      <c r="BE62" s="640"/>
      <c r="BF62" s="640"/>
      <c r="BG62" s="640"/>
      <c r="BH62" s="640"/>
      <c r="BI62" s="640"/>
      <c r="BJ62" s="640"/>
      <c r="BK62" s="640"/>
      <c r="BL62" s="640"/>
      <c r="BM62" s="640"/>
      <c r="BN62" s="640"/>
      <c r="BO62" s="640"/>
      <c r="BP62" s="640"/>
      <c r="BQ62" s="640"/>
      <c r="BR62" s="640"/>
      <c r="BS62" s="640"/>
      <c r="BT62" s="640"/>
      <c r="BU62" s="640"/>
      <c r="BV62" s="640"/>
      <c r="BW62" s="640"/>
      <c r="BX62" s="640"/>
      <c r="BY62" s="640"/>
      <c r="BZ62" s="640"/>
      <c r="CA62" s="640"/>
      <c r="CB62" s="638"/>
      <c r="CC62" s="638"/>
      <c r="CD62" s="638"/>
      <c r="CE62" s="638"/>
      <c r="CF62" s="638"/>
      <c r="CG62" s="638"/>
      <c r="CH62" s="638"/>
      <c r="CI62" s="638"/>
      <c r="CJ62" s="638"/>
      <c r="CK62" s="638"/>
      <c r="CL62" s="638"/>
      <c r="CM62" s="638"/>
      <c r="CN62" s="638"/>
      <c r="CO62" s="638"/>
      <c r="CP62" s="638"/>
      <c r="CQ62" s="638"/>
      <c r="CR62" s="638"/>
      <c r="CS62" s="638"/>
      <c r="CT62" s="638"/>
      <c r="CU62" s="638"/>
      <c r="CV62" s="638"/>
      <c r="CW62" s="638"/>
      <c r="CX62" s="638"/>
      <c r="CY62" s="638"/>
      <c r="CZ62" s="638"/>
      <c r="DA62" s="638"/>
      <c r="DB62" s="638"/>
      <c r="DC62" s="638"/>
      <c r="DD62" s="638"/>
      <c r="DE62" s="638"/>
      <c r="DF62" s="638"/>
      <c r="DG62" s="638"/>
      <c r="DH62" s="638"/>
      <c r="DI62" s="638"/>
      <c r="DJ62" s="638"/>
      <c r="DK62" s="638"/>
      <c r="DL62" s="638"/>
      <c r="DM62" s="638"/>
      <c r="DN62" s="638"/>
      <c r="DO62" s="638"/>
      <c r="DP62" s="638"/>
      <c r="DQ62" s="638"/>
      <c r="DR62" s="638"/>
      <c r="DS62" s="638"/>
      <c r="DT62" s="638"/>
      <c r="DU62" s="638"/>
      <c r="DV62" s="638"/>
      <c r="DW62" s="638"/>
      <c r="DX62" s="638"/>
      <c r="DY62" s="638"/>
      <c r="DZ62" s="638"/>
      <c r="EA62" s="638"/>
      <c r="EB62" s="638"/>
      <c r="EC62" s="638"/>
      <c r="ED62" s="638"/>
      <c r="EE62" s="638"/>
      <c r="EF62" s="638"/>
      <c r="EG62" s="638"/>
      <c r="EH62" s="638"/>
      <c r="EI62" s="638"/>
      <c r="EJ62" s="638"/>
      <c r="EK62" s="638"/>
      <c r="EL62" s="638"/>
      <c r="EM62" s="638"/>
      <c r="EN62" s="638"/>
      <c r="EO62" s="638"/>
      <c r="EP62" s="638"/>
      <c r="EQ62" s="638"/>
      <c r="ER62" s="638"/>
      <c r="ES62" s="638"/>
      <c r="ET62" s="638"/>
      <c r="EU62" s="638"/>
      <c r="EV62" s="638"/>
      <c r="EW62" s="638">
        <v>1</v>
      </c>
      <c r="EX62" s="638"/>
      <c r="EY62" s="638"/>
      <c r="EZ62" s="638"/>
      <c r="FA62" s="638"/>
      <c r="FB62" s="638"/>
      <c r="FC62" s="638"/>
      <c r="FD62" s="638"/>
      <c r="FE62" s="638"/>
      <c r="FF62" s="638"/>
      <c r="FG62" s="638"/>
      <c r="FH62" s="638"/>
      <c r="FI62" s="638">
        <v>1</v>
      </c>
      <c r="FJ62" s="638"/>
      <c r="FK62" s="638"/>
      <c r="FL62" s="638"/>
      <c r="FM62" s="638"/>
      <c r="FN62" s="638"/>
      <c r="FO62" s="638"/>
      <c r="FP62" s="638"/>
      <c r="FQ62" s="638"/>
      <c r="FR62" s="638"/>
      <c r="FS62" s="638"/>
    </row>
    <row r="63" s="512" customFormat="1" ht="50.1" customHeight="1" spans="1:175">
      <c r="A63" s="53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44"/>
      <c r="M63" s="551"/>
      <c r="N63" s="551"/>
      <c r="O63" s="551"/>
      <c r="P63" s="552" t="s">
        <v>235</v>
      </c>
      <c r="Q63" s="535"/>
      <c r="R63" s="581" t="s">
        <v>309</v>
      </c>
      <c r="S63" s="582"/>
      <c r="T63" s="536"/>
      <c r="U63" s="583"/>
      <c r="V63" s="551" t="s">
        <v>255</v>
      </c>
      <c r="W63" s="573" t="s">
        <v>247</v>
      </c>
      <c r="X63" s="536"/>
      <c r="Y63" s="536"/>
      <c r="Z63" s="536"/>
      <c r="AA63" s="619"/>
      <c r="AB63" s="617"/>
      <c r="AC63" s="618"/>
      <c r="AD63" s="618"/>
      <c r="AE63" s="618"/>
      <c r="AF63" s="617"/>
      <c r="AG63" s="618"/>
      <c r="AH63" s="618"/>
      <c r="AI63" s="618"/>
      <c r="AJ63" s="618"/>
      <c r="AK63" s="618"/>
      <c r="AL63" s="618"/>
      <c r="AM63" s="618"/>
      <c r="AN63" s="617"/>
      <c r="AO63" s="618"/>
      <c r="AP63" s="618"/>
      <c r="AQ63" s="618"/>
      <c r="AR63" s="617"/>
      <c r="AS63" s="618"/>
      <c r="AT63" s="618"/>
      <c r="AU63" s="618"/>
      <c r="AV63" s="617"/>
      <c r="AW63" s="618"/>
      <c r="AX63" s="618"/>
      <c r="AY63" s="618"/>
      <c r="AZ63" s="617"/>
      <c r="BA63" s="618"/>
      <c r="BB63" s="618"/>
      <c r="BC63" s="618"/>
      <c r="BD63" s="640"/>
      <c r="BE63" s="640"/>
      <c r="BF63" s="640"/>
      <c r="BG63" s="640"/>
      <c r="BH63" s="640"/>
      <c r="BI63" s="640"/>
      <c r="BJ63" s="640"/>
      <c r="BK63" s="640"/>
      <c r="BL63" s="640"/>
      <c r="BM63" s="640"/>
      <c r="BN63" s="640"/>
      <c r="BO63" s="640"/>
      <c r="BP63" s="640"/>
      <c r="BQ63" s="640"/>
      <c r="BR63" s="640"/>
      <c r="BS63" s="640"/>
      <c r="BT63" s="640"/>
      <c r="BU63" s="640"/>
      <c r="BV63" s="640"/>
      <c r="BW63" s="640"/>
      <c r="BX63" s="640"/>
      <c r="BY63" s="640"/>
      <c r="BZ63" s="640"/>
      <c r="CA63" s="640"/>
      <c r="CB63" s="638"/>
      <c r="CC63" s="638"/>
      <c r="CD63" s="638"/>
      <c r="CE63" s="638"/>
      <c r="CF63" s="638"/>
      <c r="CG63" s="638"/>
      <c r="CH63" s="638"/>
      <c r="CI63" s="638"/>
      <c r="CJ63" s="638"/>
      <c r="CK63" s="638"/>
      <c r="CL63" s="638"/>
      <c r="CM63" s="638"/>
      <c r="CN63" s="638"/>
      <c r="CO63" s="638"/>
      <c r="CP63" s="638"/>
      <c r="CQ63" s="638"/>
      <c r="CR63" s="638"/>
      <c r="CS63" s="638"/>
      <c r="CT63" s="638"/>
      <c r="CU63" s="638"/>
      <c r="CV63" s="638"/>
      <c r="CW63" s="638"/>
      <c r="CX63" s="638"/>
      <c r="CY63" s="638"/>
      <c r="CZ63" s="638"/>
      <c r="DA63" s="638"/>
      <c r="DB63" s="638"/>
      <c r="DC63" s="638"/>
      <c r="DD63" s="638"/>
      <c r="DE63" s="638"/>
      <c r="DF63" s="638"/>
      <c r="DG63" s="638"/>
      <c r="DH63" s="638"/>
      <c r="DI63" s="638"/>
      <c r="DJ63" s="638"/>
      <c r="DK63" s="638"/>
      <c r="DL63" s="638"/>
      <c r="DM63" s="638"/>
      <c r="DN63" s="638"/>
      <c r="DO63" s="638"/>
      <c r="DP63" s="638"/>
      <c r="DQ63" s="638"/>
      <c r="DR63" s="638"/>
      <c r="DS63" s="638"/>
      <c r="DT63" s="638"/>
      <c r="DU63" s="638"/>
      <c r="DV63" s="638"/>
      <c r="DW63" s="638"/>
      <c r="DX63" s="638"/>
      <c r="DY63" s="638"/>
      <c r="DZ63" s="638"/>
      <c r="EA63" s="638"/>
      <c r="EB63" s="638"/>
      <c r="EC63" s="638"/>
      <c r="ED63" s="638"/>
      <c r="EE63" s="638"/>
      <c r="EF63" s="638"/>
      <c r="EG63" s="638"/>
      <c r="EH63" s="638"/>
      <c r="EI63" s="638"/>
      <c r="EJ63" s="638"/>
      <c r="EK63" s="638"/>
      <c r="EL63" s="638"/>
      <c r="EM63" s="638"/>
      <c r="EN63" s="638"/>
      <c r="EO63" s="638"/>
      <c r="EP63" s="638"/>
      <c r="EQ63" s="638"/>
      <c r="ER63" s="638"/>
      <c r="ES63" s="638"/>
      <c r="ET63" s="638"/>
      <c r="EU63" s="638"/>
      <c r="EV63" s="638"/>
      <c r="EW63" s="638"/>
      <c r="EX63" s="638"/>
      <c r="EY63" s="638"/>
      <c r="EZ63" s="638"/>
      <c r="FA63" s="638">
        <v>1</v>
      </c>
      <c r="FB63" s="638"/>
      <c r="FC63" s="638"/>
      <c r="FD63" s="638"/>
      <c r="FE63" s="638"/>
      <c r="FF63" s="638"/>
      <c r="FG63" s="638"/>
      <c r="FH63" s="638"/>
      <c r="FI63" s="638"/>
      <c r="FJ63" s="638"/>
      <c r="FK63" s="638"/>
      <c r="FL63" s="638"/>
      <c r="FM63" s="638">
        <v>1</v>
      </c>
      <c r="FN63" s="638"/>
      <c r="FO63" s="638"/>
      <c r="FP63" s="638"/>
      <c r="FQ63" s="638"/>
      <c r="FR63" s="638"/>
      <c r="FS63" s="638"/>
    </row>
    <row r="64" s="512" customFormat="1" ht="50.1" customHeight="1" spans="1:175">
      <c r="A64" s="53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44"/>
      <c r="M64" s="551"/>
      <c r="N64" s="551"/>
      <c r="O64" s="551"/>
      <c r="P64" s="552" t="s">
        <v>236</v>
      </c>
      <c r="Q64" s="535"/>
      <c r="R64" s="581" t="s">
        <v>310</v>
      </c>
      <c r="S64" s="582"/>
      <c r="T64" s="536"/>
      <c r="U64" s="583"/>
      <c r="V64" s="584" t="s">
        <v>255</v>
      </c>
      <c r="W64" s="573" t="s">
        <v>240</v>
      </c>
      <c r="X64" s="536"/>
      <c r="Y64" s="536"/>
      <c r="Z64" s="536"/>
      <c r="AA64" s="619"/>
      <c r="AB64" s="617"/>
      <c r="AC64" s="618"/>
      <c r="AD64" s="618"/>
      <c r="AE64" s="618"/>
      <c r="AF64" s="617"/>
      <c r="AG64" s="618"/>
      <c r="AH64" s="618"/>
      <c r="AI64" s="618"/>
      <c r="AJ64" s="618"/>
      <c r="AK64" s="618"/>
      <c r="AL64" s="618"/>
      <c r="AM64" s="618"/>
      <c r="AN64" s="617"/>
      <c r="AO64" s="618"/>
      <c r="AP64" s="618"/>
      <c r="AQ64" s="618"/>
      <c r="AR64" s="617"/>
      <c r="AS64" s="618"/>
      <c r="AT64" s="618"/>
      <c r="AU64" s="618"/>
      <c r="AV64" s="617"/>
      <c r="AW64" s="618"/>
      <c r="AX64" s="618"/>
      <c r="AY64" s="618"/>
      <c r="AZ64" s="617"/>
      <c r="BA64" s="618"/>
      <c r="BB64" s="618"/>
      <c r="BC64" s="618"/>
      <c r="BD64" s="640"/>
      <c r="BE64" s="640"/>
      <c r="BF64" s="640"/>
      <c r="BG64" s="640"/>
      <c r="BH64" s="640"/>
      <c r="BI64" s="640"/>
      <c r="BJ64" s="640"/>
      <c r="BK64" s="640"/>
      <c r="BL64" s="640"/>
      <c r="BM64" s="640"/>
      <c r="BN64" s="640"/>
      <c r="BO64" s="640"/>
      <c r="BP64" s="640"/>
      <c r="BQ64" s="640"/>
      <c r="BR64" s="640"/>
      <c r="BS64" s="640"/>
      <c r="BT64" s="640"/>
      <c r="BU64" s="640"/>
      <c r="BV64" s="640"/>
      <c r="BW64" s="640"/>
      <c r="BX64" s="640"/>
      <c r="BY64" s="640"/>
      <c r="BZ64" s="640"/>
      <c r="CA64" s="640"/>
      <c r="CB64" s="638"/>
      <c r="CC64" s="638"/>
      <c r="CD64" s="638"/>
      <c r="CE64" s="638"/>
      <c r="CF64" s="638"/>
      <c r="CG64" s="638"/>
      <c r="CH64" s="638"/>
      <c r="CI64" s="638"/>
      <c r="CJ64" s="638"/>
      <c r="CK64" s="638"/>
      <c r="CL64" s="638"/>
      <c r="CM64" s="638"/>
      <c r="CN64" s="638"/>
      <c r="CO64" s="638"/>
      <c r="CP64" s="638"/>
      <c r="CQ64" s="638"/>
      <c r="CR64" s="638"/>
      <c r="CS64" s="638"/>
      <c r="CT64" s="638"/>
      <c r="CU64" s="638"/>
      <c r="CV64" s="638"/>
      <c r="CW64" s="638"/>
      <c r="CX64" s="638"/>
      <c r="CY64" s="638"/>
      <c r="CZ64" s="638"/>
      <c r="DA64" s="638"/>
      <c r="DB64" s="638"/>
      <c r="DC64" s="638"/>
      <c r="DD64" s="638"/>
      <c r="DE64" s="638"/>
      <c r="DF64" s="638"/>
      <c r="DG64" s="638"/>
      <c r="DH64" s="638"/>
      <c r="DI64" s="638"/>
      <c r="DJ64" s="638"/>
      <c r="DK64" s="638"/>
      <c r="DL64" s="638"/>
      <c r="DM64" s="638"/>
      <c r="DN64" s="638"/>
      <c r="DO64" s="638"/>
      <c r="DP64" s="638"/>
      <c r="DQ64" s="638"/>
      <c r="DR64" s="638"/>
      <c r="DS64" s="638"/>
      <c r="DT64" s="638"/>
      <c r="DU64" s="638"/>
      <c r="DV64" s="638"/>
      <c r="DW64" s="638"/>
      <c r="DX64" s="638"/>
      <c r="DY64" s="638"/>
      <c r="DZ64" s="638"/>
      <c r="EA64" s="638"/>
      <c r="EB64" s="638"/>
      <c r="EC64" s="638"/>
      <c r="ED64" s="638"/>
      <c r="EE64" s="638"/>
      <c r="EF64" s="638"/>
      <c r="EG64" s="638"/>
      <c r="EH64" s="638"/>
      <c r="EI64" s="638"/>
      <c r="EJ64" s="638"/>
      <c r="EK64" s="638"/>
      <c r="EL64" s="638"/>
      <c r="EM64" s="638"/>
      <c r="EN64" s="638"/>
      <c r="EO64" s="638"/>
      <c r="EP64" s="638"/>
      <c r="EQ64" s="638"/>
      <c r="ER64" s="638"/>
      <c r="ES64" s="638"/>
      <c r="ET64" s="638"/>
      <c r="EU64" s="638"/>
      <c r="EV64" s="638"/>
      <c r="EW64" s="638"/>
      <c r="EX64" s="638"/>
      <c r="EY64" s="638"/>
      <c r="EZ64" s="638"/>
      <c r="FA64" s="638"/>
      <c r="FB64" s="638"/>
      <c r="FC64" s="638"/>
      <c r="FD64" s="638"/>
      <c r="FE64" s="638">
        <v>1</v>
      </c>
      <c r="FF64" s="638"/>
      <c r="FG64" s="638"/>
      <c r="FH64" s="638"/>
      <c r="FI64" s="638"/>
      <c r="FJ64" s="638"/>
      <c r="FK64" s="638"/>
      <c r="FL64" s="638"/>
      <c r="FM64" s="638"/>
      <c r="FN64" s="638"/>
      <c r="FO64" s="638"/>
      <c r="FP64" s="638"/>
      <c r="FQ64" s="638">
        <v>1</v>
      </c>
      <c r="FR64" s="638"/>
      <c r="FS64" s="638"/>
    </row>
    <row r="65" ht="50.1" customHeight="1" spans="1:175">
      <c r="A65" s="527">
        <v>13</v>
      </c>
      <c r="B65" s="528">
        <v>0</v>
      </c>
      <c r="C65" s="528"/>
      <c r="D65" s="528"/>
      <c r="E65" s="528"/>
      <c r="F65" s="528"/>
      <c r="G65" s="528"/>
      <c r="H65" s="528"/>
      <c r="I65" s="528"/>
      <c r="J65" s="528"/>
      <c r="K65" s="528"/>
      <c r="L65" s="540" t="s">
        <v>311</v>
      </c>
      <c r="M65" s="547"/>
      <c r="N65" s="547"/>
      <c r="O65" s="547"/>
      <c r="P65" s="682" t="s">
        <v>152</v>
      </c>
      <c r="Q65" s="540"/>
      <c r="R65" s="694" t="s">
        <v>312</v>
      </c>
      <c r="S65" s="574"/>
      <c r="T65" s="575"/>
      <c r="U65" s="576"/>
      <c r="V65" s="565" t="s">
        <v>239</v>
      </c>
      <c r="W65" s="566" t="s">
        <v>240</v>
      </c>
      <c r="X65" s="575"/>
      <c r="Y65" s="575"/>
      <c r="Z65" s="575"/>
      <c r="AA65" s="615"/>
      <c r="AB65" s="611"/>
      <c r="AC65" s="613"/>
      <c r="AD65" s="613">
        <v>1</v>
      </c>
      <c r="AE65" s="613"/>
      <c r="AF65" s="611"/>
      <c r="AG65" s="613"/>
      <c r="AH65" s="613"/>
      <c r="AI65" s="613"/>
      <c r="AJ65" s="613"/>
      <c r="AK65" s="613"/>
      <c r="AL65" s="613"/>
      <c r="AM65" s="613"/>
      <c r="AN65" s="611"/>
      <c r="AO65" s="613"/>
      <c r="AP65" s="613"/>
      <c r="AQ65" s="613"/>
      <c r="AR65" s="611"/>
      <c r="AS65" s="613"/>
      <c r="AT65" s="613"/>
      <c r="AU65" s="613"/>
      <c r="AV65" s="611"/>
      <c r="AW65" s="613"/>
      <c r="AX65" s="613"/>
      <c r="AY65" s="613"/>
      <c r="AZ65" s="611"/>
      <c r="BA65" s="613"/>
      <c r="BB65" s="613"/>
      <c r="BC65" s="613"/>
      <c r="BD65" s="637"/>
      <c r="BE65" s="637"/>
      <c r="BF65" s="637">
        <v>1</v>
      </c>
      <c r="BG65" s="637"/>
      <c r="BH65" s="637"/>
      <c r="BI65" s="637"/>
      <c r="BJ65" s="637"/>
      <c r="BK65" s="637"/>
      <c r="BL65" s="637"/>
      <c r="BM65" s="637"/>
      <c r="BN65" s="637">
        <v>1</v>
      </c>
      <c r="BO65" s="637"/>
      <c r="BP65" s="637"/>
      <c r="BQ65" s="637"/>
      <c r="BR65" s="637"/>
      <c r="BS65" s="637"/>
      <c r="BT65" s="637"/>
      <c r="BU65" s="637"/>
      <c r="BV65" s="637"/>
      <c r="BW65" s="637"/>
      <c r="BX65" s="637"/>
      <c r="BY65" s="637"/>
      <c r="BZ65" s="637"/>
      <c r="CA65" s="637"/>
      <c r="CB65" s="637"/>
      <c r="CC65" s="637"/>
      <c r="CD65" s="637"/>
      <c r="CE65" s="637"/>
      <c r="CF65" s="637"/>
      <c r="CG65" s="637"/>
      <c r="CH65" s="637"/>
      <c r="CI65" s="637"/>
      <c r="CJ65" s="637"/>
      <c r="CK65" s="637"/>
      <c r="CL65" s="637"/>
      <c r="CM65" s="637"/>
      <c r="CN65" s="637"/>
      <c r="CO65" s="637"/>
      <c r="CP65" s="637"/>
      <c r="CQ65" s="637"/>
      <c r="CR65" s="637"/>
      <c r="CS65" s="637"/>
      <c r="CT65" s="637"/>
      <c r="CU65" s="637"/>
      <c r="CV65" s="637"/>
      <c r="CW65" s="637"/>
      <c r="CX65" s="637"/>
      <c r="CY65" s="637"/>
      <c r="CZ65" s="637"/>
      <c r="DA65" s="637"/>
      <c r="DB65" s="637"/>
      <c r="DC65" s="637"/>
      <c r="DD65" s="637"/>
      <c r="DE65" s="637"/>
      <c r="DF65" s="637"/>
      <c r="DG65" s="637"/>
      <c r="DH65" s="637"/>
      <c r="DI65" s="637"/>
      <c r="DJ65" s="637"/>
      <c r="DK65" s="637"/>
      <c r="DL65" s="637"/>
      <c r="DM65" s="637"/>
      <c r="DN65" s="637"/>
      <c r="DO65" s="637"/>
      <c r="DP65" s="637"/>
      <c r="DQ65" s="637"/>
      <c r="DR65" s="637"/>
      <c r="DS65" s="637"/>
      <c r="DT65" s="637"/>
      <c r="DU65" s="637"/>
      <c r="DV65" s="637"/>
      <c r="DW65" s="637"/>
      <c r="DX65" s="637"/>
      <c r="DY65" s="637"/>
      <c r="DZ65" s="637"/>
      <c r="EA65" s="637"/>
      <c r="EB65" s="637"/>
      <c r="EC65" s="637"/>
      <c r="ED65" s="637"/>
      <c r="EE65" s="637"/>
      <c r="EF65" s="637"/>
      <c r="EG65" s="637"/>
      <c r="EH65" s="637"/>
      <c r="EI65" s="637"/>
      <c r="EJ65" s="637"/>
      <c r="EK65" s="637"/>
      <c r="EL65" s="637"/>
      <c r="EM65" s="637"/>
      <c r="EN65" s="637"/>
      <c r="EO65" s="637"/>
      <c r="EP65" s="637"/>
      <c r="EQ65" s="637"/>
      <c r="ER65" s="637"/>
      <c r="ES65" s="637"/>
      <c r="ET65" s="637"/>
      <c r="EU65" s="637"/>
      <c r="EV65" s="637"/>
      <c r="EW65" s="637"/>
      <c r="EX65" s="637"/>
      <c r="EY65" s="637"/>
      <c r="EZ65" s="637"/>
      <c r="FA65" s="637"/>
      <c r="FB65" s="637"/>
      <c r="FC65" s="637"/>
      <c r="FD65" s="637"/>
      <c r="FE65" s="637"/>
      <c r="FF65" s="637"/>
      <c r="FG65" s="637"/>
      <c r="FH65" s="637"/>
      <c r="FI65" s="637"/>
      <c r="FJ65" s="637"/>
      <c r="FK65" s="637"/>
      <c r="FL65" s="637"/>
      <c r="FM65" s="637"/>
      <c r="FN65" s="637"/>
      <c r="FO65" s="637"/>
      <c r="FP65" s="637"/>
      <c r="FQ65" s="637"/>
      <c r="FR65" s="637"/>
      <c r="FS65" s="637"/>
    </row>
    <row r="66" ht="50.1" customHeight="1" spans="1:175">
      <c r="A66" s="527">
        <v>14</v>
      </c>
      <c r="B66" s="528">
        <v>0</v>
      </c>
      <c r="C66" s="528"/>
      <c r="D66" s="528"/>
      <c r="E66" s="528"/>
      <c r="F66" s="528"/>
      <c r="G66" s="528"/>
      <c r="H66" s="528"/>
      <c r="I66" s="528"/>
      <c r="J66" s="528"/>
      <c r="K66" s="528"/>
      <c r="L66" s="540" t="s">
        <v>313</v>
      </c>
      <c r="M66" s="547"/>
      <c r="N66" s="683"/>
      <c r="O66" s="547"/>
      <c r="P66" s="684" t="s">
        <v>156</v>
      </c>
      <c r="Q66" s="540"/>
      <c r="R66" s="574" t="s">
        <v>314</v>
      </c>
      <c r="S66" s="574"/>
      <c r="T66" s="575"/>
      <c r="U66" s="576"/>
      <c r="V66" s="565" t="s">
        <v>239</v>
      </c>
      <c r="W66" s="566" t="s">
        <v>245</v>
      </c>
      <c r="X66" s="575"/>
      <c r="Y66" s="575"/>
      <c r="Z66" s="575"/>
      <c r="AA66" s="615"/>
      <c r="AB66" s="611"/>
      <c r="AC66" s="613"/>
      <c r="AD66" s="613"/>
      <c r="AE66" s="613"/>
      <c r="AF66" s="611"/>
      <c r="AG66" s="613"/>
      <c r="AH66" s="613">
        <v>1</v>
      </c>
      <c r="AI66" s="613"/>
      <c r="AJ66" s="613"/>
      <c r="AK66" s="613"/>
      <c r="AL66" s="613"/>
      <c r="AM66" s="613"/>
      <c r="AN66" s="611"/>
      <c r="AO66" s="613"/>
      <c r="AP66" s="613"/>
      <c r="AQ66" s="613"/>
      <c r="AR66" s="611"/>
      <c r="AS66" s="613"/>
      <c r="AT66" s="613"/>
      <c r="AU66" s="613"/>
      <c r="AV66" s="611"/>
      <c r="AW66" s="613"/>
      <c r="AX66" s="613"/>
      <c r="AY66" s="613"/>
      <c r="AZ66" s="611"/>
      <c r="BA66" s="613"/>
      <c r="BB66" s="613"/>
      <c r="BC66" s="613"/>
      <c r="BD66" s="637"/>
      <c r="BE66" s="637"/>
      <c r="BF66" s="637"/>
      <c r="BG66" s="637"/>
      <c r="BH66" s="637"/>
      <c r="BI66" s="637"/>
      <c r="BJ66" s="637">
        <v>1</v>
      </c>
      <c r="BK66" s="637"/>
      <c r="BL66" s="637"/>
      <c r="BM66" s="637"/>
      <c r="BN66" s="637"/>
      <c r="BO66" s="637"/>
      <c r="BP66" s="637"/>
      <c r="BQ66" s="637"/>
      <c r="BR66" s="637">
        <v>1</v>
      </c>
      <c r="BS66" s="637"/>
      <c r="BT66" s="637"/>
      <c r="BU66" s="637"/>
      <c r="BV66" s="637"/>
      <c r="BW66" s="637"/>
      <c r="BX66" s="637"/>
      <c r="BY66" s="637"/>
      <c r="BZ66" s="637"/>
      <c r="CA66" s="637"/>
      <c r="CB66" s="637"/>
      <c r="CC66" s="637"/>
      <c r="CD66" s="637"/>
      <c r="CE66" s="637"/>
      <c r="CF66" s="637"/>
      <c r="CG66" s="637"/>
      <c r="CH66" s="637"/>
      <c r="CI66" s="637"/>
      <c r="CJ66" s="637"/>
      <c r="CK66" s="637"/>
      <c r="CL66" s="637"/>
      <c r="CM66" s="637"/>
      <c r="CN66" s="637"/>
      <c r="CO66" s="637"/>
      <c r="CP66" s="637"/>
      <c r="CQ66" s="637"/>
      <c r="CR66" s="637"/>
      <c r="CS66" s="637"/>
      <c r="CT66" s="637"/>
      <c r="CU66" s="637"/>
      <c r="CV66" s="637"/>
      <c r="CW66" s="637"/>
      <c r="CX66" s="637"/>
      <c r="CY66" s="637"/>
      <c r="CZ66" s="637"/>
      <c r="DA66" s="637"/>
      <c r="DB66" s="637"/>
      <c r="DC66" s="637"/>
      <c r="DD66" s="637"/>
      <c r="DE66" s="637"/>
      <c r="DF66" s="637"/>
      <c r="DG66" s="637"/>
      <c r="DH66" s="637"/>
      <c r="DI66" s="637"/>
      <c r="DJ66" s="637"/>
      <c r="DK66" s="637"/>
      <c r="DL66" s="637"/>
      <c r="DM66" s="637"/>
      <c r="DN66" s="637"/>
      <c r="DO66" s="637"/>
      <c r="DP66" s="637"/>
      <c r="DQ66" s="637"/>
      <c r="DR66" s="637"/>
      <c r="DS66" s="637"/>
      <c r="DT66" s="637"/>
      <c r="DU66" s="637"/>
      <c r="DV66" s="637"/>
      <c r="DW66" s="637"/>
      <c r="DX66" s="637"/>
      <c r="DY66" s="637"/>
      <c r="DZ66" s="637"/>
      <c r="EA66" s="637"/>
      <c r="EB66" s="637"/>
      <c r="EC66" s="637"/>
      <c r="ED66" s="637"/>
      <c r="EE66" s="637"/>
      <c r="EF66" s="637"/>
      <c r="EG66" s="637"/>
      <c r="EH66" s="637"/>
      <c r="EI66" s="637"/>
      <c r="EJ66" s="637"/>
      <c r="EK66" s="637"/>
      <c r="EL66" s="637"/>
      <c r="EM66" s="637"/>
      <c r="EN66" s="637"/>
      <c r="EO66" s="637"/>
      <c r="EP66" s="637"/>
      <c r="EQ66" s="637"/>
      <c r="ER66" s="637"/>
      <c r="ES66" s="637"/>
      <c r="ET66" s="637"/>
      <c r="EU66" s="637"/>
      <c r="EV66" s="637"/>
      <c r="EW66" s="637"/>
      <c r="EX66" s="637"/>
      <c r="EY66" s="637"/>
      <c r="EZ66" s="637"/>
      <c r="FA66" s="637"/>
      <c r="FB66" s="637"/>
      <c r="FC66" s="637"/>
      <c r="FD66" s="637"/>
      <c r="FE66" s="637"/>
      <c r="FF66" s="637"/>
      <c r="FG66" s="637"/>
      <c r="FH66" s="637"/>
      <c r="FI66" s="637"/>
      <c r="FJ66" s="637"/>
      <c r="FK66" s="637"/>
      <c r="FL66" s="637"/>
      <c r="FM66" s="637"/>
      <c r="FN66" s="637"/>
      <c r="FO66" s="637"/>
      <c r="FP66" s="637"/>
      <c r="FQ66" s="637"/>
      <c r="FR66" s="637"/>
      <c r="FS66" s="637"/>
    </row>
    <row r="67" s="512" customFormat="1" ht="50.1" customHeight="1" spans="1:175">
      <c r="A67" s="530">
        <v>14</v>
      </c>
      <c r="B67" s="531">
        <v>0</v>
      </c>
      <c r="C67" s="531"/>
      <c r="D67" s="531"/>
      <c r="E67" s="531"/>
      <c r="F67" s="531"/>
      <c r="G67" s="531"/>
      <c r="H67" s="531"/>
      <c r="I67" s="531"/>
      <c r="J67" s="531"/>
      <c r="K67" s="531"/>
      <c r="L67" s="544"/>
      <c r="M67" s="553"/>
      <c r="N67" s="685"/>
      <c r="O67" s="553"/>
      <c r="P67" s="686" t="s">
        <v>160</v>
      </c>
      <c r="Q67" s="544"/>
      <c r="R67" s="568" t="s">
        <v>315</v>
      </c>
      <c r="S67" s="568"/>
      <c r="T67" s="585"/>
      <c r="U67" s="586"/>
      <c r="V67" s="572" t="s">
        <v>239</v>
      </c>
      <c r="W67" s="573" t="s">
        <v>247</v>
      </c>
      <c r="X67" s="585"/>
      <c r="Y67" s="585"/>
      <c r="Z67" s="585"/>
      <c r="AA67" s="620"/>
      <c r="AB67" s="611"/>
      <c r="AC67" s="613"/>
      <c r="AD67" s="613"/>
      <c r="AE67" s="613"/>
      <c r="AF67" s="611"/>
      <c r="AG67" s="613"/>
      <c r="AH67" s="613"/>
      <c r="AI67" s="613"/>
      <c r="AJ67" s="613"/>
      <c r="AK67" s="613"/>
      <c r="AL67" s="613">
        <v>1</v>
      </c>
      <c r="AM67" s="613"/>
      <c r="AN67" s="611"/>
      <c r="AO67" s="613"/>
      <c r="AP67" s="613"/>
      <c r="AQ67" s="613"/>
      <c r="AR67" s="611"/>
      <c r="AS67" s="613"/>
      <c r="AT67" s="613"/>
      <c r="AU67" s="613"/>
      <c r="AV67" s="611"/>
      <c r="AW67" s="613"/>
      <c r="AX67" s="613"/>
      <c r="AY67" s="613"/>
      <c r="AZ67" s="611"/>
      <c r="BA67" s="613"/>
      <c r="BB67" s="613"/>
      <c r="BC67" s="613"/>
      <c r="BD67" s="638"/>
      <c r="BE67" s="638"/>
      <c r="BF67" s="638"/>
      <c r="BG67" s="638"/>
      <c r="BH67" s="638"/>
      <c r="BI67" s="638"/>
      <c r="BJ67" s="638">
        <v>1</v>
      </c>
      <c r="BK67" s="638"/>
      <c r="BL67" s="638"/>
      <c r="BM67" s="638"/>
      <c r="BN67" s="638"/>
      <c r="BO67" s="638"/>
      <c r="BP67" s="638"/>
      <c r="BQ67" s="638"/>
      <c r="BR67" s="638">
        <v>1</v>
      </c>
      <c r="BS67" s="638"/>
      <c r="BT67" s="638"/>
      <c r="BU67" s="638"/>
      <c r="BV67" s="638"/>
      <c r="BW67" s="638"/>
      <c r="BX67" s="638"/>
      <c r="BY67" s="638"/>
      <c r="BZ67" s="638"/>
      <c r="CA67" s="638"/>
      <c r="CB67" s="638"/>
      <c r="CC67" s="638"/>
      <c r="CD67" s="638"/>
      <c r="CE67" s="638"/>
      <c r="CF67" s="638"/>
      <c r="CG67" s="638"/>
      <c r="CH67" s="638"/>
      <c r="CI67" s="638"/>
      <c r="CJ67" s="638"/>
      <c r="CK67" s="638"/>
      <c r="CL67" s="638"/>
      <c r="CM67" s="638"/>
      <c r="CN67" s="638"/>
      <c r="CO67" s="638"/>
      <c r="CP67" s="638"/>
      <c r="CQ67" s="638"/>
      <c r="CR67" s="638"/>
      <c r="CS67" s="638"/>
      <c r="CT67" s="638"/>
      <c r="CU67" s="638"/>
      <c r="CV67" s="638"/>
      <c r="CW67" s="638"/>
      <c r="CX67" s="638"/>
      <c r="CY67" s="638"/>
      <c r="CZ67" s="638"/>
      <c r="DA67" s="638"/>
      <c r="DB67" s="638"/>
      <c r="DC67" s="638"/>
      <c r="DD67" s="638"/>
      <c r="DE67" s="638"/>
      <c r="DF67" s="638"/>
      <c r="DG67" s="638"/>
      <c r="DH67" s="638"/>
      <c r="DI67" s="638"/>
      <c r="DJ67" s="638"/>
      <c r="DK67" s="638"/>
      <c r="DL67" s="638"/>
      <c r="DM67" s="638"/>
      <c r="DN67" s="638"/>
      <c r="DO67" s="638"/>
      <c r="DP67" s="638"/>
      <c r="DQ67" s="638"/>
      <c r="DR67" s="638"/>
      <c r="DS67" s="638"/>
      <c r="DT67" s="638"/>
      <c r="DU67" s="638"/>
      <c r="DV67" s="638"/>
      <c r="DW67" s="638"/>
      <c r="DX67" s="638"/>
      <c r="DY67" s="638"/>
      <c r="DZ67" s="638"/>
      <c r="EA67" s="638"/>
      <c r="EB67" s="638"/>
      <c r="EC67" s="638"/>
      <c r="ED67" s="638"/>
      <c r="EE67" s="638"/>
      <c r="EF67" s="638"/>
      <c r="EG67" s="638"/>
      <c r="EH67" s="638"/>
      <c r="EI67" s="638"/>
      <c r="EJ67" s="638"/>
      <c r="EK67" s="638"/>
      <c r="EL67" s="638"/>
      <c r="EM67" s="638"/>
      <c r="EN67" s="638"/>
      <c r="EO67" s="638"/>
      <c r="EP67" s="638"/>
      <c r="EQ67" s="638"/>
      <c r="ER67" s="638"/>
      <c r="ES67" s="638"/>
      <c r="ET67" s="638"/>
      <c r="EU67" s="638"/>
      <c r="EV67" s="638"/>
      <c r="EW67" s="638"/>
      <c r="EX67" s="638"/>
      <c r="EY67" s="638"/>
      <c r="EZ67" s="638"/>
      <c r="FA67" s="638"/>
      <c r="FB67" s="638"/>
      <c r="FC67" s="638"/>
      <c r="FD67" s="638"/>
      <c r="FE67" s="638"/>
      <c r="FF67" s="638"/>
      <c r="FG67" s="638"/>
      <c r="FH67" s="638"/>
      <c r="FI67" s="638"/>
      <c r="FJ67" s="638"/>
      <c r="FK67" s="638"/>
      <c r="FL67" s="638"/>
      <c r="FM67" s="638"/>
      <c r="FN67" s="638"/>
      <c r="FO67" s="638"/>
      <c r="FP67" s="638"/>
      <c r="FQ67" s="638"/>
      <c r="FR67" s="638"/>
      <c r="FS67" s="638"/>
    </row>
    <row r="68" s="513" customFormat="1" ht="50.1" customHeight="1" spans="1:175">
      <c r="A68" s="673">
        <v>14</v>
      </c>
      <c r="B68" s="528">
        <v>0</v>
      </c>
      <c r="C68" s="528"/>
      <c r="D68" s="528"/>
      <c r="E68" s="528"/>
      <c r="F68" s="528"/>
      <c r="G68" s="528"/>
      <c r="H68" s="528"/>
      <c r="I68" s="528"/>
      <c r="J68" s="528"/>
      <c r="K68" s="528"/>
      <c r="L68" s="560" t="s">
        <v>316</v>
      </c>
      <c r="M68" s="547"/>
      <c r="N68" s="687"/>
      <c r="O68" s="547"/>
      <c r="P68" s="548" t="s">
        <v>168</v>
      </c>
      <c r="Q68" s="560"/>
      <c r="R68" s="567" t="s">
        <v>317</v>
      </c>
      <c r="S68" s="567"/>
      <c r="T68" s="575"/>
      <c r="U68" s="576"/>
      <c r="V68" s="577" t="s">
        <v>250</v>
      </c>
      <c r="W68" s="566" t="s">
        <v>245</v>
      </c>
      <c r="X68" s="575"/>
      <c r="Y68" s="575"/>
      <c r="Z68" s="575"/>
      <c r="AA68" s="615"/>
      <c r="AB68" s="611"/>
      <c r="AC68" s="613"/>
      <c r="AD68" s="613"/>
      <c r="AE68" s="613"/>
      <c r="AF68" s="611"/>
      <c r="AG68" s="613"/>
      <c r="AH68" s="613"/>
      <c r="AI68" s="613"/>
      <c r="AJ68" s="613"/>
      <c r="AK68" s="613"/>
      <c r="AL68" s="613"/>
      <c r="AM68" s="613"/>
      <c r="AN68" s="611"/>
      <c r="AO68" s="613"/>
      <c r="AP68" s="613"/>
      <c r="AQ68" s="613"/>
      <c r="AR68" s="611"/>
      <c r="AS68" s="613"/>
      <c r="AT68" s="613">
        <v>1</v>
      </c>
      <c r="AU68" s="613"/>
      <c r="AV68" s="611"/>
      <c r="AW68" s="613"/>
      <c r="AX68" s="613"/>
      <c r="AY68" s="613"/>
      <c r="AZ68" s="611"/>
      <c r="BA68" s="613"/>
      <c r="BB68" s="613"/>
      <c r="BC68" s="613"/>
      <c r="BD68" s="613"/>
      <c r="BE68" s="613"/>
      <c r="BF68" s="613"/>
      <c r="BG68" s="613"/>
      <c r="BH68" s="613"/>
      <c r="BI68" s="613"/>
      <c r="BJ68" s="613"/>
      <c r="BK68" s="613"/>
      <c r="BL68" s="613"/>
      <c r="BM68" s="613"/>
      <c r="BN68" s="613"/>
      <c r="BO68" s="613"/>
      <c r="BP68" s="613"/>
      <c r="BQ68" s="613"/>
      <c r="BR68" s="613"/>
      <c r="BS68" s="613"/>
      <c r="BT68" s="613"/>
      <c r="BU68" s="613"/>
      <c r="BV68" s="613"/>
      <c r="BW68" s="613"/>
      <c r="BX68" s="613"/>
      <c r="BY68" s="613"/>
      <c r="BZ68" s="613"/>
      <c r="CA68" s="613"/>
      <c r="CB68" s="637"/>
      <c r="CC68" s="637"/>
      <c r="CD68" s="637"/>
      <c r="CE68" s="637"/>
      <c r="CF68" s="637"/>
      <c r="CG68" s="637"/>
      <c r="CH68" s="637"/>
      <c r="CI68" s="637"/>
      <c r="CJ68" s="637"/>
      <c r="CK68" s="637"/>
      <c r="CL68" s="637"/>
      <c r="CM68" s="637"/>
      <c r="CN68" s="637"/>
      <c r="CO68" s="637"/>
      <c r="CP68" s="637"/>
      <c r="CQ68" s="637"/>
      <c r="CR68" s="637"/>
      <c r="CS68" s="637"/>
      <c r="CT68" s="637"/>
      <c r="CU68" s="637"/>
      <c r="CV68" s="637"/>
      <c r="CW68" s="637"/>
      <c r="CX68" s="637"/>
      <c r="CY68" s="637"/>
      <c r="CZ68" s="637"/>
      <c r="DA68" s="637"/>
      <c r="DB68" s="637"/>
      <c r="DC68" s="637"/>
      <c r="DD68" s="637"/>
      <c r="DE68" s="637"/>
      <c r="DF68" s="637"/>
      <c r="DG68" s="637"/>
      <c r="DH68" s="637"/>
      <c r="DI68" s="637"/>
      <c r="DJ68" s="637"/>
      <c r="DK68" s="637"/>
      <c r="DL68" s="637"/>
      <c r="DM68" s="637"/>
      <c r="DN68" s="637"/>
      <c r="DO68" s="637"/>
      <c r="DP68" s="637"/>
      <c r="DQ68" s="637"/>
      <c r="DR68" s="637"/>
      <c r="DS68" s="637"/>
      <c r="DT68" s="637"/>
      <c r="DU68" s="637"/>
      <c r="DV68" s="637"/>
      <c r="DW68" s="637"/>
      <c r="DX68" s="637"/>
      <c r="DY68" s="637"/>
      <c r="DZ68" s="637"/>
      <c r="EA68" s="637"/>
      <c r="EB68" s="637"/>
      <c r="EC68" s="637"/>
      <c r="ED68" s="637"/>
      <c r="EE68" s="637"/>
      <c r="EF68" s="637"/>
      <c r="EG68" s="637"/>
      <c r="EH68" s="637"/>
      <c r="EI68" s="637"/>
      <c r="EJ68" s="637"/>
      <c r="EK68" s="637"/>
      <c r="EL68" s="637"/>
      <c r="EM68" s="637"/>
      <c r="EN68" s="637"/>
      <c r="EO68" s="637"/>
      <c r="EP68" s="637"/>
      <c r="EQ68" s="637"/>
      <c r="ER68" s="637"/>
      <c r="ES68" s="637"/>
      <c r="ET68" s="637"/>
      <c r="EU68" s="637"/>
      <c r="EV68" s="637"/>
      <c r="EW68" s="637"/>
      <c r="EX68" s="637"/>
      <c r="EY68" s="637"/>
      <c r="EZ68" s="637"/>
      <c r="FA68" s="637"/>
      <c r="FB68" s="637"/>
      <c r="FC68" s="637"/>
      <c r="FD68" s="637"/>
      <c r="FE68" s="637"/>
      <c r="FF68" s="637"/>
      <c r="FG68" s="637"/>
      <c r="FH68" s="637"/>
      <c r="FI68" s="637"/>
      <c r="FJ68" s="637"/>
      <c r="FK68" s="637"/>
      <c r="FL68" s="637"/>
      <c r="FM68" s="637"/>
      <c r="FN68" s="637"/>
      <c r="FO68" s="637"/>
      <c r="FP68" s="637"/>
      <c r="FQ68" s="637"/>
      <c r="FR68" s="637"/>
      <c r="FS68" s="637"/>
    </row>
    <row r="69" s="513" customFormat="1" ht="50.1" customHeight="1" spans="1:175">
      <c r="A69" s="673">
        <v>14</v>
      </c>
      <c r="B69" s="528">
        <v>0</v>
      </c>
      <c r="C69" s="528"/>
      <c r="D69" s="528"/>
      <c r="E69" s="528"/>
      <c r="F69" s="528"/>
      <c r="G69" s="528"/>
      <c r="H69" s="528"/>
      <c r="I69" s="528"/>
      <c r="J69" s="528"/>
      <c r="K69" s="528"/>
      <c r="L69" s="560" t="s">
        <v>318</v>
      </c>
      <c r="M69" s="547"/>
      <c r="N69" s="687"/>
      <c r="O69" s="547"/>
      <c r="P69" s="548" t="s">
        <v>164</v>
      </c>
      <c r="Q69" s="560"/>
      <c r="R69" s="561" t="s">
        <v>319</v>
      </c>
      <c r="S69" s="567"/>
      <c r="T69" s="575"/>
      <c r="U69" s="576"/>
      <c r="V69" s="549" t="s">
        <v>250</v>
      </c>
      <c r="W69" s="566" t="s">
        <v>240</v>
      </c>
      <c r="X69" s="575"/>
      <c r="Y69" s="575"/>
      <c r="Z69" s="575"/>
      <c r="AA69" s="615"/>
      <c r="AB69" s="611"/>
      <c r="AC69" s="613"/>
      <c r="AD69" s="613"/>
      <c r="AE69" s="613"/>
      <c r="AF69" s="611"/>
      <c r="AG69" s="613"/>
      <c r="AH69" s="613"/>
      <c r="AI69" s="613"/>
      <c r="AJ69" s="613"/>
      <c r="AK69" s="613"/>
      <c r="AL69" s="613"/>
      <c r="AM69" s="613"/>
      <c r="AN69" s="611"/>
      <c r="AO69" s="613"/>
      <c r="AP69" s="613">
        <v>1</v>
      </c>
      <c r="AQ69" s="613"/>
      <c r="AR69" s="611"/>
      <c r="AS69" s="613"/>
      <c r="AT69" s="613"/>
      <c r="AU69" s="613"/>
      <c r="AV69" s="611"/>
      <c r="AW69" s="613"/>
      <c r="AX69" s="613"/>
      <c r="AY69" s="613"/>
      <c r="AZ69" s="611"/>
      <c r="BA69" s="613"/>
      <c r="BB69" s="613"/>
      <c r="BC69" s="613"/>
      <c r="BD69" s="613"/>
      <c r="BE69" s="613"/>
      <c r="BF69" s="613"/>
      <c r="BG69" s="613"/>
      <c r="BH69" s="613"/>
      <c r="BI69" s="613"/>
      <c r="BJ69" s="613"/>
      <c r="BK69" s="613"/>
      <c r="BL69" s="613"/>
      <c r="BM69" s="613"/>
      <c r="BN69" s="613"/>
      <c r="BO69" s="613"/>
      <c r="BP69" s="613"/>
      <c r="BQ69" s="613"/>
      <c r="BR69" s="613"/>
      <c r="BS69" s="613"/>
      <c r="BT69" s="613"/>
      <c r="BU69" s="613"/>
      <c r="BV69" s="613"/>
      <c r="BW69" s="613"/>
      <c r="BX69" s="613"/>
      <c r="BY69" s="613"/>
      <c r="BZ69" s="613"/>
      <c r="CA69" s="613"/>
      <c r="CB69" s="637"/>
      <c r="CC69" s="637"/>
      <c r="CD69" s="637"/>
      <c r="CE69" s="637"/>
      <c r="CF69" s="637"/>
      <c r="CG69" s="637"/>
      <c r="CH69" s="637"/>
      <c r="CI69" s="637"/>
      <c r="CJ69" s="637"/>
      <c r="CK69" s="637"/>
      <c r="CL69" s="637"/>
      <c r="CM69" s="637"/>
      <c r="CN69" s="637"/>
      <c r="CO69" s="637"/>
      <c r="CP69" s="637"/>
      <c r="CQ69" s="637"/>
      <c r="CR69" s="637"/>
      <c r="CS69" s="637"/>
      <c r="CT69" s="637"/>
      <c r="CU69" s="637"/>
      <c r="CV69" s="637"/>
      <c r="CW69" s="637"/>
      <c r="CX69" s="637"/>
      <c r="CY69" s="637"/>
      <c r="CZ69" s="637"/>
      <c r="DA69" s="637"/>
      <c r="DB69" s="637"/>
      <c r="DC69" s="637"/>
      <c r="DD69" s="637"/>
      <c r="DE69" s="637"/>
      <c r="DF69" s="637"/>
      <c r="DG69" s="637"/>
      <c r="DH69" s="637"/>
      <c r="DI69" s="637"/>
      <c r="DJ69" s="637"/>
      <c r="DK69" s="637"/>
      <c r="DL69" s="637"/>
      <c r="DM69" s="637"/>
      <c r="DN69" s="637"/>
      <c r="DO69" s="637"/>
      <c r="DP69" s="637"/>
      <c r="DQ69" s="637"/>
      <c r="DR69" s="637"/>
      <c r="DS69" s="637"/>
      <c r="DT69" s="637"/>
      <c r="DU69" s="637"/>
      <c r="DV69" s="637"/>
      <c r="DW69" s="637"/>
      <c r="DX69" s="637"/>
      <c r="DY69" s="637"/>
      <c r="DZ69" s="637"/>
      <c r="EA69" s="637"/>
      <c r="EB69" s="637"/>
      <c r="EC69" s="637"/>
      <c r="ED69" s="637"/>
      <c r="EE69" s="637"/>
      <c r="EF69" s="637"/>
      <c r="EG69" s="637"/>
      <c r="EH69" s="637"/>
      <c r="EI69" s="637"/>
      <c r="EJ69" s="637"/>
      <c r="EK69" s="637"/>
      <c r="EL69" s="637"/>
      <c r="EM69" s="637"/>
      <c r="EN69" s="637"/>
      <c r="EO69" s="637"/>
      <c r="EP69" s="637"/>
      <c r="EQ69" s="637"/>
      <c r="ER69" s="637"/>
      <c r="ES69" s="637"/>
      <c r="ET69" s="637"/>
      <c r="EU69" s="637"/>
      <c r="EV69" s="637"/>
      <c r="EW69" s="637"/>
      <c r="EX69" s="637"/>
      <c r="EY69" s="637"/>
      <c r="EZ69" s="637"/>
      <c r="FA69" s="637"/>
      <c r="FB69" s="637"/>
      <c r="FC69" s="637"/>
      <c r="FD69" s="637"/>
      <c r="FE69" s="637"/>
      <c r="FF69" s="637"/>
      <c r="FG69" s="637"/>
      <c r="FH69" s="637"/>
      <c r="FI69" s="637"/>
      <c r="FJ69" s="637"/>
      <c r="FK69" s="637"/>
      <c r="FL69" s="637"/>
      <c r="FM69" s="637"/>
      <c r="FN69" s="637"/>
      <c r="FO69" s="637"/>
      <c r="FP69" s="637"/>
      <c r="FQ69" s="637"/>
      <c r="FR69" s="637"/>
      <c r="FS69" s="637"/>
    </row>
    <row r="70" s="513" customFormat="1" ht="50.1" customHeight="1" spans="1:175">
      <c r="A70" s="673">
        <v>14</v>
      </c>
      <c r="B70" s="528">
        <v>0</v>
      </c>
      <c r="C70" s="528"/>
      <c r="D70" s="528"/>
      <c r="E70" s="528"/>
      <c r="F70" s="528"/>
      <c r="G70" s="528"/>
      <c r="H70" s="528"/>
      <c r="I70" s="528"/>
      <c r="J70" s="528"/>
      <c r="K70" s="528"/>
      <c r="L70" s="560" t="s">
        <v>320</v>
      </c>
      <c r="M70" s="547"/>
      <c r="N70" s="687"/>
      <c r="O70" s="547"/>
      <c r="P70" s="548" t="s">
        <v>176</v>
      </c>
      <c r="Q70" s="560"/>
      <c r="R70" s="567" t="s">
        <v>321</v>
      </c>
      <c r="S70" s="567"/>
      <c r="T70" s="575"/>
      <c r="U70" s="576"/>
      <c r="V70" s="549" t="s">
        <v>255</v>
      </c>
      <c r="W70" s="566" t="s">
        <v>245</v>
      </c>
      <c r="X70" s="575"/>
      <c r="Y70" s="575"/>
      <c r="Z70" s="575"/>
      <c r="AA70" s="615"/>
      <c r="AB70" s="611"/>
      <c r="AC70" s="613"/>
      <c r="AD70" s="613"/>
      <c r="AE70" s="613"/>
      <c r="AF70" s="611"/>
      <c r="AG70" s="613"/>
      <c r="AH70" s="613"/>
      <c r="AI70" s="613"/>
      <c r="AJ70" s="613"/>
      <c r="AK70" s="613"/>
      <c r="AL70" s="613"/>
      <c r="AM70" s="613"/>
      <c r="AN70" s="611"/>
      <c r="AO70" s="613"/>
      <c r="AP70" s="613"/>
      <c r="AQ70" s="613"/>
      <c r="AR70" s="611"/>
      <c r="AS70" s="613"/>
      <c r="AT70" s="613"/>
      <c r="AU70" s="613"/>
      <c r="AV70" s="611"/>
      <c r="AW70" s="613"/>
      <c r="AX70" s="613"/>
      <c r="AY70" s="613"/>
      <c r="AZ70" s="611"/>
      <c r="BA70" s="613"/>
      <c r="BB70" s="613">
        <v>1</v>
      </c>
      <c r="BC70" s="613"/>
      <c r="BD70" s="613"/>
      <c r="BE70" s="613"/>
      <c r="BF70" s="613"/>
      <c r="BG70" s="613"/>
      <c r="BH70" s="613"/>
      <c r="BI70" s="613"/>
      <c r="BJ70" s="613"/>
      <c r="BK70" s="613"/>
      <c r="BL70" s="613"/>
      <c r="BM70" s="613"/>
      <c r="BN70" s="613"/>
      <c r="BO70" s="613"/>
      <c r="BP70" s="613"/>
      <c r="BQ70" s="613"/>
      <c r="BR70" s="613"/>
      <c r="BS70" s="613"/>
      <c r="BT70" s="613"/>
      <c r="BU70" s="613"/>
      <c r="BV70" s="613"/>
      <c r="BW70" s="613"/>
      <c r="BX70" s="613"/>
      <c r="BY70" s="613"/>
      <c r="BZ70" s="613"/>
      <c r="CA70" s="613"/>
      <c r="CB70" s="637"/>
      <c r="CC70" s="637"/>
      <c r="CD70" s="637"/>
      <c r="CE70" s="637"/>
      <c r="CF70" s="637"/>
      <c r="CG70" s="637"/>
      <c r="CH70" s="637"/>
      <c r="CI70" s="637"/>
      <c r="CJ70" s="637"/>
      <c r="CK70" s="637"/>
      <c r="CL70" s="637"/>
      <c r="CM70" s="637"/>
      <c r="CN70" s="637"/>
      <c r="CO70" s="637"/>
      <c r="CP70" s="637"/>
      <c r="CQ70" s="637"/>
      <c r="CR70" s="637"/>
      <c r="CS70" s="637"/>
      <c r="CT70" s="637"/>
      <c r="CU70" s="637"/>
      <c r="CV70" s="637"/>
      <c r="CW70" s="637"/>
      <c r="CX70" s="637"/>
      <c r="CY70" s="637"/>
      <c r="CZ70" s="637"/>
      <c r="DA70" s="637"/>
      <c r="DB70" s="637"/>
      <c r="DC70" s="637"/>
      <c r="DD70" s="637"/>
      <c r="DE70" s="637"/>
      <c r="DF70" s="637"/>
      <c r="DG70" s="637"/>
      <c r="DH70" s="637"/>
      <c r="DI70" s="637"/>
      <c r="DJ70" s="637"/>
      <c r="DK70" s="637"/>
      <c r="DL70" s="637"/>
      <c r="DM70" s="637"/>
      <c r="DN70" s="637"/>
      <c r="DO70" s="637"/>
      <c r="DP70" s="637"/>
      <c r="DQ70" s="637"/>
      <c r="DR70" s="637"/>
      <c r="DS70" s="637"/>
      <c r="DT70" s="637"/>
      <c r="DU70" s="637"/>
      <c r="DV70" s="637"/>
      <c r="DW70" s="637"/>
      <c r="DX70" s="637"/>
      <c r="DY70" s="637"/>
      <c r="DZ70" s="637"/>
      <c r="EA70" s="637"/>
      <c r="EB70" s="637"/>
      <c r="EC70" s="637"/>
      <c r="ED70" s="637"/>
      <c r="EE70" s="637"/>
      <c r="EF70" s="637"/>
      <c r="EG70" s="637"/>
      <c r="EH70" s="637"/>
      <c r="EI70" s="637"/>
      <c r="EJ70" s="637"/>
      <c r="EK70" s="637"/>
      <c r="EL70" s="637"/>
      <c r="EM70" s="637"/>
      <c r="EN70" s="637"/>
      <c r="EO70" s="637"/>
      <c r="EP70" s="637"/>
      <c r="EQ70" s="637"/>
      <c r="ER70" s="637"/>
      <c r="ES70" s="637"/>
      <c r="ET70" s="637"/>
      <c r="EU70" s="637"/>
      <c r="EV70" s="637"/>
      <c r="EW70" s="637"/>
      <c r="EX70" s="637"/>
      <c r="EY70" s="637"/>
      <c r="EZ70" s="637"/>
      <c r="FA70" s="637"/>
      <c r="FB70" s="637"/>
      <c r="FC70" s="637"/>
      <c r="FD70" s="637"/>
      <c r="FE70" s="637"/>
      <c r="FF70" s="637"/>
      <c r="FG70" s="637"/>
      <c r="FH70" s="637"/>
      <c r="FI70" s="637"/>
      <c r="FJ70" s="637"/>
      <c r="FK70" s="637"/>
      <c r="FL70" s="637"/>
      <c r="FM70" s="637"/>
      <c r="FN70" s="637"/>
      <c r="FO70" s="637"/>
      <c r="FP70" s="637"/>
      <c r="FQ70" s="637"/>
      <c r="FR70" s="637"/>
      <c r="FS70" s="637"/>
    </row>
    <row r="71" s="513" customFormat="1" ht="50.1" customHeight="1" spans="1:175">
      <c r="A71" s="673">
        <v>14</v>
      </c>
      <c r="B71" s="528">
        <v>0</v>
      </c>
      <c r="C71" s="528"/>
      <c r="D71" s="528"/>
      <c r="E71" s="528"/>
      <c r="F71" s="528"/>
      <c r="G71" s="528"/>
      <c r="H71" s="528"/>
      <c r="I71" s="528"/>
      <c r="J71" s="528"/>
      <c r="K71" s="528"/>
      <c r="L71" s="560" t="s">
        <v>322</v>
      </c>
      <c r="M71" s="547"/>
      <c r="N71" s="687"/>
      <c r="O71" s="547"/>
      <c r="P71" s="548" t="s">
        <v>172</v>
      </c>
      <c r="Q71" s="560"/>
      <c r="R71" s="561" t="s">
        <v>323</v>
      </c>
      <c r="S71" s="567"/>
      <c r="T71" s="575"/>
      <c r="U71" s="576"/>
      <c r="V71" s="549" t="s">
        <v>255</v>
      </c>
      <c r="W71" s="566" t="s">
        <v>240</v>
      </c>
      <c r="X71" s="575"/>
      <c r="Y71" s="575"/>
      <c r="Z71" s="575"/>
      <c r="AA71" s="615"/>
      <c r="AB71" s="611"/>
      <c r="AC71" s="613"/>
      <c r="AD71" s="613"/>
      <c r="AE71" s="613"/>
      <c r="AF71" s="611"/>
      <c r="AG71" s="613"/>
      <c r="AH71" s="613"/>
      <c r="AI71" s="613"/>
      <c r="AJ71" s="613"/>
      <c r="AK71" s="613"/>
      <c r="AL71" s="613"/>
      <c r="AM71" s="613"/>
      <c r="AN71" s="611"/>
      <c r="AO71" s="613"/>
      <c r="AP71" s="613"/>
      <c r="AQ71" s="613"/>
      <c r="AR71" s="611"/>
      <c r="AS71" s="613"/>
      <c r="AT71" s="613"/>
      <c r="AU71" s="613"/>
      <c r="AV71" s="611"/>
      <c r="AW71" s="613"/>
      <c r="AX71" s="613">
        <v>1</v>
      </c>
      <c r="AY71" s="613"/>
      <c r="AZ71" s="611"/>
      <c r="BA71" s="613"/>
      <c r="BB71" s="613"/>
      <c r="BC71" s="613"/>
      <c r="BD71" s="613"/>
      <c r="BE71" s="613"/>
      <c r="BF71" s="613"/>
      <c r="BG71" s="613"/>
      <c r="BH71" s="613"/>
      <c r="BI71" s="613"/>
      <c r="BJ71" s="613"/>
      <c r="BK71" s="613"/>
      <c r="BL71" s="613"/>
      <c r="BM71" s="613"/>
      <c r="BN71" s="613"/>
      <c r="BO71" s="613"/>
      <c r="BP71" s="613"/>
      <c r="BQ71" s="613"/>
      <c r="BR71" s="613"/>
      <c r="BS71" s="613"/>
      <c r="BT71" s="613"/>
      <c r="BU71" s="613"/>
      <c r="BV71" s="613"/>
      <c r="BW71" s="613"/>
      <c r="BX71" s="613"/>
      <c r="BY71" s="613"/>
      <c r="BZ71" s="613"/>
      <c r="CA71" s="613"/>
      <c r="CB71" s="637"/>
      <c r="CC71" s="637"/>
      <c r="CD71" s="637"/>
      <c r="CE71" s="637"/>
      <c r="CF71" s="637"/>
      <c r="CG71" s="637"/>
      <c r="CH71" s="637"/>
      <c r="CI71" s="637"/>
      <c r="CJ71" s="637"/>
      <c r="CK71" s="637"/>
      <c r="CL71" s="637"/>
      <c r="CM71" s="637"/>
      <c r="CN71" s="637"/>
      <c r="CO71" s="637"/>
      <c r="CP71" s="637"/>
      <c r="CQ71" s="637"/>
      <c r="CR71" s="637"/>
      <c r="CS71" s="637"/>
      <c r="CT71" s="637"/>
      <c r="CU71" s="637"/>
      <c r="CV71" s="637"/>
      <c r="CW71" s="637"/>
      <c r="CX71" s="637"/>
      <c r="CY71" s="637"/>
      <c r="CZ71" s="637"/>
      <c r="DA71" s="637"/>
      <c r="DB71" s="637"/>
      <c r="DC71" s="637"/>
      <c r="DD71" s="637"/>
      <c r="DE71" s="637"/>
      <c r="DF71" s="637"/>
      <c r="DG71" s="637"/>
      <c r="DH71" s="637"/>
      <c r="DI71" s="637"/>
      <c r="DJ71" s="637"/>
      <c r="DK71" s="637"/>
      <c r="DL71" s="637"/>
      <c r="DM71" s="637"/>
      <c r="DN71" s="637"/>
      <c r="DO71" s="637"/>
      <c r="DP71" s="637"/>
      <c r="DQ71" s="637"/>
      <c r="DR71" s="637"/>
      <c r="DS71" s="637"/>
      <c r="DT71" s="637"/>
      <c r="DU71" s="637"/>
      <c r="DV71" s="637"/>
      <c r="DW71" s="637"/>
      <c r="DX71" s="637"/>
      <c r="DY71" s="637"/>
      <c r="DZ71" s="637"/>
      <c r="EA71" s="637"/>
      <c r="EB71" s="637"/>
      <c r="EC71" s="637"/>
      <c r="ED71" s="637"/>
      <c r="EE71" s="637"/>
      <c r="EF71" s="637"/>
      <c r="EG71" s="637"/>
      <c r="EH71" s="637"/>
      <c r="EI71" s="637"/>
      <c r="EJ71" s="637"/>
      <c r="EK71" s="637"/>
      <c r="EL71" s="637"/>
      <c r="EM71" s="637"/>
      <c r="EN71" s="637"/>
      <c r="EO71" s="637"/>
      <c r="EP71" s="637"/>
      <c r="EQ71" s="637"/>
      <c r="ER71" s="637"/>
      <c r="ES71" s="637"/>
      <c r="ET71" s="637"/>
      <c r="EU71" s="637"/>
      <c r="EV71" s="637"/>
      <c r="EW71" s="637"/>
      <c r="EX71" s="637"/>
      <c r="EY71" s="637"/>
      <c r="EZ71" s="637"/>
      <c r="FA71" s="637"/>
      <c r="FB71" s="637"/>
      <c r="FC71" s="637"/>
      <c r="FD71" s="637"/>
      <c r="FE71" s="637"/>
      <c r="FF71" s="637"/>
      <c r="FG71" s="637"/>
      <c r="FH71" s="637"/>
      <c r="FI71" s="637"/>
      <c r="FJ71" s="637"/>
      <c r="FK71" s="637"/>
      <c r="FL71" s="637"/>
      <c r="FM71" s="637"/>
      <c r="FN71" s="637"/>
      <c r="FO71" s="637"/>
      <c r="FP71" s="637"/>
      <c r="FQ71" s="637"/>
      <c r="FR71" s="637"/>
      <c r="FS71" s="637"/>
    </row>
    <row r="72" s="513" customFormat="1" ht="50.1" customHeight="1" spans="1:175">
      <c r="A72" s="673">
        <v>14</v>
      </c>
      <c r="B72" s="528">
        <v>0</v>
      </c>
      <c r="C72" s="528"/>
      <c r="D72" s="528"/>
      <c r="E72" s="528"/>
      <c r="F72" s="528"/>
      <c r="G72" s="528"/>
      <c r="H72" s="528"/>
      <c r="I72" s="528"/>
      <c r="J72" s="528"/>
      <c r="K72" s="528"/>
      <c r="L72" s="560" t="s">
        <v>324</v>
      </c>
      <c r="M72" s="547"/>
      <c r="N72" s="687"/>
      <c r="O72" s="547"/>
      <c r="P72" s="548" t="s">
        <v>190</v>
      </c>
      <c r="Q72" s="560"/>
      <c r="R72" s="567" t="s">
        <v>325</v>
      </c>
      <c r="S72" s="567"/>
      <c r="T72" s="575"/>
      <c r="U72" s="576"/>
      <c r="V72" s="549" t="s">
        <v>250</v>
      </c>
      <c r="W72" s="566" t="s">
        <v>245</v>
      </c>
      <c r="X72" s="575"/>
      <c r="Y72" s="575"/>
      <c r="Z72" s="575"/>
      <c r="AA72" s="615"/>
      <c r="AB72" s="611"/>
      <c r="AC72" s="613"/>
      <c r="AD72" s="613"/>
      <c r="AE72" s="613"/>
      <c r="AF72" s="611"/>
      <c r="AG72" s="613"/>
      <c r="AH72" s="613"/>
      <c r="AI72" s="613"/>
      <c r="AJ72" s="613"/>
      <c r="AK72" s="613"/>
      <c r="AL72" s="613"/>
      <c r="AM72" s="613"/>
      <c r="AN72" s="611"/>
      <c r="AO72" s="613"/>
      <c r="AP72" s="613"/>
      <c r="AQ72" s="613"/>
      <c r="AR72" s="611"/>
      <c r="AS72" s="613"/>
      <c r="AT72" s="613"/>
      <c r="AU72" s="613"/>
      <c r="AV72" s="611"/>
      <c r="AW72" s="613"/>
      <c r="AX72" s="613"/>
      <c r="AY72" s="613"/>
      <c r="AZ72" s="611"/>
      <c r="BA72" s="613"/>
      <c r="BB72" s="613"/>
      <c r="BC72" s="613"/>
      <c r="BD72" s="613"/>
      <c r="BE72" s="613"/>
      <c r="BF72" s="613"/>
      <c r="BG72" s="613"/>
      <c r="BH72" s="613"/>
      <c r="BI72" s="613"/>
      <c r="BJ72" s="613"/>
      <c r="BK72" s="613"/>
      <c r="BL72" s="613"/>
      <c r="BM72" s="613"/>
      <c r="BN72" s="613"/>
      <c r="BO72" s="613"/>
      <c r="BP72" s="613"/>
      <c r="BQ72" s="613"/>
      <c r="BR72" s="613"/>
      <c r="BS72" s="613"/>
      <c r="BT72" s="613"/>
      <c r="BU72" s="613"/>
      <c r="BV72" s="613"/>
      <c r="BW72" s="613"/>
      <c r="BX72" s="613"/>
      <c r="BY72" s="613"/>
      <c r="BZ72" s="613">
        <v>1</v>
      </c>
      <c r="CA72" s="613"/>
      <c r="CB72" s="637"/>
      <c r="CC72" s="637"/>
      <c r="CD72" s="637"/>
      <c r="CE72" s="637"/>
      <c r="CF72" s="637"/>
      <c r="CG72" s="637"/>
      <c r="CH72" s="637"/>
      <c r="CI72" s="637"/>
      <c r="CJ72" s="637"/>
      <c r="CK72" s="637"/>
      <c r="CL72" s="637"/>
      <c r="CM72" s="637"/>
      <c r="CN72" s="637"/>
      <c r="CO72" s="637"/>
      <c r="CP72" s="637"/>
      <c r="CQ72" s="637"/>
      <c r="CR72" s="637"/>
      <c r="CS72" s="637"/>
      <c r="CT72" s="637"/>
      <c r="CU72" s="637"/>
      <c r="CV72" s="637"/>
      <c r="CW72" s="637"/>
      <c r="CX72" s="637"/>
      <c r="CY72" s="637"/>
      <c r="CZ72" s="637"/>
      <c r="DA72" s="637"/>
      <c r="DB72" s="637"/>
      <c r="DC72" s="637"/>
      <c r="DD72" s="637"/>
      <c r="DE72" s="637"/>
      <c r="DF72" s="637"/>
      <c r="DG72" s="637"/>
      <c r="DH72" s="637"/>
      <c r="DI72" s="637"/>
      <c r="DJ72" s="637"/>
      <c r="DK72" s="637"/>
      <c r="DL72" s="637"/>
      <c r="DM72" s="637"/>
      <c r="DN72" s="637"/>
      <c r="DO72" s="637"/>
      <c r="DP72" s="637"/>
      <c r="DQ72" s="637"/>
      <c r="DR72" s="637"/>
      <c r="DS72" s="637"/>
      <c r="DT72" s="637"/>
      <c r="DU72" s="637"/>
      <c r="DV72" s="637"/>
      <c r="DW72" s="637"/>
      <c r="DX72" s="637"/>
      <c r="DY72" s="637"/>
      <c r="DZ72" s="637"/>
      <c r="EA72" s="637"/>
      <c r="EB72" s="637"/>
      <c r="EC72" s="637"/>
      <c r="ED72" s="637"/>
      <c r="EE72" s="637"/>
      <c r="EF72" s="637"/>
      <c r="EG72" s="637"/>
      <c r="EH72" s="637"/>
      <c r="EI72" s="637"/>
      <c r="EJ72" s="637"/>
      <c r="EK72" s="637"/>
      <c r="EL72" s="637"/>
      <c r="EM72" s="637"/>
      <c r="EN72" s="637"/>
      <c r="EO72" s="637"/>
      <c r="EP72" s="637"/>
      <c r="EQ72" s="637"/>
      <c r="ER72" s="637"/>
      <c r="ES72" s="637"/>
      <c r="ET72" s="637"/>
      <c r="EU72" s="637"/>
      <c r="EV72" s="637"/>
      <c r="EW72" s="637"/>
      <c r="EX72" s="637"/>
      <c r="EY72" s="637"/>
      <c r="EZ72" s="637"/>
      <c r="FA72" s="637"/>
      <c r="FB72" s="637"/>
      <c r="FC72" s="637"/>
      <c r="FD72" s="637"/>
      <c r="FE72" s="637"/>
      <c r="FF72" s="637"/>
      <c r="FG72" s="637"/>
      <c r="FH72" s="637"/>
      <c r="FI72" s="637"/>
      <c r="FJ72" s="637"/>
      <c r="FK72" s="637"/>
      <c r="FL72" s="637"/>
      <c r="FM72" s="637"/>
      <c r="FN72" s="637"/>
      <c r="FO72" s="637"/>
      <c r="FP72" s="637"/>
      <c r="FQ72" s="637"/>
      <c r="FR72" s="637"/>
      <c r="FS72" s="637"/>
    </row>
    <row r="73" s="513" customFormat="1" ht="50.1" customHeight="1" spans="1:175">
      <c r="A73" s="673">
        <v>14</v>
      </c>
      <c r="B73" s="528">
        <v>0</v>
      </c>
      <c r="C73" s="528"/>
      <c r="D73" s="528"/>
      <c r="E73" s="528"/>
      <c r="F73" s="528"/>
      <c r="G73" s="528"/>
      <c r="H73" s="528"/>
      <c r="I73" s="528"/>
      <c r="J73" s="528"/>
      <c r="K73" s="528"/>
      <c r="L73" s="560" t="s">
        <v>326</v>
      </c>
      <c r="M73" s="547"/>
      <c r="N73" s="687"/>
      <c r="O73" s="547"/>
      <c r="P73" s="548" t="s">
        <v>186</v>
      </c>
      <c r="Q73" s="560"/>
      <c r="R73" s="561" t="s">
        <v>327</v>
      </c>
      <c r="S73" s="567"/>
      <c r="T73" s="575"/>
      <c r="U73" s="576"/>
      <c r="V73" s="549" t="s">
        <v>250</v>
      </c>
      <c r="W73" s="566" t="s">
        <v>240</v>
      </c>
      <c r="X73" s="575"/>
      <c r="Y73" s="575"/>
      <c r="Z73" s="575"/>
      <c r="AA73" s="615"/>
      <c r="AB73" s="611"/>
      <c r="AC73" s="613"/>
      <c r="AD73" s="613"/>
      <c r="AE73" s="613"/>
      <c r="AF73" s="611"/>
      <c r="AG73" s="613"/>
      <c r="AH73" s="613"/>
      <c r="AI73" s="613"/>
      <c r="AJ73" s="613"/>
      <c r="AK73" s="613"/>
      <c r="AL73" s="613"/>
      <c r="AM73" s="613"/>
      <c r="AN73" s="611"/>
      <c r="AO73" s="613"/>
      <c r="AP73" s="613"/>
      <c r="AQ73" s="613"/>
      <c r="AR73" s="611"/>
      <c r="AS73" s="613"/>
      <c r="AT73" s="613"/>
      <c r="AU73" s="613"/>
      <c r="AV73" s="611"/>
      <c r="AW73" s="613"/>
      <c r="AX73" s="613"/>
      <c r="AY73" s="613"/>
      <c r="AZ73" s="611"/>
      <c r="BA73" s="613"/>
      <c r="BB73" s="613"/>
      <c r="BC73" s="613"/>
      <c r="BD73" s="613"/>
      <c r="BE73" s="613"/>
      <c r="BF73" s="613"/>
      <c r="BG73" s="613"/>
      <c r="BH73" s="613"/>
      <c r="BI73" s="613"/>
      <c r="BJ73" s="613"/>
      <c r="BK73" s="613"/>
      <c r="BL73" s="613"/>
      <c r="BM73" s="613"/>
      <c r="BN73" s="613"/>
      <c r="BO73" s="613"/>
      <c r="BP73" s="613"/>
      <c r="BQ73" s="613"/>
      <c r="BR73" s="613"/>
      <c r="BS73" s="613"/>
      <c r="BT73" s="613"/>
      <c r="BU73" s="613"/>
      <c r="BV73" s="613">
        <v>1</v>
      </c>
      <c r="BW73" s="613"/>
      <c r="BX73" s="613"/>
      <c r="BY73" s="613"/>
      <c r="BZ73" s="613"/>
      <c r="CA73" s="613"/>
      <c r="CB73" s="637"/>
      <c r="CC73" s="637"/>
      <c r="CD73" s="637"/>
      <c r="CE73" s="637"/>
      <c r="CF73" s="637"/>
      <c r="CG73" s="637"/>
      <c r="CH73" s="637"/>
      <c r="CI73" s="637"/>
      <c r="CJ73" s="637"/>
      <c r="CK73" s="637"/>
      <c r="CL73" s="637"/>
      <c r="CM73" s="637"/>
      <c r="CN73" s="637"/>
      <c r="CO73" s="637"/>
      <c r="CP73" s="637"/>
      <c r="CQ73" s="637"/>
      <c r="CR73" s="637"/>
      <c r="CS73" s="637"/>
      <c r="CT73" s="637"/>
      <c r="CU73" s="637"/>
      <c r="CV73" s="637"/>
      <c r="CW73" s="637"/>
      <c r="CX73" s="637"/>
      <c r="CY73" s="637"/>
      <c r="CZ73" s="637"/>
      <c r="DA73" s="637"/>
      <c r="DB73" s="637"/>
      <c r="DC73" s="637"/>
      <c r="DD73" s="637"/>
      <c r="DE73" s="637"/>
      <c r="DF73" s="637"/>
      <c r="DG73" s="637"/>
      <c r="DH73" s="637"/>
      <c r="DI73" s="637"/>
      <c r="DJ73" s="637"/>
      <c r="DK73" s="637"/>
      <c r="DL73" s="637"/>
      <c r="DM73" s="637"/>
      <c r="DN73" s="637"/>
      <c r="DO73" s="637"/>
      <c r="DP73" s="637"/>
      <c r="DQ73" s="637"/>
      <c r="DR73" s="637"/>
      <c r="DS73" s="637"/>
      <c r="DT73" s="637"/>
      <c r="DU73" s="637"/>
      <c r="DV73" s="637"/>
      <c r="DW73" s="637"/>
      <c r="DX73" s="637"/>
      <c r="DY73" s="637"/>
      <c r="DZ73" s="637"/>
      <c r="EA73" s="637"/>
      <c r="EB73" s="637"/>
      <c r="EC73" s="637"/>
      <c r="ED73" s="637"/>
      <c r="EE73" s="637"/>
      <c r="EF73" s="637"/>
      <c r="EG73" s="637"/>
      <c r="EH73" s="637"/>
      <c r="EI73" s="637"/>
      <c r="EJ73" s="637"/>
      <c r="EK73" s="637"/>
      <c r="EL73" s="637"/>
      <c r="EM73" s="637"/>
      <c r="EN73" s="637"/>
      <c r="EO73" s="637"/>
      <c r="EP73" s="637"/>
      <c r="EQ73" s="637"/>
      <c r="ER73" s="637"/>
      <c r="ES73" s="637"/>
      <c r="ET73" s="637"/>
      <c r="EU73" s="637"/>
      <c r="EV73" s="637"/>
      <c r="EW73" s="637"/>
      <c r="EX73" s="637"/>
      <c r="EY73" s="637"/>
      <c r="EZ73" s="637"/>
      <c r="FA73" s="637"/>
      <c r="FB73" s="637"/>
      <c r="FC73" s="637"/>
      <c r="FD73" s="637"/>
      <c r="FE73" s="637"/>
      <c r="FF73" s="637"/>
      <c r="FG73" s="637"/>
      <c r="FH73" s="637"/>
      <c r="FI73" s="637"/>
      <c r="FJ73" s="637"/>
      <c r="FK73" s="637"/>
      <c r="FL73" s="637"/>
      <c r="FM73" s="637"/>
      <c r="FN73" s="637"/>
      <c r="FO73" s="637"/>
      <c r="FP73" s="637"/>
      <c r="FQ73" s="637"/>
      <c r="FR73" s="637"/>
      <c r="FS73" s="637"/>
    </row>
    <row r="74" s="512" customFormat="1" ht="50.1" customHeight="1" spans="1:175">
      <c r="A74" s="530"/>
      <c r="B74" s="531"/>
      <c r="C74" s="531"/>
      <c r="D74" s="531"/>
      <c r="E74" s="531"/>
      <c r="F74" s="531"/>
      <c r="G74" s="531"/>
      <c r="H74" s="531"/>
      <c r="I74" s="531"/>
      <c r="J74" s="531"/>
      <c r="K74" s="531"/>
      <c r="L74" s="544"/>
      <c r="M74" s="553"/>
      <c r="N74" s="685"/>
      <c r="O74" s="553"/>
      <c r="P74" s="552" t="s">
        <v>194</v>
      </c>
      <c r="Q74" s="544"/>
      <c r="R74" s="568" t="s">
        <v>328</v>
      </c>
      <c r="S74" s="568"/>
      <c r="T74" s="585"/>
      <c r="U74" s="586"/>
      <c r="V74" s="551" t="s">
        <v>250</v>
      </c>
      <c r="W74" s="573" t="s">
        <v>245</v>
      </c>
      <c r="X74" s="585"/>
      <c r="Y74" s="585"/>
      <c r="Z74" s="585"/>
      <c r="AA74" s="620"/>
      <c r="AB74" s="611"/>
      <c r="AC74" s="613"/>
      <c r="AD74" s="613"/>
      <c r="AE74" s="613"/>
      <c r="AF74" s="611"/>
      <c r="AG74" s="613"/>
      <c r="AH74" s="613"/>
      <c r="AI74" s="613"/>
      <c r="AJ74" s="613"/>
      <c r="AK74" s="613"/>
      <c r="AL74" s="613"/>
      <c r="AM74" s="613"/>
      <c r="AN74" s="611"/>
      <c r="AO74" s="613"/>
      <c r="AP74" s="613"/>
      <c r="AQ74" s="613"/>
      <c r="AR74" s="611"/>
      <c r="AS74" s="613"/>
      <c r="AT74" s="613"/>
      <c r="AU74" s="613"/>
      <c r="AV74" s="611"/>
      <c r="AW74" s="613"/>
      <c r="AX74" s="613"/>
      <c r="AY74" s="613"/>
      <c r="AZ74" s="611"/>
      <c r="BA74" s="613"/>
      <c r="BB74" s="613"/>
      <c r="BC74" s="613"/>
      <c r="BD74" s="638"/>
      <c r="BE74" s="638"/>
      <c r="BF74" s="638"/>
      <c r="BG74" s="638"/>
      <c r="BH74" s="638"/>
      <c r="BI74" s="638"/>
      <c r="BJ74" s="638"/>
      <c r="BK74" s="638"/>
      <c r="BL74" s="638"/>
      <c r="BM74" s="638"/>
      <c r="BN74" s="638"/>
      <c r="BO74" s="638"/>
      <c r="BP74" s="638"/>
      <c r="BQ74" s="638"/>
      <c r="BR74" s="638"/>
      <c r="BS74" s="638"/>
      <c r="BT74" s="638"/>
      <c r="BU74" s="638"/>
      <c r="BV74" s="638"/>
      <c r="BW74" s="638"/>
      <c r="BX74" s="638"/>
      <c r="BY74" s="638"/>
      <c r="BZ74" s="638"/>
      <c r="CA74" s="638"/>
      <c r="CB74" s="638"/>
      <c r="CC74" s="638"/>
      <c r="CD74" s="638"/>
      <c r="CE74" s="638"/>
      <c r="CF74" s="638"/>
      <c r="CG74" s="638"/>
      <c r="CH74" s="638"/>
      <c r="CI74" s="638"/>
      <c r="CJ74" s="638"/>
      <c r="CK74" s="638"/>
      <c r="CL74" s="638"/>
      <c r="CM74" s="638"/>
      <c r="CN74" s="638"/>
      <c r="CO74" s="638"/>
      <c r="CP74" s="638"/>
      <c r="CQ74" s="638"/>
      <c r="CR74" s="638"/>
      <c r="CS74" s="638"/>
      <c r="CT74" s="638"/>
      <c r="CU74" s="638"/>
      <c r="CV74" s="638"/>
      <c r="CW74" s="638"/>
      <c r="CX74" s="638"/>
      <c r="CY74" s="638"/>
      <c r="CZ74" s="638"/>
      <c r="DA74" s="638"/>
      <c r="DB74" s="638"/>
      <c r="DC74" s="638"/>
      <c r="DD74" s="638"/>
      <c r="DE74" s="638"/>
      <c r="DF74" s="638"/>
      <c r="DG74" s="638"/>
      <c r="DH74" s="638"/>
      <c r="DI74" s="638"/>
      <c r="DJ74" s="638"/>
      <c r="DK74" s="638"/>
      <c r="DL74" s="638"/>
      <c r="DM74" s="638"/>
      <c r="DN74" s="638"/>
      <c r="DO74" s="638"/>
      <c r="DP74" s="638"/>
      <c r="DQ74" s="638"/>
      <c r="DR74" s="638"/>
      <c r="DS74" s="638"/>
      <c r="DT74" s="638"/>
      <c r="DU74" s="638"/>
      <c r="DV74" s="638"/>
      <c r="DW74" s="638"/>
      <c r="DX74" s="638"/>
      <c r="DY74" s="638"/>
      <c r="DZ74" s="638">
        <v>1</v>
      </c>
      <c r="EA74" s="638"/>
      <c r="EB74" s="638"/>
      <c r="EC74" s="638"/>
      <c r="ED74" s="638"/>
      <c r="EE74" s="638"/>
      <c r="EF74" s="638"/>
      <c r="EG74" s="638"/>
      <c r="EH74" s="638"/>
      <c r="EI74" s="638"/>
      <c r="EJ74" s="638"/>
      <c r="EK74" s="638"/>
      <c r="EL74" s="638"/>
      <c r="EM74" s="638"/>
      <c r="EN74" s="638"/>
      <c r="EO74" s="638"/>
      <c r="EP74" s="638"/>
      <c r="EQ74" s="638"/>
      <c r="ER74" s="638"/>
      <c r="ES74" s="638"/>
      <c r="ET74" s="638"/>
      <c r="EU74" s="638"/>
      <c r="EV74" s="638"/>
      <c r="EW74" s="638"/>
      <c r="EX74" s="638"/>
      <c r="EY74" s="638"/>
      <c r="EZ74" s="638"/>
      <c r="FA74" s="638"/>
      <c r="FB74" s="638"/>
      <c r="FC74" s="638"/>
      <c r="FD74" s="638"/>
      <c r="FE74" s="638"/>
      <c r="FF74" s="638"/>
      <c r="FG74" s="638"/>
      <c r="FH74" s="638"/>
      <c r="FI74" s="638"/>
      <c r="FJ74" s="638"/>
      <c r="FK74" s="638"/>
      <c r="FL74" s="638"/>
      <c r="FM74" s="638"/>
      <c r="FN74" s="638"/>
      <c r="FO74" s="638"/>
      <c r="FP74" s="638"/>
      <c r="FQ74" s="638"/>
      <c r="FR74" s="638"/>
      <c r="FS74" s="638"/>
    </row>
    <row r="75" s="512" customFormat="1" ht="50.1" customHeight="1" spans="1:175">
      <c r="A75" s="530"/>
      <c r="B75" s="531"/>
      <c r="C75" s="531"/>
      <c r="D75" s="531"/>
      <c r="E75" s="531"/>
      <c r="F75" s="531"/>
      <c r="G75" s="531"/>
      <c r="H75" s="531"/>
      <c r="I75" s="531"/>
      <c r="J75" s="531"/>
      <c r="K75" s="531"/>
      <c r="L75" s="544"/>
      <c r="M75" s="553"/>
      <c r="N75" s="685"/>
      <c r="O75" s="553"/>
      <c r="P75" s="552" t="s">
        <v>198</v>
      </c>
      <c r="Q75" s="544"/>
      <c r="R75" s="568" t="s">
        <v>329</v>
      </c>
      <c r="S75" s="568"/>
      <c r="T75" s="585"/>
      <c r="U75" s="586"/>
      <c r="V75" s="551" t="s">
        <v>250</v>
      </c>
      <c r="W75" s="573" t="s">
        <v>247</v>
      </c>
      <c r="X75" s="585"/>
      <c r="Y75" s="585"/>
      <c r="Z75" s="585"/>
      <c r="AA75" s="620"/>
      <c r="AB75" s="611"/>
      <c r="AC75" s="613"/>
      <c r="AD75" s="613"/>
      <c r="AE75" s="613"/>
      <c r="AF75" s="611"/>
      <c r="AG75" s="613"/>
      <c r="AH75" s="613"/>
      <c r="AI75" s="613"/>
      <c r="AJ75" s="613"/>
      <c r="AK75" s="613"/>
      <c r="AL75" s="613"/>
      <c r="AM75" s="613"/>
      <c r="AN75" s="611"/>
      <c r="AO75" s="613"/>
      <c r="AP75" s="613"/>
      <c r="AQ75" s="613"/>
      <c r="AR75" s="611"/>
      <c r="AS75" s="613"/>
      <c r="AT75" s="613"/>
      <c r="AU75" s="613"/>
      <c r="AV75" s="611"/>
      <c r="AW75" s="613"/>
      <c r="AX75" s="613"/>
      <c r="AY75" s="613"/>
      <c r="AZ75" s="611"/>
      <c r="BA75" s="613"/>
      <c r="BB75" s="613"/>
      <c r="BC75" s="613"/>
      <c r="BD75" s="638"/>
      <c r="BE75" s="638"/>
      <c r="BF75" s="638"/>
      <c r="BG75" s="638"/>
      <c r="BH75" s="638"/>
      <c r="BI75" s="638"/>
      <c r="BJ75" s="638"/>
      <c r="BK75" s="638"/>
      <c r="BL75" s="638"/>
      <c r="BM75" s="638"/>
      <c r="BN75" s="638"/>
      <c r="BO75" s="638"/>
      <c r="BP75" s="638"/>
      <c r="BQ75" s="638"/>
      <c r="BR75" s="638"/>
      <c r="BS75" s="638"/>
      <c r="BT75" s="638"/>
      <c r="BU75" s="638"/>
      <c r="BV75" s="638"/>
      <c r="BW75" s="638"/>
      <c r="BX75" s="638"/>
      <c r="BY75" s="638"/>
      <c r="BZ75" s="638"/>
      <c r="CA75" s="638"/>
      <c r="CB75" s="638"/>
      <c r="CC75" s="638"/>
      <c r="CD75" s="638"/>
      <c r="CE75" s="638"/>
      <c r="CF75" s="638"/>
      <c r="CG75" s="638"/>
      <c r="CH75" s="638"/>
      <c r="CI75" s="638"/>
      <c r="CJ75" s="638"/>
      <c r="CK75" s="638"/>
      <c r="CL75" s="638"/>
      <c r="CM75" s="638"/>
      <c r="CN75" s="638"/>
      <c r="CO75" s="638"/>
      <c r="CP75" s="638"/>
      <c r="CQ75" s="638"/>
      <c r="CR75" s="638"/>
      <c r="CS75" s="638"/>
      <c r="CT75" s="638"/>
      <c r="CU75" s="638"/>
      <c r="CV75" s="638"/>
      <c r="CW75" s="638"/>
      <c r="CX75" s="638"/>
      <c r="CY75" s="638"/>
      <c r="CZ75" s="638"/>
      <c r="DA75" s="638"/>
      <c r="DB75" s="638"/>
      <c r="DC75" s="638"/>
      <c r="DD75" s="638"/>
      <c r="DE75" s="638"/>
      <c r="DF75" s="638"/>
      <c r="DG75" s="638"/>
      <c r="DH75" s="638"/>
      <c r="DI75" s="638"/>
      <c r="DJ75" s="638"/>
      <c r="DK75" s="638"/>
      <c r="DL75" s="638"/>
      <c r="DM75" s="638"/>
      <c r="DN75" s="638"/>
      <c r="DO75" s="638"/>
      <c r="DP75" s="638"/>
      <c r="DQ75" s="638"/>
      <c r="DR75" s="638"/>
      <c r="DS75" s="638"/>
      <c r="DT75" s="638"/>
      <c r="DU75" s="638"/>
      <c r="DV75" s="638"/>
      <c r="DW75" s="638"/>
      <c r="DX75" s="638"/>
      <c r="DY75" s="638"/>
      <c r="DZ75" s="638"/>
      <c r="EA75" s="638"/>
      <c r="EB75" s="638"/>
      <c r="EC75" s="638"/>
      <c r="ED75" s="638">
        <v>1</v>
      </c>
      <c r="EE75" s="638"/>
      <c r="EF75" s="638"/>
      <c r="EG75" s="638"/>
      <c r="EH75" s="638"/>
      <c r="EI75" s="638"/>
      <c r="EJ75" s="638"/>
      <c r="EK75" s="638"/>
      <c r="EL75" s="638"/>
      <c r="EM75" s="638"/>
      <c r="EN75" s="638"/>
      <c r="EO75" s="638"/>
      <c r="EP75" s="638"/>
      <c r="EQ75" s="638"/>
      <c r="ER75" s="638"/>
      <c r="ES75" s="638"/>
      <c r="ET75" s="638"/>
      <c r="EU75" s="638"/>
      <c r="EV75" s="638"/>
      <c r="EW75" s="638"/>
      <c r="EX75" s="638"/>
      <c r="EY75" s="638"/>
      <c r="EZ75" s="638"/>
      <c r="FA75" s="638"/>
      <c r="FB75" s="638"/>
      <c r="FC75" s="638"/>
      <c r="FD75" s="638"/>
      <c r="FE75" s="638"/>
      <c r="FF75" s="638"/>
      <c r="FG75" s="638"/>
      <c r="FH75" s="638"/>
      <c r="FI75" s="638"/>
      <c r="FJ75" s="638"/>
      <c r="FK75" s="638"/>
      <c r="FL75" s="638"/>
      <c r="FM75" s="638"/>
      <c r="FN75" s="638"/>
      <c r="FO75" s="638"/>
      <c r="FP75" s="638"/>
      <c r="FQ75" s="638"/>
      <c r="FR75" s="638"/>
      <c r="FS75" s="638"/>
    </row>
    <row r="76" s="512" customFormat="1" ht="50.1" customHeight="1" spans="1:175">
      <c r="A76" s="530"/>
      <c r="B76" s="531"/>
      <c r="C76" s="531"/>
      <c r="D76" s="531"/>
      <c r="E76" s="531"/>
      <c r="F76" s="531"/>
      <c r="G76" s="531"/>
      <c r="H76" s="531"/>
      <c r="I76" s="531"/>
      <c r="J76" s="531"/>
      <c r="K76" s="531"/>
      <c r="L76" s="544"/>
      <c r="M76" s="553"/>
      <c r="N76" s="685"/>
      <c r="O76" s="553"/>
      <c r="P76" s="552" t="s">
        <v>202</v>
      </c>
      <c r="Q76" s="544"/>
      <c r="R76" s="581" t="s">
        <v>330</v>
      </c>
      <c r="S76" s="568"/>
      <c r="T76" s="585"/>
      <c r="U76" s="586"/>
      <c r="V76" s="551" t="s">
        <v>250</v>
      </c>
      <c r="W76" s="573" t="s">
        <v>240</v>
      </c>
      <c r="X76" s="585"/>
      <c r="Y76" s="585"/>
      <c r="Z76" s="585"/>
      <c r="AA76" s="620"/>
      <c r="AB76" s="611"/>
      <c r="AC76" s="613"/>
      <c r="AD76" s="613"/>
      <c r="AE76" s="613"/>
      <c r="AF76" s="611"/>
      <c r="AG76" s="613"/>
      <c r="AH76" s="613"/>
      <c r="AI76" s="613"/>
      <c r="AJ76" s="613"/>
      <c r="AK76" s="613"/>
      <c r="AL76" s="613"/>
      <c r="AM76" s="613"/>
      <c r="AN76" s="611"/>
      <c r="AO76" s="613"/>
      <c r="AP76" s="613"/>
      <c r="AQ76" s="613"/>
      <c r="AR76" s="611"/>
      <c r="AS76" s="613"/>
      <c r="AT76" s="613"/>
      <c r="AU76" s="613"/>
      <c r="AV76" s="611"/>
      <c r="AW76" s="613"/>
      <c r="AX76" s="613"/>
      <c r="AY76" s="613"/>
      <c r="AZ76" s="611"/>
      <c r="BA76" s="613"/>
      <c r="BB76" s="613"/>
      <c r="BC76" s="613"/>
      <c r="BD76" s="638"/>
      <c r="BE76" s="638"/>
      <c r="BF76" s="638"/>
      <c r="BG76" s="638"/>
      <c r="BH76" s="638"/>
      <c r="BI76" s="638"/>
      <c r="BJ76" s="638"/>
      <c r="BK76" s="638"/>
      <c r="BL76" s="638"/>
      <c r="BM76" s="638"/>
      <c r="BN76" s="638"/>
      <c r="BO76" s="638"/>
      <c r="BP76" s="638"/>
      <c r="BQ76" s="638"/>
      <c r="BR76" s="638"/>
      <c r="BS76" s="638"/>
      <c r="BT76" s="638"/>
      <c r="BU76" s="638"/>
      <c r="BV76" s="638"/>
      <c r="BW76" s="638"/>
      <c r="BX76" s="638"/>
      <c r="BY76" s="638"/>
      <c r="BZ76" s="638"/>
      <c r="CA76" s="638"/>
      <c r="CB76" s="638"/>
      <c r="CC76" s="638"/>
      <c r="CD76" s="638"/>
      <c r="CE76" s="638"/>
      <c r="CF76" s="638"/>
      <c r="CG76" s="638"/>
      <c r="CH76" s="638"/>
      <c r="CI76" s="638"/>
      <c r="CJ76" s="638"/>
      <c r="CK76" s="638"/>
      <c r="CL76" s="638">
        <v>1</v>
      </c>
      <c r="CM76" s="638"/>
      <c r="CN76" s="638"/>
      <c r="CO76" s="638"/>
      <c r="CP76" s="638"/>
      <c r="CQ76" s="638"/>
      <c r="CR76" s="638"/>
      <c r="CS76" s="638"/>
      <c r="CT76" s="638"/>
      <c r="CU76" s="638"/>
      <c r="CV76" s="638"/>
      <c r="CW76" s="638"/>
      <c r="CX76" s="638"/>
      <c r="CY76" s="638"/>
      <c r="CZ76" s="638"/>
      <c r="DA76" s="638"/>
      <c r="DB76" s="638"/>
      <c r="DC76" s="638"/>
      <c r="DD76" s="638"/>
      <c r="DE76" s="638"/>
      <c r="DF76" s="638"/>
      <c r="DG76" s="638"/>
      <c r="DH76" s="638"/>
      <c r="DI76" s="638"/>
      <c r="DJ76" s="638"/>
      <c r="DK76" s="638"/>
      <c r="DL76" s="638"/>
      <c r="DM76" s="638"/>
      <c r="DN76" s="638"/>
      <c r="DO76" s="638"/>
      <c r="DP76" s="638"/>
      <c r="DQ76" s="638"/>
      <c r="DR76" s="638"/>
      <c r="DS76" s="638"/>
      <c r="DT76" s="638"/>
      <c r="DU76" s="638"/>
      <c r="DV76" s="638"/>
      <c r="DW76" s="638"/>
      <c r="DX76" s="638"/>
      <c r="DY76" s="638"/>
      <c r="DZ76" s="638"/>
      <c r="EA76" s="638"/>
      <c r="EB76" s="638"/>
      <c r="EC76" s="638"/>
      <c r="ED76" s="638"/>
      <c r="EE76" s="638"/>
      <c r="EF76" s="638"/>
      <c r="EG76" s="638"/>
      <c r="EH76" s="638">
        <v>1</v>
      </c>
      <c r="EI76" s="638"/>
      <c r="EJ76" s="638"/>
      <c r="EK76" s="638"/>
      <c r="EL76" s="638"/>
      <c r="EM76" s="638"/>
      <c r="EN76" s="638"/>
      <c r="EO76" s="638"/>
      <c r="EP76" s="638"/>
      <c r="EQ76" s="638"/>
      <c r="ER76" s="638"/>
      <c r="ES76" s="638"/>
      <c r="ET76" s="638"/>
      <c r="EU76" s="638"/>
      <c r="EV76" s="638"/>
      <c r="EW76" s="638"/>
      <c r="EX76" s="638"/>
      <c r="EY76" s="638"/>
      <c r="EZ76" s="638"/>
      <c r="FA76" s="638"/>
      <c r="FB76" s="638"/>
      <c r="FC76" s="638"/>
      <c r="FD76" s="638"/>
      <c r="FE76" s="638"/>
      <c r="FF76" s="638"/>
      <c r="FG76" s="638"/>
      <c r="FH76" s="638"/>
      <c r="FI76" s="638"/>
      <c r="FJ76" s="638"/>
      <c r="FK76" s="638"/>
      <c r="FL76" s="638"/>
      <c r="FM76" s="638"/>
      <c r="FN76" s="638"/>
      <c r="FO76" s="638"/>
      <c r="FP76" s="638"/>
      <c r="FQ76" s="638"/>
      <c r="FR76" s="638"/>
      <c r="FS76" s="638"/>
    </row>
    <row r="77" s="512" customFormat="1" ht="50.1" customHeight="1" spans="1:175">
      <c r="A77" s="530"/>
      <c r="B77" s="531"/>
      <c r="C77" s="531"/>
      <c r="D77" s="531"/>
      <c r="E77" s="531"/>
      <c r="F77" s="531"/>
      <c r="G77" s="531"/>
      <c r="H77" s="531"/>
      <c r="I77" s="531"/>
      <c r="J77" s="531"/>
      <c r="K77" s="531"/>
      <c r="L77" s="544"/>
      <c r="M77" s="553"/>
      <c r="N77" s="685"/>
      <c r="O77" s="553"/>
      <c r="P77" s="552" t="s">
        <v>204</v>
      </c>
      <c r="Q77" s="544"/>
      <c r="R77" s="568" t="s">
        <v>331</v>
      </c>
      <c r="S77" s="568"/>
      <c r="T77" s="585"/>
      <c r="U77" s="586"/>
      <c r="V77" s="551" t="s">
        <v>250</v>
      </c>
      <c r="W77" s="573" t="s">
        <v>245</v>
      </c>
      <c r="X77" s="585"/>
      <c r="Y77" s="585"/>
      <c r="Z77" s="585"/>
      <c r="AA77" s="620"/>
      <c r="AB77" s="611"/>
      <c r="AC77" s="613"/>
      <c r="AD77" s="613"/>
      <c r="AE77" s="613"/>
      <c r="AF77" s="611"/>
      <c r="AG77" s="613"/>
      <c r="AH77" s="613"/>
      <c r="AI77" s="613"/>
      <c r="AJ77" s="613"/>
      <c r="AK77" s="613"/>
      <c r="AL77" s="613"/>
      <c r="AM77" s="613"/>
      <c r="AN77" s="611"/>
      <c r="AO77" s="613"/>
      <c r="AP77" s="613"/>
      <c r="AQ77" s="613"/>
      <c r="AR77" s="611"/>
      <c r="AS77" s="613"/>
      <c r="AT77" s="613"/>
      <c r="AU77" s="613"/>
      <c r="AV77" s="611"/>
      <c r="AW77" s="613"/>
      <c r="AX77" s="613"/>
      <c r="AY77" s="613"/>
      <c r="AZ77" s="611"/>
      <c r="BA77" s="613"/>
      <c r="BB77" s="613"/>
      <c r="BC77" s="613"/>
      <c r="BD77" s="638"/>
      <c r="BE77" s="638"/>
      <c r="BF77" s="638"/>
      <c r="BG77" s="638"/>
      <c r="BH77" s="638"/>
      <c r="BI77" s="638"/>
      <c r="BJ77" s="638"/>
      <c r="BK77" s="638"/>
      <c r="BL77" s="638"/>
      <c r="BM77" s="638"/>
      <c r="BN77" s="638"/>
      <c r="BO77" s="638"/>
      <c r="BP77" s="638"/>
      <c r="BQ77" s="638"/>
      <c r="BR77" s="638"/>
      <c r="BS77" s="638"/>
      <c r="BT77" s="638"/>
      <c r="BU77" s="638"/>
      <c r="BV77" s="638"/>
      <c r="BW77" s="638"/>
      <c r="BX77" s="638"/>
      <c r="BY77" s="638"/>
      <c r="BZ77" s="638"/>
      <c r="CA77" s="638"/>
      <c r="CB77" s="638"/>
      <c r="CC77" s="638"/>
      <c r="CD77" s="638"/>
      <c r="CE77" s="638"/>
      <c r="CF77" s="638"/>
      <c r="CG77" s="638"/>
      <c r="CH77" s="638"/>
      <c r="CI77" s="638"/>
      <c r="CJ77" s="638"/>
      <c r="CK77" s="638"/>
      <c r="CL77" s="638"/>
      <c r="CM77" s="638"/>
      <c r="CN77" s="638"/>
      <c r="CO77" s="638"/>
      <c r="CP77" s="638">
        <v>1</v>
      </c>
      <c r="CQ77" s="638"/>
      <c r="CR77" s="638"/>
      <c r="CS77" s="638"/>
      <c r="CT77" s="638"/>
      <c r="CU77" s="638"/>
      <c r="CV77" s="638"/>
      <c r="CW77" s="638"/>
      <c r="CX77" s="638"/>
      <c r="CY77" s="638"/>
      <c r="CZ77" s="638"/>
      <c r="DA77" s="638"/>
      <c r="DB77" s="638"/>
      <c r="DC77" s="638"/>
      <c r="DD77" s="638"/>
      <c r="DE77" s="638"/>
      <c r="DF77" s="638"/>
      <c r="DG77" s="638"/>
      <c r="DH77" s="638"/>
      <c r="DI77" s="638"/>
      <c r="DJ77" s="638"/>
      <c r="DK77" s="638"/>
      <c r="DL77" s="638"/>
      <c r="DM77" s="638"/>
      <c r="DN77" s="638"/>
      <c r="DO77" s="638"/>
      <c r="DP77" s="638"/>
      <c r="DQ77" s="638"/>
      <c r="DR77" s="638"/>
      <c r="DS77" s="638"/>
      <c r="DT77" s="638"/>
      <c r="DU77" s="638"/>
      <c r="DV77" s="638"/>
      <c r="DW77" s="638"/>
      <c r="DX77" s="638"/>
      <c r="DY77" s="638"/>
      <c r="DZ77" s="638"/>
      <c r="EA77" s="638"/>
      <c r="EB77" s="638"/>
      <c r="EC77" s="638"/>
      <c r="ED77" s="638"/>
      <c r="EE77" s="638"/>
      <c r="EF77" s="638"/>
      <c r="EG77" s="638"/>
      <c r="EH77" s="638"/>
      <c r="EI77" s="638"/>
      <c r="EJ77" s="638"/>
      <c r="EK77" s="638"/>
      <c r="EL77" s="638">
        <v>1</v>
      </c>
      <c r="EM77" s="638"/>
      <c r="EN77" s="638"/>
      <c r="EO77" s="638"/>
      <c r="EP77" s="638"/>
      <c r="EQ77" s="638"/>
      <c r="ER77" s="638"/>
      <c r="ES77" s="638"/>
      <c r="ET77" s="638"/>
      <c r="EU77" s="638"/>
      <c r="EV77" s="638"/>
      <c r="EW77" s="638"/>
      <c r="EX77" s="638"/>
      <c r="EY77" s="638"/>
      <c r="EZ77" s="638"/>
      <c r="FA77" s="638"/>
      <c r="FB77" s="638"/>
      <c r="FC77" s="638"/>
      <c r="FD77" s="638"/>
      <c r="FE77" s="638"/>
      <c r="FF77" s="638"/>
      <c r="FG77" s="638"/>
      <c r="FH77" s="638"/>
      <c r="FI77" s="638"/>
      <c r="FJ77" s="638"/>
      <c r="FK77" s="638"/>
      <c r="FL77" s="638"/>
      <c r="FM77" s="638"/>
      <c r="FN77" s="638"/>
      <c r="FO77" s="638"/>
      <c r="FP77" s="638"/>
      <c r="FQ77" s="638"/>
      <c r="FR77" s="638"/>
      <c r="FS77" s="638"/>
    </row>
    <row r="78" s="512" customFormat="1" ht="50.1" customHeight="1" spans="1:175">
      <c r="A78" s="530"/>
      <c r="B78" s="531"/>
      <c r="C78" s="531"/>
      <c r="D78" s="531"/>
      <c r="E78" s="531"/>
      <c r="F78" s="531"/>
      <c r="G78" s="531"/>
      <c r="H78" s="531"/>
      <c r="I78" s="531"/>
      <c r="J78" s="531"/>
      <c r="K78" s="531"/>
      <c r="L78" s="544"/>
      <c r="M78" s="553"/>
      <c r="N78" s="685"/>
      <c r="O78" s="553"/>
      <c r="P78" s="552" t="s">
        <v>206</v>
      </c>
      <c r="Q78" s="544"/>
      <c r="R78" s="568" t="s">
        <v>332</v>
      </c>
      <c r="S78" s="568"/>
      <c r="T78" s="585"/>
      <c r="U78" s="586"/>
      <c r="V78" s="551" t="s">
        <v>250</v>
      </c>
      <c r="W78" s="573" t="s">
        <v>247</v>
      </c>
      <c r="X78" s="585"/>
      <c r="Y78" s="585"/>
      <c r="Z78" s="585"/>
      <c r="AA78" s="620"/>
      <c r="AB78" s="611"/>
      <c r="AC78" s="613"/>
      <c r="AD78" s="613"/>
      <c r="AE78" s="613"/>
      <c r="AF78" s="611"/>
      <c r="AG78" s="613"/>
      <c r="AH78" s="613"/>
      <c r="AI78" s="613"/>
      <c r="AJ78" s="613"/>
      <c r="AK78" s="613"/>
      <c r="AL78" s="613"/>
      <c r="AM78" s="613"/>
      <c r="AN78" s="611"/>
      <c r="AO78" s="613"/>
      <c r="AP78" s="613"/>
      <c r="AQ78" s="613"/>
      <c r="AR78" s="611"/>
      <c r="AS78" s="613"/>
      <c r="AT78" s="613"/>
      <c r="AU78" s="613"/>
      <c r="AV78" s="611"/>
      <c r="AW78" s="613"/>
      <c r="AX78" s="613"/>
      <c r="AY78" s="613"/>
      <c r="AZ78" s="611"/>
      <c r="BA78" s="613"/>
      <c r="BB78" s="613"/>
      <c r="BC78" s="613"/>
      <c r="BD78" s="638"/>
      <c r="BE78" s="638"/>
      <c r="BF78" s="638"/>
      <c r="BG78" s="638"/>
      <c r="BH78" s="638"/>
      <c r="BI78" s="638"/>
      <c r="BJ78" s="638"/>
      <c r="BK78" s="638"/>
      <c r="BL78" s="638"/>
      <c r="BM78" s="638"/>
      <c r="BN78" s="638"/>
      <c r="BO78" s="638"/>
      <c r="BP78" s="638"/>
      <c r="BQ78" s="638"/>
      <c r="BR78" s="638"/>
      <c r="BS78" s="638"/>
      <c r="BT78" s="638"/>
      <c r="BU78" s="638"/>
      <c r="BV78" s="638"/>
      <c r="BW78" s="638"/>
      <c r="BX78" s="638"/>
      <c r="BY78" s="638"/>
      <c r="BZ78" s="638"/>
      <c r="CA78" s="638"/>
      <c r="CB78" s="638"/>
      <c r="CC78" s="638"/>
      <c r="CD78" s="638"/>
      <c r="CE78" s="638"/>
      <c r="CF78" s="638"/>
      <c r="CG78" s="638"/>
      <c r="CH78" s="638"/>
      <c r="CI78" s="638"/>
      <c r="CJ78" s="638"/>
      <c r="CK78" s="638"/>
      <c r="CL78" s="638"/>
      <c r="CM78" s="638"/>
      <c r="CN78" s="638"/>
      <c r="CO78" s="638"/>
      <c r="CP78" s="638"/>
      <c r="CQ78" s="638"/>
      <c r="CR78" s="638"/>
      <c r="CS78" s="638"/>
      <c r="CT78" s="638">
        <v>1</v>
      </c>
      <c r="CU78" s="638"/>
      <c r="CV78" s="638"/>
      <c r="CW78" s="638"/>
      <c r="CX78" s="638"/>
      <c r="CY78" s="638"/>
      <c r="CZ78" s="638"/>
      <c r="DA78" s="638"/>
      <c r="DB78" s="638"/>
      <c r="DC78" s="638"/>
      <c r="DD78" s="638"/>
      <c r="DE78" s="638"/>
      <c r="DF78" s="638"/>
      <c r="DG78" s="638"/>
      <c r="DH78" s="638"/>
      <c r="DI78" s="638"/>
      <c r="DJ78" s="638"/>
      <c r="DK78" s="638"/>
      <c r="DL78" s="638"/>
      <c r="DM78" s="638"/>
      <c r="DN78" s="638"/>
      <c r="DO78" s="638"/>
      <c r="DP78" s="638"/>
      <c r="DQ78" s="638"/>
      <c r="DR78" s="638"/>
      <c r="DS78" s="638"/>
      <c r="DT78" s="638"/>
      <c r="DU78" s="638"/>
      <c r="DV78" s="638"/>
      <c r="DW78" s="638"/>
      <c r="DX78" s="638"/>
      <c r="DY78" s="638"/>
      <c r="DZ78" s="638"/>
      <c r="EA78" s="638"/>
      <c r="EB78" s="638"/>
      <c r="EC78" s="638"/>
      <c r="ED78" s="638"/>
      <c r="EE78" s="638"/>
      <c r="EF78" s="638"/>
      <c r="EG78" s="638"/>
      <c r="EH78" s="638"/>
      <c r="EI78" s="638"/>
      <c r="EJ78" s="638"/>
      <c r="EK78" s="638"/>
      <c r="EL78" s="638"/>
      <c r="EM78" s="638"/>
      <c r="EN78" s="638"/>
      <c r="EO78" s="638"/>
      <c r="EP78" s="638">
        <v>1</v>
      </c>
      <c r="EQ78" s="638"/>
      <c r="ER78" s="638"/>
      <c r="ES78" s="638"/>
      <c r="ET78" s="638"/>
      <c r="EU78" s="638"/>
      <c r="EV78" s="638"/>
      <c r="EW78" s="638"/>
      <c r="EX78" s="638"/>
      <c r="EY78" s="638"/>
      <c r="EZ78" s="638"/>
      <c r="FA78" s="638"/>
      <c r="FB78" s="638"/>
      <c r="FC78" s="638"/>
      <c r="FD78" s="638"/>
      <c r="FE78" s="638"/>
      <c r="FF78" s="638"/>
      <c r="FG78" s="638"/>
      <c r="FH78" s="638"/>
      <c r="FI78" s="638"/>
      <c r="FJ78" s="638"/>
      <c r="FK78" s="638"/>
      <c r="FL78" s="638"/>
      <c r="FM78" s="638"/>
      <c r="FN78" s="638"/>
      <c r="FO78" s="638"/>
      <c r="FP78" s="638"/>
      <c r="FQ78" s="638"/>
      <c r="FR78" s="638"/>
      <c r="FS78" s="638"/>
    </row>
    <row r="79" s="512" customFormat="1" ht="50.1" customHeight="1" spans="1:175">
      <c r="A79" s="530"/>
      <c r="B79" s="531"/>
      <c r="C79" s="531"/>
      <c r="D79" s="531"/>
      <c r="E79" s="531"/>
      <c r="F79" s="531"/>
      <c r="G79" s="531"/>
      <c r="H79" s="531"/>
      <c r="I79" s="531"/>
      <c r="J79" s="531"/>
      <c r="K79" s="531"/>
      <c r="L79" s="544"/>
      <c r="M79" s="553"/>
      <c r="N79" s="685"/>
      <c r="O79" s="553"/>
      <c r="P79" s="552" t="s">
        <v>208</v>
      </c>
      <c r="Q79" s="544"/>
      <c r="R79" s="581" t="s">
        <v>333</v>
      </c>
      <c r="S79" s="568"/>
      <c r="T79" s="585"/>
      <c r="U79" s="586"/>
      <c r="V79" s="551" t="s">
        <v>250</v>
      </c>
      <c r="W79" s="573" t="s">
        <v>240</v>
      </c>
      <c r="X79" s="585"/>
      <c r="Y79" s="585"/>
      <c r="Z79" s="585"/>
      <c r="AA79" s="620"/>
      <c r="AB79" s="611"/>
      <c r="AC79" s="613"/>
      <c r="AD79" s="613"/>
      <c r="AE79" s="613"/>
      <c r="AF79" s="611"/>
      <c r="AG79" s="613"/>
      <c r="AH79" s="613"/>
      <c r="AI79" s="613"/>
      <c r="AJ79" s="613"/>
      <c r="AK79" s="613"/>
      <c r="AL79" s="613"/>
      <c r="AM79" s="613"/>
      <c r="AN79" s="611"/>
      <c r="AO79" s="613"/>
      <c r="AP79" s="613"/>
      <c r="AQ79" s="613"/>
      <c r="AR79" s="611"/>
      <c r="AS79" s="613"/>
      <c r="AT79" s="613"/>
      <c r="AU79" s="613"/>
      <c r="AV79" s="611"/>
      <c r="AW79" s="613"/>
      <c r="AX79" s="613"/>
      <c r="AY79" s="613"/>
      <c r="AZ79" s="611"/>
      <c r="BA79" s="613"/>
      <c r="BB79" s="613"/>
      <c r="BC79" s="613"/>
      <c r="BD79" s="638"/>
      <c r="BE79" s="638"/>
      <c r="BF79" s="638"/>
      <c r="BG79" s="638"/>
      <c r="BH79" s="638"/>
      <c r="BI79" s="638"/>
      <c r="BJ79" s="638"/>
      <c r="BK79" s="638"/>
      <c r="BL79" s="638"/>
      <c r="BM79" s="638"/>
      <c r="BN79" s="638"/>
      <c r="BO79" s="638"/>
      <c r="BP79" s="638"/>
      <c r="BQ79" s="638"/>
      <c r="BR79" s="638"/>
      <c r="BS79" s="638"/>
      <c r="BT79" s="638"/>
      <c r="BU79" s="638"/>
      <c r="BV79" s="638"/>
      <c r="BW79" s="638"/>
      <c r="BX79" s="638"/>
      <c r="BY79" s="638"/>
      <c r="BZ79" s="638"/>
      <c r="CA79" s="638"/>
      <c r="CB79" s="638"/>
      <c r="CC79" s="638"/>
      <c r="CD79" s="638"/>
      <c r="CE79" s="638"/>
      <c r="CF79" s="638"/>
      <c r="CG79" s="638"/>
      <c r="CH79" s="638"/>
      <c r="CI79" s="638"/>
      <c r="CJ79" s="638"/>
      <c r="CK79" s="638"/>
      <c r="CL79" s="638"/>
      <c r="CM79" s="638"/>
      <c r="CN79" s="638"/>
      <c r="CO79" s="638"/>
      <c r="CP79" s="638"/>
      <c r="CQ79" s="638"/>
      <c r="CR79" s="638"/>
      <c r="CS79" s="638"/>
      <c r="CT79" s="638"/>
      <c r="CU79" s="638"/>
      <c r="CV79" s="638"/>
      <c r="CW79" s="638"/>
      <c r="CX79" s="638">
        <v>1</v>
      </c>
      <c r="CY79" s="638"/>
      <c r="CZ79" s="638"/>
      <c r="DA79" s="638"/>
      <c r="DB79" s="638"/>
      <c r="DC79" s="638"/>
      <c r="DD79" s="638"/>
      <c r="DE79" s="638"/>
      <c r="DF79" s="638"/>
      <c r="DG79" s="638"/>
      <c r="DH79" s="638"/>
      <c r="DI79" s="638"/>
      <c r="DJ79" s="638"/>
      <c r="DK79" s="638"/>
      <c r="DL79" s="638"/>
      <c r="DM79" s="638"/>
      <c r="DN79" s="638"/>
      <c r="DO79" s="638"/>
      <c r="DP79" s="638"/>
      <c r="DQ79" s="638"/>
      <c r="DR79" s="638"/>
      <c r="DS79" s="638"/>
      <c r="DT79" s="638"/>
      <c r="DU79" s="638"/>
      <c r="DV79" s="638"/>
      <c r="DW79" s="638"/>
      <c r="DX79" s="638"/>
      <c r="DY79" s="638"/>
      <c r="DZ79" s="638"/>
      <c r="EA79" s="638"/>
      <c r="EB79" s="638"/>
      <c r="EC79" s="638"/>
      <c r="ED79" s="638"/>
      <c r="EE79" s="638"/>
      <c r="EF79" s="638"/>
      <c r="EG79" s="638"/>
      <c r="EH79" s="638"/>
      <c r="EI79" s="638"/>
      <c r="EJ79" s="638"/>
      <c r="EK79" s="638"/>
      <c r="EL79" s="638"/>
      <c r="EM79" s="638"/>
      <c r="EN79" s="638"/>
      <c r="EO79" s="638"/>
      <c r="EP79" s="638"/>
      <c r="EQ79" s="638"/>
      <c r="ER79" s="638"/>
      <c r="ES79" s="638"/>
      <c r="ET79" s="638">
        <v>1</v>
      </c>
      <c r="EU79" s="638"/>
      <c r="EV79" s="638"/>
      <c r="EW79" s="638"/>
      <c r="EX79" s="638"/>
      <c r="EY79" s="638"/>
      <c r="EZ79" s="638"/>
      <c r="FA79" s="638"/>
      <c r="FB79" s="638"/>
      <c r="FC79" s="638"/>
      <c r="FD79" s="638"/>
      <c r="FE79" s="638"/>
      <c r="FF79" s="638"/>
      <c r="FG79" s="638"/>
      <c r="FH79" s="638"/>
      <c r="FI79" s="638"/>
      <c r="FJ79" s="638"/>
      <c r="FK79" s="638"/>
      <c r="FL79" s="638"/>
      <c r="FM79" s="638"/>
      <c r="FN79" s="638"/>
      <c r="FO79" s="638"/>
      <c r="FP79" s="638"/>
      <c r="FQ79" s="638"/>
      <c r="FR79" s="638"/>
      <c r="FS79" s="638"/>
    </row>
    <row r="80" s="512" customFormat="1" ht="50.1" customHeight="1" spans="1:175">
      <c r="A80" s="530"/>
      <c r="B80" s="531"/>
      <c r="C80" s="531"/>
      <c r="D80" s="531"/>
      <c r="E80" s="531"/>
      <c r="F80" s="531"/>
      <c r="G80" s="531"/>
      <c r="H80" s="531"/>
      <c r="I80" s="531"/>
      <c r="J80" s="531"/>
      <c r="K80" s="531"/>
      <c r="L80" s="544"/>
      <c r="M80" s="553"/>
      <c r="N80" s="685"/>
      <c r="O80" s="553"/>
      <c r="P80" s="552" t="s">
        <v>212</v>
      </c>
      <c r="Q80" s="544"/>
      <c r="R80" s="568" t="s">
        <v>334</v>
      </c>
      <c r="S80" s="568"/>
      <c r="T80" s="585"/>
      <c r="U80" s="586"/>
      <c r="V80" s="551" t="s">
        <v>255</v>
      </c>
      <c r="W80" s="573" t="s">
        <v>245</v>
      </c>
      <c r="X80" s="585"/>
      <c r="Y80" s="585"/>
      <c r="Z80" s="585"/>
      <c r="AA80" s="620"/>
      <c r="AB80" s="611"/>
      <c r="AC80" s="613"/>
      <c r="AD80" s="613"/>
      <c r="AE80" s="613"/>
      <c r="AF80" s="611"/>
      <c r="AG80" s="613"/>
      <c r="AH80" s="613"/>
      <c r="AI80" s="613"/>
      <c r="AJ80" s="613"/>
      <c r="AK80" s="613"/>
      <c r="AL80" s="613"/>
      <c r="AM80" s="613"/>
      <c r="AN80" s="611"/>
      <c r="AO80" s="613"/>
      <c r="AP80" s="613"/>
      <c r="AQ80" s="613"/>
      <c r="AR80" s="611"/>
      <c r="AS80" s="613"/>
      <c r="AT80" s="613"/>
      <c r="AU80" s="613"/>
      <c r="AV80" s="611"/>
      <c r="AW80" s="613"/>
      <c r="AX80" s="613"/>
      <c r="AY80" s="613"/>
      <c r="AZ80" s="611"/>
      <c r="BA80" s="613"/>
      <c r="BB80" s="613"/>
      <c r="BC80" s="613"/>
      <c r="BD80" s="638"/>
      <c r="BE80" s="638"/>
      <c r="BF80" s="638"/>
      <c r="BG80" s="638"/>
      <c r="BH80" s="638"/>
      <c r="BI80" s="638"/>
      <c r="BJ80" s="638"/>
      <c r="BK80" s="638"/>
      <c r="BL80" s="638"/>
      <c r="BM80" s="638"/>
      <c r="BN80" s="638"/>
      <c r="BO80" s="638"/>
      <c r="BP80" s="638"/>
      <c r="BQ80" s="638"/>
      <c r="BR80" s="638"/>
      <c r="BS80" s="638"/>
      <c r="BT80" s="638"/>
      <c r="BU80" s="638"/>
      <c r="BV80" s="638"/>
      <c r="BW80" s="638"/>
      <c r="BX80" s="638"/>
      <c r="BY80" s="638"/>
      <c r="BZ80" s="638"/>
      <c r="CA80" s="638"/>
      <c r="CB80" s="638"/>
      <c r="CC80" s="638"/>
      <c r="CD80" s="638"/>
      <c r="CE80" s="638"/>
      <c r="CF80" s="638"/>
      <c r="CG80" s="638"/>
      <c r="CH80" s="638"/>
      <c r="CI80" s="638"/>
      <c r="CJ80" s="638"/>
      <c r="CK80" s="638"/>
      <c r="CL80" s="638"/>
      <c r="CM80" s="638"/>
      <c r="CN80" s="638"/>
      <c r="CO80" s="638"/>
      <c r="CP80" s="638"/>
      <c r="CQ80" s="638"/>
      <c r="CR80" s="638"/>
      <c r="CS80" s="638"/>
      <c r="CT80" s="638"/>
      <c r="CU80" s="638"/>
      <c r="CV80" s="638"/>
      <c r="CW80" s="638"/>
      <c r="CX80" s="638"/>
      <c r="CY80" s="638"/>
      <c r="CZ80" s="638"/>
      <c r="DA80" s="638"/>
      <c r="DB80" s="638">
        <v>1</v>
      </c>
      <c r="DC80" s="638"/>
      <c r="DD80" s="638"/>
      <c r="DE80" s="638"/>
      <c r="DF80" s="638"/>
      <c r="DG80" s="638"/>
      <c r="DH80" s="638"/>
      <c r="DI80" s="638"/>
      <c r="DJ80" s="638"/>
      <c r="DK80" s="638"/>
      <c r="DL80" s="638"/>
      <c r="DM80" s="638"/>
      <c r="DN80" s="638"/>
      <c r="DO80" s="638"/>
      <c r="DP80" s="638"/>
      <c r="DQ80" s="638"/>
      <c r="DR80" s="638"/>
      <c r="DS80" s="638"/>
      <c r="DT80" s="638"/>
      <c r="DU80" s="638"/>
      <c r="DV80" s="638"/>
      <c r="DW80" s="638"/>
      <c r="DX80" s="638"/>
      <c r="DY80" s="638"/>
      <c r="DZ80" s="638"/>
      <c r="EA80" s="638"/>
      <c r="EB80" s="638"/>
      <c r="EC80" s="638"/>
      <c r="ED80" s="638"/>
      <c r="EE80" s="638"/>
      <c r="EF80" s="638"/>
      <c r="EG80" s="638"/>
      <c r="EH80" s="638"/>
      <c r="EI80" s="638"/>
      <c r="EJ80" s="638"/>
      <c r="EK80" s="638"/>
      <c r="EL80" s="638"/>
      <c r="EM80" s="638"/>
      <c r="EN80" s="638"/>
      <c r="EO80" s="638"/>
      <c r="EP80" s="638"/>
      <c r="EQ80" s="638"/>
      <c r="ER80" s="638"/>
      <c r="ES80" s="638"/>
      <c r="ET80" s="638"/>
      <c r="EU80" s="638"/>
      <c r="EV80" s="638"/>
      <c r="EW80" s="638"/>
      <c r="EX80" s="638">
        <v>1</v>
      </c>
      <c r="EY80" s="638"/>
      <c r="EZ80" s="638"/>
      <c r="FA80" s="638"/>
      <c r="FB80" s="638"/>
      <c r="FC80" s="638"/>
      <c r="FD80" s="638"/>
      <c r="FE80" s="638"/>
      <c r="FF80" s="638"/>
      <c r="FG80" s="638"/>
      <c r="FH80" s="638"/>
      <c r="FI80" s="638"/>
      <c r="FJ80" s="638"/>
      <c r="FK80" s="638"/>
      <c r="FL80" s="638"/>
      <c r="FM80" s="638"/>
      <c r="FN80" s="638"/>
      <c r="FO80" s="638"/>
      <c r="FP80" s="638"/>
      <c r="FQ80" s="638"/>
      <c r="FR80" s="638"/>
      <c r="FS80" s="638"/>
    </row>
    <row r="81" s="512" customFormat="1" ht="50.1" customHeight="1" spans="1:175">
      <c r="A81" s="530"/>
      <c r="B81" s="531"/>
      <c r="C81" s="531"/>
      <c r="D81" s="531"/>
      <c r="E81" s="531"/>
      <c r="F81" s="531"/>
      <c r="G81" s="531"/>
      <c r="H81" s="531"/>
      <c r="I81" s="531"/>
      <c r="J81" s="531"/>
      <c r="K81" s="531"/>
      <c r="L81" s="544"/>
      <c r="M81" s="553"/>
      <c r="N81" s="685"/>
      <c r="O81" s="553"/>
      <c r="P81" s="552" t="s">
        <v>216</v>
      </c>
      <c r="Q81" s="544"/>
      <c r="R81" s="568" t="s">
        <v>335</v>
      </c>
      <c r="S81" s="568"/>
      <c r="T81" s="585"/>
      <c r="U81" s="586"/>
      <c r="V81" s="551" t="s">
        <v>255</v>
      </c>
      <c r="W81" s="573" t="s">
        <v>247</v>
      </c>
      <c r="X81" s="585"/>
      <c r="Y81" s="585"/>
      <c r="Z81" s="585"/>
      <c r="AA81" s="620"/>
      <c r="AB81" s="611"/>
      <c r="AC81" s="613"/>
      <c r="AD81" s="613"/>
      <c r="AE81" s="613"/>
      <c r="AF81" s="611"/>
      <c r="AG81" s="613"/>
      <c r="AH81" s="613"/>
      <c r="AI81" s="613"/>
      <c r="AJ81" s="613"/>
      <c r="AK81" s="613"/>
      <c r="AL81" s="613"/>
      <c r="AM81" s="613"/>
      <c r="AN81" s="611"/>
      <c r="AO81" s="613"/>
      <c r="AP81" s="613"/>
      <c r="AQ81" s="613"/>
      <c r="AR81" s="611"/>
      <c r="AS81" s="613"/>
      <c r="AT81" s="613"/>
      <c r="AU81" s="613"/>
      <c r="AV81" s="611"/>
      <c r="AW81" s="613"/>
      <c r="AX81" s="613"/>
      <c r="AY81" s="613"/>
      <c r="AZ81" s="611"/>
      <c r="BA81" s="613"/>
      <c r="BB81" s="613"/>
      <c r="BC81" s="613"/>
      <c r="BD81" s="638"/>
      <c r="BE81" s="638"/>
      <c r="BF81" s="638"/>
      <c r="BG81" s="638"/>
      <c r="BH81" s="638"/>
      <c r="BI81" s="638"/>
      <c r="BJ81" s="638"/>
      <c r="BK81" s="638"/>
      <c r="BL81" s="638"/>
      <c r="BM81" s="638"/>
      <c r="BN81" s="638"/>
      <c r="BO81" s="638"/>
      <c r="BP81" s="638"/>
      <c r="BQ81" s="638"/>
      <c r="BR81" s="638"/>
      <c r="BS81" s="638"/>
      <c r="BT81" s="638"/>
      <c r="BU81" s="638"/>
      <c r="BV81" s="638"/>
      <c r="BW81" s="638"/>
      <c r="BX81" s="638"/>
      <c r="BY81" s="638"/>
      <c r="BZ81" s="638"/>
      <c r="CA81" s="638"/>
      <c r="CB81" s="638"/>
      <c r="CC81" s="638"/>
      <c r="CD81" s="638"/>
      <c r="CE81" s="638"/>
      <c r="CF81" s="638"/>
      <c r="CG81" s="638"/>
      <c r="CH81" s="638"/>
      <c r="CI81" s="638"/>
      <c r="CJ81" s="638"/>
      <c r="CK81" s="638"/>
      <c r="CL81" s="638"/>
      <c r="CM81" s="638"/>
      <c r="CN81" s="638"/>
      <c r="CO81" s="638"/>
      <c r="CP81" s="638"/>
      <c r="CQ81" s="638"/>
      <c r="CR81" s="638"/>
      <c r="CS81" s="638"/>
      <c r="CT81" s="638"/>
      <c r="CU81" s="638"/>
      <c r="CV81" s="638"/>
      <c r="CW81" s="638"/>
      <c r="CX81" s="638"/>
      <c r="CY81" s="638"/>
      <c r="CZ81" s="638"/>
      <c r="DA81" s="638"/>
      <c r="DB81" s="638"/>
      <c r="DC81" s="638"/>
      <c r="DD81" s="638"/>
      <c r="DE81" s="638"/>
      <c r="DF81" s="638">
        <v>1</v>
      </c>
      <c r="DG81" s="638"/>
      <c r="DH81" s="638"/>
      <c r="DI81" s="638"/>
      <c r="DJ81" s="638"/>
      <c r="DK81" s="638"/>
      <c r="DL81" s="638"/>
      <c r="DM81" s="638"/>
      <c r="DN81" s="638"/>
      <c r="DO81" s="638"/>
      <c r="DP81" s="638"/>
      <c r="DQ81" s="638"/>
      <c r="DR81" s="638"/>
      <c r="DS81" s="638"/>
      <c r="DT81" s="638"/>
      <c r="DU81" s="638"/>
      <c r="DV81" s="638"/>
      <c r="DW81" s="638"/>
      <c r="DX81" s="638"/>
      <c r="DY81" s="638"/>
      <c r="DZ81" s="638"/>
      <c r="EA81" s="638"/>
      <c r="EB81" s="638"/>
      <c r="EC81" s="638"/>
      <c r="ED81" s="638"/>
      <c r="EE81" s="638"/>
      <c r="EF81" s="638"/>
      <c r="EG81" s="638"/>
      <c r="EH81" s="638"/>
      <c r="EI81" s="638"/>
      <c r="EJ81" s="638"/>
      <c r="EK81" s="638"/>
      <c r="EL81" s="638"/>
      <c r="EM81" s="638"/>
      <c r="EN81" s="638"/>
      <c r="EO81" s="638"/>
      <c r="EP81" s="638"/>
      <c r="EQ81" s="638"/>
      <c r="ER81" s="638"/>
      <c r="ES81" s="638"/>
      <c r="ET81" s="638"/>
      <c r="EU81" s="638"/>
      <c r="EV81" s="638"/>
      <c r="EW81" s="638"/>
      <c r="EX81" s="638"/>
      <c r="EY81" s="638"/>
      <c r="EZ81" s="638"/>
      <c r="FA81" s="638"/>
      <c r="FB81" s="638">
        <v>1</v>
      </c>
      <c r="FC81" s="638"/>
      <c r="FD81" s="638"/>
      <c r="FE81" s="638"/>
      <c r="FF81" s="638"/>
      <c r="FG81" s="638"/>
      <c r="FH81" s="638"/>
      <c r="FI81" s="638"/>
      <c r="FJ81" s="638"/>
      <c r="FK81" s="638"/>
      <c r="FL81" s="638"/>
      <c r="FM81" s="638"/>
      <c r="FN81" s="638"/>
      <c r="FO81" s="638"/>
      <c r="FP81" s="638"/>
      <c r="FQ81" s="638"/>
      <c r="FR81" s="638"/>
      <c r="FS81" s="638"/>
    </row>
    <row r="82" s="512" customFormat="1" ht="50.1" customHeight="1" spans="1:175">
      <c r="A82" s="530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44"/>
      <c r="M82" s="553"/>
      <c r="N82" s="685"/>
      <c r="O82" s="553"/>
      <c r="P82" s="552" t="s">
        <v>220</v>
      </c>
      <c r="Q82" s="544"/>
      <c r="R82" s="581" t="s">
        <v>336</v>
      </c>
      <c r="S82" s="568"/>
      <c r="T82" s="585"/>
      <c r="U82" s="586"/>
      <c r="V82" s="551" t="s">
        <v>255</v>
      </c>
      <c r="W82" s="573" t="s">
        <v>240</v>
      </c>
      <c r="X82" s="585"/>
      <c r="Y82" s="585"/>
      <c r="Z82" s="585"/>
      <c r="AA82" s="620"/>
      <c r="AB82" s="611"/>
      <c r="AC82" s="613"/>
      <c r="AD82" s="613"/>
      <c r="AE82" s="613"/>
      <c r="AF82" s="611"/>
      <c r="AG82" s="613"/>
      <c r="AH82" s="613"/>
      <c r="AI82" s="613"/>
      <c r="AJ82" s="613"/>
      <c r="AK82" s="613"/>
      <c r="AL82" s="613"/>
      <c r="AM82" s="613"/>
      <c r="AN82" s="611"/>
      <c r="AO82" s="613"/>
      <c r="AP82" s="613"/>
      <c r="AQ82" s="613"/>
      <c r="AR82" s="611"/>
      <c r="AS82" s="613"/>
      <c r="AT82" s="613"/>
      <c r="AU82" s="613"/>
      <c r="AV82" s="611"/>
      <c r="AW82" s="613"/>
      <c r="AX82" s="613"/>
      <c r="AY82" s="613"/>
      <c r="AZ82" s="611"/>
      <c r="BA82" s="613"/>
      <c r="BB82" s="613"/>
      <c r="BC82" s="613"/>
      <c r="BD82" s="638"/>
      <c r="BE82" s="638"/>
      <c r="BF82" s="638"/>
      <c r="BG82" s="638"/>
      <c r="BH82" s="638"/>
      <c r="BI82" s="638"/>
      <c r="BJ82" s="638"/>
      <c r="BK82" s="638"/>
      <c r="BL82" s="638"/>
      <c r="BM82" s="638"/>
      <c r="BN82" s="638"/>
      <c r="BO82" s="638"/>
      <c r="BP82" s="638"/>
      <c r="BQ82" s="638"/>
      <c r="BR82" s="638"/>
      <c r="BS82" s="638"/>
      <c r="BT82" s="638"/>
      <c r="BU82" s="638"/>
      <c r="BV82" s="638"/>
      <c r="BW82" s="638"/>
      <c r="BX82" s="638"/>
      <c r="BY82" s="638"/>
      <c r="BZ82" s="638"/>
      <c r="CA82" s="638"/>
      <c r="CB82" s="638"/>
      <c r="CC82" s="638"/>
      <c r="CD82" s="638"/>
      <c r="CE82" s="638"/>
      <c r="CF82" s="638"/>
      <c r="CG82" s="638"/>
      <c r="CH82" s="638"/>
      <c r="CI82" s="638"/>
      <c r="CJ82" s="638"/>
      <c r="CK82" s="638"/>
      <c r="CL82" s="638"/>
      <c r="CM82" s="638"/>
      <c r="CN82" s="638"/>
      <c r="CO82" s="638"/>
      <c r="CP82" s="638"/>
      <c r="CQ82" s="638"/>
      <c r="CR82" s="638"/>
      <c r="CS82" s="638"/>
      <c r="CT82" s="638"/>
      <c r="CU82" s="638"/>
      <c r="CV82" s="638"/>
      <c r="CW82" s="638"/>
      <c r="CX82" s="638"/>
      <c r="CY82" s="638"/>
      <c r="CZ82" s="638"/>
      <c r="DA82" s="638"/>
      <c r="DB82" s="638"/>
      <c r="DC82" s="638"/>
      <c r="DD82" s="638"/>
      <c r="DE82" s="638"/>
      <c r="DF82" s="638"/>
      <c r="DG82" s="638"/>
      <c r="DH82" s="638"/>
      <c r="DI82" s="638"/>
      <c r="DJ82" s="638">
        <v>1</v>
      </c>
      <c r="DK82" s="638"/>
      <c r="DL82" s="638"/>
      <c r="DM82" s="638"/>
      <c r="DN82" s="638"/>
      <c r="DO82" s="638"/>
      <c r="DP82" s="638"/>
      <c r="DQ82" s="638"/>
      <c r="DR82" s="638"/>
      <c r="DS82" s="638"/>
      <c r="DT82" s="638"/>
      <c r="DU82" s="638"/>
      <c r="DV82" s="638"/>
      <c r="DW82" s="638"/>
      <c r="DX82" s="638"/>
      <c r="DY82" s="638"/>
      <c r="DZ82" s="638"/>
      <c r="EA82" s="638"/>
      <c r="EB82" s="638"/>
      <c r="EC82" s="638"/>
      <c r="ED82" s="638"/>
      <c r="EE82" s="638"/>
      <c r="EF82" s="638"/>
      <c r="EG82" s="638"/>
      <c r="EH82" s="638"/>
      <c r="EI82" s="638"/>
      <c r="EJ82" s="638"/>
      <c r="EK82" s="638"/>
      <c r="EL82" s="638"/>
      <c r="EM82" s="638"/>
      <c r="EN82" s="638"/>
      <c r="EO82" s="638"/>
      <c r="EP82" s="638"/>
      <c r="EQ82" s="638"/>
      <c r="ER82" s="638"/>
      <c r="ES82" s="638"/>
      <c r="ET82" s="638"/>
      <c r="EU82" s="638"/>
      <c r="EV82" s="638"/>
      <c r="EW82" s="638"/>
      <c r="EX82" s="638"/>
      <c r="EY82" s="638"/>
      <c r="EZ82" s="638"/>
      <c r="FA82" s="638"/>
      <c r="FB82" s="638"/>
      <c r="FC82" s="638"/>
      <c r="FD82" s="638"/>
      <c r="FE82" s="638"/>
      <c r="FF82" s="638">
        <v>1</v>
      </c>
      <c r="FG82" s="638"/>
      <c r="FH82" s="638"/>
      <c r="FI82" s="638"/>
      <c r="FJ82" s="638"/>
      <c r="FK82" s="638"/>
      <c r="FL82" s="638"/>
      <c r="FM82" s="638"/>
      <c r="FN82" s="638"/>
      <c r="FO82" s="638"/>
      <c r="FP82" s="638"/>
      <c r="FQ82" s="638"/>
      <c r="FR82" s="638"/>
      <c r="FS82" s="638"/>
    </row>
    <row r="83" s="512" customFormat="1" ht="50.1" customHeight="1" spans="1:175">
      <c r="A83" s="530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44"/>
      <c r="M83" s="553"/>
      <c r="N83" s="685"/>
      <c r="O83" s="553"/>
      <c r="P83" s="552" t="s">
        <v>222</v>
      </c>
      <c r="Q83" s="544"/>
      <c r="R83" s="568" t="s">
        <v>337</v>
      </c>
      <c r="S83" s="568"/>
      <c r="T83" s="585"/>
      <c r="U83" s="586"/>
      <c r="V83" s="551" t="s">
        <v>255</v>
      </c>
      <c r="W83" s="573" t="s">
        <v>245</v>
      </c>
      <c r="X83" s="585"/>
      <c r="Y83" s="585"/>
      <c r="Z83" s="585"/>
      <c r="AA83" s="620"/>
      <c r="AB83" s="611"/>
      <c r="AC83" s="613"/>
      <c r="AD83" s="613"/>
      <c r="AE83" s="613"/>
      <c r="AF83" s="611"/>
      <c r="AG83" s="613"/>
      <c r="AH83" s="613"/>
      <c r="AI83" s="613"/>
      <c r="AJ83" s="613"/>
      <c r="AK83" s="613"/>
      <c r="AL83" s="613"/>
      <c r="AM83" s="613"/>
      <c r="AN83" s="611"/>
      <c r="AO83" s="613"/>
      <c r="AP83" s="613"/>
      <c r="AQ83" s="613"/>
      <c r="AR83" s="611"/>
      <c r="AS83" s="613"/>
      <c r="AT83" s="613"/>
      <c r="AU83" s="613"/>
      <c r="AV83" s="611"/>
      <c r="AW83" s="613"/>
      <c r="AX83" s="613"/>
      <c r="AY83" s="613"/>
      <c r="AZ83" s="611"/>
      <c r="BA83" s="613"/>
      <c r="BB83" s="613"/>
      <c r="BC83" s="613"/>
      <c r="BD83" s="638"/>
      <c r="BE83" s="638"/>
      <c r="BF83" s="638"/>
      <c r="BG83" s="638"/>
      <c r="BH83" s="638"/>
      <c r="BI83" s="638"/>
      <c r="BJ83" s="638"/>
      <c r="BK83" s="638"/>
      <c r="BL83" s="638"/>
      <c r="BM83" s="638"/>
      <c r="BN83" s="638"/>
      <c r="BO83" s="638"/>
      <c r="BP83" s="638"/>
      <c r="BQ83" s="638"/>
      <c r="BR83" s="638"/>
      <c r="BS83" s="638"/>
      <c r="BT83" s="638"/>
      <c r="BU83" s="638"/>
      <c r="BV83" s="638"/>
      <c r="BW83" s="638"/>
      <c r="BX83" s="638"/>
      <c r="BY83" s="638"/>
      <c r="BZ83" s="638"/>
      <c r="CA83" s="638"/>
      <c r="CB83" s="638"/>
      <c r="CC83" s="638"/>
      <c r="CD83" s="638"/>
      <c r="CE83" s="638"/>
      <c r="CF83" s="638"/>
      <c r="CG83" s="638"/>
      <c r="CH83" s="638"/>
      <c r="CI83" s="638"/>
      <c r="CJ83" s="638"/>
      <c r="CK83" s="638"/>
      <c r="CL83" s="638"/>
      <c r="CM83" s="638"/>
      <c r="CN83" s="638"/>
      <c r="CO83" s="638"/>
      <c r="CP83" s="638"/>
      <c r="CQ83" s="638"/>
      <c r="CR83" s="638"/>
      <c r="CS83" s="638"/>
      <c r="CT83" s="638"/>
      <c r="CU83" s="638"/>
      <c r="CV83" s="638"/>
      <c r="CW83" s="638"/>
      <c r="CX83" s="638"/>
      <c r="CY83" s="638"/>
      <c r="CZ83" s="638"/>
      <c r="DA83" s="638"/>
      <c r="DB83" s="638"/>
      <c r="DC83" s="638"/>
      <c r="DD83" s="638"/>
      <c r="DE83" s="638"/>
      <c r="DF83" s="638"/>
      <c r="DG83" s="638"/>
      <c r="DH83" s="638"/>
      <c r="DI83" s="638"/>
      <c r="DJ83" s="638"/>
      <c r="DK83" s="638"/>
      <c r="DL83" s="638"/>
      <c r="DM83" s="638"/>
      <c r="DN83" s="638">
        <v>1</v>
      </c>
      <c r="DO83" s="638"/>
      <c r="DP83" s="638"/>
      <c r="DQ83" s="638"/>
      <c r="DR83" s="638"/>
      <c r="DS83" s="638"/>
      <c r="DT83" s="638"/>
      <c r="DU83" s="638"/>
      <c r="DV83" s="638"/>
      <c r="DW83" s="638"/>
      <c r="DX83" s="638"/>
      <c r="DY83" s="638"/>
      <c r="DZ83" s="638"/>
      <c r="EA83" s="638"/>
      <c r="EB83" s="638"/>
      <c r="EC83" s="638"/>
      <c r="ED83" s="638"/>
      <c r="EE83" s="638"/>
      <c r="EF83" s="638"/>
      <c r="EG83" s="638"/>
      <c r="EH83" s="638"/>
      <c r="EI83" s="638"/>
      <c r="EJ83" s="638"/>
      <c r="EK83" s="638"/>
      <c r="EL83" s="638"/>
      <c r="EM83" s="638"/>
      <c r="EN83" s="638"/>
      <c r="EO83" s="638"/>
      <c r="EP83" s="638"/>
      <c r="EQ83" s="638"/>
      <c r="ER83" s="638"/>
      <c r="ES83" s="638"/>
      <c r="ET83" s="638"/>
      <c r="EU83" s="638"/>
      <c r="EV83" s="638"/>
      <c r="EW83" s="638"/>
      <c r="EX83" s="638"/>
      <c r="EY83" s="638"/>
      <c r="EZ83" s="638"/>
      <c r="FA83" s="638"/>
      <c r="FB83" s="638"/>
      <c r="FC83" s="638"/>
      <c r="FD83" s="638"/>
      <c r="FE83" s="638"/>
      <c r="FF83" s="638"/>
      <c r="FG83" s="638"/>
      <c r="FH83" s="638"/>
      <c r="FI83" s="638"/>
      <c r="FJ83" s="638">
        <v>1</v>
      </c>
      <c r="FK83" s="638"/>
      <c r="FL83" s="638"/>
      <c r="FM83" s="638"/>
      <c r="FN83" s="638"/>
      <c r="FO83" s="638"/>
      <c r="FP83" s="638"/>
      <c r="FQ83" s="638"/>
      <c r="FR83" s="638"/>
      <c r="FS83" s="638"/>
    </row>
    <row r="84" s="512" customFormat="1" ht="50.1" customHeight="1" spans="1:175">
      <c r="A84" s="530"/>
      <c r="B84" s="531"/>
      <c r="C84" s="531"/>
      <c r="D84" s="531"/>
      <c r="E84" s="531"/>
      <c r="F84" s="531"/>
      <c r="G84" s="531"/>
      <c r="H84" s="531"/>
      <c r="I84" s="531"/>
      <c r="J84" s="531"/>
      <c r="K84" s="531"/>
      <c r="L84" s="544"/>
      <c r="M84" s="553"/>
      <c r="N84" s="685"/>
      <c r="O84" s="553"/>
      <c r="P84" s="552" t="s">
        <v>224</v>
      </c>
      <c r="Q84" s="544"/>
      <c r="R84" s="568" t="s">
        <v>338</v>
      </c>
      <c r="S84" s="568"/>
      <c r="T84" s="585"/>
      <c r="U84" s="586"/>
      <c r="V84" s="551" t="s">
        <v>255</v>
      </c>
      <c r="W84" s="573" t="s">
        <v>247</v>
      </c>
      <c r="X84" s="585"/>
      <c r="Y84" s="585"/>
      <c r="Z84" s="585"/>
      <c r="AA84" s="620"/>
      <c r="AB84" s="611"/>
      <c r="AC84" s="613"/>
      <c r="AD84" s="613"/>
      <c r="AE84" s="613"/>
      <c r="AF84" s="611"/>
      <c r="AG84" s="613"/>
      <c r="AH84" s="613"/>
      <c r="AI84" s="613"/>
      <c r="AJ84" s="613"/>
      <c r="AK84" s="613"/>
      <c r="AL84" s="613"/>
      <c r="AM84" s="613"/>
      <c r="AN84" s="611"/>
      <c r="AO84" s="613"/>
      <c r="AP84" s="613"/>
      <c r="AQ84" s="613"/>
      <c r="AR84" s="611"/>
      <c r="AS84" s="613"/>
      <c r="AT84" s="613"/>
      <c r="AU84" s="613"/>
      <c r="AV84" s="611"/>
      <c r="AW84" s="613"/>
      <c r="AX84" s="613"/>
      <c r="AY84" s="613"/>
      <c r="AZ84" s="611"/>
      <c r="BA84" s="613"/>
      <c r="BB84" s="613"/>
      <c r="BC84" s="613"/>
      <c r="BD84" s="638"/>
      <c r="BE84" s="638"/>
      <c r="BF84" s="638"/>
      <c r="BG84" s="638"/>
      <c r="BH84" s="638"/>
      <c r="BI84" s="638"/>
      <c r="BJ84" s="638"/>
      <c r="BK84" s="638"/>
      <c r="BL84" s="638"/>
      <c r="BM84" s="638"/>
      <c r="BN84" s="638"/>
      <c r="BO84" s="638"/>
      <c r="BP84" s="638"/>
      <c r="BQ84" s="638"/>
      <c r="BR84" s="638"/>
      <c r="BS84" s="638"/>
      <c r="BT84" s="638"/>
      <c r="BU84" s="638"/>
      <c r="BV84" s="638"/>
      <c r="BW84" s="638"/>
      <c r="BX84" s="638"/>
      <c r="BY84" s="638"/>
      <c r="BZ84" s="638"/>
      <c r="CA84" s="638"/>
      <c r="CB84" s="638"/>
      <c r="CC84" s="638"/>
      <c r="CD84" s="638"/>
      <c r="CE84" s="638"/>
      <c r="CF84" s="638"/>
      <c r="CG84" s="638"/>
      <c r="CH84" s="638"/>
      <c r="CI84" s="638"/>
      <c r="CJ84" s="638"/>
      <c r="CK84" s="638"/>
      <c r="CL84" s="638"/>
      <c r="CM84" s="638"/>
      <c r="CN84" s="638"/>
      <c r="CO84" s="638"/>
      <c r="CP84" s="638"/>
      <c r="CQ84" s="638"/>
      <c r="CR84" s="638"/>
      <c r="CS84" s="638"/>
      <c r="CT84" s="638"/>
      <c r="CU84" s="638"/>
      <c r="CV84" s="638"/>
      <c r="CW84" s="638"/>
      <c r="CX84" s="638"/>
      <c r="CY84" s="638"/>
      <c r="CZ84" s="638"/>
      <c r="DA84" s="638"/>
      <c r="DB84" s="638"/>
      <c r="DC84" s="638"/>
      <c r="DD84" s="638"/>
      <c r="DE84" s="638"/>
      <c r="DF84" s="638"/>
      <c r="DG84" s="638"/>
      <c r="DH84" s="638"/>
      <c r="DI84" s="638"/>
      <c r="DJ84" s="638"/>
      <c r="DK84" s="638"/>
      <c r="DL84" s="638"/>
      <c r="DM84" s="638"/>
      <c r="DN84" s="638"/>
      <c r="DO84" s="638"/>
      <c r="DP84" s="638"/>
      <c r="DQ84" s="638"/>
      <c r="DR84" s="638">
        <v>1</v>
      </c>
      <c r="DS84" s="638"/>
      <c r="DT84" s="638"/>
      <c r="DU84" s="638"/>
      <c r="DV84" s="638"/>
      <c r="DW84" s="638"/>
      <c r="DX84" s="638"/>
      <c r="DY84" s="638"/>
      <c r="DZ84" s="638"/>
      <c r="EA84" s="638"/>
      <c r="EB84" s="638"/>
      <c r="EC84" s="638"/>
      <c r="ED84" s="638"/>
      <c r="EE84" s="638"/>
      <c r="EF84" s="638"/>
      <c r="EG84" s="638"/>
      <c r="EH84" s="638"/>
      <c r="EI84" s="638"/>
      <c r="EJ84" s="638"/>
      <c r="EK84" s="638"/>
      <c r="EL84" s="638"/>
      <c r="EM84" s="638"/>
      <c r="EN84" s="638"/>
      <c r="EO84" s="638"/>
      <c r="EP84" s="638"/>
      <c r="EQ84" s="638"/>
      <c r="ER84" s="638"/>
      <c r="ES84" s="638"/>
      <c r="ET84" s="638"/>
      <c r="EU84" s="638"/>
      <c r="EV84" s="638"/>
      <c r="EW84" s="638"/>
      <c r="EX84" s="638"/>
      <c r="EY84" s="638"/>
      <c r="EZ84" s="638"/>
      <c r="FA84" s="638"/>
      <c r="FB84" s="638"/>
      <c r="FC84" s="638"/>
      <c r="FD84" s="638"/>
      <c r="FE84" s="638"/>
      <c r="FF84" s="638"/>
      <c r="FG84" s="638"/>
      <c r="FH84" s="638"/>
      <c r="FI84" s="638"/>
      <c r="FJ84" s="638"/>
      <c r="FK84" s="638"/>
      <c r="FL84" s="638"/>
      <c r="FM84" s="638"/>
      <c r="FN84" s="638">
        <v>1</v>
      </c>
      <c r="FO84" s="638"/>
      <c r="FP84" s="638"/>
      <c r="FQ84" s="638"/>
      <c r="FR84" s="638"/>
      <c r="FS84" s="638"/>
    </row>
    <row r="85" s="512" customFormat="1" ht="50.1" customHeight="1" spans="1:175">
      <c r="A85" s="530"/>
      <c r="B85" s="531"/>
      <c r="C85" s="531"/>
      <c r="D85" s="531"/>
      <c r="E85" s="531"/>
      <c r="F85" s="531"/>
      <c r="G85" s="531"/>
      <c r="H85" s="531"/>
      <c r="I85" s="531"/>
      <c r="J85" s="531"/>
      <c r="K85" s="531"/>
      <c r="L85" s="544"/>
      <c r="M85" s="553"/>
      <c r="N85" s="685"/>
      <c r="O85" s="553"/>
      <c r="P85" s="552" t="s">
        <v>226</v>
      </c>
      <c r="Q85" s="544"/>
      <c r="R85" s="581" t="s">
        <v>339</v>
      </c>
      <c r="S85" s="568"/>
      <c r="T85" s="585"/>
      <c r="U85" s="586"/>
      <c r="V85" s="551" t="s">
        <v>255</v>
      </c>
      <c r="W85" s="573" t="s">
        <v>240</v>
      </c>
      <c r="X85" s="585"/>
      <c r="Y85" s="585"/>
      <c r="Z85" s="585"/>
      <c r="AA85" s="620"/>
      <c r="AB85" s="611"/>
      <c r="AC85" s="613"/>
      <c r="AD85" s="613"/>
      <c r="AE85" s="613"/>
      <c r="AF85" s="611"/>
      <c r="AG85" s="613"/>
      <c r="AH85" s="613"/>
      <c r="AI85" s="613"/>
      <c r="AJ85" s="613"/>
      <c r="AK85" s="613"/>
      <c r="AL85" s="613"/>
      <c r="AM85" s="613"/>
      <c r="AN85" s="611"/>
      <c r="AO85" s="613"/>
      <c r="AP85" s="613"/>
      <c r="AQ85" s="613"/>
      <c r="AR85" s="611"/>
      <c r="AS85" s="613"/>
      <c r="AT85" s="613"/>
      <c r="AU85" s="613"/>
      <c r="AV85" s="611"/>
      <c r="AW85" s="613"/>
      <c r="AX85" s="613"/>
      <c r="AY85" s="613"/>
      <c r="AZ85" s="611"/>
      <c r="BA85" s="613"/>
      <c r="BB85" s="613"/>
      <c r="BC85" s="613"/>
      <c r="BD85" s="638"/>
      <c r="BE85" s="638"/>
      <c r="BF85" s="638"/>
      <c r="BG85" s="638"/>
      <c r="BH85" s="638"/>
      <c r="BI85" s="638"/>
      <c r="BJ85" s="638"/>
      <c r="BK85" s="638"/>
      <c r="BL85" s="638"/>
      <c r="BM85" s="638"/>
      <c r="BN85" s="638"/>
      <c r="BO85" s="638"/>
      <c r="BP85" s="638"/>
      <c r="BQ85" s="638"/>
      <c r="BR85" s="638"/>
      <c r="BS85" s="638"/>
      <c r="BT85" s="638"/>
      <c r="BU85" s="638"/>
      <c r="BV85" s="638"/>
      <c r="BW85" s="638"/>
      <c r="BX85" s="638"/>
      <c r="BY85" s="638"/>
      <c r="BZ85" s="638"/>
      <c r="CA85" s="638"/>
      <c r="CB85" s="638"/>
      <c r="CC85" s="638"/>
      <c r="CD85" s="638"/>
      <c r="CE85" s="638"/>
      <c r="CF85" s="638"/>
      <c r="CG85" s="638"/>
      <c r="CH85" s="638"/>
      <c r="CI85" s="638"/>
      <c r="CJ85" s="638"/>
      <c r="CK85" s="638"/>
      <c r="CL85" s="638"/>
      <c r="CM85" s="638"/>
      <c r="CN85" s="638"/>
      <c r="CO85" s="638"/>
      <c r="CP85" s="638"/>
      <c r="CQ85" s="638"/>
      <c r="CR85" s="638"/>
      <c r="CS85" s="638"/>
      <c r="CT85" s="638"/>
      <c r="CU85" s="638"/>
      <c r="CV85" s="638"/>
      <c r="CW85" s="638"/>
      <c r="CX85" s="638"/>
      <c r="CY85" s="638"/>
      <c r="CZ85" s="638"/>
      <c r="DA85" s="638"/>
      <c r="DB85" s="638"/>
      <c r="DC85" s="638"/>
      <c r="DD85" s="638"/>
      <c r="DE85" s="638"/>
      <c r="DF85" s="638"/>
      <c r="DG85" s="638"/>
      <c r="DH85" s="638"/>
      <c r="DI85" s="638"/>
      <c r="DJ85" s="638"/>
      <c r="DK85" s="638"/>
      <c r="DL85" s="638"/>
      <c r="DM85" s="638"/>
      <c r="DN85" s="638"/>
      <c r="DO85" s="638"/>
      <c r="DP85" s="638"/>
      <c r="DQ85" s="638"/>
      <c r="DR85" s="638"/>
      <c r="DS85" s="638"/>
      <c r="DT85" s="638"/>
      <c r="DU85" s="638"/>
      <c r="DV85" s="638">
        <v>1</v>
      </c>
      <c r="DW85" s="638"/>
      <c r="DX85" s="638"/>
      <c r="DY85" s="638"/>
      <c r="DZ85" s="638"/>
      <c r="EA85" s="638"/>
      <c r="EB85" s="638"/>
      <c r="EC85" s="638"/>
      <c r="ED85" s="638"/>
      <c r="EE85" s="638"/>
      <c r="EF85" s="638"/>
      <c r="EG85" s="638"/>
      <c r="EH85" s="638"/>
      <c r="EI85" s="638"/>
      <c r="EJ85" s="638"/>
      <c r="EK85" s="638"/>
      <c r="EL85" s="638"/>
      <c r="EM85" s="638"/>
      <c r="EN85" s="638"/>
      <c r="EO85" s="638"/>
      <c r="EP85" s="638"/>
      <c r="EQ85" s="638"/>
      <c r="ER85" s="638"/>
      <c r="ES85" s="638"/>
      <c r="ET85" s="638"/>
      <c r="EU85" s="638"/>
      <c r="EV85" s="638"/>
      <c r="EW85" s="638"/>
      <c r="EX85" s="638"/>
      <c r="EY85" s="638"/>
      <c r="EZ85" s="638"/>
      <c r="FA85" s="638"/>
      <c r="FB85" s="638"/>
      <c r="FC85" s="638"/>
      <c r="FD85" s="638"/>
      <c r="FE85" s="638"/>
      <c r="FF85" s="638"/>
      <c r="FG85" s="638"/>
      <c r="FH85" s="638"/>
      <c r="FI85" s="638"/>
      <c r="FJ85" s="638"/>
      <c r="FK85" s="638"/>
      <c r="FL85" s="638"/>
      <c r="FM85" s="638"/>
      <c r="FN85" s="638"/>
      <c r="FO85" s="638"/>
      <c r="FP85" s="638"/>
      <c r="FQ85" s="638"/>
      <c r="FR85" s="638">
        <v>1</v>
      </c>
      <c r="FS85" s="638"/>
    </row>
    <row r="86" ht="50.1" customHeight="1" spans="1:175">
      <c r="A86" s="527">
        <v>13</v>
      </c>
      <c r="B86" s="528">
        <v>0</v>
      </c>
      <c r="C86" s="528"/>
      <c r="D86" s="528"/>
      <c r="E86" s="528"/>
      <c r="F86" s="528"/>
      <c r="G86" s="528"/>
      <c r="H86" s="528"/>
      <c r="I86" s="528"/>
      <c r="J86" s="528"/>
      <c r="K86" s="528"/>
      <c r="L86" s="544" t="s">
        <v>340</v>
      </c>
      <c r="M86" s="553"/>
      <c r="N86" s="553"/>
      <c r="O86" s="553"/>
      <c r="P86" s="552" t="s">
        <v>157</v>
      </c>
      <c r="Q86" s="540"/>
      <c r="R86" s="694" t="s">
        <v>341</v>
      </c>
      <c r="S86" s="574"/>
      <c r="T86" s="575"/>
      <c r="U86" s="576"/>
      <c r="V86" s="565" t="s">
        <v>239</v>
      </c>
      <c r="W86" s="566" t="s">
        <v>245</v>
      </c>
      <c r="X86" s="575"/>
      <c r="Y86" s="575"/>
      <c r="Z86" s="575"/>
      <c r="AA86" s="615"/>
      <c r="AB86" s="611"/>
      <c r="AC86" s="613"/>
      <c r="AD86" s="613"/>
      <c r="AE86" s="613"/>
      <c r="AF86" s="611"/>
      <c r="AG86" s="613"/>
      <c r="AH86" s="613"/>
      <c r="AI86" s="613"/>
      <c r="AJ86" s="613"/>
      <c r="AK86" s="613"/>
      <c r="AL86" s="613"/>
      <c r="AM86" s="613"/>
      <c r="AN86" s="611"/>
      <c r="AO86" s="613"/>
      <c r="AP86" s="613"/>
      <c r="AQ86" s="613"/>
      <c r="AR86" s="611"/>
      <c r="AS86" s="613"/>
      <c r="AT86" s="613"/>
      <c r="AU86" s="613"/>
      <c r="AV86" s="611"/>
      <c r="AW86" s="613"/>
      <c r="AX86" s="613"/>
      <c r="AY86" s="613"/>
      <c r="AZ86" s="611"/>
      <c r="BA86" s="613"/>
      <c r="BB86" s="613"/>
      <c r="BC86" s="613"/>
      <c r="BD86" s="637"/>
      <c r="BE86" s="637"/>
      <c r="BF86" s="637"/>
      <c r="BG86" s="637">
        <v>1</v>
      </c>
      <c r="BH86" s="637"/>
      <c r="BI86" s="637"/>
      <c r="BJ86" s="637"/>
      <c r="BK86" s="637"/>
      <c r="BL86" s="637"/>
      <c r="BM86" s="637"/>
      <c r="BN86" s="637"/>
      <c r="BO86" s="637">
        <v>1</v>
      </c>
      <c r="BP86" s="637"/>
      <c r="BQ86" s="637"/>
      <c r="BR86" s="637"/>
      <c r="BS86" s="637"/>
      <c r="BT86" s="637"/>
      <c r="BU86" s="637"/>
      <c r="BV86" s="637"/>
      <c r="BW86" s="637"/>
      <c r="BX86" s="637"/>
      <c r="BY86" s="637"/>
      <c r="BZ86" s="637"/>
      <c r="CA86" s="637"/>
      <c r="CB86" s="637"/>
      <c r="CC86" s="637"/>
      <c r="CD86" s="637"/>
      <c r="CE86" s="637"/>
      <c r="CF86" s="637"/>
      <c r="CG86" s="637"/>
      <c r="CH86" s="637"/>
      <c r="CI86" s="637"/>
      <c r="CJ86" s="637"/>
      <c r="CK86" s="637"/>
      <c r="CL86" s="637"/>
      <c r="CM86" s="637"/>
      <c r="CN86" s="637"/>
      <c r="CO86" s="637"/>
      <c r="CP86" s="637"/>
      <c r="CQ86" s="637"/>
      <c r="CR86" s="637"/>
      <c r="CS86" s="637"/>
      <c r="CT86" s="637"/>
      <c r="CU86" s="637"/>
      <c r="CV86" s="637"/>
      <c r="CW86" s="637"/>
      <c r="CX86" s="637"/>
      <c r="CY86" s="637"/>
      <c r="CZ86" s="637"/>
      <c r="DA86" s="637"/>
      <c r="DB86" s="637"/>
      <c r="DC86" s="637"/>
      <c r="DD86" s="637"/>
      <c r="DE86" s="637"/>
      <c r="DF86" s="637"/>
      <c r="DG86" s="637"/>
      <c r="DH86" s="637"/>
      <c r="DI86" s="637"/>
      <c r="DJ86" s="637"/>
      <c r="DK86" s="637"/>
      <c r="DL86" s="637"/>
      <c r="DM86" s="637"/>
      <c r="DN86" s="637"/>
      <c r="DO86" s="637"/>
      <c r="DP86" s="637"/>
      <c r="DQ86" s="637"/>
      <c r="DR86" s="637"/>
      <c r="DS86" s="637"/>
      <c r="DT86" s="637"/>
      <c r="DU86" s="637"/>
      <c r="DV86" s="637"/>
      <c r="DW86" s="637"/>
      <c r="DX86" s="637"/>
      <c r="DY86" s="637"/>
      <c r="DZ86" s="637"/>
      <c r="EA86" s="637"/>
      <c r="EB86" s="637"/>
      <c r="EC86" s="637"/>
      <c r="ED86" s="637"/>
      <c r="EE86" s="637"/>
      <c r="EF86" s="637"/>
      <c r="EG86" s="637"/>
      <c r="EH86" s="637"/>
      <c r="EI86" s="637"/>
      <c r="EJ86" s="637"/>
      <c r="EK86" s="637"/>
      <c r="EL86" s="637"/>
      <c r="EM86" s="637"/>
      <c r="EN86" s="637"/>
      <c r="EO86" s="637"/>
      <c r="EP86" s="637"/>
      <c r="EQ86" s="637"/>
      <c r="ER86" s="637"/>
      <c r="ES86" s="637"/>
      <c r="ET86" s="637"/>
      <c r="EU86" s="637"/>
      <c r="EV86" s="637"/>
      <c r="EW86" s="637"/>
      <c r="EX86" s="637"/>
      <c r="EY86" s="637"/>
      <c r="EZ86" s="637"/>
      <c r="FA86" s="637"/>
      <c r="FB86" s="637"/>
      <c r="FC86" s="637"/>
      <c r="FD86" s="637"/>
      <c r="FE86" s="637"/>
      <c r="FF86" s="637"/>
      <c r="FG86" s="637"/>
      <c r="FH86" s="637"/>
      <c r="FI86" s="637"/>
      <c r="FJ86" s="637"/>
      <c r="FK86" s="637"/>
      <c r="FL86" s="637"/>
      <c r="FM86" s="637"/>
      <c r="FN86" s="637"/>
      <c r="FO86" s="637"/>
      <c r="FP86" s="637"/>
      <c r="FQ86" s="637"/>
      <c r="FR86" s="637"/>
      <c r="FS86" s="637"/>
    </row>
    <row r="87" s="512" customFormat="1" ht="50.1" customHeight="1" spans="1:175">
      <c r="A87" s="530">
        <v>14</v>
      </c>
      <c r="B87" s="531">
        <v>0</v>
      </c>
      <c r="C87" s="531"/>
      <c r="D87" s="531"/>
      <c r="E87" s="531"/>
      <c r="F87" s="531"/>
      <c r="G87" s="531"/>
      <c r="H87" s="531"/>
      <c r="I87" s="531"/>
      <c r="J87" s="531"/>
      <c r="K87" s="531"/>
      <c r="L87" s="544"/>
      <c r="M87" s="553"/>
      <c r="N87" s="685"/>
      <c r="O87" s="553"/>
      <c r="P87" s="686" t="s">
        <v>161</v>
      </c>
      <c r="Q87" s="544"/>
      <c r="R87" s="568" t="s">
        <v>342</v>
      </c>
      <c r="S87" s="568"/>
      <c r="T87" s="585"/>
      <c r="U87" s="586"/>
      <c r="V87" s="572" t="s">
        <v>239</v>
      </c>
      <c r="W87" s="573" t="s">
        <v>247</v>
      </c>
      <c r="X87" s="585"/>
      <c r="Y87" s="585"/>
      <c r="Z87" s="585"/>
      <c r="AA87" s="620"/>
      <c r="AB87" s="611"/>
      <c r="AC87" s="613"/>
      <c r="AD87" s="613"/>
      <c r="AE87" s="613"/>
      <c r="AF87" s="611"/>
      <c r="AG87" s="613"/>
      <c r="AH87" s="613"/>
      <c r="AI87" s="613"/>
      <c r="AJ87" s="613"/>
      <c r="AK87" s="613"/>
      <c r="AL87" s="613"/>
      <c r="AM87" s="613">
        <v>1</v>
      </c>
      <c r="AN87" s="611"/>
      <c r="AO87" s="613"/>
      <c r="AP87" s="613"/>
      <c r="AQ87" s="613"/>
      <c r="AR87" s="611"/>
      <c r="AS87" s="613"/>
      <c r="AT87" s="613"/>
      <c r="AU87" s="613"/>
      <c r="AV87" s="611"/>
      <c r="AW87" s="613"/>
      <c r="AX87" s="613"/>
      <c r="AY87" s="613"/>
      <c r="AZ87" s="611"/>
      <c r="BA87" s="613"/>
      <c r="BB87" s="613"/>
      <c r="BC87" s="613"/>
      <c r="BD87" s="638"/>
      <c r="BE87" s="638"/>
      <c r="BF87" s="638"/>
      <c r="BG87" s="638"/>
      <c r="BH87" s="638"/>
      <c r="BI87" s="638"/>
      <c r="BJ87" s="638"/>
      <c r="BK87" s="638">
        <v>1</v>
      </c>
      <c r="BL87" s="638"/>
      <c r="BM87" s="638"/>
      <c r="BN87" s="638"/>
      <c r="BO87" s="638"/>
      <c r="BP87" s="638"/>
      <c r="BQ87" s="638"/>
      <c r="BR87" s="638"/>
      <c r="BS87" s="638">
        <v>1</v>
      </c>
      <c r="BT87" s="638"/>
      <c r="BU87" s="638"/>
      <c r="BV87" s="638"/>
      <c r="BW87" s="638"/>
      <c r="BX87" s="638"/>
      <c r="BY87" s="638"/>
      <c r="BZ87" s="638"/>
      <c r="CA87" s="638"/>
      <c r="CB87" s="638"/>
      <c r="CC87" s="638"/>
      <c r="CD87" s="638"/>
      <c r="CE87" s="638"/>
      <c r="CF87" s="638"/>
      <c r="CG87" s="638"/>
      <c r="CH87" s="638"/>
      <c r="CI87" s="638"/>
      <c r="CJ87" s="638"/>
      <c r="CK87" s="638"/>
      <c r="CL87" s="638"/>
      <c r="CM87" s="638"/>
      <c r="CN87" s="638"/>
      <c r="CO87" s="638"/>
      <c r="CP87" s="638"/>
      <c r="CQ87" s="638"/>
      <c r="CR87" s="638"/>
      <c r="CS87" s="638"/>
      <c r="CT87" s="638"/>
      <c r="CU87" s="638"/>
      <c r="CV87" s="638"/>
      <c r="CW87" s="638"/>
      <c r="CX87" s="638"/>
      <c r="CY87" s="638"/>
      <c r="CZ87" s="638"/>
      <c r="DA87" s="638"/>
      <c r="DB87" s="638"/>
      <c r="DC87" s="638"/>
      <c r="DD87" s="638"/>
      <c r="DE87" s="638"/>
      <c r="DF87" s="638"/>
      <c r="DG87" s="638"/>
      <c r="DH87" s="638"/>
      <c r="DI87" s="638"/>
      <c r="DJ87" s="638"/>
      <c r="DK87" s="638"/>
      <c r="DL87" s="638"/>
      <c r="DM87" s="638"/>
      <c r="DN87" s="638"/>
      <c r="DO87" s="638"/>
      <c r="DP87" s="638"/>
      <c r="DQ87" s="638"/>
      <c r="DR87" s="638"/>
      <c r="DS87" s="638"/>
      <c r="DT87" s="638"/>
      <c r="DU87" s="638"/>
      <c r="DV87" s="638"/>
      <c r="DW87" s="638"/>
      <c r="DX87" s="638"/>
      <c r="DY87" s="638"/>
      <c r="DZ87" s="638"/>
      <c r="EA87" s="638"/>
      <c r="EB87" s="638"/>
      <c r="EC87" s="638"/>
      <c r="ED87" s="638"/>
      <c r="EE87" s="638"/>
      <c r="EF87" s="638"/>
      <c r="EG87" s="638"/>
      <c r="EH87" s="638"/>
      <c r="EI87" s="638"/>
      <c r="EJ87" s="638"/>
      <c r="EK87" s="638"/>
      <c r="EL87" s="638"/>
      <c r="EM87" s="638"/>
      <c r="EN87" s="638"/>
      <c r="EO87" s="638"/>
      <c r="EP87" s="638"/>
      <c r="EQ87" s="638"/>
      <c r="ER87" s="638"/>
      <c r="ES87" s="638"/>
      <c r="ET87" s="638"/>
      <c r="EU87" s="638"/>
      <c r="EV87" s="638"/>
      <c r="EW87" s="638"/>
      <c r="EX87" s="638"/>
      <c r="EY87" s="638"/>
      <c r="EZ87" s="638"/>
      <c r="FA87" s="638"/>
      <c r="FB87" s="638"/>
      <c r="FC87" s="638"/>
      <c r="FD87" s="638"/>
      <c r="FE87" s="638"/>
      <c r="FF87" s="638"/>
      <c r="FG87" s="638"/>
      <c r="FH87" s="638"/>
      <c r="FI87" s="638"/>
      <c r="FJ87" s="638"/>
      <c r="FK87" s="638"/>
      <c r="FL87" s="638"/>
      <c r="FM87" s="638"/>
      <c r="FN87" s="638"/>
      <c r="FO87" s="638"/>
      <c r="FP87" s="638"/>
      <c r="FQ87" s="638"/>
      <c r="FR87" s="638"/>
      <c r="FS87" s="638"/>
    </row>
    <row r="88" ht="50.1" customHeight="1" spans="1:175">
      <c r="A88" s="527">
        <v>14</v>
      </c>
      <c r="B88" s="528">
        <v>0</v>
      </c>
      <c r="C88" s="528"/>
      <c r="D88" s="528"/>
      <c r="E88" s="528"/>
      <c r="F88" s="528"/>
      <c r="G88" s="528"/>
      <c r="H88" s="528"/>
      <c r="I88" s="528"/>
      <c r="J88" s="528"/>
      <c r="K88" s="528"/>
      <c r="L88" s="544" t="s">
        <v>343</v>
      </c>
      <c r="M88" s="553"/>
      <c r="N88" s="685"/>
      <c r="O88" s="553"/>
      <c r="P88" s="686" t="s">
        <v>153</v>
      </c>
      <c r="Q88" s="540"/>
      <c r="R88" s="574" t="s">
        <v>344</v>
      </c>
      <c r="S88" s="574"/>
      <c r="T88" s="575"/>
      <c r="U88" s="576"/>
      <c r="V88" s="565" t="s">
        <v>239</v>
      </c>
      <c r="W88" s="566" t="s">
        <v>240</v>
      </c>
      <c r="X88" s="575"/>
      <c r="Y88" s="575"/>
      <c r="Z88" s="575"/>
      <c r="AA88" s="615"/>
      <c r="AB88" s="611"/>
      <c r="AC88" s="613"/>
      <c r="AD88" s="613"/>
      <c r="AE88" s="613">
        <v>1</v>
      </c>
      <c r="AF88" s="611"/>
      <c r="AG88" s="613"/>
      <c r="AH88" s="613"/>
      <c r="AI88" s="613">
        <v>1</v>
      </c>
      <c r="AJ88" s="613"/>
      <c r="AK88" s="613"/>
      <c r="AL88" s="613"/>
      <c r="AM88" s="613"/>
      <c r="AN88" s="611"/>
      <c r="AO88" s="613"/>
      <c r="AP88" s="613"/>
      <c r="AQ88" s="613"/>
      <c r="AR88" s="611"/>
      <c r="AS88" s="613"/>
      <c r="AT88" s="613"/>
      <c r="AU88" s="613"/>
      <c r="AV88" s="611"/>
      <c r="AW88" s="613"/>
      <c r="AX88" s="613"/>
      <c r="AY88" s="613"/>
      <c r="AZ88" s="611"/>
      <c r="BA88" s="613"/>
      <c r="BB88" s="613"/>
      <c r="BC88" s="613"/>
      <c r="BD88" s="637"/>
      <c r="BE88" s="637"/>
      <c r="BF88" s="637"/>
      <c r="BG88" s="637"/>
      <c r="BH88" s="637"/>
      <c r="BI88" s="637"/>
      <c r="BJ88" s="637"/>
      <c r="BK88" s="637">
        <v>1</v>
      </c>
      <c r="BL88" s="637"/>
      <c r="BM88" s="637"/>
      <c r="BN88" s="637"/>
      <c r="BO88" s="637"/>
      <c r="BP88" s="637"/>
      <c r="BQ88" s="637"/>
      <c r="BR88" s="637"/>
      <c r="BS88" s="637">
        <v>1</v>
      </c>
      <c r="BT88" s="637"/>
      <c r="BU88" s="637"/>
      <c r="BV88" s="637"/>
      <c r="BW88" s="637"/>
      <c r="BX88" s="637"/>
      <c r="BY88" s="637"/>
      <c r="BZ88" s="637"/>
      <c r="CA88" s="637"/>
      <c r="CB88" s="637"/>
      <c r="CC88" s="637"/>
      <c r="CD88" s="637"/>
      <c r="CE88" s="637"/>
      <c r="CF88" s="637"/>
      <c r="CG88" s="637"/>
      <c r="CH88" s="637"/>
      <c r="CI88" s="637"/>
      <c r="CJ88" s="637"/>
      <c r="CK88" s="637"/>
      <c r="CL88" s="637"/>
      <c r="CM88" s="637"/>
      <c r="CN88" s="637"/>
      <c r="CO88" s="637"/>
      <c r="CP88" s="637"/>
      <c r="CQ88" s="637"/>
      <c r="CR88" s="637"/>
      <c r="CS88" s="637"/>
      <c r="CT88" s="637"/>
      <c r="CU88" s="637"/>
      <c r="CV88" s="637"/>
      <c r="CW88" s="637"/>
      <c r="CX88" s="637"/>
      <c r="CY88" s="637"/>
      <c r="CZ88" s="637"/>
      <c r="DA88" s="637"/>
      <c r="DB88" s="637"/>
      <c r="DC88" s="637"/>
      <c r="DD88" s="637"/>
      <c r="DE88" s="637"/>
      <c r="DF88" s="637"/>
      <c r="DG88" s="637"/>
      <c r="DH88" s="637"/>
      <c r="DI88" s="637"/>
      <c r="DJ88" s="637"/>
      <c r="DK88" s="637"/>
      <c r="DL88" s="637"/>
      <c r="DM88" s="637"/>
      <c r="DN88" s="637"/>
      <c r="DO88" s="637"/>
      <c r="DP88" s="637"/>
      <c r="DQ88" s="637"/>
      <c r="DR88" s="637"/>
      <c r="DS88" s="637"/>
      <c r="DT88" s="637"/>
      <c r="DU88" s="637"/>
      <c r="DV88" s="637"/>
      <c r="DW88" s="637"/>
      <c r="DX88" s="637"/>
      <c r="DY88" s="637"/>
      <c r="DZ88" s="637"/>
      <c r="EA88" s="637"/>
      <c r="EB88" s="637"/>
      <c r="EC88" s="637"/>
      <c r="ED88" s="637"/>
      <c r="EE88" s="637"/>
      <c r="EF88" s="637"/>
      <c r="EG88" s="637"/>
      <c r="EH88" s="637"/>
      <c r="EI88" s="637"/>
      <c r="EJ88" s="637"/>
      <c r="EK88" s="637"/>
      <c r="EL88" s="637"/>
      <c r="EM88" s="637"/>
      <c r="EN88" s="637"/>
      <c r="EO88" s="637"/>
      <c r="EP88" s="637"/>
      <c r="EQ88" s="637"/>
      <c r="ER88" s="637"/>
      <c r="ES88" s="637"/>
      <c r="ET88" s="637"/>
      <c r="EU88" s="637"/>
      <c r="EV88" s="637"/>
      <c r="EW88" s="637"/>
      <c r="EX88" s="637"/>
      <c r="EY88" s="637"/>
      <c r="EZ88" s="637"/>
      <c r="FA88" s="637"/>
      <c r="FB88" s="637"/>
      <c r="FC88" s="637"/>
      <c r="FD88" s="637"/>
      <c r="FE88" s="637"/>
      <c r="FF88" s="637"/>
      <c r="FG88" s="637"/>
      <c r="FH88" s="637"/>
      <c r="FI88" s="637"/>
      <c r="FJ88" s="637"/>
      <c r="FK88" s="637"/>
      <c r="FL88" s="637"/>
      <c r="FM88" s="637"/>
      <c r="FN88" s="637"/>
      <c r="FO88" s="637"/>
      <c r="FP88" s="637"/>
      <c r="FQ88" s="637"/>
      <c r="FR88" s="637"/>
      <c r="FS88" s="637"/>
    </row>
    <row r="89" ht="50.1" customHeight="1" spans="1:175">
      <c r="A89" s="527">
        <v>14</v>
      </c>
      <c r="B89" s="528">
        <v>0</v>
      </c>
      <c r="C89" s="528"/>
      <c r="D89" s="528"/>
      <c r="E89" s="528"/>
      <c r="F89" s="528"/>
      <c r="G89" s="528"/>
      <c r="H89" s="528"/>
      <c r="I89" s="528"/>
      <c r="J89" s="528"/>
      <c r="K89" s="528"/>
      <c r="L89" s="540" t="s">
        <v>345</v>
      </c>
      <c r="M89" s="547"/>
      <c r="N89" s="683"/>
      <c r="O89" s="547"/>
      <c r="P89" s="548" t="s">
        <v>169</v>
      </c>
      <c r="Q89" s="540"/>
      <c r="R89" s="574" t="s">
        <v>346</v>
      </c>
      <c r="S89" s="574"/>
      <c r="T89" s="575"/>
      <c r="U89" s="576"/>
      <c r="V89" s="577" t="s">
        <v>250</v>
      </c>
      <c r="W89" s="566" t="s">
        <v>245</v>
      </c>
      <c r="X89" s="575"/>
      <c r="Y89" s="575"/>
      <c r="Z89" s="575"/>
      <c r="AA89" s="615"/>
      <c r="AB89" s="611"/>
      <c r="AC89" s="613"/>
      <c r="AD89" s="613"/>
      <c r="AE89" s="613"/>
      <c r="AF89" s="611"/>
      <c r="AG89" s="613"/>
      <c r="AH89" s="613"/>
      <c r="AI89" s="613"/>
      <c r="AJ89" s="613"/>
      <c r="AK89" s="613"/>
      <c r="AL89" s="613"/>
      <c r="AM89" s="613"/>
      <c r="AN89" s="611"/>
      <c r="AO89" s="613"/>
      <c r="AP89" s="613"/>
      <c r="AQ89" s="613"/>
      <c r="AR89" s="611"/>
      <c r="AS89" s="613"/>
      <c r="AT89" s="613"/>
      <c r="AU89" s="613">
        <v>1</v>
      </c>
      <c r="AV89" s="611"/>
      <c r="AW89" s="613"/>
      <c r="AX89" s="613"/>
      <c r="AY89" s="613"/>
      <c r="AZ89" s="611"/>
      <c r="BA89" s="613"/>
      <c r="BB89" s="613"/>
      <c r="BC89" s="613"/>
      <c r="BD89" s="637"/>
      <c r="BE89" s="637"/>
      <c r="BF89" s="637"/>
      <c r="BG89" s="637"/>
      <c r="BH89" s="637"/>
      <c r="BI89" s="637"/>
      <c r="BJ89" s="637"/>
      <c r="BK89" s="637"/>
      <c r="BL89" s="637"/>
      <c r="BM89" s="637"/>
      <c r="BN89" s="637"/>
      <c r="BO89" s="637"/>
      <c r="BP89" s="637"/>
      <c r="BQ89" s="637"/>
      <c r="BR89" s="637"/>
      <c r="BS89" s="637"/>
      <c r="BT89" s="637"/>
      <c r="BU89" s="637"/>
      <c r="BV89" s="637"/>
      <c r="BW89" s="637"/>
      <c r="BX89" s="637"/>
      <c r="BY89" s="637"/>
      <c r="BZ89" s="637"/>
      <c r="CA89" s="637"/>
      <c r="CB89" s="637"/>
      <c r="CC89" s="637"/>
      <c r="CD89" s="637"/>
      <c r="CE89" s="637"/>
      <c r="CF89" s="637"/>
      <c r="CG89" s="637"/>
      <c r="CH89" s="637"/>
      <c r="CI89" s="637"/>
      <c r="CJ89" s="637"/>
      <c r="CK89" s="637"/>
      <c r="CL89" s="637"/>
      <c r="CM89" s="637"/>
      <c r="CN89" s="637"/>
      <c r="CO89" s="637"/>
      <c r="CP89" s="637"/>
      <c r="CQ89" s="637"/>
      <c r="CR89" s="637"/>
      <c r="CS89" s="637"/>
      <c r="CT89" s="637"/>
      <c r="CU89" s="637"/>
      <c r="CV89" s="637"/>
      <c r="CW89" s="637"/>
      <c r="CX89" s="637"/>
      <c r="CY89" s="637"/>
      <c r="CZ89" s="637"/>
      <c r="DA89" s="637"/>
      <c r="DB89" s="637"/>
      <c r="DC89" s="637"/>
      <c r="DD89" s="637"/>
      <c r="DE89" s="637"/>
      <c r="DF89" s="637"/>
      <c r="DG89" s="637"/>
      <c r="DH89" s="637"/>
      <c r="DI89" s="637"/>
      <c r="DJ89" s="637"/>
      <c r="DK89" s="637"/>
      <c r="DL89" s="637"/>
      <c r="DM89" s="637"/>
      <c r="DN89" s="637"/>
      <c r="DO89" s="637"/>
      <c r="DP89" s="637"/>
      <c r="DQ89" s="637"/>
      <c r="DR89" s="637"/>
      <c r="DS89" s="637"/>
      <c r="DT89" s="637"/>
      <c r="DU89" s="637"/>
      <c r="DV89" s="637"/>
      <c r="DW89" s="637"/>
      <c r="DX89" s="637"/>
      <c r="DY89" s="637"/>
      <c r="DZ89" s="637"/>
      <c r="EA89" s="637"/>
      <c r="EB89" s="637"/>
      <c r="EC89" s="637"/>
      <c r="ED89" s="637"/>
      <c r="EE89" s="637"/>
      <c r="EF89" s="637"/>
      <c r="EG89" s="637"/>
      <c r="EH89" s="637"/>
      <c r="EI89" s="637"/>
      <c r="EJ89" s="637"/>
      <c r="EK89" s="637"/>
      <c r="EL89" s="637"/>
      <c r="EM89" s="637"/>
      <c r="EN89" s="637"/>
      <c r="EO89" s="637"/>
      <c r="EP89" s="637"/>
      <c r="EQ89" s="637"/>
      <c r="ER89" s="637"/>
      <c r="ES89" s="637"/>
      <c r="ET89" s="637"/>
      <c r="EU89" s="637"/>
      <c r="EV89" s="637"/>
      <c r="EW89" s="637"/>
      <c r="EX89" s="637"/>
      <c r="EY89" s="637"/>
      <c r="EZ89" s="637"/>
      <c r="FA89" s="637"/>
      <c r="FB89" s="637"/>
      <c r="FC89" s="637"/>
      <c r="FD89" s="637"/>
      <c r="FE89" s="637"/>
      <c r="FF89" s="637"/>
      <c r="FG89" s="637"/>
      <c r="FH89" s="637"/>
      <c r="FI89" s="637"/>
      <c r="FJ89" s="637"/>
      <c r="FK89" s="637"/>
      <c r="FL89" s="637"/>
      <c r="FM89" s="637"/>
      <c r="FN89" s="637"/>
      <c r="FO89" s="637"/>
      <c r="FP89" s="637"/>
      <c r="FQ89" s="637"/>
      <c r="FR89" s="637"/>
      <c r="FS89" s="637"/>
    </row>
    <row r="90" ht="50.1" customHeight="1" spans="1:175">
      <c r="A90" s="527">
        <v>14</v>
      </c>
      <c r="B90" s="528">
        <v>0</v>
      </c>
      <c r="C90" s="528"/>
      <c r="D90" s="528"/>
      <c r="E90" s="528"/>
      <c r="F90" s="528"/>
      <c r="G90" s="528"/>
      <c r="H90" s="528"/>
      <c r="I90" s="528"/>
      <c r="J90" s="528"/>
      <c r="K90" s="528"/>
      <c r="L90" s="540" t="s">
        <v>347</v>
      </c>
      <c r="M90" s="547"/>
      <c r="N90" s="683"/>
      <c r="O90" s="547"/>
      <c r="P90" s="548" t="s">
        <v>165</v>
      </c>
      <c r="Q90" s="540"/>
      <c r="R90" s="694" t="s">
        <v>348</v>
      </c>
      <c r="S90" s="574"/>
      <c r="T90" s="575"/>
      <c r="U90" s="576"/>
      <c r="V90" s="549" t="s">
        <v>250</v>
      </c>
      <c r="W90" s="566" t="s">
        <v>240</v>
      </c>
      <c r="X90" s="575"/>
      <c r="Y90" s="575"/>
      <c r="Z90" s="575"/>
      <c r="AA90" s="615"/>
      <c r="AB90" s="611"/>
      <c r="AC90" s="613"/>
      <c r="AD90" s="613"/>
      <c r="AE90" s="613"/>
      <c r="AF90" s="611"/>
      <c r="AG90" s="613"/>
      <c r="AH90" s="613"/>
      <c r="AI90" s="613"/>
      <c r="AJ90" s="613"/>
      <c r="AK90" s="613"/>
      <c r="AL90" s="613"/>
      <c r="AM90" s="613"/>
      <c r="AN90" s="611"/>
      <c r="AO90" s="613"/>
      <c r="AP90" s="613"/>
      <c r="AQ90" s="613">
        <v>1</v>
      </c>
      <c r="AR90" s="611"/>
      <c r="AS90" s="613"/>
      <c r="AT90" s="613"/>
      <c r="AU90" s="613"/>
      <c r="AV90" s="611"/>
      <c r="AW90" s="613"/>
      <c r="AX90" s="613"/>
      <c r="AY90" s="613"/>
      <c r="AZ90" s="611"/>
      <c r="BA90" s="613"/>
      <c r="BB90" s="613"/>
      <c r="BC90" s="613"/>
      <c r="BD90" s="637"/>
      <c r="BE90" s="637"/>
      <c r="BF90" s="637"/>
      <c r="BG90" s="637"/>
      <c r="BH90" s="637"/>
      <c r="BI90" s="637"/>
      <c r="BJ90" s="637"/>
      <c r="BK90" s="637"/>
      <c r="BL90" s="637"/>
      <c r="BM90" s="637"/>
      <c r="BN90" s="637"/>
      <c r="BO90" s="637"/>
      <c r="BP90" s="637"/>
      <c r="BQ90" s="637"/>
      <c r="BR90" s="637"/>
      <c r="BS90" s="637"/>
      <c r="BT90" s="637"/>
      <c r="BU90" s="637"/>
      <c r="BV90" s="637"/>
      <c r="BW90" s="637"/>
      <c r="BX90" s="637"/>
      <c r="BY90" s="637"/>
      <c r="BZ90" s="637"/>
      <c r="CA90" s="637"/>
      <c r="CB90" s="637"/>
      <c r="CC90" s="637"/>
      <c r="CD90" s="637"/>
      <c r="CE90" s="637"/>
      <c r="CF90" s="637"/>
      <c r="CG90" s="637"/>
      <c r="CH90" s="637"/>
      <c r="CI90" s="637"/>
      <c r="CJ90" s="637"/>
      <c r="CK90" s="637"/>
      <c r="CL90" s="637"/>
      <c r="CM90" s="637"/>
      <c r="CN90" s="637"/>
      <c r="CO90" s="637"/>
      <c r="CP90" s="637"/>
      <c r="CQ90" s="637"/>
      <c r="CR90" s="637"/>
      <c r="CS90" s="637"/>
      <c r="CT90" s="637"/>
      <c r="CU90" s="637"/>
      <c r="CV90" s="637"/>
      <c r="CW90" s="637"/>
      <c r="CX90" s="637"/>
      <c r="CY90" s="637"/>
      <c r="CZ90" s="637"/>
      <c r="DA90" s="637"/>
      <c r="DB90" s="637"/>
      <c r="DC90" s="637"/>
      <c r="DD90" s="637"/>
      <c r="DE90" s="637"/>
      <c r="DF90" s="637"/>
      <c r="DG90" s="637"/>
      <c r="DH90" s="637"/>
      <c r="DI90" s="637"/>
      <c r="DJ90" s="637"/>
      <c r="DK90" s="637"/>
      <c r="DL90" s="637"/>
      <c r="DM90" s="637"/>
      <c r="DN90" s="637"/>
      <c r="DO90" s="637"/>
      <c r="DP90" s="637"/>
      <c r="DQ90" s="637"/>
      <c r="DR90" s="637"/>
      <c r="DS90" s="637"/>
      <c r="DT90" s="637"/>
      <c r="DU90" s="637"/>
      <c r="DV90" s="637"/>
      <c r="DW90" s="637"/>
      <c r="DX90" s="637"/>
      <c r="DY90" s="637"/>
      <c r="DZ90" s="637"/>
      <c r="EA90" s="637"/>
      <c r="EB90" s="637"/>
      <c r="EC90" s="637"/>
      <c r="ED90" s="637"/>
      <c r="EE90" s="637"/>
      <c r="EF90" s="637"/>
      <c r="EG90" s="637"/>
      <c r="EH90" s="637"/>
      <c r="EI90" s="637"/>
      <c r="EJ90" s="637"/>
      <c r="EK90" s="637"/>
      <c r="EL90" s="637"/>
      <c r="EM90" s="637"/>
      <c r="EN90" s="637"/>
      <c r="EO90" s="637"/>
      <c r="EP90" s="637"/>
      <c r="EQ90" s="637"/>
      <c r="ER90" s="637"/>
      <c r="ES90" s="637"/>
      <c r="ET90" s="637"/>
      <c r="EU90" s="637"/>
      <c r="EV90" s="637"/>
      <c r="EW90" s="637"/>
      <c r="EX90" s="637"/>
      <c r="EY90" s="637"/>
      <c r="EZ90" s="637"/>
      <c r="FA90" s="637"/>
      <c r="FB90" s="637"/>
      <c r="FC90" s="637"/>
      <c r="FD90" s="637"/>
      <c r="FE90" s="637"/>
      <c r="FF90" s="637"/>
      <c r="FG90" s="637"/>
      <c r="FH90" s="637"/>
      <c r="FI90" s="637"/>
      <c r="FJ90" s="637"/>
      <c r="FK90" s="637"/>
      <c r="FL90" s="637"/>
      <c r="FM90" s="637"/>
      <c r="FN90" s="637"/>
      <c r="FO90" s="637"/>
      <c r="FP90" s="637"/>
      <c r="FQ90" s="637"/>
      <c r="FR90" s="637"/>
      <c r="FS90" s="637"/>
    </row>
    <row r="91" ht="50.1" customHeight="1" spans="1:175">
      <c r="A91" s="527">
        <v>14</v>
      </c>
      <c r="B91" s="528">
        <v>0</v>
      </c>
      <c r="C91" s="528"/>
      <c r="D91" s="528"/>
      <c r="E91" s="528"/>
      <c r="F91" s="528"/>
      <c r="G91" s="528"/>
      <c r="H91" s="528"/>
      <c r="I91" s="528"/>
      <c r="J91" s="528"/>
      <c r="K91" s="528"/>
      <c r="L91" s="540" t="s">
        <v>349</v>
      </c>
      <c r="M91" s="547"/>
      <c r="N91" s="683"/>
      <c r="O91" s="547"/>
      <c r="P91" s="548" t="s">
        <v>177</v>
      </c>
      <c r="Q91" s="540"/>
      <c r="R91" s="574" t="s">
        <v>350</v>
      </c>
      <c r="S91" s="574"/>
      <c r="T91" s="575"/>
      <c r="U91" s="576"/>
      <c r="V91" s="549" t="s">
        <v>255</v>
      </c>
      <c r="W91" s="566" t="s">
        <v>245</v>
      </c>
      <c r="X91" s="575"/>
      <c r="Y91" s="575"/>
      <c r="Z91" s="575"/>
      <c r="AA91" s="615"/>
      <c r="AB91" s="611"/>
      <c r="AC91" s="613"/>
      <c r="AD91" s="613"/>
      <c r="AE91" s="613"/>
      <c r="AF91" s="611"/>
      <c r="AG91" s="613"/>
      <c r="AH91" s="613"/>
      <c r="AI91" s="613"/>
      <c r="AJ91" s="613"/>
      <c r="AK91" s="613"/>
      <c r="AL91" s="613"/>
      <c r="AM91" s="613"/>
      <c r="AN91" s="611"/>
      <c r="AO91" s="613"/>
      <c r="AP91" s="613"/>
      <c r="AQ91" s="613"/>
      <c r="AR91" s="611"/>
      <c r="AS91" s="613"/>
      <c r="AT91" s="613"/>
      <c r="AU91" s="613"/>
      <c r="AV91" s="611"/>
      <c r="AW91" s="613"/>
      <c r="AX91" s="613"/>
      <c r="AY91" s="613"/>
      <c r="AZ91" s="611"/>
      <c r="BA91" s="613"/>
      <c r="BB91" s="613"/>
      <c r="BC91" s="613">
        <v>1</v>
      </c>
      <c r="BD91" s="637"/>
      <c r="BE91" s="637"/>
      <c r="BF91" s="637"/>
      <c r="BG91" s="637"/>
      <c r="BH91" s="637"/>
      <c r="BI91" s="637"/>
      <c r="BJ91" s="637"/>
      <c r="BK91" s="637"/>
      <c r="BL91" s="637"/>
      <c r="BM91" s="637"/>
      <c r="BN91" s="637"/>
      <c r="BO91" s="637"/>
      <c r="BP91" s="637"/>
      <c r="BQ91" s="637"/>
      <c r="BR91" s="637"/>
      <c r="BS91" s="637"/>
      <c r="BT91" s="637"/>
      <c r="BU91" s="637"/>
      <c r="BV91" s="637"/>
      <c r="BW91" s="637"/>
      <c r="BX91" s="637"/>
      <c r="BY91" s="637"/>
      <c r="BZ91" s="637"/>
      <c r="CA91" s="637"/>
      <c r="CB91" s="637"/>
      <c r="CC91" s="637"/>
      <c r="CD91" s="637"/>
      <c r="CE91" s="637"/>
      <c r="CF91" s="637"/>
      <c r="CG91" s="637"/>
      <c r="CH91" s="637"/>
      <c r="CI91" s="637"/>
      <c r="CJ91" s="637"/>
      <c r="CK91" s="637"/>
      <c r="CL91" s="637"/>
      <c r="CM91" s="637"/>
      <c r="CN91" s="637"/>
      <c r="CO91" s="637"/>
      <c r="CP91" s="637"/>
      <c r="CQ91" s="637"/>
      <c r="CR91" s="637"/>
      <c r="CS91" s="637"/>
      <c r="CT91" s="637"/>
      <c r="CU91" s="637"/>
      <c r="CV91" s="637"/>
      <c r="CW91" s="637"/>
      <c r="CX91" s="637"/>
      <c r="CY91" s="637"/>
      <c r="CZ91" s="637"/>
      <c r="DA91" s="637"/>
      <c r="DB91" s="637"/>
      <c r="DC91" s="637"/>
      <c r="DD91" s="637"/>
      <c r="DE91" s="637"/>
      <c r="DF91" s="637"/>
      <c r="DG91" s="637"/>
      <c r="DH91" s="637"/>
      <c r="DI91" s="637"/>
      <c r="DJ91" s="637"/>
      <c r="DK91" s="637"/>
      <c r="DL91" s="637"/>
      <c r="DM91" s="637"/>
      <c r="DN91" s="637"/>
      <c r="DO91" s="637"/>
      <c r="DP91" s="637"/>
      <c r="DQ91" s="637"/>
      <c r="DR91" s="637"/>
      <c r="DS91" s="637"/>
      <c r="DT91" s="637"/>
      <c r="DU91" s="637"/>
      <c r="DV91" s="637"/>
      <c r="DW91" s="637"/>
      <c r="DX91" s="637"/>
      <c r="DY91" s="637"/>
      <c r="DZ91" s="637"/>
      <c r="EA91" s="637"/>
      <c r="EB91" s="637"/>
      <c r="EC91" s="637"/>
      <c r="ED91" s="637"/>
      <c r="EE91" s="637"/>
      <c r="EF91" s="637"/>
      <c r="EG91" s="637"/>
      <c r="EH91" s="637"/>
      <c r="EI91" s="637"/>
      <c r="EJ91" s="637"/>
      <c r="EK91" s="637"/>
      <c r="EL91" s="637"/>
      <c r="EM91" s="637"/>
      <c r="EN91" s="637"/>
      <c r="EO91" s="637"/>
      <c r="EP91" s="637"/>
      <c r="EQ91" s="637"/>
      <c r="ER91" s="637"/>
      <c r="ES91" s="637"/>
      <c r="ET91" s="637"/>
      <c r="EU91" s="637"/>
      <c r="EV91" s="637"/>
      <c r="EW91" s="637"/>
      <c r="EX91" s="637"/>
      <c r="EY91" s="637"/>
      <c r="EZ91" s="637"/>
      <c r="FA91" s="637"/>
      <c r="FB91" s="637"/>
      <c r="FC91" s="637"/>
      <c r="FD91" s="637"/>
      <c r="FE91" s="637"/>
      <c r="FF91" s="637"/>
      <c r="FG91" s="637"/>
      <c r="FH91" s="637"/>
      <c r="FI91" s="637"/>
      <c r="FJ91" s="637"/>
      <c r="FK91" s="637"/>
      <c r="FL91" s="637"/>
      <c r="FM91" s="637"/>
      <c r="FN91" s="637"/>
      <c r="FO91" s="637"/>
      <c r="FP91" s="637"/>
      <c r="FQ91" s="637"/>
      <c r="FR91" s="637"/>
      <c r="FS91" s="637"/>
    </row>
    <row r="92" ht="50.1" customHeight="1" spans="1:175">
      <c r="A92" s="527">
        <v>14</v>
      </c>
      <c r="B92" s="528">
        <v>0</v>
      </c>
      <c r="C92" s="528"/>
      <c r="D92" s="528"/>
      <c r="E92" s="528"/>
      <c r="F92" s="528"/>
      <c r="G92" s="528"/>
      <c r="H92" s="528"/>
      <c r="I92" s="528"/>
      <c r="J92" s="528"/>
      <c r="K92" s="528"/>
      <c r="L92" s="540" t="s">
        <v>351</v>
      </c>
      <c r="M92" s="547"/>
      <c r="N92" s="683"/>
      <c r="O92" s="547"/>
      <c r="P92" s="548" t="s">
        <v>173</v>
      </c>
      <c r="Q92" s="540"/>
      <c r="R92" s="694" t="s">
        <v>352</v>
      </c>
      <c r="S92" s="574"/>
      <c r="T92" s="575"/>
      <c r="U92" s="576"/>
      <c r="V92" s="549" t="s">
        <v>255</v>
      </c>
      <c r="W92" s="566" t="s">
        <v>240</v>
      </c>
      <c r="X92" s="575"/>
      <c r="Y92" s="575"/>
      <c r="Z92" s="575"/>
      <c r="AA92" s="615"/>
      <c r="AB92" s="611"/>
      <c r="AC92" s="613"/>
      <c r="AD92" s="613"/>
      <c r="AE92" s="613"/>
      <c r="AF92" s="611"/>
      <c r="AG92" s="613"/>
      <c r="AH92" s="613"/>
      <c r="AI92" s="613"/>
      <c r="AJ92" s="613"/>
      <c r="AK92" s="613"/>
      <c r="AL92" s="613"/>
      <c r="AM92" s="613"/>
      <c r="AN92" s="611"/>
      <c r="AO92" s="613"/>
      <c r="AP92" s="613"/>
      <c r="AQ92" s="613"/>
      <c r="AR92" s="611"/>
      <c r="AS92" s="613"/>
      <c r="AT92" s="613"/>
      <c r="AU92" s="613"/>
      <c r="AV92" s="611"/>
      <c r="AW92" s="613"/>
      <c r="AX92" s="613"/>
      <c r="AY92" s="613">
        <v>1</v>
      </c>
      <c r="AZ92" s="611"/>
      <c r="BA92" s="613"/>
      <c r="BB92" s="613"/>
      <c r="BC92" s="613"/>
      <c r="BD92" s="637"/>
      <c r="BE92" s="637"/>
      <c r="BF92" s="637"/>
      <c r="BG92" s="637"/>
      <c r="BH92" s="637"/>
      <c r="BI92" s="637"/>
      <c r="BJ92" s="637"/>
      <c r="BK92" s="637"/>
      <c r="BL92" s="637"/>
      <c r="BM92" s="637"/>
      <c r="BN92" s="637"/>
      <c r="BO92" s="637"/>
      <c r="BP92" s="637"/>
      <c r="BQ92" s="637"/>
      <c r="BR92" s="637"/>
      <c r="BS92" s="637"/>
      <c r="BT92" s="637"/>
      <c r="BU92" s="637"/>
      <c r="BV92" s="637"/>
      <c r="BW92" s="637"/>
      <c r="BX92" s="637"/>
      <c r="BY92" s="637"/>
      <c r="BZ92" s="637"/>
      <c r="CA92" s="637"/>
      <c r="CB92" s="637"/>
      <c r="CC92" s="637"/>
      <c r="CD92" s="637"/>
      <c r="CE92" s="637"/>
      <c r="CF92" s="637"/>
      <c r="CG92" s="637"/>
      <c r="CH92" s="637"/>
      <c r="CI92" s="637"/>
      <c r="CJ92" s="637"/>
      <c r="CK92" s="637"/>
      <c r="CL92" s="637"/>
      <c r="CM92" s="637"/>
      <c r="CN92" s="637"/>
      <c r="CO92" s="637"/>
      <c r="CP92" s="637"/>
      <c r="CQ92" s="637"/>
      <c r="CR92" s="637"/>
      <c r="CS92" s="637"/>
      <c r="CT92" s="637"/>
      <c r="CU92" s="637"/>
      <c r="CV92" s="637"/>
      <c r="CW92" s="637"/>
      <c r="CX92" s="637"/>
      <c r="CY92" s="637"/>
      <c r="CZ92" s="637"/>
      <c r="DA92" s="637"/>
      <c r="DB92" s="637"/>
      <c r="DC92" s="637"/>
      <c r="DD92" s="637"/>
      <c r="DE92" s="637"/>
      <c r="DF92" s="637"/>
      <c r="DG92" s="637"/>
      <c r="DH92" s="637"/>
      <c r="DI92" s="637"/>
      <c r="DJ92" s="637"/>
      <c r="DK92" s="637"/>
      <c r="DL92" s="637"/>
      <c r="DM92" s="637"/>
      <c r="DN92" s="637"/>
      <c r="DO92" s="637"/>
      <c r="DP92" s="637"/>
      <c r="DQ92" s="637"/>
      <c r="DR92" s="637"/>
      <c r="DS92" s="637"/>
      <c r="DT92" s="637"/>
      <c r="DU92" s="637"/>
      <c r="DV92" s="637"/>
      <c r="DW92" s="637"/>
      <c r="DX92" s="637"/>
      <c r="DY92" s="637"/>
      <c r="DZ92" s="637"/>
      <c r="EA92" s="637"/>
      <c r="EB92" s="637"/>
      <c r="EC92" s="637"/>
      <c r="ED92" s="637"/>
      <c r="EE92" s="637"/>
      <c r="EF92" s="637"/>
      <c r="EG92" s="637"/>
      <c r="EH92" s="637"/>
      <c r="EI92" s="637"/>
      <c r="EJ92" s="637"/>
      <c r="EK92" s="637"/>
      <c r="EL92" s="637"/>
      <c r="EM92" s="637"/>
      <c r="EN92" s="637"/>
      <c r="EO92" s="637"/>
      <c r="EP92" s="637"/>
      <c r="EQ92" s="637"/>
      <c r="ER92" s="637"/>
      <c r="ES92" s="637"/>
      <c r="ET92" s="637"/>
      <c r="EU92" s="637"/>
      <c r="EV92" s="637"/>
      <c r="EW92" s="637"/>
      <c r="EX92" s="637"/>
      <c r="EY92" s="637"/>
      <c r="EZ92" s="637"/>
      <c r="FA92" s="637"/>
      <c r="FB92" s="637"/>
      <c r="FC92" s="637"/>
      <c r="FD92" s="637"/>
      <c r="FE92" s="637"/>
      <c r="FF92" s="637"/>
      <c r="FG92" s="637"/>
      <c r="FH92" s="637"/>
      <c r="FI92" s="637"/>
      <c r="FJ92" s="637"/>
      <c r="FK92" s="637"/>
      <c r="FL92" s="637"/>
      <c r="FM92" s="637"/>
      <c r="FN92" s="637"/>
      <c r="FO92" s="637"/>
      <c r="FP92" s="637"/>
      <c r="FQ92" s="637"/>
      <c r="FR92" s="637"/>
      <c r="FS92" s="637"/>
    </row>
    <row r="93" ht="50.1" customHeight="1" spans="1:175">
      <c r="A93" s="527">
        <v>14</v>
      </c>
      <c r="B93" s="528">
        <v>0</v>
      </c>
      <c r="C93" s="528"/>
      <c r="D93" s="528"/>
      <c r="E93" s="528"/>
      <c r="F93" s="528"/>
      <c r="G93" s="528"/>
      <c r="H93" s="528"/>
      <c r="I93" s="528"/>
      <c r="J93" s="528"/>
      <c r="K93" s="528"/>
      <c r="L93" s="540" t="s">
        <v>353</v>
      </c>
      <c r="M93" s="547"/>
      <c r="N93" s="683"/>
      <c r="O93" s="547"/>
      <c r="P93" s="548" t="s">
        <v>191</v>
      </c>
      <c r="Q93" s="540"/>
      <c r="R93" s="574" t="s">
        <v>346</v>
      </c>
      <c r="S93" s="574"/>
      <c r="T93" s="575"/>
      <c r="U93" s="576"/>
      <c r="V93" s="549" t="s">
        <v>250</v>
      </c>
      <c r="W93" s="566" t="s">
        <v>245</v>
      </c>
      <c r="X93" s="575"/>
      <c r="Y93" s="575"/>
      <c r="Z93" s="575"/>
      <c r="AA93" s="615"/>
      <c r="AB93" s="611"/>
      <c r="AC93" s="613"/>
      <c r="AD93" s="613"/>
      <c r="AE93" s="613"/>
      <c r="AF93" s="611"/>
      <c r="AG93" s="613"/>
      <c r="AH93" s="613"/>
      <c r="AI93" s="613"/>
      <c r="AJ93" s="613"/>
      <c r="AK93" s="613"/>
      <c r="AL93" s="613"/>
      <c r="AM93" s="613"/>
      <c r="AN93" s="611"/>
      <c r="AO93" s="613"/>
      <c r="AP93" s="613"/>
      <c r="AQ93" s="613"/>
      <c r="AR93" s="611"/>
      <c r="AS93" s="613"/>
      <c r="AT93" s="613"/>
      <c r="AU93" s="613"/>
      <c r="AV93" s="611"/>
      <c r="AW93" s="613"/>
      <c r="AX93" s="613"/>
      <c r="AY93" s="613"/>
      <c r="AZ93" s="611"/>
      <c r="BA93" s="613"/>
      <c r="BB93" s="613"/>
      <c r="BC93" s="613"/>
      <c r="BD93" s="637"/>
      <c r="BE93" s="637"/>
      <c r="BF93" s="637"/>
      <c r="BG93" s="637"/>
      <c r="BH93" s="637"/>
      <c r="BI93" s="637"/>
      <c r="BJ93" s="637"/>
      <c r="BK93" s="637"/>
      <c r="BL93" s="637"/>
      <c r="BM93" s="637"/>
      <c r="BN93" s="637"/>
      <c r="BO93" s="637"/>
      <c r="BP93" s="637"/>
      <c r="BQ93" s="637"/>
      <c r="BR93" s="637"/>
      <c r="BS93" s="637"/>
      <c r="BT93" s="637"/>
      <c r="BU93" s="637"/>
      <c r="BV93" s="637"/>
      <c r="BW93" s="637"/>
      <c r="BX93" s="637"/>
      <c r="BY93" s="637"/>
      <c r="BZ93" s="637"/>
      <c r="CA93" s="637">
        <v>1</v>
      </c>
      <c r="CB93" s="637"/>
      <c r="CC93" s="637"/>
      <c r="CD93" s="637"/>
      <c r="CE93" s="637"/>
      <c r="CF93" s="637"/>
      <c r="CG93" s="637"/>
      <c r="CH93" s="637"/>
      <c r="CI93" s="637"/>
      <c r="CJ93" s="637"/>
      <c r="CK93" s="637"/>
      <c r="CL93" s="637"/>
      <c r="CM93" s="637"/>
      <c r="CN93" s="637"/>
      <c r="CO93" s="637"/>
      <c r="CP93" s="637"/>
      <c r="CQ93" s="637"/>
      <c r="CR93" s="637"/>
      <c r="CS93" s="637"/>
      <c r="CT93" s="637"/>
      <c r="CU93" s="637"/>
      <c r="CV93" s="637"/>
      <c r="CW93" s="637"/>
      <c r="CX93" s="637"/>
      <c r="CY93" s="637"/>
      <c r="CZ93" s="637"/>
      <c r="DA93" s="637"/>
      <c r="DB93" s="637"/>
      <c r="DC93" s="637"/>
      <c r="DD93" s="637"/>
      <c r="DE93" s="637"/>
      <c r="DF93" s="637"/>
      <c r="DG93" s="637"/>
      <c r="DH93" s="637"/>
      <c r="DI93" s="637"/>
      <c r="DJ93" s="637"/>
      <c r="DK93" s="637"/>
      <c r="DL93" s="637"/>
      <c r="DM93" s="637"/>
      <c r="DN93" s="637"/>
      <c r="DO93" s="637"/>
      <c r="DP93" s="637"/>
      <c r="DQ93" s="637"/>
      <c r="DR93" s="637"/>
      <c r="DS93" s="637"/>
      <c r="DT93" s="637"/>
      <c r="DU93" s="637"/>
      <c r="DV93" s="637"/>
      <c r="DW93" s="637"/>
      <c r="DX93" s="637"/>
      <c r="DY93" s="637"/>
      <c r="DZ93" s="637"/>
      <c r="EA93" s="637"/>
      <c r="EB93" s="637"/>
      <c r="EC93" s="637"/>
      <c r="ED93" s="637"/>
      <c r="EE93" s="637"/>
      <c r="EF93" s="637"/>
      <c r="EG93" s="637"/>
      <c r="EH93" s="637"/>
      <c r="EI93" s="637"/>
      <c r="EJ93" s="637"/>
      <c r="EK93" s="637"/>
      <c r="EL93" s="637"/>
      <c r="EM93" s="637"/>
      <c r="EN93" s="637"/>
      <c r="EO93" s="637"/>
      <c r="EP93" s="637"/>
      <c r="EQ93" s="637"/>
      <c r="ER93" s="637"/>
      <c r="ES93" s="637"/>
      <c r="ET93" s="637"/>
      <c r="EU93" s="637"/>
      <c r="EV93" s="637"/>
      <c r="EW93" s="637"/>
      <c r="EX93" s="637"/>
      <c r="EY93" s="637"/>
      <c r="EZ93" s="637"/>
      <c r="FA93" s="637"/>
      <c r="FB93" s="637"/>
      <c r="FC93" s="637"/>
      <c r="FD93" s="637"/>
      <c r="FE93" s="637"/>
      <c r="FF93" s="637"/>
      <c r="FG93" s="637"/>
      <c r="FH93" s="637"/>
      <c r="FI93" s="637"/>
      <c r="FJ93" s="637"/>
      <c r="FK93" s="637"/>
      <c r="FL93" s="637"/>
      <c r="FM93" s="637"/>
      <c r="FN93" s="637"/>
      <c r="FO93" s="637"/>
      <c r="FP93" s="637"/>
      <c r="FQ93" s="637"/>
      <c r="FR93" s="637"/>
      <c r="FS93" s="637"/>
    </row>
    <row r="94" ht="50.1" customHeight="1" spans="1:175">
      <c r="A94" s="527">
        <v>14</v>
      </c>
      <c r="B94" s="528">
        <v>0</v>
      </c>
      <c r="C94" s="528"/>
      <c r="D94" s="528"/>
      <c r="E94" s="528"/>
      <c r="F94" s="528"/>
      <c r="G94" s="528"/>
      <c r="H94" s="528"/>
      <c r="I94" s="528"/>
      <c r="J94" s="528"/>
      <c r="K94" s="528"/>
      <c r="L94" s="540" t="s">
        <v>354</v>
      </c>
      <c r="M94" s="547"/>
      <c r="N94" s="683"/>
      <c r="O94" s="547"/>
      <c r="P94" s="548" t="s">
        <v>355</v>
      </c>
      <c r="Q94" s="540"/>
      <c r="R94" s="694" t="s">
        <v>348</v>
      </c>
      <c r="S94" s="574"/>
      <c r="T94" s="575"/>
      <c r="U94" s="576"/>
      <c r="V94" s="549" t="s">
        <v>250</v>
      </c>
      <c r="W94" s="566" t="s">
        <v>240</v>
      </c>
      <c r="X94" s="575"/>
      <c r="Y94" s="575"/>
      <c r="Z94" s="575"/>
      <c r="AA94" s="615"/>
      <c r="AB94" s="611"/>
      <c r="AC94" s="613"/>
      <c r="AD94" s="613"/>
      <c r="AE94" s="613"/>
      <c r="AF94" s="611"/>
      <c r="AG94" s="613"/>
      <c r="AH94" s="613"/>
      <c r="AI94" s="613"/>
      <c r="AJ94" s="613"/>
      <c r="AK94" s="613"/>
      <c r="AL94" s="613"/>
      <c r="AM94" s="613"/>
      <c r="AN94" s="611"/>
      <c r="AO94" s="613"/>
      <c r="AP94" s="613"/>
      <c r="AQ94" s="613"/>
      <c r="AR94" s="611"/>
      <c r="AS94" s="613"/>
      <c r="AT94" s="613"/>
      <c r="AU94" s="613"/>
      <c r="AV94" s="611"/>
      <c r="AW94" s="613"/>
      <c r="AX94" s="613"/>
      <c r="AY94" s="613"/>
      <c r="AZ94" s="611"/>
      <c r="BA94" s="613"/>
      <c r="BB94" s="613"/>
      <c r="BC94" s="613"/>
      <c r="BD94" s="637"/>
      <c r="BE94" s="637"/>
      <c r="BF94" s="637"/>
      <c r="BG94" s="637"/>
      <c r="BH94" s="637"/>
      <c r="BI94" s="637"/>
      <c r="BJ94" s="637"/>
      <c r="BK94" s="637"/>
      <c r="BL94" s="637"/>
      <c r="BM94" s="637"/>
      <c r="BN94" s="637"/>
      <c r="BO94" s="637"/>
      <c r="BP94" s="637"/>
      <c r="BQ94" s="637"/>
      <c r="BR94" s="637"/>
      <c r="BS94" s="637"/>
      <c r="BT94" s="637"/>
      <c r="BU94" s="637"/>
      <c r="BV94" s="637"/>
      <c r="BW94" s="637">
        <v>1</v>
      </c>
      <c r="BX94" s="637"/>
      <c r="BY94" s="637"/>
      <c r="BZ94" s="637"/>
      <c r="CA94" s="637"/>
      <c r="CB94" s="637"/>
      <c r="CC94" s="637"/>
      <c r="CD94" s="637"/>
      <c r="CE94" s="637"/>
      <c r="CF94" s="637"/>
      <c r="CG94" s="637"/>
      <c r="CH94" s="637"/>
      <c r="CI94" s="637"/>
      <c r="CJ94" s="637"/>
      <c r="CK94" s="637"/>
      <c r="CL94" s="637"/>
      <c r="CM94" s="637"/>
      <c r="CN94" s="637"/>
      <c r="CO94" s="637"/>
      <c r="CP94" s="637"/>
      <c r="CQ94" s="637"/>
      <c r="CR94" s="637"/>
      <c r="CS94" s="637"/>
      <c r="CT94" s="637"/>
      <c r="CU94" s="637"/>
      <c r="CV94" s="637"/>
      <c r="CW94" s="637"/>
      <c r="CX94" s="637"/>
      <c r="CY94" s="637"/>
      <c r="CZ94" s="637"/>
      <c r="DA94" s="637"/>
      <c r="DB94" s="637"/>
      <c r="DC94" s="637"/>
      <c r="DD94" s="637"/>
      <c r="DE94" s="637"/>
      <c r="DF94" s="637"/>
      <c r="DG94" s="637"/>
      <c r="DH94" s="637"/>
      <c r="DI94" s="637"/>
      <c r="DJ94" s="637"/>
      <c r="DK94" s="637"/>
      <c r="DL94" s="637"/>
      <c r="DM94" s="637"/>
      <c r="DN94" s="637"/>
      <c r="DO94" s="637"/>
      <c r="DP94" s="637"/>
      <c r="DQ94" s="637"/>
      <c r="DR94" s="637"/>
      <c r="DS94" s="637"/>
      <c r="DT94" s="637"/>
      <c r="DU94" s="637"/>
      <c r="DV94" s="637"/>
      <c r="DW94" s="637"/>
      <c r="DX94" s="637"/>
      <c r="DY94" s="637"/>
      <c r="DZ94" s="637"/>
      <c r="EA94" s="637"/>
      <c r="EB94" s="637"/>
      <c r="EC94" s="637"/>
      <c r="ED94" s="637"/>
      <c r="EE94" s="637"/>
      <c r="EF94" s="637"/>
      <c r="EG94" s="637"/>
      <c r="EH94" s="637"/>
      <c r="EI94" s="637"/>
      <c r="EJ94" s="637"/>
      <c r="EK94" s="637"/>
      <c r="EL94" s="637"/>
      <c r="EM94" s="637"/>
      <c r="EN94" s="637"/>
      <c r="EO94" s="637"/>
      <c r="EP94" s="637"/>
      <c r="EQ94" s="637"/>
      <c r="ER94" s="637"/>
      <c r="ES94" s="637"/>
      <c r="ET94" s="637"/>
      <c r="EU94" s="637"/>
      <c r="EV94" s="637"/>
      <c r="EW94" s="637"/>
      <c r="EX94" s="637"/>
      <c r="EY94" s="637"/>
      <c r="EZ94" s="637"/>
      <c r="FA94" s="637"/>
      <c r="FB94" s="637"/>
      <c r="FC94" s="637"/>
      <c r="FD94" s="637"/>
      <c r="FE94" s="637"/>
      <c r="FF94" s="637"/>
      <c r="FG94" s="637"/>
      <c r="FH94" s="637"/>
      <c r="FI94" s="637"/>
      <c r="FJ94" s="637"/>
      <c r="FK94" s="637"/>
      <c r="FL94" s="637"/>
      <c r="FM94" s="637"/>
      <c r="FN94" s="637"/>
      <c r="FO94" s="637"/>
      <c r="FP94" s="637"/>
      <c r="FQ94" s="637"/>
      <c r="FR94" s="637"/>
      <c r="FS94" s="637"/>
    </row>
    <row r="95" s="512" customFormat="1" ht="50.1" customHeight="1" spans="1:175">
      <c r="A95" s="530"/>
      <c r="B95" s="531"/>
      <c r="C95" s="531"/>
      <c r="D95" s="531"/>
      <c r="E95" s="531"/>
      <c r="F95" s="531"/>
      <c r="G95" s="531"/>
      <c r="H95" s="531"/>
      <c r="I95" s="531"/>
      <c r="J95" s="531"/>
      <c r="K95" s="531"/>
      <c r="L95" s="544"/>
      <c r="M95" s="553"/>
      <c r="N95" s="685"/>
      <c r="O95" s="553"/>
      <c r="P95" s="552" t="s">
        <v>195</v>
      </c>
      <c r="Q95" s="544"/>
      <c r="R95" s="568" t="s">
        <v>356</v>
      </c>
      <c r="S95" s="568"/>
      <c r="T95" s="585"/>
      <c r="U95" s="586"/>
      <c r="V95" s="551" t="s">
        <v>250</v>
      </c>
      <c r="W95" s="573" t="s">
        <v>245</v>
      </c>
      <c r="X95" s="585"/>
      <c r="Y95" s="585"/>
      <c r="Z95" s="585"/>
      <c r="AA95" s="620"/>
      <c r="AB95" s="611"/>
      <c r="AC95" s="613"/>
      <c r="AD95" s="613"/>
      <c r="AE95" s="613"/>
      <c r="AF95" s="611"/>
      <c r="AG95" s="613"/>
      <c r="AH95" s="613"/>
      <c r="AI95" s="613"/>
      <c r="AJ95" s="613"/>
      <c r="AK95" s="613"/>
      <c r="AL95" s="613"/>
      <c r="AM95" s="613"/>
      <c r="AN95" s="611"/>
      <c r="AO95" s="613"/>
      <c r="AP95" s="613"/>
      <c r="AQ95" s="613"/>
      <c r="AR95" s="611"/>
      <c r="AS95" s="613"/>
      <c r="AT95" s="613"/>
      <c r="AU95" s="613"/>
      <c r="AV95" s="611"/>
      <c r="AW95" s="613"/>
      <c r="AX95" s="613"/>
      <c r="AY95" s="613"/>
      <c r="AZ95" s="611"/>
      <c r="BA95" s="613"/>
      <c r="BB95" s="613"/>
      <c r="BC95" s="613"/>
      <c r="BD95" s="638"/>
      <c r="BE95" s="638"/>
      <c r="BF95" s="638"/>
      <c r="BG95" s="638"/>
      <c r="BH95" s="638"/>
      <c r="BI95" s="638"/>
      <c r="BJ95" s="638"/>
      <c r="BK95" s="638"/>
      <c r="BL95" s="638"/>
      <c r="BM95" s="638"/>
      <c r="BN95" s="638"/>
      <c r="BO95" s="638"/>
      <c r="BP95" s="638"/>
      <c r="BQ95" s="638"/>
      <c r="BR95" s="638"/>
      <c r="BS95" s="638"/>
      <c r="BT95" s="638"/>
      <c r="BU95" s="638"/>
      <c r="BV95" s="638"/>
      <c r="BW95" s="638"/>
      <c r="BX95" s="638"/>
      <c r="BY95" s="638"/>
      <c r="BZ95" s="638"/>
      <c r="CA95" s="638"/>
      <c r="CB95" s="638"/>
      <c r="CC95" s="638"/>
      <c r="CD95" s="638"/>
      <c r="CE95" s="638">
        <v>1</v>
      </c>
      <c r="CF95" s="638"/>
      <c r="CG95" s="638"/>
      <c r="CH95" s="638"/>
      <c r="CI95" s="638"/>
      <c r="CJ95" s="638"/>
      <c r="CK95" s="638"/>
      <c r="CL95" s="638"/>
      <c r="CM95" s="638"/>
      <c r="CN95" s="638"/>
      <c r="CO95" s="638"/>
      <c r="CP95" s="638"/>
      <c r="CQ95" s="638"/>
      <c r="CR95" s="638"/>
      <c r="CS95" s="638"/>
      <c r="CT95" s="638"/>
      <c r="CU95" s="638"/>
      <c r="CV95" s="638"/>
      <c r="CW95" s="638"/>
      <c r="CX95" s="638"/>
      <c r="CY95" s="638"/>
      <c r="CZ95" s="638"/>
      <c r="DA95" s="638"/>
      <c r="DB95" s="638"/>
      <c r="DC95" s="638"/>
      <c r="DD95" s="638"/>
      <c r="DE95" s="638"/>
      <c r="DF95" s="638"/>
      <c r="DG95" s="638"/>
      <c r="DH95" s="638"/>
      <c r="DI95" s="638"/>
      <c r="DJ95" s="638"/>
      <c r="DK95" s="638"/>
      <c r="DL95" s="638"/>
      <c r="DM95" s="638"/>
      <c r="DN95" s="638"/>
      <c r="DO95" s="638"/>
      <c r="DP95" s="638"/>
      <c r="DQ95" s="638"/>
      <c r="DR95" s="638"/>
      <c r="DS95" s="638"/>
      <c r="DT95" s="638"/>
      <c r="DU95" s="638"/>
      <c r="DV95" s="638"/>
      <c r="DW95" s="638"/>
      <c r="DX95" s="638"/>
      <c r="DY95" s="638"/>
      <c r="DZ95" s="638"/>
      <c r="EA95" s="638">
        <v>1</v>
      </c>
      <c r="EB95" s="638"/>
      <c r="EC95" s="638"/>
      <c r="ED95" s="638"/>
      <c r="EE95" s="638"/>
      <c r="EF95" s="638"/>
      <c r="EG95" s="638"/>
      <c r="EH95" s="638"/>
      <c r="EI95" s="638"/>
      <c r="EJ95" s="638"/>
      <c r="EK95" s="638"/>
      <c r="EL95" s="638"/>
      <c r="EM95" s="638"/>
      <c r="EN95" s="638"/>
      <c r="EO95" s="638"/>
      <c r="EP95" s="638"/>
      <c r="EQ95" s="638"/>
      <c r="ER95" s="638"/>
      <c r="ES95" s="638"/>
      <c r="ET95" s="638"/>
      <c r="EU95" s="638"/>
      <c r="EV95" s="638"/>
      <c r="EW95" s="638"/>
      <c r="EX95" s="638"/>
      <c r="EY95" s="638"/>
      <c r="EZ95" s="638"/>
      <c r="FA95" s="638"/>
      <c r="FB95" s="638"/>
      <c r="FC95" s="638"/>
      <c r="FD95" s="638"/>
      <c r="FE95" s="638"/>
      <c r="FF95" s="638"/>
      <c r="FG95" s="638"/>
      <c r="FH95" s="638"/>
      <c r="FI95" s="638"/>
      <c r="FJ95" s="638"/>
      <c r="FK95" s="638"/>
      <c r="FL95" s="638"/>
      <c r="FM95" s="638"/>
      <c r="FN95" s="638"/>
      <c r="FO95" s="638"/>
      <c r="FP95" s="638"/>
      <c r="FQ95" s="638"/>
      <c r="FR95" s="638"/>
      <c r="FS95" s="638"/>
    </row>
    <row r="96" s="512" customFormat="1" ht="50.1" customHeight="1" spans="1:175">
      <c r="A96" s="530"/>
      <c r="B96" s="531"/>
      <c r="C96" s="531"/>
      <c r="D96" s="531"/>
      <c r="E96" s="531"/>
      <c r="F96" s="531"/>
      <c r="G96" s="531"/>
      <c r="H96" s="531"/>
      <c r="I96" s="531"/>
      <c r="J96" s="531"/>
      <c r="K96" s="531"/>
      <c r="L96" s="544"/>
      <c r="M96" s="553"/>
      <c r="N96" s="685"/>
      <c r="O96" s="553"/>
      <c r="P96" s="552" t="s">
        <v>199</v>
      </c>
      <c r="Q96" s="544"/>
      <c r="R96" s="568" t="s">
        <v>357</v>
      </c>
      <c r="S96" s="568"/>
      <c r="T96" s="585"/>
      <c r="U96" s="586"/>
      <c r="V96" s="551" t="s">
        <v>250</v>
      </c>
      <c r="W96" s="573" t="s">
        <v>247</v>
      </c>
      <c r="X96" s="585"/>
      <c r="Y96" s="585"/>
      <c r="Z96" s="585"/>
      <c r="AA96" s="620"/>
      <c r="AB96" s="611"/>
      <c r="AC96" s="613"/>
      <c r="AD96" s="613"/>
      <c r="AE96" s="613"/>
      <c r="AF96" s="611"/>
      <c r="AG96" s="613"/>
      <c r="AH96" s="613"/>
      <c r="AI96" s="613"/>
      <c r="AJ96" s="613"/>
      <c r="AK96" s="613"/>
      <c r="AL96" s="613"/>
      <c r="AM96" s="613"/>
      <c r="AN96" s="611"/>
      <c r="AO96" s="613"/>
      <c r="AP96" s="613"/>
      <c r="AQ96" s="613"/>
      <c r="AR96" s="611"/>
      <c r="AS96" s="613"/>
      <c r="AT96" s="613"/>
      <c r="AU96" s="613"/>
      <c r="AV96" s="611"/>
      <c r="AW96" s="613"/>
      <c r="AX96" s="613"/>
      <c r="AY96" s="613"/>
      <c r="AZ96" s="611"/>
      <c r="BA96" s="613"/>
      <c r="BB96" s="613"/>
      <c r="BC96" s="613"/>
      <c r="BD96" s="638"/>
      <c r="BE96" s="638"/>
      <c r="BF96" s="638"/>
      <c r="BG96" s="638"/>
      <c r="BH96" s="638"/>
      <c r="BI96" s="638"/>
      <c r="BJ96" s="638"/>
      <c r="BK96" s="638"/>
      <c r="BL96" s="638"/>
      <c r="BM96" s="638"/>
      <c r="BN96" s="638"/>
      <c r="BO96" s="638"/>
      <c r="BP96" s="638"/>
      <c r="BQ96" s="638"/>
      <c r="BR96" s="638"/>
      <c r="BS96" s="638"/>
      <c r="BT96" s="638"/>
      <c r="BU96" s="638"/>
      <c r="BV96" s="638"/>
      <c r="BW96" s="638"/>
      <c r="BX96" s="638"/>
      <c r="BY96" s="638"/>
      <c r="BZ96" s="638"/>
      <c r="CA96" s="638"/>
      <c r="CB96" s="638"/>
      <c r="CC96" s="638"/>
      <c r="CD96" s="638"/>
      <c r="CE96" s="638"/>
      <c r="CF96" s="638"/>
      <c r="CG96" s="638"/>
      <c r="CH96" s="638"/>
      <c r="CI96" s="638">
        <v>1</v>
      </c>
      <c r="CJ96" s="638"/>
      <c r="CK96" s="638"/>
      <c r="CL96" s="638"/>
      <c r="CM96" s="638"/>
      <c r="CN96" s="638"/>
      <c r="CO96" s="638"/>
      <c r="CP96" s="638"/>
      <c r="CQ96" s="638"/>
      <c r="CR96" s="638"/>
      <c r="CS96" s="638"/>
      <c r="CT96" s="638"/>
      <c r="CU96" s="638"/>
      <c r="CV96" s="638"/>
      <c r="CW96" s="638"/>
      <c r="CX96" s="638"/>
      <c r="CY96" s="638"/>
      <c r="CZ96" s="638"/>
      <c r="DA96" s="638"/>
      <c r="DB96" s="638"/>
      <c r="DC96" s="638"/>
      <c r="DD96" s="638"/>
      <c r="DE96" s="638"/>
      <c r="DF96" s="638"/>
      <c r="DG96" s="638"/>
      <c r="DH96" s="638"/>
      <c r="DI96" s="638"/>
      <c r="DJ96" s="638"/>
      <c r="DK96" s="638"/>
      <c r="DL96" s="638"/>
      <c r="DM96" s="638"/>
      <c r="DN96" s="638"/>
      <c r="DO96" s="638"/>
      <c r="DP96" s="638"/>
      <c r="DQ96" s="638"/>
      <c r="DR96" s="638"/>
      <c r="DS96" s="638"/>
      <c r="DT96" s="638"/>
      <c r="DU96" s="638"/>
      <c r="DV96" s="638"/>
      <c r="DW96" s="638"/>
      <c r="DX96" s="638"/>
      <c r="DY96" s="638"/>
      <c r="DZ96" s="638"/>
      <c r="EA96" s="638"/>
      <c r="EB96" s="638"/>
      <c r="EC96" s="638"/>
      <c r="ED96" s="638"/>
      <c r="EE96" s="638">
        <v>1</v>
      </c>
      <c r="EF96" s="638"/>
      <c r="EG96" s="638"/>
      <c r="EH96" s="638"/>
      <c r="EI96" s="638"/>
      <c r="EJ96" s="638"/>
      <c r="EK96" s="638"/>
      <c r="EL96" s="638"/>
      <c r="EM96" s="638"/>
      <c r="EN96" s="638"/>
      <c r="EO96" s="638"/>
      <c r="EP96" s="638"/>
      <c r="EQ96" s="638"/>
      <c r="ER96" s="638"/>
      <c r="ES96" s="638"/>
      <c r="ET96" s="638"/>
      <c r="EU96" s="638"/>
      <c r="EV96" s="638"/>
      <c r="EW96" s="638"/>
      <c r="EX96" s="638"/>
      <c r="EY96" s="638"/>
      <c r="EZ96" s="638"/>
      <c r="FA96" s="638"/>
      <c r="FB96" s="638"/>
      <c r="FC96" s="638"/>
      <c r="FD96" s="638"/>
      <c r="FE96" s="638"/>
      <c r="FF96" s="638"/>
      <c r="FG96" s="638"/>
      <c r="FH96" s="638"/>
      <c r="FI96" s="638"/>
      <c r="FJ96" s="638"/>
      <c r="FK96" s="638"/>
      <c r="FL96" s="638"/>
      <c r="FM96" s="638"/>
      <c r="FN96" s="638"/>
      <c r="FO96" s="638"/>
      <c r="FP96" s="638"/>
      <c r="FQ96" s="638"/>
      <c r="FR96" s="638"/>
      <c r="FS96" s="638"/>
    </row>
    <row r="97" s="512" customFormat="1" ht="50.1" customHeight="1" spans="1:175">
      <c r="A97" s="530"/>
      <c r="B97" s="531"/>
      <c r="C97" s="531"/>
      <c r="D97" s="531"/>
      <c r="E97" s="531"/>
      <c r="F97" s="531"/>
      <c r="G97" s="531"/>
      <c r="H97" s="531"/>
      <c r="I97" s="531"/>
      <c r="J97" s="531"/>
      <c r="K97" s="531"/>
      <c r="L97" s="544"/>
      <c r="M97" s="553"/>
      <c r="N97" s="685"/>
      <c r="O97" s="553"/>
      <c r="P97" s="552" t="s">
        <v>203</v>
      </c>
      <c r="Q97" s="544"/>
      <c r="R97" s="581" t="s">
        <v>358</v>
      </c>
      <c r="S97" s="568"/>
      <c r="T97" s="585"/>
      <c r="U97" s="586"/>
      <c r="V97" s="551" t="s">
        <v>250</v>
      </c>
      <c r="W97" s="573" t="s">
        <v>240</v>
      </c>
      <c r="X97" s="585"/>
      <c r="Y97" s="585"/>
      <c r="Z97" s="585"/>
      <c r="AA97" s="620"/>
      <c r="AB97" s="611"/>
      <c r="AC97" s="613"/>
      <c r="AD97" s="613"/>
      <c r="AE97" s="613"/>
      <c r="AF97" s="611"/>
      <c r="AG97" s="613"/>
      <c r="AH97" s="613"/>
      <c r="AI97" s="613"/>
      <c r="AJ97" s="613"/>
      <c r="AK97" s="613"/>
      <c r="AL97" s="613"/>
      <c r="AM97" s="613"/>
      <c r="AN97" s="611"/>
      <c r="AO97" s="613"/>
      <c r="AP97" s="613"/>
      <c r="AQ97" s="613"/>
      <c r="AR97" s="611"/>
      <c r="AS97" s="613"/>
      <c r="AT97" s="613"/>
      <c r="AU97" s="613"/>
      <c r="AV97" s="611"/>
      <c r="AW97" s="613"/>
      <c r="AX97" s="613"/>
      <c r="AY97" s="613"/>
      <c r="AZ97" s="611"/>
      <c r="BA97" s="613"/>
      <c r="BB97" s="613"/>
      <c r="BC97" s="613"/>
      <c r="BD97" s="638"/>
      <c r="BE97" s="638"/>
      <c r="BF97" s="638"/>
      <c r="BG97" s="638"/>
      <c r="BH97" s="638"/>
      <c r="BI97" s="638"/>
      <c r="BJ97" s="638"/>
      <c r="BK97" s="638"/>
      <c r="BL97" s="638"/>
      <c r="BM97" s="638"/>
      <c r="BN97" s="638"/>
      <c r="BO97" s="638"/>
      <c r="BP97" s="638"/>
      <c r="BQ97" s="638"/>
      <c r="BR97" s="638"/>
      <c r="BS97" s="638"/>
      <c r="BT97" s="638"/>
      <c r="BU97" s="638"/>
      <c r="BV97" s="638"/>
      <c r="BW97" s="638"/>
      <c r="BX97" s="638"/>
      <c r="BY97" s="638"/>
      <c r="BZ97" s="638"/>
      <c r="CA97" s="638"/>
      <c r="CB97" s="638"/>
      <c r="CC97" s="638"/>
      <c r="CD97" s="638"/>
      <c r="CE97" s="638"/>
      <c r="CF97" s="638"/>
      <c r="CG97" s="638"/>
      <c r="CH97" s="638"/>
      <c r="CI97" s="638"/>
      <c r="CJ97" s="638"/>
      <c r="CK97" s="638"/>
      <c r="CL97" s="638"/>
      <c r="CM97" s="638">
        <v>1</v>
      </c>
      <c r="CN97" s="638"/>
      <c r="CO97" s="638"/>
      <c r="CP97" s="638"/>
      <c r="CQ97" s="638"/>
      <c r="CR97" s="638"/>
      <c r="CS97" s="638"/>
      <c r="CT97" s="638"/>
      <c r="CU97" s="638"/>
      <c r="CV97" s="638"/>
      <c r="CW97" s="638"/>
      <c r="CX97" s="638"/>
      <c r="CY97" s="638"/>
      <c r="CZ97" s="638"/>
      <c r="DA97" s="638"/>
      <c r="DB97" s="638"/>
      <c r="DC97" s="638"/>
      <c r="DD97" s="638"/>
      <c r="DE97" s="638"/>
      <c r="DF97" s="638"/>
      <c r="DG97" s="638"/>
      <c r="DH97" s="638"/>
      <c r="DI97" s="638"/>
      <c r="DJ97" s="638"/>
      <c r="DK97" s="638"/>
      <c r="DL97" s="638"/>
      <c r="DM97" s="638"/>
      <c r="DN97" s="638"/>
      <c r="DO97" s="638"/>
      <c r="DP97" s="638"/>
      <c r="DQ97" s="638"/>
      <c r="DR97" s="638"/>
      <c r="DS97" s="638"/>
      <c r="DT97" s="638"/>
      <c r="DU97" s="638"/>
      <c r="DV97" s="638"/>
      <c r="DW97" s="638"/>
      <c r="DX97" s="638"/>
      <c r="DY97" s="638"/>
      <c r="DZ97" s="638"/>
      <c r="EA97" s="638"/>
      <c r="EB97" s="638"/>
      <c r="EC97" s="638"/>
      <c r="ED97" s="638"/>
      <c r="EE97" s="638"/>
      <c r="EF97" s="638"/>
      <c r="EG97" s="638"/>
      <c r="EH97" s="638"/>
      <c r="EI97" s="638">
        <v>1</v>
      </c>
      <c r="EJ97" s="638"/>
      <c r="EK97" s="638"/>
      <c r="EL97" s="638"/>
      <c r="EM97" s="638"/>
      <c r="EN97" s="638"/>
      <c r="EO97" s="638"/>
      <c r="EP97" s="638"/>
      <c r="EQ97" s="638"/>
      <c r="ER97" s="638"/>
      <c r="ES97" s="638"/>
      <c r="ET97" s="638"/>
      <c r="EU97" s="638"/>
      <c r="EV97" s="638"/>
      <c r="EW97" s="638"/>
      <c r="EX97" s="638"/>
      <c r="EY97" s="638"/>
      <c r="EZ97" s="638"/>
      <c r="FA97" s="638"/>
      <c r="FB97" s="638"/>
      <c r="FC97" s="638"/>
      <c r="FD97" s="638"/>
      <c r="FE97" s="638"/>
      <c r="FF97" s="638"/>
      <c r="FG97" s="638"/>
      <c r="FH97" s="638"/>
      <c r="FI97" s="638"/>
      <c r="FJ97" s="638"/>
      <c r="FK97" s="638"/>
      <c r="FL97" s="638"/>
      <c r="FM97" s="638"/>
      <c r="FN97" s="638"/>
      <c r="FO97" s="638"/>
      <c r="FP97" s="638"/>
      <c r="FQ97" s="638"/>
      <c r="FR97" s="638"/>
      <c r="FS97" s="638"/>
    </row>
    <row r="98" s="512" customFormat="1" ht="50.1" customHeight="1" spans="1:175">
      <c r="A98" s="530"/>
      <c r="B98" s="531"/>
      <c r="C98" s="531"/>
      <c r="D98" s="531"/>
      <c r="E98" s="531"/>
      <c r="F98" s="531"/>
      <c r="G98" s="674"/>
      <c r="H98" s="674"/>
      <c r="I98" s="674"/>
      <c r="J98" s="674"/>
      <c r="K98" s="674"/>
      <c r="L98" s="688"/>
      <c r="M98" s="553"/>
      <c r="N98" s="685"/>
      <c r="O98" s="553"/>
      <c r="P98" s="552" t="s">
        <v>205</v>
      </c>
      <c r="Q98" s="544"/>
      <c r="R98" s="568" t="s">
        <v>359</v>
      </c>
      <c r="S98" s="568"/>
      <c r="T98" s="585"/>
      <c r="U98" s="586"/>
      <c r="V98" s="551" t="s">
        <v>250</v>
      </c>
      <c r="W98" s="573" t="s">
        <v>245</v>
      </c>
      <c r="X98" s="585"/>
      <c r="Y98" s="585"/>
      <c r="Z98" s="585"/>
      <c r="AA98" s="585"/>
      <c r="AB98" s="611"/>
      <c r="AC98" s="613"/>
      <c r="AD98" s="613"/>
      <c r="AE98" s="613"/>
      <c r="AF98" s="611"/>
      <c r="AG98" s="613"/>
      <c r="AH98" s="613"/>
      <c r="AI98" s="613"/>
      <c r="AJ98" s="613"/>
      <c r="AK98" s="613"/>
      <c r="AL98" s="613"/>
      <c r="AM98" s="613"/>
      <c r="AN98" s="611"/>
      <c r="AO98" s="613"/>
      <c r="AP98" s="613"/>
      <c r="AQ98" s="613"/>
      <c r="AR98" s="611"/>
      <c r="AS98" s="613"/>
      <c r="AT98" s="613"/>
      <c r="AU98" s="613"/>
      <c r="AV98" s="611"/>
      <c r="AW98" s="613"/>
      <c r="AX98" s="613"/>
      <c r="AY98" s="613"/>
      <c r="AZ98" s="611"/>
      <c r="BA98" s="613"/>
      <c r="BB98" s="613"/>
      <c r="BC98" s="613"/>
      <c r="BD98" s="638"/>
      <c r="BE98" s="638"/>
      <c r="BF98" s="638"/>
      <c r="BG98" s="638"/>
      <c r="BH98" s="638"/>
      <c r="BI98" s="638"/>
      <c r="BJ98" s="638"/>
      <c r="BK98" s="638"/>
      <c r="BL98" s="638"/>
      <c r="BM98" s="638"/>
      <c r="BN98" s="638"/>
      <c r="BO98" s="638"/>
      <c r="BP98" s="638"/>
      <c r="BQ98" s="638"/>
      <c r="BR98" s="638"/>
      <c r="BS98" s="638"/>
      <c r="BT98" s="638"/>
      <c r="BU98" s="638"/>
      <c r="BV98" s="638"/>
      <c r="BW98" s="638"/>
      <c r="BX98" s="638"/>
      <c r="BY98" s="638"/>
      <c r="BZ98" s="638"/>
      <c r="CA98" s="638"/>
      <c r="CB98" s="638"/>
      <c r="CC98" s="638"/>
      <c r="CD98" s="638"/>
      <c r="CE98" s="638"/>
      <c r="CF98" s="638"/>
      <c r="CG98" s="638"/>
      <c r="CH98" s="638"/>
      <c r="CI98" s="638"/>
      <c r="CJ98" s="638"/>
      <c r="CK98" s="638"/>
      <c r="CL98" s="638"/>
      <c r="CM98" s="638"/>
      <c r="CN98" s="638"/>
      <c r="CO98" s="638"/>
      <c r="CP98" s="638"/>
      <c r="CQ98" s="638">
        <v>1</v>
      </c>
      <c r="CR98" s="638"/>
      <c r="CS98" s="638"/>
      <c r="CT98" s="638"/>
      <c r="CU98" s="638"/>
      <c r="CV98" s="638"/>
      <c r="CW98" s="638"/>
      <c r="CX98" s="638"/>
      <c r="CY98" s="638"/>
      <c r="CZ98" s="638"/>
      <c r="DA98" s="638"/>
      <c r="DB98" s="638"/>
      <c r="DC98" s="638"/>
      <c r="DD98" s="638"/>
      <c r="DE98" s="638"/>
      <c r="DF98" s="638"/>
      <c r="DG98" s="638"/>
      <c r="DH98" s="638"/>
      <c r="DI98" s="638"/>
      <c r="DJ98" s="638"/>
      <c r="DK98" s="638"/>
      <c r="DL98" s="638"/>
      <c r="DM98" s="638"/>
      <c r="DN98" s="638"/>
      <c r="DO98" s="638"/>
      <c r="DP98" s="638"/>
      <c r="DQ98" s="638"/>
      <c r="DR98" s="638"/>
      <c r="DS98" s="638"/>
      <c r="DT98" s="638"/>
      <c r="DU98" s="638"/>
      <c r="DV98" s="638"/>
      <c r="DW98" s="638"/>
      <c r="DX98" s="638"/>
      <c r="DY98" s="638"/>
      <c r="DZ98" s="638"/>
      <c r="EA98" s="638"/>
      <c r="EB98" s="638"/>
      <c r="EC98" s="638"/>
      <c r="ED98" s="638"/>
      <c r="EE98" s="638"/>
      <c r="EF98" s="638"/>
      <c r="EG98" s="638"/>
      <c r="EH98" s="638"/>
      <c r="EI98" s="638"/>
      <c r="EJ98" s="638"/>
      <c r="EK98" s="638"/>
      <c r="EL98" s="638"/>
      <c r="EM98" s="638">
        <v>1</v>
      </c>
      <c r="EN98" s="638"/>
      <c r="EO98" s="638"/>
      <c r="EP98" s="638"/>
      <c r="EQ98" s="638"/>
      <c r="ER98" s="638"/>
      <c r="ES98" s="638"/>
      <c r="ET98" s="638"/>
      <c r="EU98" s="638"/>
      <c r="EV98" s="638"/>
      <c r="EW98" s="638"/>
      <c r="EX98" s="638"/>
      <c r="EY98" s="638"/>
      <c r="EZ98" s="638"/>
      <c r="FA98" s="638"/>
      <c r="FB98" s="638"/>
      <c r="FC98" s="638"/>
      <c r="FD98" s="638"/>
      <c r="FE98" s="638"/>
      <c r="FF98" s="638"/>
      <c r="FG98" s="638"/>
      <c r="FH98" s="638"/>
      <c r="FI98" s="638"/>
      <c r="FJ98" s="638"/>
      <c r="FK98" s="638"/>
      <c r="FL98" s="638"/>
      <c r="FM98" s="638"/>
      <c r="FN98" s="638"/>
      <c r="FO98" s="638"/>
      <c r="FP98" s="638"/>
      <c r="FQ98" s="638"/>
      <c r="FR98" s="638"/>
      <c r="FS98" s="638"/>
    </row>
    <row r="99" s="512" customFormat="1" ht="50.1" customHeight="1" spans="1:175">
      <c r="A99" s="530"/>
      <c r="B99" s="531"/>
      <c r="C99" s="531"/>
      <c r="D99" s="531"/>
      <c r="E99" s="531"/>
      <c r="F99" s="531"/>
      <c r="G99" s="531"/>
      <c r="H99" s="531"/>
      <c r="I99" s="531"/>
      <c r="J99" s="531"/>
      <c r="K99" s="531"/>
      <c r="L99" s="544"/>
      <c r="M99" s="553"/>
      <c r="N99" s="685"/>
      <c r="O99" s="553"/>
      <c r="P99" s="552" t="s">
        <v>207</v>
      </c>
      <c r="Q99" s="544"/>
      <c r="R99" s="568" t="s">
        <v>360</v>
      </c>
      <c r="S99" s="568"/>
      <c r="T99" s="585"/>
      <c r="U99" s="586"/>
      <c r="V99" s="551" t="s">
        <v>250</v>
      </c>
      <c r="W99" s="573" t="s">
        <v>247</v>
      </c>
      <c r="X99" s="585"/>
      <c r="Y99" s="585"/>
      <c r="Z99" s="585"/>
      <c r="AA99" s="620"/>
      <c r="AB99" s="611"/>
      <c r="AC99" s="613"/>
      <c r="AD99" s="613"/>
      <c r="AE99" s="613"/>
      <c r="AF99" s="611"/>
      <c r="AG99" s="613"/>
      <c r="AH99" s="613"/>
      <c r="AI99" s="613"/>
      <c r="AJ99" s="613"/>
      <c r="AK99" s="613"/>
      <c r="AL99" s="613"/>
      <c r="AM99" s="613"/>
      <c r="AN99" s="611"/>
      <c r="AO99" s="613"/>
      <c r="AP99" s="613"/>
      <c r="AQ99" s="613"/>
      <c r="AR99" s="611"/>
      <c r="AS99" s="613"/>
      <c r="AT99" s="613"/>
      <c r="AU99" s="613"/>
      <c r="AV99" s="611"/>
      <c r="AW99" s="613"/>
      <c r="AX99" s="613"/>
      <c r="AY99" s="613"/>
      <c r="AZ99" s="611"/>
      <c r="BA99" s="613"/>
      <c r="BB99" s="613"/>
      <c r="BC99" s="613"/>
      <c r="BD99" s="638"/>
      <c r="BE99" s="638"/>
      <c r="BF99" s="638"/>
      <c r="BG99" s="638"/>
      <c r="BH99" s="638"/>
      <c r="BI99" s="638"/>
      <c r="BJ99" s="638"/>
      <c r="BK99" s="638"/>
      <c r="BL99" s="638"/>
      <c r="BM99" s="638"/>
      <c r="BN99" s="638"/>
      <c r="BO99" s="638"/>
      <c r="BP99" s="638"/>
      <c r="BQ99" s="638"/>
      <c r="BR99" s="638"/>
      <c r="BS99" s="638"/>
      <c r="BT99" s="638"/>
      <c r="BU99" s="638"/>
      <c r="BV99" s="638"/>
      <c r="BW99" s="638"/>
      <c r="BX99" s="638"/>
      <c r="BY99" s="638"/>
      <c r="BZ99" s="638"/>
      <c r="CA99" s="638"/>
      <c r="CB99" s="638"/>
      <c r="CC99" s="638"/>
      <c r="CD99" s="638"/>
      <c r="CE99" s="638"/>
      <c r="CF99" s="638"/>
      <c r="CG99" s="638"/>
      <c r="CH99" s="638"/>
      <c r="CI99" s="638"/>
      <c r="CJ99" s="638"/>
      <c r="CK99" s="638"/>
      <c r="CL99" s="638"/>
      <c r="CM99" s="638"/>
      <c r="CN99" s="638"/>
      <c r="CO99" s="638"/>
      <c r="CP99" s="638"/>
      <c r="CQ99" s="638"/>
      <c r="CR99" s="638"/>
      <c r="CS99" s="638"/>
      <c r="CT99" s="638"/>
      <c r="CU99" s="638">
        <v>1</v>
      </c>
      <c r="CV99" s="638"/>
      <c r="CW99" s="638"/>
      <c r="CX99" s="638"/>
      <c r="CY99" s="638"/>
      <c r="CZ99" s="638"/>
      <c r="DA99" s="638"/>
      <c r="DB99" s="638"/>
      <c r="DC99" s="638"/>
      <c r="DD99" s="638"/>
      <c r="DE99" s="638"/>
      <c r="DF99" s="638"/>
      <c r="DG99" s="638"/>
      <c r="DH99" s="638"/>
      <c r="DI99" s="638"/>
      <c r="DJ99" s="638"/>
      <c r="DK99" s="638"/>
      <c r="DL99" s="638"/>
      <c r="DM99" s="638"/>
      <c r="DN99" s="638"/>
      <c r="DO99" s="638"/>
      <c r="DP99" s="638"/>
      <c r="DQ99" s="638"/>
      <c r="DR99" s="638"/>
      <c r="DS99" s="638"/>
      <c r="DT99" s="638"/>
      <c r="DU99" s="638"/>
      <c r="DV99" s="638"/>
      <c r="DW99" s="638"/>
      <c r="DX99" s="638"/>
      <c r="DY99" s="638"/>
      <c r="DZ99" s="638"/>
      <c r="EA99" s="638"/>
      <c r="EB99" s="638"/>
      <c r="EC99" s="638"/>
      <c r="ED99" s="638"/>
      <c r="EE99" s="638"/>
      <c r="EF99" s="638"/>
      <c r="EG99" s="638"/>
      <c r="EH99" s="638"/>
      <c r="EI99" s="638"/>
      <c r="EJ99" s="638"/>
      <c r="EK99" s="638"/>
      <c r="EL99" s="638"/>
      <c r="EM99" s="638"/>
      <c r="EN99" s="638"/>
      <c r="EO99" s="638"/>
      <c r="EP99" s="638"/>
      <c r="EQ99" s="638">
        <v>1</v>
      </c>
      <c r="ER99" s="638"/>
      <c r="ES99" s="638"/>
      <c r="ET99" s="638"/>
      <c r="EU99" s="638"/>
      <c r="EV99" s="638"/>
      <c r="EW99" s="638"/>
      <c r="EX99" s="638"/>
      <c r="EY99" s="638"/>
      <c r="EZ99" s="638"/>
      <c r="FA99" s="638"/>
      <c r="FB99" s="638"/>
      <c r="FC99" s="638"/>
      <c r="FD99" s="638"/>
      <c r="FE99" s="638"/>
      <c r="FF99" s="638"/>
      <c r="FG99" s="638"/>
      <c r="FH99" s="638"/>
      <c r="FI99" s="638"/>
      <c r="FJ99" s="638"/>
      <c r="FK99" s="638"/>
      <c r="FL99" s="638"/>
      <c r="FM99" s="638"/>
      <c r="FN99" s="638"/>
      <c r="FO99" s="638"/>
      <c r="FP99" s="638"/>
      <c r="FQ99" s="638"/>
      <c r="FR99" s="638"/>
      <c r="FS99" s="638"/>
    </row>
    <row r="100" s="512" customFormat="1" ht="50.1" customHeight="1" spans="1:175">
      <c r="A100" s="530"/>
      <c r="B100" s="531"/>
      <c r="C100" s="531"/>
      <c r="D100" s="531"/>
      <c r="E100" s="531"/>
      <c r="F100" s="531"/>
      <c r="G100" s="674"/>
      <c r="H100" s="674"/>
      <c r="I100" s="674"/>
      <c r="J100" s="674"/>
      <c r="K100" s="674"/>
      <c r="L100" s="688"/>
      <c r="M100" s="553"/>
      <c r="N100" s="685"/>
      <c r="O100" s="553"/>
      <c r="P100" s="552" t="s">
        <v>209</v>
      </c>
      <c r="Q100" s="544"/>
      <c r="R100" s="581" t="s">
        <v>361</v>
      </c>
      <c r="S100" s="568"/>
      <c r="T100" s="585"/>
      <c r="U100" s="586"/>
      <c r="V100" s="551" t="s">
        <v>250</v>
      </c>
      <c r="W100" s="573" t="s">
        <v>240</v>
      </c>
      <c r="X100" s="585"/>
      <c r="Y100" s="585"/>
      <c r="Z100" s="585"/>
      <c r="AA100" s="585"/>
      <c r="AB100" s="611"/>
      <c r="AC100" s="613"/>
      <c r="AD100" s="613"/>
      <c r="AE100" s="613"/>
      <c r="AF100" s="611"/>
      <c r="AG100" s="613"/>
      <c r="AH100" s="613"/>
      <c r="AI100" s="613"/>
      <c r="AJ100" s="613"/>
      <c r="AK100" s="613"/>
      <c r="AL100" s="613"/>
      <c r="AM100" s="613"/>
      <c r="AN100" s="611"/>
      <c r="AO100" s="613"/>
      <c r="AP100" s="613"/>
      <c r="AQ100" s="613"/>
      <c r="AR100" s="611"/>
      <c r="AS100" s="613"/>
      <c r="AT100" s="613"/>
      <c r="AU100" s="613"/>
      <c r="AV100" s="611"/>
      <c r="AW100" s="613"/>
      <c r="AX100" s="613"/>
      <c r="AY100" s="613"/>
      <c r="AZ100" s="611"/>
      <c r="BA100" s="613"/>
      <c r="BB100" s="613"/>
      <c r="BC100" s="613"/>
      <c r="BD100" s="638"/>
      <c r="BE100" s="638"/>
      <c r="BF100" s="638"/>
      <c r="BG100" s="638"/>
      <c r="BH100" s="638"/>
      <c r="BI100" s="638"/>
      <c r="BJ100" s="638"/>
      <c r="BK100" s="638"/>
      <c r="BL100" s="638"/>
      <c r="BM100" s="638"/>
      <c r="BN100" s="638"/>
      <c r="BO100" s="638"/>
      <c r="BP100" s="638"/>
      <c r="BQ100" s="638"/>
      <c r="BR100" s="638"/>
      <c r="BS100" s="638"/>
      <c r="BT100" s="638"/>
      <c r="BU100" s="638"/>
      <c r="BV100" s="638"/>
      <c r="BW100" s="638"/>
      <c r="BX100" s="638"/>
      <c r="BY100" s="638"/>
      <c r="BZ100" s="638"/>
      <c r="CA100" s="638"/>
      <c r="CB100" s="638"/>
      <c r="CC100" s="638"/>
      <c r="CD100" s="638"/>
      <c r="CE100" s="638"/>
      <c r="CF100" s="638"/>
      <c r="CG100" s="638"/>
      <c r="CH100" s="638"/>
      <c r="CI100" s="638"/>
      <c r="CJ100" s="638"/>
      <c r="CK100" s="638"/>
      <c r="CL100" s="638"/>
      <c r="CM100" s="638"/>
      <c r="CN100" s="638"/>
      <c r="CO100" s="638"/>
      <c r="CP100" s="638"/>
      <c r="CQ100" s="638"/>
      <c r="CR100" s="638"/>
      <c r="CS100" s="638"/>
      <c r="CT100" s="638"/>
      <c r="CU100" s="638"/>
      <c r="CV100" s="638"/>
      <c r="CW100" s="638"/>
      <c r="CX100" s="638"/>
      <c r="CY100" s="638">
        <v>1</v>
      </c>
      <c r="CZ100" s="638"/>
      <c r="DA100" s="638"/>
      <c r="DB100" s="638"/>
      <c r="DC100" s="638"/>
      <c r="DD100" s="638"/>
      <c r="DE100" s="638"/>
      <c r="DF100" s="638"/>
      <c r="DG100" s="638"/>
      <c r="DH100" s="638"/>
      <c r="DI100" s="638"/>
      <c r="DJ100" s="638"/>
      <c r="DK100" s="638"/>
      <c r="DL100" s="638"/>
      <c r="DM100" s="638"/>
      <c r="DN100" s="638"/>
      <c r="DO100" s="638"/>
      <c r="DP100" s="638"/>
      <c r="DQ100" s="638"/>
      <c r="DR100" s="638"/>
      <c r="DS100" s="638"/>
      <c r="DT100" s="638"/>
      <c r="DU100" s="638"/>
      <c r="DV100" s="638"/>
      <c r="DW100" s="638"/>
      <c r="DX100" s="638"/>
      <c r="DY100" s="638"/>
      <c r="DZ100" s="638"/>
      <c r="EA100" s="638"/>
      <c r="EB100" s="638"/>
      <c r="EC100" s="638"/>
      <c r="ED100" s="638"/>
      <c r="EE100" s="638"/>
      <c r="EF100" s="638"/>
      <c r="EG100" s="638"/>
      <c r="EH100" s="638"/>
      <c r="EI100" s="638"/>
      <c r="EJ100" s="638"/>
      <c r="EK100" s="638"/>
      <c r="EL100" s="638"/>
      <c r="EM100" s="638"/>
      <c r="EN100" s="638"/>
      <c r="EO100" s="638"/>
      <c r="EP100" s="638"/>
      <c r="EQ100" s="638"/>
      <c r="ER100" s="638"/>
      <c r="ES100" s="638"/>
      <c r="ET100" s="638"/>
      <c r="EU100" s="638">
        <v>1</v>
      </c>
      <c r="EV100" s="638"/>
      <c r="EW100" s="638"/>
      <c r="EX100" s="638"/>
      <c r="EY100" s="638"/>
      <c r="EZ100" s="638"/>
      <c r="FA100" s="638"/>
      <c r="FB100" s="638"/>
      <c r="FC100" s="638"/>
      <c r="FD100" s="638"/>
      <c r="FE100" s="638"/>
      <c r="FF100" s="638"/>
      <c r="FG100" s="638"/>
      <c r="FH100" s="638"/>
      <c r="FI100" s="638"/>
      <c r="FJ100" s="638"/>
      <c r="FK100" s="638"/>
      <c r="FL100" s="638"/>
      <c r="FM100" s="638"/>
      <c r="FN100" s="638"/>
      <c r="FO100" s="638"/>
      <c r="FP100" s="638"/>
      <c r="FQ100" s="638"/>
      <c r="FR100" s="638"/>
      <c r="FS100" s="638"/>
    </row>
    <row r="101" s="512" customFormat="1" ht="50.1" customHeight="1" spans="1:175">
      <c r="A101" s="530"/>
      <c r="B101" s="531"/>
      <c r="C101" s="531"/>
      <c r="D101" s="531"/>
      <c r="E101" s="531"/>
      <c r="F101" s="531"/>
      <c r="G101" s="674"/>
      <c r="H101" s="674"/>
      <c r="I101" s="674"/>
      <c r="J101" s="674"/>
      <c r="K101" s="674"/>
      <c r="L101" s="688"/>
      <c r="M101" s="553"/>
      <c r="N101" s="685"/>
      <c r="O101" s="553"/>
      <c r="P101" s="552" t="s">
        <v>213</v>
      </c>
      <c r="Q101" s="544"/>
      <c r="R101" s="568" t="s">
        <v>362</v>
      </c>
      <c r="S101" s="568"/>
      <c r="T101" s="585"/>
      <c r="U101" s="586"/>
      <c r="V101" s="551" t="s">
        <v>255</v>
      </c>
      <c r="W101" s="573" t="s">
        <v>245</v>
      </c>
      <c r="X101" s="585"/>
      <c r="Y101" s="585"/>
      <c r="Z101" s="585"/>
      <c r="AA101" s="585"/>
      <c r="AB101" s="611"/>
      <c r="AC101" s="613"/>
      <c r="AD101" s="613"/>
      <c r="AE101" s="613"/>
      <c r="AF101" s="611"/>
      <c r="AG101" s="613"/>
      <c r="AH101" s="613"/>
      <c r="AI101" s="613"/>
      <c r="AJ101" s="613"/>
      <c r="AK101" s="613"/>
      <c r="AL101" s="613"/>
      <c r="AM101" s="613"/>
      <c r="AN101" s="611"/>
      <c r="AO101" s="613"/>
      <c r="AP101" s="613"/>
      <c r="AQ101" s="613"/>
      <c r="AR101" s="611"/>
      <c r="AS101" s="613"/>
      <c r="AT101" s="613"/>
      <c r="AU101" s="613"/>
      <c r="AV101" s="611"/>
      <c r="AW101" s="613"/>
      <c r="AX101" s="613"/>
      <c r="AY101" s="613"/>
      <c r="AZ101" s="611"/>
      <c r="BA101" s="613"/>
      <c r="BB101" s="613"/>
      <c r="BC101" s="613"/>
      <c r="BD101" s="638"/>
      <c r="BE101" s="638"/>
      <c r="BF101" s="638"/>
      <c r="BG101" s="638"/>
      <c r="BH101" s="638"/>
      <c r="BI101" s="638"/>
      <c r="BJ101" s="638"/>
      <c r="BK101" s="638"/>
      <c r="BL101" s="638"/>
      <c r="BM101" s="638"/>
      <c r="BN101" s="638"/>
      <c r="BO101" s="638"/>
      <c r="BP101" s="638"/>
      <c r="BQ101" s="638"/>
      <c r="BR101" s="638"/>
      <c r="BS101" s="638"/>
      <c r="BT101" s="638"/>
      <c r="BU101" s="638"/>
      <c r="BV101" s="638"/>
      <c r="BW101" s="638"/>
      <c r="BX101" s="638"/>
      <c r="BY101" s="638"/>
      <c r="BZ101" s="638"/>
      <c r="CA101" s="638"/>
      <c r="CB101" s="638"/>
      <c r="CC101" s="638"/>
      <c r="CD101" s="638"/>
      <c r="CE101" s="638"/>
      <c r="CF101" s="638"/>
      <c r="CG101" s="638"/>
      <c r="CH101" s="638"/>
      <c r="CI101" s="638"/>
      <c r="CJ101" s="638"/>
      <c r="CK101" s="638"/>
      <c r="CL101" s="638"/>
      <c r="CM101" s="638"/>
      <c r="CN101" s="638"/>
      <c r="CO101" s="638"/>
      <c r="CP101" s="638"/>
      <c r="CQ101" s="638"/>
      <c r="CR101" s="638"/>
      <c r="CS101" s="638"/>
      <c r="CT101" s="638"/>
      <c r="CU101" s="638"/>
      <c r="CV101" s="638"/>
      <c r="CW101" s="638"/>
      <c r="CX101" s="638"/>
      <c r="CY101" s="638"/>
      <c r="CZ101" s="638"/>
      <c r="DA101" s="638"/>
      <c r="DB101" s="638"/>
      <c r="DC101" s="638">
        <v>1</v>
      </c>
      <c r="DD101" s="638"/>
      <c r="DE101" s="638"/>
      <c r="DF101" s="638"/>
      <c r="DG101" s="638"/>
      <c r="DH101" s="638"/>
      <c r="DI101" s="638"/>
      <c r="DJ101" s="638"/>
      <c r="DK101" s="638"/>
      <c r="DL101" s="638"/>
      <c r="DM101" s="638"/>
      <c r="DN101" s="638"/>
      <c r="DO101" s="638"/>
      <c r="DP101" s="638"/>
      <c r="DQ101" s="638"/>
      <c r="DR101" s="638"/>
      <c r="DS101" s="638"/>
      <c r="DT101" s="638"/>
      <c r="DU101" s="638"/>
      <c r="DV101" s="638"/>
      <c r="DW101" s="638"/>
      <c r="DX101" s="638"/>
      <c r="DY101" s="638"/>
      <c r="DZ101" s="638"/>
      <c r="EA101" s="638"/>
      <c r="EB101" s="638"/>
      <c r="EC101" s="638"/>
      <c r="ED101" s="638"/>
      <c r="EE101" s="638"/>
      <c r="EF101" s="638"/>
      <c r="EG101" s="638"/>
      <c r="EH101" s="638"/>
      <c r="EI101" s="638"/>
      <c r="EJ101" s="638"/>
      <c r="EK101" s="638"/>
      <c r="EL101" s="638"/>
      <c r="EM101" s="638"/>
      <c r="EN101" s="638"/>
      <c r="EO101" s="638"/>
      <c r="EP101" s="638"/>
      <c r="EQ101" s="638"/>
      <c r="ER101" s="638"/>
      <c r="ES101" s="638"/>
      <c r="ET101" s="638"/>
      <c r="EU101" s="638"/>
      <c r="EV101" s="638"/>
      <c r="EW101" s="638"/>
      <c r="EX101" s="638"/>
      <c r="EY101" s="638">
        <v>1</v>
      </c>
      <c r="EZ101" s="638"/>
      <c r="FA101" s="638"/>
      <c r="FB101" s="638"/>
      <c r="FC101" s="638"/>
      <c r="FD101" s="638"/>
      <c r="FE101" s="638"/>
      <c r="FF101" s="638"/>
      <c r="FG101" s="638"/>
      <c r="FH101" s="638"/>
      <c r="FI101" s="638"/>
      <c r="FJ101" s="638"/>
      <c r="FK101" s="638"/>
      <c r="FL101" s="638"/>
      <c r="FM101" s="638"/>
      <c r="FN101" s="638"/>
      <c r="FO101" s="638"/>
      <c r="FP101" s="638"/>
      <c r="FQ101" s="638"/>
      <c r="FR101" s="638"/>
      <c r="FS101" s="638"/>
    </row>
    <row r="102" s="512" customFormat="1" ht="50.1" customHeight="1" spans="1:175">
      <c r="A102" s="530"/>
      <c r="B102" s="531"/>
      <c r="C102" s="531"/>
      <c r="D102" s="531"/>
      <c r="E102" s="531"/>
      <c r="F102" s="531"/>
      <c r="G102" s="674"/>
      <c r="H102" s="674"/>
      <c r="I102" s="674"/>
      <c r="J102" s="674"/>
      <c r="K102" s="674"/>
      <c r="L102" s="688"/>
      <c r="M102" s="553"/>
      <c r="N102" s="685"/>
      <c r="O102" s="553"/>
      <c r="P102" s="552" t="s">
        <v>217</v>
      </c>
      <c r="Q102" s="544"/>
      <c r="R102" s="568" t="s">
        <v>363</v>
      </c>
      <c r="S102" s="568"/>
      <c r="T102" s="585"/>
      <c r="U102" s="586"/>
      <c r="V102" s="551" t="s">
        <v>255</v>
      </c>
      <c r="W102" s="573" t="s">
        <v>247</v>
      </c>
      <c r="X102" s="585"/>
      <c r="Y102" s="585"/>
      <c r="Z102" s="585"/>
      <c r="AA102" s="585"/>
      <c r="AB102" s="611"/>
      <c r="AC102" s="613"/>
      <c r="AD102" s="613"/>
      <c r="AE102" s="613"/>
      <c r="AF102" s="611"/>
      <c r="AG102" s="613"/>
      <c r="AH102" s="613"/>
      <c r="AI102" s="613"/>
      <c r="AJ102" s="613"/>
      <c r="AK102" s="613"/>
      <c r="AL102" s="613"/>
      <c r="AM102" s="613"/>
      <c r="AN102" s="611"/>
      <c r="AO102" s="613"/>
      <c r="AP102" s="613"/>
      <c r="AQ102" s="613"/>
      <c r="AR102" s="611"/>
      <c r="AS102" s="613"/>
      <c r="AT102" s="613"/>
      <c r="AU102" s="613"/>
      <c r="AV102" s="611"/>
      <c r="AW102" s="613"/>
      <c r="AX102" s="613"/>
      <c r="AY102" s="613"/>
      <c r="AZ102" s="611"/>
      <c r="BA102" s="613"/>
      <c r="BB102" s="613"/>
      <c r="BC102" s="613"/>
      <c r="BD102" s="638"/>
      <c r="BE102" s="638"/>
      <c r="BF102" s="638"/>
      <c r="BG102" s="638"/>
      <c r="BH102" s="638"/>
      <c r="BI102" s="638"/>
      <c r="BJ102" s="638"/>
      <c r="BK102" s="638"/>
      <c r="BL102" s="638"/>
      <c r="BM102" s="638"/>
      <c r="BN102" s="638"/>
      <c r="BO102" s="638"/>
      <c r="BP102" s="638"/>
      <c r="BQ102" s="638"/>
      <c r="BR102" s="638"/>
      <c r="BS102" s="638"/>
      <c r="BT102" s="638"/>
      <c r="BU102" s="638"/>
      <c r="BV102" s="638"/>
      <c r="BW102" s="638"/>
      <c r="BX102" s="638"/>
      <c r="BY102" s="638"/>
      <c r="BZ102" s="638"/>
      <c r="CA102" s="638"/>
      <c r="CB102" s="638"/>
      <c r="CC102" s="638"/>
      <c r="CD102" s="638"/>
      <c r="CE102" s="638"/>
      <c r="CF102" s="638"/>
      <c r="CG102" s="638"/>
      <c r="CH102" s="638"/>
      <c r="CI102" s="638"/>
      <c r="CJ102" s="638"/>
      <c r="CK102" s="638"/>
      <c r="CL102" s="638"/>
      <c r="CM102" s="638"/>
      <c r="CN102" s="638"/>
      <c r="CO102" s="638"/>
      <c r="CP102" s="638"/>
      <c r="CQ102" s="638"/>
      <c r="CR102" s="638"/>
      <c r="CS102" s="638"/>
      <c r="CT102" s="638"/>
      <c r="CU102" s="638"/>
      <c r="CV102" s="638"/>
      <c r="CW102" s="638"/>
      <c r="CX102" s="638"/>
      <c r="CY102" s="638"/>
      <c r="CZ102" s="638"/>
      <c r="DA102" s="638"/>
      <c r="DB102" s="638"/>
      <c r="DC102" s="638"/>
      <c r="DD102" s="638"/>
      <c r="DE102" s="638"/>
      <c r="DF102" s="638"/>
      <c r="DG102" s="638">
        <v>1</v>
      </c>
      <c r="DH102" s="638"/>
      <c r="DI102" s="638"/>
      <c r="DJ102" s="638"/>
      <c r="DK102" s="638"/>
      <c r="DL102" s="638"/>
      <c r="DM102" s="638"/>
      <c r="DN102" s="638"/>
      <c r="DO102" s="638"/>
      <c r="DP102" s="638"/>
      <c r="DQ102" s="638"/>
      <c r="DR102" s="638"/>
      <c r="DS102" s="638"/>
      <c r="DT102" s="638"/>
      <c r="DU102" s="638"/>
      <c r="DV102" s="638"/>
      <c r="DW102" s="638"/>
      <c r="DX102" s="638"/>
      <c r="DY102" s="638"/>
      <c r="DZ102" s="638"/>
      <c r="EA102" s="638"/>
      <c r="EB102" s="638"/>
      <c r="EC102" s="638"/>
      <c r="ED102" s="638"/>
      <c r="EE102" s="638"/>
      <c r="EF102" s="638"/>
      <c r="EG102" s="638"/>
      <c r="EH102" s="638"/>
      <c r="EI102" s="638"/>
      <c r="EJ102" s="638"/>
      <c r="EK102" s="638"/>
      <c r="EL102" s="638"/>
      <c r="EM102" s="638"/>
      <c r="EN102" s="638"/>
      <c r="EO102" s="638"/>
      <c r="EP102" s="638"/>
      <c r="EQ102" s="638"/>
      <c r="ER102" s="638"/>
      <c r="ES102" s="638"/>
      <c r="ET102" s="638"/>
      <c r="EU102" s="638"/>
      <c r="EV102" s="638"/>
      <c r="EW102" s="638"/>
      <c r="EX102" s="638"/>
      <c r="EY102" s="638"/>
      <c r="EZ102" s="638"/>
      <c r="FA102" s="638"/>
      <c r="FB102" s="638"/>
      <c r="FC102" s="638">
        <v>1</v>
      </c>
      <c r="FD102" s="638"/>
      <c r="FE102" s="638"/>
      <c r="FF102" s="638"/>
      <c r="FG102" s="638"/>
      <c r="FH102" s="638"/>
      <c r="FI102" s="638"/>
      <c r="FJ102" s="638"/>
      <c r="FK102" s="638"/>
      <c r="FL102" s="638"/>
      <c r="FM102" s="638"/>
      <c r="FN102" s="638"/>
      <c r="FO102" s="638"/>
      <c r="FP102" s="638"/>
      <c r="FQ102" s="638"/>
      <c r="FR102" s="638"/>
      <c r="FS102" s="638"/>
    </row>
    <row r="103" s="512" customFormat="1" ht="50.1" customHeight="1" spans="1:175">
      <c r="A103" s="530"/>
      <c r="B103" s="531"/>
      <c r="C103" s="531"/>
      <c r="D103" s="531"/>
      <c r="E103" s="531"/>
      <c r="F103" s="531"/>
      <c r="G103" s="674"/>
      <c r="H103" s="674"/>
      <c r="I103" s="674"/>
      <c r="J103" s="674"/>
      <c r="K103" s="674"/>
      <c r="L103" s="688"/>
      <c r="M103" s="553"/>
      <c r="N103" s="685"/>
      <c r="O103" s="553"/>
      <c r="P103" s="552" t="s">
        <v>221</v>
      </c>
      <c r="Q103" s="544"/>
      <c r="R103" s="581" t="s">
        <v>364</v>
      </c>
      <c r="S103" s="568"/>
      <c r="T103" s="585"/>
      <c r="U103" s="586"/>
      <c r="V103" s="551" t="s">
        <v>255</v>
      </c>
      <c r="W103" s="573" t="s">
        <v>240</v>
      </c>
      <c r="X103" s="585"/>
      <c r="Y103" s="585"/>
      <c r="Z103" s="585"/>
      <c r="AA103" s="585"/>
      <c r="AB103" s="611"/>
      <c r="AC103" s="613"/>
      <c r="AD103" s="613"/>
      <c r="AE103" s="613"/>
      <c r="AF103" s="611"/>
      <c r="AG103" s="613"/>
      <c r="AH103" s="613"/>
      <c r="AI103" s="613"/>
      <c r="AJ103" s="613"/>
      <c r="AK103" s="613"/>
      <c r="AL103" s="613"/>
      <c r="AM103" s="613"/>
      <c r="AN103" s="611"/>
      <c r="AO103" s="613"/>
      <c r="AP103" s="613"/>
      <c r="AQ103" s="613"/>
      <c r="AR103" s="611"/>
      <c r="AS103" s="613"/>
      <c r="AT103" s="613"/>
      <c r="AU103" s="613"/>
      <c r="AV103" s="611"/>
      <c r="AW103" s="613"/>
      <c r="AX103" s="613"/>
      <c r="AY103" s="613"/>
      <c r="AZ103" s="611"/>
      <c r="BA103" s="613"/>
      <c r="BB103" s="613"/>
      <c r="BC103" s="613"/>
      <c r="BD103" s="638"/>
      <c r="BE103" s="638"/>
      <c r="BF103" s="638"/>
      <c r="BG103" s="638"/>
      <c r="BH103" s="638"/>
      <c r="BI103" s="638"/>
      <c r="BJ103" s="638"/>
      <c r="BK103" s="638"/>
      <c r="BL103" s="638"/>
      <c r="BM103" s="638"/>
      <c r="BN103" s="638"/>
      <c r="BO103" s="638"/>
      <c r="BP103" s="638"/>
      <c r="BQ103" s="638"/>
      <c r="BR103" s="638"/>
      <c r="BS103" s="638"/>
      <c r="BT103" s="638"/>
      <c r="BU103" s="638"/>
      <c r="BV103" s="638"/>
      <c r="BW103" s="638"/>
      <c r="BX103" s="638"/>
      <c r="BY103" s="638"/>
      <c r="BZ103" s="638"/>
      <c r="CA103" s="638"/>
      <c r="CB103" s="638"/>
      <c r="CC103" s="638"/>
      <c r="CD103" s="638"/>
      <c r="CE103" s="638"/>
      <c r="CF103" s="638"/>
      <c r="CG103" s="638"/>
      <c r="CH103" s="638"/>
      <c r="CI103" s="638"/>
      <c r="CJ103" s="638"/>
      <c r="CK103" s="638"/>
      <c r="CL103" s="638"/>
      <c r="CM103" s="638"/>
      <c r="CN103" s="638"/>
      <c r="CO103" s="638"/>
      <c r="CP103" s="638"/>
      <c r="CQ103" s="638"/>
      <c r="CR103" s="638"/>
      <c r="CS103" s="638"/>
      <c r="CT103" s="638"/>
      <c r="CU103" s="638"/>
      <c r="CV103" s="638"/>
      <c r="CW103" s="638"/>
      <c r="CX103" s="638"/>
      <c r="CY103" s="638"/>
      <c r="CZ103" s="638"/>
      <c r="DA103" s="638"/>
      <c r="DB103" s="638"/>
      <c r="DC103" s="638"/>
      <c r="DD103" s="638"/>
      <c r="DE103" s="638"/>
      <c r="DF103" s="638"/>
      <c r="DG103" s="638"/>
      <c r="DH103" s="638"/>
      <c r="DI103" s="638"/>
      <c r="DJ103" s="638"/>
      <c r="DK103" s="638">
        <v>1</v>
      </c>
      <c r="DL103" s="638"/>
      <c r="DM103" s="638"/>
      <c r="DN103" s="638"/>
      <c r="DO103" s="638"/>
      <c r="DP103" s="638"/>
      <c r="DQ103" s="638"/>
      <c r="DR103" s="638"/>
      <c r="DS103" s="638"/>
      <c r="DT103" s="638"/>
      <c r="DU103" s="638"/>
      <c r="DV103" s="638"/>
      <c r="DW103" s="638"/>
      <c r="DX103" s="638"/>
      <c r="DY103" s="638"/>
      <c r="DZ103" s="638"/>
      <c r="EA103" s="638"/>
      <c r="EB103" s="638"/>
      <c r="EC103" s="638"/>
      <c r="ED103" s="638"/>
      <c r="EE103" s="638"/>
      <c r="EF103" s="638"/>
      <c r="EG103" s="638"/>
      <c r="EH103" s="638"/>
      <c r="EI103" s="638"/>
      <c r="EJ103" s="638"/>
      <c r="EK103" s="638"/>
      <c r="EL103" s="638"/>
      <c r="EM103" s="638"/>
      <c r="EN103" s="638"/>
      <c r="EO103" s="638"/>
      <c r="EP103" s="638"/>
      <c r="EQ103" s="638"/>
      <c r="ER103" s="638"/>
      <c r="ES103" s="638"/>
      <c r="ET103" s="638"/>
      <c r="EU103" s="638"/>
      <c r="EV103" s="638"/>
      <c r="EW103" s="638"/>
      <c r="EX103" s="638"/>
      <c r="EY103" s="638"/>
      <c r="EZ103" s="638"/>
      <c r="FA103" s="638"/>
      <c r="FB103" s="638"/>
      <c r="FC103" s="638"/>
      <c r="FD103" s="638"/>
      <c r="FE103" s="638"/>
      <c r="FF103" s="638"/>
      <c r="FG103" s="638">
        <v>1</v>
      </c>
      <c r="FH103" s="638"/>
      <c r="FI103" s="638"/>
      <c r="FJ103" s="638"/>
      <c r="FK103" s="638"/>
      <c r="FL103" s="638"/>
      <c r="FM103" s="638"/>
      <c r="FN103" s="638"/>
      <c r="FO103" s="638"/>
      <c r="FP103" s="638"/>
      <c r="FQ103" s="638"/>
      <c r="FR103" s="638"/>
      <c r="FS103" s="638"/>
    </row>
    <row r="104" s="512" customFormat="1" ht="50.1" customHeight="1" spans="1:175">
      <c r="A104" s="530"/>
      <c r="B104" s="531"/>
      <c r="C104" s="531"/>
      <c r="D104" s="531"/>
      <c r="E104" s="531"/>
      <c r="F104" s="531"/>
      <c r="G104" s="674"/>
      <c r="H104" s="674"/>
      <c r="I104" s="674"/>
      <c r="J104" s="674"/>
      <c r="K104" s="674"/>
      <c r="L104" s="688"/>
      <c r="M104" s="553"/>
      <c r="N104" s="685"/>
      <c r="O104" s="553"/>
      <c r="P104" s="552" t="s">
        <v>223</v>
      </c>
      <c r="Q104" s="544"/>
      <c r="R104" s="568" t="s">
        <v>365</v>
      </c>
      <c r="S104" s="568"/>
      <c r="T104" s="585"/>
      <c r="U104" s="586"/>
      <c r="V104" s="551" t="s">
        <v>255</v>
      </c>
      <c r="W104" s="573" t="s">
        <v>245</v>
      </c>
      <c r="X104" s="585"/>
      <c r="Y104" s="585"/>
      <c r="Z104" s="585"/>
      <c r="AA104" s="585"/>
      <c r="AB104" s="611"/>
      <c r="AC104" s="613"/>
      <c r="AD104" s="613"/>
      <c r="AE104" s="613"/>
      <c r="AF104" s="611"/>
      <c r="AG104" s="613"/>
      <c r="AH104" s="613"/>
      <c r="AI104" s="613"/>
      <c r="AJ104" s="613"/>
      <c r="AK104" s="613"/>
      <c r="AL104" s="613"/>
      <c r="AM104" s="613"/>
      <c r="AN104" s="611"/>
      <c r="AO104" s="613"/>
      <c r="AP104" s="613"/>
      <c r="AQ104" s="613"/>
      <c r="AR104" s="611"/>
      <c r="AS104" s="613"/>
      <c r="AT104" s="613"/>
      <c r="AU104" s="613"/>
      <c r="AV104" s="611"/>
      <c r="AW104" s="613"/>
      <c r="AX104" s="613"/>
      <c r="AY104" s="613"/>
      <c r="AZ104" s="611"/>
      <c r="BA104" s="613"/>
      <c r="BB104" s="613"/>
      <c r="BC104" s="613"/>
      <c r="BD104" s="638"/>
      <c r="BE104" s="638"/>
      <c r="BF104" s="638"/>
      <c r="BG104" s="638"/>
      <c r="BH104" s="638"/>
      <c r="BI104" s="638"/>
      <c r="BJ104" s="638"/>
      <c r="BK104" s="638"/>
      <c r="BL104" s="638"/>
      <c r="BM104" s="638"/>
      <c r="BN104" s="638"/>
      <c r="BO104" s="638"/>
      <c r="BP104" s="638"/>
      <c r="BQ104" s="638"/>
      <c r="BR104" s="638"/>
      <c r="BS104" s="638"/>
      <c r="BT104" s="638"/>
      <c r="BU104" s="638"/>
      <c r="BV104" s="638"/>
      <c r="BW104" s="638"/>
      <c r="BX104" s="638"/>
      <c r="BY104" s="638"/>
      <c r="BZ104" s="638"/>
      <c r="CA104" s="638"/>
      <c r="CB104" s="638"/>
      <c r="CC104" s="638"/>
      <c r="CD104" s="638"/>
      <c r="CE104" s="638"/>
      <c r="CF104" s="638"/>
      <c r="CG104" s="638"/>
      <c r="CH104" s="638"/>
      <c r="CI104" s="638"/>
      <c r="CJ104" s="638"/>
      <c r="CK104" s="638"/>
      <c r="CL104" s="638"/>
      <c r="CM104" s="638"/>
      <c r="CN104" s="638"/>
      <c r="CO104" s="638"/>
      <c r="CP104" s="638"/>
      <c r="CQ104" s="638"/>
      <c r="CR104" s="638"/>
      <c r="CS104" s="638"/>
      <c r="CT104" s="638"/>
      <c r="CU104" s="638"/>
      <c r="CV104" s="638"/>
      <c r="CW104" s="638"/>
      <c r="CX104" s="638"/>
      <c r="CY104" s="638"/>
      <c r="CZ104" s="638"/>
      <c r="DA104" s="638"/>
      <c r="DB104" s="638"/>
      <c r="DC104" s="638"/>
      <c r="DD104" s="638"/>
      <c r="DE104" s="638"/>
      <c r="DF104" s="638"/>
      <c r="DG104" s="638"/>
      <c r="DH104" s="638"/>
      <c r="DI104" s="638"/>
      <c r="DJ104" s="638"/>
      <c r="DK104" s="638"/>
      <c r="DL104" s="638"/>
      <c r="DM104" s="638"/>
      <c r="DN104" s="638"/>
      <c r="DO104" s="638">
        <v>1</v>
      </c>
      <c r="DP104" s="638"/>
      <c r="DQ104" s="638"/>
      <c r="DR104" s="638"/>
      <c r="DS104" s="638"/>
      <c r="DT104" s="638"/>
      <c r="DU104" s="638"/>
      <c r="DV104" s="638"/>
      <c r="DW104" s="638"/>
      <c r="DX104" s="638"/>
      <c r="DY104" s="638"/>
      <c r="DZ104" s="638"/>
      <c r="EA104" s="638"/>
      <c r="EB104" s="638"/>
      <c r="EC104" s="638"/>
      <c r="ED104" s="638"/>
      <c r="EE104" s="638"/>
      <c r="EF104" s="638"/>
      <c r="EG104" s="638"/>
      <c r="EH104" s="638"/>
      <c r="EI104" s="638"/>
      <c r="EJ104" s="638"/>
      <c r="EK104" s="638"/>
      <c r="EL104" s="638"/>
      <c r="EM104" s="638"/>
      <c r="EN104" s="638"/>
      <c r="EO104" s="638"/>
      <c r="EP104" s="638"/>
      <c r="EQ104" s="638"/>
      <c r="ER104" s="638"/>
      <c r="ES104" s="638"/>
      <c r="ET104" s="638"/>
      <c r="EU104" s="638"/>
      <c r="EV104" s="638"/>
      <c r="EW104" s="638"/>
      <c r="EX104" s="638"/>
      <c r="EY104" s="638"/>
      <c r="EZ104" s="638"/>
      <c r="FA104" s="638"/>
      <c r="FB104" s="638"/>
      <c r="FC104" s="638"/>
      <c r="FD104" s="638"/>
      <c r="FE104" s="638"/>
      <c r="FF104" s="638"/>
      <c r="FG104" s="638"/>
      <c r="FH104" s="638"/>
      <c r="FI104" s="638"/>
      <c r="FJ104" s="638"/>
      <c r="FK104" s="638">
        <v>1</v>
      </c>
      <c r="FL104" s="638"/>
      <c r="FM104" s="638"/>
      <c r="FN104" s="638"/>
      <c r="FO104" s="638"/>
      <c r="FP104" s="638"/>
      <c r="FQ104" s="638"/>
      <c r="FR104" s="638"/>
      <c r="FS104" s="638"/>
    </row>
    <row r="105" s="512" customFormat="1" ht="50.1" customHeight="1" spans="1:175">
      <c r="A105" s="530"/>
      <c r="B105" s="531"/>
      <c r="C105" s="531"/>
      <c r="D105" s="531"/>
      <c r="E105" s="531"/>
      <c r="F105" s="531"/>
      <c r="G105" s="674"/>
      <c r="H105" s="674"/>
      <c r="I105" s="674"/>
      <c r="J105" s="674"/>
      <c r="K105" s="674"/>
      <c r="L105" s="688"/>
      <c r="M105" s="553"/>
      <c r="N105" s="685"/>
      <c r="O105" s="553"/>
      <c r="P105" s="552" t="s">
        <v>225</v>
      </c>
      <c r="Q105" s="544"/>
      <c r="R105" s="568" t="s">
        <v>366</v>
      </c>
      <c r="S105" s="568"/>
      <c r="T105" s="585"/>
      <c r="U105" s="586"/>
      <c r="V105" s="551" t="s">
        <v>255</v>
      </c>
      <c r="W105" s="573" t="s">
        <v>247</v>
      </c>
      <c r="X105" s="585"/>
      <c r="Y105" s="585"/>
      <c r="Z105" s="585"/>
      <c r="AA105" s="585"/>
      <c r="AB105" s="611"/>
      <c r="AC105" s="613"/>
      <c r="AD105" s="613"/>
      <c r="AE105" s="613"/>
      <c r="AF105" s="611"/>
      <c r="AG105" s="613"/>
      <c r="AH105" s="613"/>
      <c r="AI105" s="613"/>
      <c r="AJ105" s="613"/>
      <c r="AK105" s="613"/>
      <c r="AL105" s="613"/>
      <c r="AM105" s="613"/>
      <c r="AN105" s="611"/>
      <c r="AO105" s="613"/>
      <c r="AP105" s="613"/>
      <c r="AQ105" s="613"/>
      <c r="AR105" s="611"/>
      <c r="AS105" s="613"/>
      <c r="AT105" s="613"/>
      <c r="AU105" s="613"/>
      <c r="AV105" s="611"/>
      <c r="AW105" s="613"/>
      <c r="AX105" s="613"/>
      <c r="AY105" s="613"/>
      <c r="AZ105" s="611"/>
      <c r="BA105" s="613"/>
      <c r="BB105" s="613"/>
      <c r="BC105" s="613"/>
      <c r="BD105" s="638"/>
      <c r="BE105" s="638"/>
      <c r="BF105" s="638"/>
      <c r="BG105" s="638"/>
      <c r="BH105" s="638"/>
      <c r="BI105" s="638"/>
      <c r="BJ105" s="638"/>
      <c r="BK105" s="638"/>
      <c r="BL105" s="638"/>
      <c r="BM105" s="638"/>
      <c r="BN105" s="638"/>
      <c r="BO105" s="638"/>
      <c r="BP105" s="638"/>
      <c r="BQ105" s="638"/>
      <c r="BR105" s="638"/>
      <c r="BS105" s="638"/>
      <c r="BT105" s="638"/>
      <c r="BU105" s="638"/>
      <c r="BV105" s="638"/>
      <c r="BW105" s="638"/>
      <c r="BX105" s="638"/>
      <c r="BY105" s="638"/>
      <c r="BZ105" s="638"/>
      <c r="CA105" s="638"/>
      <c r="CB105" s="638"/>
      <c r="CC105" s="638"/>
      <c r="CD105" s="638"/>
      <c r="CE105" s="638"/>
      <c r="CF105" s="638"/>
      <c r="CG105" s="638"/>
      <c r="CH105" s="638"/>
      <c r="CI105" s="638"/>
      <c r="CJ105" s="638"/>
      <c r="CK105" s="638"/>
      <c r="CL105" s="638"/>
      <c r="CM105" s="638"/>
      <c r="CN105" s="638"/>
      <c r="CO105" s="638"/>
      <c r="CP105" s="638"/>
      <c r="CQ105" s="638"/>
      <c r="CR105" s="638"/>
      <c r="CS105" s="638"/>
      <c r="CT105" s="638"/>
      <c r="CU105" s="638"/>
      <c r="CV105" s="638"/>
      <c r="CW105" s="638"/>
      <c r="CX105" s="638"/>
      <c r="CY105" s="638"/>
      <c r="CZ105" s="638"/>
      <c r="DA105" s="638"/>
      <c r="DB105" s="638"/>
      <c r="DC105" s="638"/>
      <c r="DD105" s="638"/>
      <c r="DE105" s="638"/>
      <c r="DF105" s="638"/>
      <c r="DG105" s="638"/>
      <c r="DH105" s="638"/>
      <c r="DI105" s="638"/>
      <c r="DJ105" s="638"/>
      <c r="DK105" s="638"/>
      <c r="DL105" s="638"/>
      <c r="DM105" s="638"/>
      <c r="DN105" s="638"/>
      <c r="DO105" s="638"/>
      <c r="DP105" s="638"/>
      <c r="DQ105" s="638"/>
      <c r="DR105" s="638"/>
      <c r="DS105" s="638">
        <v>1</v>
      </c>
      <c r="DT105" s="638"/>
      <c r="DU105" s="638"/>
      <c r="DV105" s="638"/>
      <c r="DW105" s="638"/>
      <c r="DX105" s="638"/>
      <c r="DY105" s="638"/>
      <c r="DZ105" s="638"/>
      <c r="EA105" s="638"/>
      <c r="EB105" s="638"/>
      <c r="EC105" s="638"/>
      <c r="ED105" s="638"/>
      <c r="EE105" s="638"/>
      <c r="EF105" s="638"/>
      <c r="EG105" s="638"/>
      <c r="EH105" s="638"/>
      <c r="EI105" s="638"/>
      <c r="EJ105" s="638"/>
      <c r="EK105" s="638"/>
      <c r="EL105" s="638"/>
      <c r="EM105" s="638"/>
      <c r="EN105" s="638"/>
      <c r="EO105" s="638"/>
      <c r="EP105" s="638"/>
      <c r="EQ105" s="638"/>
      <c r="ER105" s="638"/>
      <c r="ES105" s="638"/>
      <c r="ET105" s="638"/>
      <c r="EU105" s="638"/>
      <c r="EV105" s="638"/>
      <c r="EW105" s="638"/>
      <c r="EX105" s="638"/>
      <c r="EY105" s="638"/>
      <c r="EZ105" s="638"/>
      <c r="FA105" s="638"/>
      <c r="FB105" s="638"/>
      <c r="FC105" s="638"/>
      <c r="FD105" s="638"/>
      <c r="FE105" s="638"/>
      <c r="FF105" s="638"/>
      <c r="FG105" s="638"/>
      <c r="FH105" s="638"/>
      <c r="FI105" s="638"/>
      <c r="FJ105" s="638"/>
      <c r="FK105" s="638"/>
      <c r="FL105" s="638"/>
      <c r="FM105" s="638"/>
      <c r="FN105" s="638"/>
      <c r="FO105" s="638">
        <v>1</v>
      </c>
      <c r="FP105" s="638"/>
      <c r="FQ105" s="638"/>
      <c r="FR105" s="638"/>
      <c r="FS105" s="638"/>
    </row>
    <row r="106" s="512" customFormat="1" ht="50.1" customHeight="1" spans="1:175">
      <c r="A106" s="530"/>
      <c r="B106" s="531"/>
      <c r="C106" s="531"/>
      <c r="D106" s="531"/>
      <c r="E106" s="531"/>
      <c r="F106" s="531"/>
      <c r="G106" s="674"/>
      <c r="H106" s="674"/>
      <c r="I106" s="674"/>
      <c r="J106" s="674"/>
      <c r="K106" s="674"/>
      <c r="L106" s="688"/>
      <c r="M106" s="553"/>
      <c r="N106" s="685"/>
      <c r="O106" s="553"/>
      <c r="P106" s="552" t="s">
        <v>227</v>
      </c>
      <c r="Q106" s="544"/>
      <c r="R106" s="581" t="s">
        <v>367</v>
      </c>
      <c r="S106" s="568"/>
      <c r="T106" s="585"/>
      <c r="U106" s="586"/>
      <c r="V106" s="551" t="s">
        <v>255</v>
      </c>
      <c r="W106" s="573" t="s">
        <v>240</v>
      </c>
      <c r="X106" s="585"/>
      <c r="Y106" s="585"/>
      <c r="Z106" s="585"/>
      <c r="AA106" s="585"/>
      <c r="AB106" s="611"/>
      <c r="AC106" s="613"/>
      <c r="AD106" s="613"/>
      <c r="AE106" s="613"/>
      <c r="AF106" s="611"/>
      <c r="AG106" s="613"/>
      <c r="AH106" s="613"/>
      <c r="AI106" s="613"/>
      <c r="AJ106" s="613"/>
      <c r="AK106" s="613"/>
      <c r="AL106" s="613"/>
      <c r="AM106" s="613"/>
      <c r="AN106" s="611"/>
      <c r="AO106" s="613"/>
      <c r="AP106" s="613"/>
      <c r="AQ106" s="613"/>
      <c r="AR106" s="611"/>
      <c r="AS106" s="613"/>
      <c r="AT106" s="613"/>
      <c r="AU106" s="613"/>
      <c r="AV106" s="611"/>
      <c r="AW106" s="613"/>
      <c r="AX106" s="613"/>
      <c r="AY106" s="613"/>
      <c r="AZ106" s="611"/>
      <c r="BA106" s="613"/>
      <c r="BB106" s="613"/>
      <c r="BC106" s="613"/>
      <c r="BD106" s="638"/>
      <c r="BE106" s="638"/>
      <c r="BF106" s="638"/>
      <c r="BG106" s="638"/>
      <c r="BH106" s="638"/>
      <c r="BI106" s="638"/>
      <c r="BJ106" s="638"/>
      <c r="BK106" s="638"/>
      <c r="BL106" s="638"/>
      <c r="BM106" s="638"/>
      <c r="BN106" s="638"/>
      <c r="BO106" s="638"/>
      <c r="BP106" s="638"/>
      <c r="BQ106" s="638"/>
      <c r="BR106" s="638"/>
      <c r="BS106" s="638"/>
      <c r="BT106" s="638"/>
      <c r="BU106" s="638"/>
      <c r="BV106" s="638"/>
      <c r="BW106" s="638"/>
      <c r="BX106" s="638"/>
      <c r="BY106" s="638"/>
      <c r="BZ106" s="638"/>
      <c r="CA106" s="638"/>
      <c r="CB106" s="638"/>
      <c r="CC106" s="638"/>
      <c r="CD106" s="638"/>
      <c r="CE106" s="638"/>
      <c r="CF106" s="638"/>
      <c r="CG106" s="638"/>
      <c r="CH106" s="638"/>
      <c r="CI106" s="638"/>
      <c r="CJ106" s="638"/>
      <c r="CK106" s="638"/>
      <c r="CL106" s="638"/>
      <c r="CM106" s="638"/>
      <c r="CN106" s="638"/>
      <c r="CO106" s="638"/>
      <c r="CP106" s="638"/>
      <c r="CQ106" s="638"/>
      <c r="CR106" s="638"/>
      <c r="CS106" s="638"/>
      <c r="CT106" s="638"/>
      <c r="CU106" s="638"/>
      <c r="CV106" s="638"/>
      <c r="CW106" s="638"/>
      <c r="CX106" s="638"/>
      <c r="CY106" s="638"/>
      <c r="CZ106" s="638"/>
      <c r="DA106" s="638"/>
      <c r="DB106" s="638"/>
      <c r="DC106" s="638"/>
      <c r="DD106" s="638"/>
      <c r="DE106" s="638"/>
      <c r="DF106" s="638"/>
      <c r="DG106" s="638"/>
      <c r="DH106" s="638"/>
      <c r="DI106" s="638"/>
      <c r="DJ106" s="638"/>
      <c r="DK106" s="638"/>
      <c r="DL106" s="638"/>
      <c r="DM106" s="638"/>
      <c r="DN106" s="638"/>
      <c r="DO106" s="638"/>
      <c r="DP106" s="638"/>
      <c r="DQ106" s="638"/>
      <c r="DR106" s="638"/>
      <c r="DS106" s="638"/>
      <c r="DT106" s="638"/>
      <c r="DU106" s="638"/>
      <c r="DV106" s="638"/>
      <c r="DW106" s="638">
        <v>1</v>
      </c>
      <c r="DX106" s="638"/>
      <c r="DY106" s="638"/>
      <c r="DZ106" s="638"/>
      <c r="EA106" s="638"/>
      <c r="EB106" s="638"/>
      <c r="EC106" s="638"/>
      <c r="ED106" s="638"/>
      <c r="EE106" s="638"/>
      <c r="EF106" s="638"/>
      <c r="EG106" s="638"/>
      <c r="EH106" s="638"/>
      <c r="EI106" s="638"/>
      <c r="EJ106" s="638"/>
      <c r="EK106" s="638"/>
      <c r="EL106" s="638"/>
      <c r="EM106" s="638"/>
      <c r="EN106" s="638"/>
      <c r="EO106" s="638"/>
      <c r="EP106" s="638"/>
      <c r="EQ106" s="638"/>
      <c r="ER106" s="638"/>
      <c r="ES106" s="638"/>
      <c r="ET106" s="638"/>
      <c r="EU106" s="638"/>
      <c r="EV106" s="638"/>
      <c r="EW106" s="638"/>
      <c r="EX106" s="638"/>
      <c r="EY106" s="638"/>
      <c r="EZ106" s="638"/>
      <c r="FA106" s="638"/>
      <c r="FB106" s="638"/>
      <c r="FC106" s="638"/>
      <c r="FD106" s="638"/>
      <c r="FE106" s="638"/>
      <c r="FF106" s="638"/>
      <c r="FG106" s="638"/>
      <c r="FH106" s="638"/>
      <c r="FI106" s="638"/>
      <c r="FJ106" s="638"/>
      <c r="FK106" s="638"/>
      <c r="FL106" s="638"/>
      <c r="FM106" s="638"/>
      <c r="FN106" s="638"/>
      <c r="FO106" s="638"/>
      <c r="FP106" s="638"/>
      <c r="FQ106" s="638"/>
      <c r="FR106" s="638"/>
      <c r="FS106" s="638">
        <v>1</v>
      </c>
    </row>
    <row r="107" ht="30" customHeight="1" spans="1:55">
      <c r="A107" s="675"/>
      <c r="B107" s="676"/>
      <c r="C107" s="676"/>
      <c r="D107" s="676"/>
      <c r="E107" s="676"/>
      <c r="F107" s="676"/>
      <c r="G107" s="677"/>
      <c r="H107" s="677"/>
      <c r="I107" s="677"/>
      <c r="J107" s="677"/>
      <c r="K107" s="677"/>
      <c r="L107" s="689"/>
      <c r="M107" s="690"/>
      <c r="N107" s="689"/>
      <c r="O107" s="690"/>
      <c r="P107" s="689"/>
      <c r="Q107" s="689"/>
      <c r="R107" s="693"/>
      <c r="S107" s="695"/>
      <c r="T107" s="696"/>
      <c r="U107" s="697"/>
      <c r="V107" s="698"/>
      <c r="W107" s="699"/>
      <c r="X107" s="699"/>
      <c r="Y107" s="699"/>
      <c r="Z107" s="699"/>
      <c r="AA107" s="699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699"/>
      <c r="AO107" s="699"/>
      <c r="AP107" s="699"/>
      <c r="AQ107" s="699"/>
      <c r="AR107" s="699"/>
      <c r="AS107" s="699"/>
      <c r="AT107" s="699"/>
      <c r="AU107" s="699"/>
      <c r="AV107" s="699"/>
      <c r="AW107" s="699"/>
      <c r="AX107" s="699"/>
      <c r="AY107" s="699"/>
      <c r="AZ107" s="699"/>
      <c r="BA107" s="699"/>
      <c r="BB107" s="699"/>
      <c r="BC107" s="699"/>
    </row>
    <row r="108" ht="50.1" customHeight="1" spans="1:55">
      <c r="A108" s="675"/>
      <c r="B108" s="676"/>
      <c r="C108" s="676"/>
      <c r="D108" s="676"/>
      <c r="E108" s="676"/>
      <c r="F108" s="676"/>
      <c r="G108" s="678"/>
      <c r="H108" s="678"/>
      <c r="I108" s="678"/>
      <c r="J108" s="678"/>
      <c r="K108" s="678"/>
      <c r="L108" s="691"/>
      <c r="M108" s="692"/>
      <c r="N108" s="693"/>
      <c r="O108" s="692"/>
      <c r="P108" s="691"/>
      <c r="Q108" s="693"/>
      <c r="R108" s="695"/>
      <c r="S108" s="695"/>
      <c r="T108" s="700"/>
      <c r="U108" s="701"/>
      <c r="V108" s="699"/>
      <c r="W108" s="700"/>
      <c r="X108" s="699"/>
      <c r="Y108" s="699"/>
      <c r="Z108" s="699"/>
      <c r="AA108" s="699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699"/>
      <c r="AO108" s="699"/>
      <c r="AP108" s="699"/>
      <c r="AQ108" s="699"/>
      <c r="AR108" s="699"/>
      <c r="AS108" s="699"/>
      <c r="AT108" s="699"/>
      <c r="AU108" s="699"/>
      <c r="AV108" s="699"/>
      <c r="AW108" s="699"/>
      <c r="AX108" s="699"/>
      <c r="AY108" s="699"/>
      <c r="AZ108" s="699"/>
      <c r="BA108" s="699"/>
      <c r="BB108" s="699"/>
      <c r="BC108" s="699"/>
    </row>
    <row r="109" ht="30" customHeight="1" spans="1:55">
      <c r="A109" s="675"/>
      <c r="B109" s="676"/>
      <c r="C109" s="676"/>
      <c r="D109" s="676"/>
      <c r="E109" s="676"/>
      <c r="F109" s="676"/>
      <c r="G109" s="677"/>
      <c r="H109" s="677"/>
      <c r="I109" s="677"/>
      <c r="J109" s="677"/>
      <c r="K109" s="677"/>
      <c r="L109" s="689"/>
      <c r="M109" s="690"/>
      <c r="N109" s="689"/>
      <c r="O109" s="690"/>
      <c r="P109" s="689"/>
      <c r="Q109" s="689"/>
      <c r="R109" s="693"/>
      <c r="S109" s="695"/>
      <c r="T109" s="696"/>
      <c r="U109" s="697"/>
      <c r="V109" s="698"/>
      <c r="W109" s="696"/>
      <c r="X109" s="699"/>
      <c r="Y109" s="699"/>
      <c r="Z109" s="699"/>
      <c r="AA109" s="699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699"/>
      <c r="AO109" s="699"/>
      <c r="AP109" s="699"/>
      <c r="AQ109" s="699"/>
      <c r="AR109" s="699"/>
      <c r="AS109" s="699"/>
      <c r="AT109" s="699"/>
      <c r="AU109" s="699"/>
      <c r="AV109" s="699"/>
      <c r="AW109" s="699"/>
      <c r="AX109" s="699"/>
      <c r="AY109" s="699"/>
      <c r="AZ109" s="699"/>
      <c r="BA109" s="699"/>
      <c r="BB109" s="699"/>
      <c r="BC109" s="699"/>
    </row>
    <row r="110" ht="30" customHeight="1" spans="1:55">
      <c r="A110" s="675"/>
      <c r="B110" s="676"/>
      <c r="C110" s="676"/>
      <c r="D110" s="676"/>
      <c r="E110" s="676"/>
      <c r="F110" s="676"/>
      <c r="G110" s="677"/>
      <c r="H110" s="677"/>
      <c r="I110" s="677"/>
      <c r="J110" s="677"/>
      <c r="K110" s="677"/>
      <c r="L110" s="689"/>
      <c r="M110" s="690"/>
      <c r="N110" s="689"/>
      <c r="O110" s="690"/>
      <c r="P110" s="689"/>
      <c r="Q110" s="689"/>
      <c r="R110" s="693"/>
      <c r="S110" s="695"/>
      <c r="T110" s="696"/>
      <c r="U110" s="697"/>
      <c r="V110" s="698"/>
      <c r="W110" s="696"/>
      <c r="X110" s="699"/>
      <c r="Y110" s="699"/>
      <c r="Z110" s="699"/>
      <c r="AA110" s="699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699"/>
      <c r="AO110" s="699"/>
      <c r="AP110" s="699"/>
      <c r="AQ110" s="699"/>
      <c r="AR110" s="699"/>
      <c r="AS110" s="699"/>
      <c r="AT110" s="699"/>
      <c r="AU110" s="699"/>
      <c r="AV110" s="699"/>
      <c r="AW110" s="699"/>
      <c r="AX110" s="699"/>
      <c r="AY110" s="699"/>
      <c r="AZ110" s="699"/>
      <c r="BA110" s="699"/>
      <c r="BB110" s="699"/>
      <c r="BC110" s="699"/>
    </row>
    <row r="111" ht="30" customHeight="1" spans="1:55">
      <c r="A111" s="679"/>
      <c r="B111" s="677"/>
      <c r="C111" s="677"/>
      <c r="D111" s="677"/>
      <c r="E111" s="677"/>
      <c r="F111" s="677"/>
      <c r="G111" s="677"/>
      <c r="H111" s="677"/>
      <c r="I111" s="677"/>
      <c r="J111" s="677"/>
      <c r="K111" s="677"/>
      <c r="L111" s="689"/>
      <c r="M111" s="690"/>
      <c r="N111" s="689"/>
      <c r="O111" s="690"/>
      <c r="P111" s="689"/>
      <c r="Q111" s="689"/>
      <c r="R111" s="693"/>
      <c r="S111" s="695"/>
      <c r="T111" s="696"/>
      <c r="U111" s="697"/>
      <c r="V111" s="698"/>
      <c r="W111" s="696"/>
      <c r="X111" s="699"/>
      <c r="Y111" s="699"/>
      <c r="Z111" s="699"/>
      <c r="AA111" s="699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699"/>
      <c r="AO111" s="699"/>
      <c r="AP111" s="699"/>
      <c r="AQ111" s="699"/>
      <c r="AR111" s="699"/>
      <c r="AS111" s="699"/>
      <c r="AT111" s="699"/>
      <c r="AU111" s="699"/>
      <c r="AV111" s="699"/>
      <c r="AW111" s="699"/>
      <c r="AX111" s="699"/>
      <c r="AY111" s="699"/>
      <c r="AZ111" s="699"/>
      <c r="BA111" s="699"/>
      <c r="BB111" s="699"/>
      <c r="BC111" s="699"/>
    </row>
    <row r="112" ht="30" customHeight="1" spans="1:14">
      <c r="A112" s="680" t="s">
        <v>9</v>
      </c>
      <c r="B112" s="680"/>
      <c r="C112" s="680"/>
      <c r="D112" s="680"/>
      <c r="E112" s="680"/>
      <c r="F112" s="680"/>
      <c r="G112" s="680"/>
      <c r="H112" s="680"/>
      <c r="I112" s="680"/>
      <c r="J112" s="680"/>
      <c r="K112" s="680"/>
      <c r="L112" s="680"/>
      <c r="M112" s="680"/>
      <c r="N112" s="680"/>
    </row>
    <row r="113" ht="30" customHeight="1" spans="1:14">
      <c r="A113" s="681" t="s">
        <v>10</v>
      </c>
      <c r="B113" s="681"/>
      <c r="C113" s="681"/>
      <c r="D113" s="681"/>
      <c r="E113" s="681"/>
      <c r="F113" s="681"/>
      <c r="G113" s="681"/>
      <c r="H113" s="681"/>
      <c r="I113" s="681"/>
      <c r="J113" s="681"/>
      <c r="K113" s="681"/>
      <c r="L113" s="681"/>
      <c r="M113" s="681"/>
      <c r="N113" s="681"/>
    </row>
    <row r="114" ht="30" customHeight="1" spans="1:14">
      <c r="A114" s="681" t="s">
        <v>11</v>
      </c>
      <c r="B114" s="681"/>
      <c r="C114" s="681"/>
      <c r="D114" s="681"/>
      <c r="E114" s="681"/>
      <c r="F114" s="681"/>
      <c r="G114" s="681"/>
      <c r="H114" s="681"/>
      <c r="I114" s="681"/>
      <c r="J114" s="681"/>
      <c r="K114" s="681"/>
      <c r="L114" s="681"/>
      <c r="M114" s="681"/>
      <c r="N114" s="681"/>
    </row>
    <row r="115" ht="30" customHeight="1" spans="1:14">
      <c r="A115" s="681" t="s">
        <v>12</v>
      </c>
      <c r="B115" s="681"/>
      <c r="C115" s="681"/>
      <c r="D115" s="681"/>
      <c r="E115" s="681"/>
      <c r="F115" s="681"/>
      <c r="G115" s="681"/>
      <c r="H115" s="681"/>
      <c r="I115" s="681"/>
      <c r="J115" s="681"/>
      <c r="K115" s="681"/>
      <c r="L115" s="681"/>
      <c r="M115" s="681"/>
      <c r="N115" s="681"/>
    </row>
    <row r="125" s="514" customFormat="1" spans="18:79">
      <c r="R125" s="515"/>
      <c r="Y125" s="516"/>
      <c r="AB125" s="517"/>
      <c r="AC125" s="517"/>
      <c r="AD125" s="517"/>
      <c r="AE125" s="517"/>
      <c r="AF125" s="517"/>
      <c r="AG125" s="517"/>
      <c r="AH125" s="517"/>
      <c r="AI125" s="517"/>
      <c r="AJ125" s="517"/>
      <c r="AK125" s="517"/>
      <c r="AL125" s="517"/>
      <c r="AM125" s="517"/>
      <c r="AN125" s="518"/>
      <c r="AO125" s="518"/>
      <c r="AP125" s="518"/>
      <c r="AQ125" s="518"/>
      <c r="AR125" s="518"/>
      <c r="AS125" s="518"/>
      <c r="AT125" s="518"/>
      <c r="AU125" s="518"/>
      <c r="AV125" s="518"/>
      <c r="AW125" s="518"/>
      <c r="AX125" s="518"/>
      <c r="AY125" s="518"/>
      <c r="AZ125" s="518"/>
      <c r="BA125" s="518"/>
      <c r="BB125" s="518"/>
      <c r="BC125" s="518"/>
      <c r="BD125" s="519"/>
      <c r="BE125" s="519"/>
      <c r="BF125" s="519"/>
      <c r="BG125" s="519"/>
      <c r="BH125" s="519"/>
      <c r="BI125" s="519"/>
      <c r="BJ125" s="519"/>
      <c r="BK125" s="519"/>
      <c r="BL125" s="519"/>
      <c r="BM125" s="519"/>
      <c r="BN125" s="519"/>
      <c r="BO125" s="519"/>
      <c r="BP125" s="519"/>
      <c r="BQ125" s="519"/>
      <c r="BR125" s="519"/>
      <c r="BS125" s="519"/>
      <c r="BT125" s="519"/>
      <c r="BU125" s="519"/>
      <c r="BV125" s="519"/>
      <c r="BW125" s="519"/>
      <c r="BX125" s="519"/>
      <c r="BY125" s="519"/>
      <c r="BZ125" s="519"/>
      <c r="CA125" s="519"/>
    </row>
    <row r="126" s="514" customFormat="1" spans="18:79">
      <c r="R126" s="515"/>
      <c r="Y126" s="516"/>
      <c r="AB126" s="517"/>
      <c r="AC126" s="517"/>
      <c r="AD126" s="517"/>
      <c r="AE126" s="517"/>
      <c r="AF126" s="517"/>
      <c r="AG126" s="517"/>
      <c r="AH126" s="517"/>
      <c r="AI126" s="517"/>
      <c r="AJ126" s="517"/>
      <c r="AK126" s="517"/>
      <c r="AL126" s="517"/>
      <c r="AM126" s="517"/>
      <c r="AN126" s="518"/>
      <c r="AO126" s="518"/>
      <c r="AP126" s="518"/>
      <c r="AQ126" s="518"/>
      <c r="AR126" s="518"/>
      <c r="AS126" s="518"/>
      <c r="AT126" s="518"/>
      <c r="AU126" s="518"/>
      <c r="AV126" s="518"/>
      <c r="AW126" s="518"/>
      <c r="AX126" s="518"/>
      <c r="AY126" s="518"/>
      <c r="AZ126" s="518"/>
      <c r="BA126" s="518"/>
      <c r="BB126" s="518"/>
      <c r="BC126" s="518"/>
      <c r="BD126" s="519"/>
      <c r="BE126" s="519"/>
      <c r="BF126" s="519"/>
      <c r="BG126" s="519"/>
      <c r="BH126" s="519"/>
      <c r="BI126" s="519"/>
      <c r="BJ126" s="519"/>
      <c r="BK126" s="519"/>
      <c r="BL126" s="519"/>
      <c r="BM126" s="519"/>
      <c r="BN126" s="519"/>
      <c r="BO126" s="519"/>
      <c r="BP126" s="519"/>
      <c r="BQ126" s="519"/>
      <c r="BR126" s="519"/>
      <c r="BS126" s="519"/>
      <c r="BT126" s="519"/>
      <c r="BU126" s="519"/>
      <c r="BV126" s="519"/>
      <c r="BW126" s="519"/>
      <c r="BX126" s="519"/>
      <c r="BY126" s="519"/>
      <c r="BZ126" s="519"/>
      <c r="CA126" s="519"/>
    </row>
    <row r="127" s="514" customFormat="1" spans="18:79">
      <c r="R127" s="515"/>
      <c r="Y127" s="516"/>
      <c r="AB127" s="517"/>
      <c r="AC127" s="517"/>
      <c r="AD127" s="517"/>
      <c r="AE127" s="517"/>
      <c r="AF127" s="517"/>
      <c r="AG127" s="517"/>
      <c r="AH127" s="517"/>
      <c r="AI127" s="517"/>
      <c r="AJ127" s="517"/>
      <c r="AK127" s="517"/>
      <c r="AL127" s="517"/>
      <c r="AM127" s="517"/>
      <c r="AN127" s="518"/>
      <c r="AO127" s="518"/>
      <c r="AP127" s="518"/>
      <c r="AQ127" s="518"/>
      <c r="AR127" s="518"/>
      <c r="AS127" s="518"/>
      <c r="AT127" s="518"/>
      <c r="AU127" s="518"/>
      <c r="AV127" s="518"/>
      <c r="AW127" s="518"/>
      <c r="AX127" s="518"/>
      <c r="AY127" s="518"/>
      <c r="AZ127" s="518"/>
      <c r="BA127" s="518"/>
      <c r="BB127" s="518"/>
      <c r="BC127" s="518"/>
      <c r="BD127" s="519"/>
      <c r="BE127" s="519"/>
      <c r="BF127" s="519"/>
      <c r="BG127" s="519"/>
      <c r="BH127" s="519"/>
      <c r="BI127" s="519"/>
      <c r="BJ127" s="519"/>
      <c r="BK127" s="519"/>
      <c r="BL127" s="519"/>
      <c r="BM127" s="519"/>
      <c r="BN127" s="519"/>
      <c r="BO127" s="519"/>
      <c r="BP127" s="519"/>
      <c r="BQ127" s="519"/>
      <c r="BR127" s="519"/>
      <c r="BS127" s="519"/>
      <c r="BT127" s="519"/>
      <c r="BU127" s="519"/>
      <c r="BV127" s="519"/>
      <c r="BW127" s="519"/>
      <c r="BX127" s="519"/>
      <c r="BY127" s="519"/>
      <c r="BZ127" s="519"/>
      <c r="CA127" s="519"/>
    </row>
    <row r="128" s="514" customFormat="1" spans="18:79">
      <c r="R128" s="515"/>
      <c r="Y128" s="516"/>
      <c r="AB128" s="517"/>
      <c r="AC128" s="517"/>
      <c r="AD128" s="517"/>
      <c r="AE128" s="517"/>
      <c r="AF128" s="517"/>
      <c r="AG128" s="517"/>
      <c r="AH128" s="517"/>
      <c r="AI128" s="517"/>
      <c r="AJ128" s="517"/>
      <c r="AK128" s="517"/>
      <c r="AL128" s="517"/>
      <c r="AM128" s="517"/>
      <c r="AN128" s="518"/>
      <c r="AO128" s="518"/>
      <c r="AP128" s="518"/>
      <c r="AQ128" s="518"/>
      <c r="AR128" s="518"/>
      <c r="AS128" s="518"/>
      <c r="AT128" s="518"/>
      <c r="AU128" s="518"/>
      <c r="AV128" s="518"/>
      <c r="AW128" s="518"/>
      <c r="AX128" s="518"/>
      <c r="AY128" s="518"/>
      <c r="AZ128" s="518"/>
      <c r="BA128" s="518"/>
      <c r="BB128" s="518"/>
      <c r="BC128" s="518"/>
      <c r="BD128" s="519"/>
      <c r="BE128" s="519"/>
      <c r="BF128" s="519"/>
      <c r="BG128" s="519"/>
      <c r="BH128" s="519"/>
      <c r="BI128" s="519"/>
      <c r="BJ128" s="519"/>
      <c r="BK128" s="519"/>
      <c r="BL128" s="519"/>
      <c r="BM128" s="519"/>
      <c r="BN128" s="519"/>
      <c r="BO128" s="519"/>
      <c r="BP128" s="519"/>
      <c r="BQ128" s="519"/>
      <c r="BR128" s="519"/>
      <c r="BS128" s="519"/>
      <c r="BT128" s="519"/>
      <c r="BU128" s="519"/>
      <c r="BV128" s="519"/>
      <c r="BW128" s="519"/>
      <c r="BX128" s="519"/>
      <c r="BY128" s="519"/>
      <c r="BZ128" s="519"/>
      <c r="CA128" s="519"/>
    </row>
    <row r="129" s="514" customFormat="1" spans="18:79">
      <c r="R129" s="515"/>
      <c r="Y129" s="516"/>
      <c r="AB129" s="517"/>
      <c r="AC129" s="517"/>
      <c r="AD129" s="517"/>
      <c r="AE129" s="517"/>
      <c r="AF129" s="517"/>
      <c r="AG129" s="517"/>
      <c r="AH129" s="517"/>
      <c r="AI129" s="517"/>
      <c r="AJ129" s="517"/>
      <c r="AK129" s="517"/>
      <c r="AL129" s="517"/>
      <c r="AM129" s="517"/>
      <c r="AN129" s="518"/>
      <c r="AO129" s="518"/>
      <c r="AP129" s="518"/>
      <c r="AQ129" s="518"/>
      <c r="AR129" s="518"/>
      <c r="AS129" s="518"/>
      <c r="AT129" s="518"/>
      <c r="AU129" s="518"/>
      <c r="AV129" s="518"/>
      <c r="AW129" s="518"/>
      <c r="AX129" s="518"/>
      <c r="AY129" s="518"/>
      <c r="AZ129" s="518"/>
      <c r="BA129" s="518"/>
      <c r="BB129" s="518"/>
      <c r="BC129" s="518"/>
      <c r="BD129" s="519"/>
      <c r="BE129" s="519"/>
      <c r="BF129" s="519"/>
      <c r="BG129" s="519"/>
      <c r="BH129" s="519"/>
      <c r="BI129" s="519"/>
      <c r="BJ129" s="519"/>
      <c r="BK129" s="519"/>
      <c r="BL129" s="519"/>
      <c r="BM129" s="519"/>
      <c r="BN129" s="519"/>
      <c r="BO129" s="519"/>
      <c r="BP129" s="519"/>
      <c r="BQ129" s="519"/>
      <c r="BR129" s="519"/>
      <c r="BS129" s="519"/>
      <c r="BT129" s="519"/>
      <c r="BU129" s="519"/>
      <c r="BV129" s="519"/>
      <c r="BW129" s="519"/>
      <c r="BX129" s="519"/>
      <c r="BY129" s="519"/>
      <c r="BZ129" s="519"/>
      <c r="CA129" s="519"/>
    </row>
    <row r="130" s="514" customFormat="1" spans="18:79">
      <c r="R130" s="515"/>
      <c r="Y130" s="516"/>
      <c r="AB130" s="517"/>
      <c r="AC130" s="517"/>
      <c r="AD130" s="517"/>
      <c r="AE130" s="517"/>
      <c r="AF130" s="517"/>
      <c r="AG130" s="517"/>
      <c r="AH130" s="517"/>
      <c r="AI130" s="517"/>
      <c r="AJ130" s="517"/>
      <c r="AK130" s="517"/>
      <c r="AL130" s="517"/>
      <c r="AM130" s="517"/>
      <c r="AN130" s="518"/>
      <c r="AO130" s="518"/>
      <c r="AP130" s="518"/>
      <c r="AQ130" s="518"/>
      <c r="AR130" s="518"/>
      <c r="AS130" s="518"/>
      <c r="AT130" s="518"/>
      <c r="AU130" s="518"/>
      <c r="AV130" s="518"/>
      <c r="AW130" s="518"/>
      <c r="AX130" s="518"/>
      <c r="AY130" s="518"/>
      <c r="AZ130" s="518"/>
      <c r="BA130" s="518"/>
      <c r="BB130" s="518"/>
      <c r="BC130" s="518"/>
      <c r="BD130" s="519"/>
      <c r="BE130" s="519"/>
      <c r="BF130" s="519"/>
      <c r="BG130" s="519"/>
      <c r="BH130" s="519"/>
      <c r="BI130" s="519"/>
      <c r="BJ130" s="519"/>
      <c r="BK130" s="519"/>
      <c r="BL130" s="519"/>
      <c r="BM130" s="519"/>
      <c r="BN130" s="519"/>
      <c r="BO130" s="519"/>
      <c r="BP130" s="519"/>
      <c r="BQ130" s="519"/>
      <c r="BR130" s="519"/>
      <c r="BS130" s="519"/>
      <c r="BT130" s="519"/>
      <c r="BU130" s="519"/>
      <c r="BV130" s="519"/>
      <c r="BW130" s="519"/>
      <c r="BX130" s="519"/>
      <c r="BY130" s="519"/>
      <c r="BZ130" s="519"/>
      <c r="CA130" s="519"/>
    </row>
    <row r="131" s="514" customFormat="1" spans="18:79">
      <c r="R131" s="515"/>
      <c r="Y131" s="516"/>
      <c r="AB131" s="517"/>
      <c r="AC131" s="517"/>
      <c r="AD131" s="517"/>
      <c r="AE131" s="517"/>
      <c r="AF131" s="517"/>
      <c r="AG131" s="517"/>
      <c r="AH131" s="517"/>
      <c r="AI131" s="517"/>
      <c r="AJ131" s="517"/>
      <c r="AK131" s="517"/>
      <c r="AL131" s="517"/>
      <c r="AM131" s="517"/>
      <c r="AN131" s="518"/>
      <c r="AO131" s="518"/>
      <c r="AP131" s="518"/>
      <c r="AQ131" s="518"/>
      <c r="AR131" s="518"/>
      <c r="AS131" s="518"/>
      <c r="AT131" s="518"/>
      <c r="AU131" s="518"/>
      <c r="AV131" s="518"/>
      <c r="AW131" s="518"/>
      <c r="AX131" s="518"/>
      <c r="AY131" s="518"/>
      <c r="AZ131" s="518"/>
      <c r="BA131" s="518"/>
      <c r="BB131" s="518"/>
      <c r="BC131" s="518"/>
      <c r="BD131" s="519"/>
      <c r="BE131" s="519"/>
      <c r="BF131" s="519"/>
      <c r="BG131" s="519"/>
      <c r="BH131" s="519"/>
      <c r="BI131" s="519"/>
      <c r="BJ131" s="519"/>
      <c r="BK131" s="519"/>
      <c r="BL131" s="519"/>
      <c r="BM131" s="519"/>
      <c r="BN131" s="519"/>
      <c r="BO131" s="519"/>
      <c r="BP131" s="519"/>
      <c r="BQ131" s="519"/>
      <c r="BR131" s="519"/>
      <c r="BS131" s="519"/>
      <c r="BT131" s="519"/>
      <c r="BU131" s="519"/>
      <c r="BV131" s="519"/>
      <c r="BW131" s="519"/>
      <c r="BX131" s="519"/>
      <c r="BY131" s="519"/>
      <c r="BZ131" s="519"/>
      <c r="CA131" s="519"/>
    </row>
    <row r="132" s="514" customFormat="1" spans="18:79">
      <c r="R132" s="515"/>
      <c r="Y132" s="516"/>
      <c r="AB132" s="517"/>
      <c r="AC132" s="517"/>
      <c r="AD132" s="517"/>
      <c r="AE132" s="517"/>
      <c r="AF132" s="517"/>
      <c r="AG132" s="517"/>
      <c r="AH132" s="517"/>
      <c r="AI132" s="517"/>
      <c r="AJ132" s="517"/>
      <c r="AK132" s="517"/>
      <c r="AL132" s="517"/>
      <c r="AM132" s="517"/>
      <c r="AN132" s="518"/>
      <c r="AO132" s="518"/>
      <c r="AP132" s="518"/>
      <c r="AQ132" s="518"/>
      <c r="AR132" s="518"/>
      <c r="AS132" s="518"/>
      <c r="AT132" s="518"/>
      <c r="AU132" s="518"/>
      <c r="AV132" s="518"/>
      <c r="AW132" s="518"/>
      <c r="AX132" s="518"/>
      <c r="AY132" s="518"/>
      <c r="AZ132" s="518"/>
      <c r="BA132" s="518"/>
      <c r="BB132" s="518"/>
      <c r="BC132" s="518"/>
      <c r="BD132" s="519"/>
      <c r="BE132" s="519"/>
      <c r="BF132" s="519"/>
      <c r="BG132" s="519"/>
      <c r="BH132" s="519"/>
      <c r="BI132" s="519"/>
      <c r="BJ132" s="519"/>
      <c r="BK132" s="519"/>
      <c r="BL132" s="519"/>
      <c r="BM132" s="519"/>
      <c r="BN132" s="519"/>
      <c r="BO132" s="519"/>
      <c r="BP132" s="519"/>
      <c r="BQ132" s="519"/>
      <c r="BR132" s="519"/>
      <c r="BS132" s="519"/>
      <c r="BT132" s="519"/>
      <c r="BU132" s="519"/>
      <c r="BV132" s="519"/>
      <c r="BW132" s="519"/>
      <c r="BX132" s="519"/>
      <c r="BY132" s="519"/>
      <c r="BZ132" s="519"/>
      <c r="CA132" s="519"/>
    </row>
    <row r="133" s="514" customFormat="1" spans="18:79">
      <c r="R133" s="515"/>
      <c r="Y133" s="516"/>
      <c r="AB133" s="517"/>
      <c r="AC133" s="517"/>
      <c r="AD133" s="517"/>
      <c r="AE133" s="517"/>
      <c r="AF133" s="517"/>
      <c r="AG133" s="517"/>
      <c r="AH133" s="517"/>
      <c r="AI133" s="517"/>
      <c r="AJ133" s="517"/>
      <c r="AK133" s="517"/>
      <c r="AL133" s="517"/>
      <c r="AM133" s="517"/>
      <c r="AN133" s="518"/>
      <c r="AO133" s="518"/>
      <c r="AP133" s="518"/>
      <c r="AQ133" s="518"/>
      <c r="AR133" s="518"/>
      <c r="AS133" s="518"/>
      <c r="AT133" s="518"/>
      <c r="AU133" s="518"/>
      <c r="AV133" s="518"/>
      <c r="AW133" s="518"/>
      <c r="AX133" s="518"/>
      <c r="AY133" s="518"/>
      <c r="AZ133" s="518"/>
      <c r="BA133" s="518"/>
      <c r="BB133" s="518"/>
      <c r="BC133" s="518"/>
      <c r="BD133" s="519"/>
      <c r="BE133" s="519"/>
      <c r="BF133" s="519"/>
      <c r="BG133" s="519"/>
      <c r="BH133" s="519"/>
      <c r="BI133" s="519"/>
      <c r="BJ133" s="519"/>
      <c r="BK133" s="519"/>
      <c r="BL133" s="519"/>
      <c r="BM133" s="519"/>
      <c r="BN133" s="519"/>
      <c r="BO133" s="519"/>
      <c r="BP133" s="519"/>
      <c r="BQ133" s="519"/>
      <c r="BR133" s="519"/>
      <c r="BS133" s="519"/>
      <c r="BT133" s="519"/>
      <c r="BU133" s="519"/>
      <c r="BV133" s="519"/>
      <c r="BW133" s="519"/>
      <c r="BX133" s="519"/>
      <c r="BY133" s="519"/>
      <c r="BZ133" s="519"/>
      <c r="CA133" s="519"/>
    </row>
    <row r="134" s="514" customFormat="1" spans="18:79">
      <c r="R134" s="515"/>
      <c r="Y134" s="516"/>
      <c r="AB134" s="517"/>
      <c r="AC134" s="517"/>
      <c r="AD134" s="517"/>
      <c r="AE134" s="517"/>
      <c r="AF134" s="517"/>
      <c r="AG134" s="517"/>
      <c r="AH134" s="517"/>
      <c r="AI134" s="517"/>
      <c r="AJ134" s="517"/>
      <c r="AK134" s="517"/>
      <c r="AL134" s="517"/>
      <c r="AM134" s="517"/>
      <c r="AN134" s="518"/>
      <c r="AO134" s="518"/>
      <c r="AP134" s="518"/>
      <c r="AQ134" s="518"/>
      <c r="AR134" s="518"/>
      <c r="AS134" s="518"/>
      <c r="AT134" s="518"/>
      <c r="AU134" s="518"/>
      <c r="AV134" s="518"/>
      <c r="AW134" s="518"/>
      <c r="AX134" s="518"/>
      <c r="AY134" s="518"/>
      <c r="AZ134" s="518"/>
      <c r="BA134" s="518"/>
      <c r="BB134" s="518"/>
      <c r="BC134" s="518"/>
      <c r="BD134" s="519"/>
      <c r="BE134" s="519"/>
      <c r="BF134" s="519"/>
      <c r="BG134" s="519"/>
      <c r="BH134" s="519"/>
      <c r="BI134" s="519"/>
      <c r="BJ134" s="519"/>
      <c r="BK134" s="519"/>
      <c r="BL134" s="519"/>
      <c r="BM134" s="519"/>
      <c r="BN134" s="519"/>
      <c r="BO134" s="519"/>
      <c r="BP134" s="519"/>
      <c r="BQ134" s="519"/>
      <c r="BR134" s="519"/>
      <c r="BS134" s="519"/>
      <c r="BT134" s="519"/>
      <c r="BU134" s="519"/>
      <c r="BV134" s="519"/>
      <c r="BW134" s="519"/>
      <c r="BX134" s="519"/>
      <c r="BY134" s="519"/>
      <c r="BZ134" s="519"/>
      <c r="CA134" s="519"/>
    </row>
    <row r="135" s="514" customFormat="1" spans="18:79">
      <c r="R135" s="515"/>
      <c r="Y135" s="516"/>
      <c r="AB135" s="517"/>
      <c r="AC135" s="517"/>
      <c r="AD135" s="517"/>
      <c r="AE135" s="517"/>
      <c r="AF135" s="517"/>
      <c r="AG135" s="517"/>
      <c r="AH135" s="517"/>
      <c r="AI135" s="517"/>
      <c r="AJ135" s="517"/>
      <c r="AK135" s="517"/>
      <c r="AL135" s="517"/>
      <c r="AM135" s="517"/>
      <c r="AN135" s="518"/>
      <c r="AO135" s="518"/>
      <c r="AP135" s="518"/>
      <c r="AQ135" s="518"/>
      <c r="AR135" s="518"/>
      <c r="AS135" s="518"/>
      <c r="AT135" s="518"/>
      <c r="AU135" s="518"/>
      <c r="AV135" s="518"/>
      <c r="AW135" s="518"/>
      <c r="AX135" s="518"/>
      <c r="AY135" s="518"/>
      <c r="AZ135" s="518"/>
      <c r="BA135" s="518"/>
      <c r="BB135" s="518"/>
      <c r="BC135" s="518"/>
      <c r="BD135" s="519"/>
      <c r="BE135" s="519"/>
      <c r="BF135" s="519"/>
      <c r="BG135" s="519"/>
      <c r="BH135" s="519"/>
      <c r="BI135" s="519"/>
      <c r="BJ135" s="519"/>
      <c r="BK135" s="519"/>
      <c r="BL135" s="519"/>
      <c r="BM135" s="519"/>
      <c r="BN135" s="519"/>
      <c r="BO135" s="519"/>
      <c r="BP135" s="519"/>
      <c r="BQ135" s="519"/>
      <c r="BR135" s="519"/>
      <c r="BS135" s="519"/>
      <c r="BT135" s="519"/>
      <c r="BU135" s="519"/>
      <c r="BV135" s="519"/>
      <c r="BW135" s="519"/>
      <c r="BX135" s="519"/>
      <c r="BY135" s="519"/>
      <c r="BZ135" s="519"/>
      <c r="CA135" s="519"/>
    </row>
    <row r="136" s="514" customFormat="1" spans="18:79">
      <c r="R136" s="515"/>
      <c r="Y136" s="516"/>
      <c r="AB136" s="517"/>
      <c r="AC136" s="517"/>
      <c r="AD136" s="517"/>
      <c r="AE136" s="517"/>
      <c r="AF136" s="517"/>
      <c r="AG136" s="517"/>
      <c r="AH136" s="517"/>
      <c r="AI136" s="517"/>
      <c r="AJ136" s="517"/>
      <c r="AK136" s="517"/>
      <c r="AL136" s="517"/>
      <c r="AM136" s="517"/>
      <c r="AN136" s="518"/>
      <c r="AO136" s="518"/>
      <c r="AP136" s="518"/>
      <c r="AQ136" s="518"/>
      <c r="AR136" s="518"/>
      <c r="AS136" s="518"/>
      <c r="AT136" s="518"/>
      <c r="AU136" s="518"/>
      <c r="AV136" s="518"/>
      <c r="AW136" s="518"/>
      <c r="AX136" s="518"/>
      <c r="AY136" s="518"/>
      <c r="AZ136" s="518"/>
      <c r="BA136" s="518"/>
      <c r="BB136" s="518"/>
      <c r="BC136" s="518"/>
      <c r="BD136" s="519"/>
      <c r="BE136" s="519"/>
      <c r="BF136" s="519"/>
      <c r="BG136" s="519"/>
      <c r="BH136" s="519"/>
      <c r="BI136" s="519"/>
      <c r="BJ136" s="519"/>
      <c r="BK136" s="519"/>
      <c r="BL136" s="519"/>
      <c r="BM136" s="519"/>
      <c r="BN136" s="519"/>
      <c r="BO136" s="519"/>
      <c r="BP136" s="519"/>
      <c r="BQ136" s="519"/>
      <c r="BR136" s="519"/>
      <c r="BS136" s="519"/>
      <c r="BT136" s="519"/>
      <c r="BU136" s="519"/>
      <c r="BV136" s="519"/>
      <c r="BW136" s="519"/>
      <c r="BX136" s="519"/>
      <c r="BY136" s="519"/>
      <c r="BZ136" s="519"/>
      <c r="CA136" s="519"/>
    </row>
    <row r="137" s="514" customFormat="1" spans="18:79">
      <c r="R137" s="515"/>
      <c r="Y137" s="516"/>
      <c r="AB137" s="517"/>
      <c r="AC137" s="517"/>
      <c r="AD137" s="517"/>
      <c r="AE137" s="517"/>
      <c r="AF137" s="517"/>
      <c r="AG137" s="517"/>
      <c r="AH137" s="517"/>
      <c r="AI137" s="517"/>
      <c r="AJ137" s="517"/>
      <c r="AK137" s="517"/>
      <c r="AL137" s="517"/>
      <c r="AM137" s="517"/>
      <c r="AN137" s="518"/>
      <c r="AO137" s="518"/>
      <c r="AP137" s="518"/>
      <c r="AQ137" s="518"/>
      <c r="AR137" s="518"/>
      <c r="AS137" s="518"/>
      <c r="AT137" s="518"/>
      <c r="AU137" s="518"/>
      <c r="AV137" s="518"/>
      <c r="AW137" s="518"/>
      <c r="AX137" s="518"/>
      <c r="AY137" s="518"/>
      <c r="AZ137" s="518"/>
      <c r="BA137" s="518"/>
      <c r="BB137" s="518"/>
      <c r="BC137" s="518"/>
      <c r="BD137" s="519"/>
      <c r="BE137" s="519"/>
      <c r="BF137" s="519"/>
      <c r="BG137" s="519"/>
      <c r="BH137" s="519"/>
      <c r="BI137" s="519"/>
      <c r="BJ137" s="519"/>
      <c r="BK137" s="519"/>
      <c r="BL137" s="519"/>
      <c r="BM137" s="519"/>
      <c r="BN137" s="519"/>
      <c r="BO137" s="519"/>
      <c r="BP137" s="519"/>
      <c r="BQ137" s="519"/>
      <c r="BR137" s="519"/>
      <c r="BS137" s="519"/>
      <c r="BT137" s="519"/>
      <c r="BU137" s="519"/>
      <c r="BV137" s="519"/>
      <c r="BW137" s="519"/>
      <c r="BX137" s="519"/>
      <c r="BY137" s="519"/>
      <c r="BZ137" s="519"/>
      <c r="CA137" s="519"/>
    </row>
    <row r="138" s="514" customFormat="1" spans="18:79">
      <c r="R138" s="515"/>
      <c r="Y138" s="516"/>
      <c r="AB138" s="517"/>
      <c r="AC138" s="517"/>
      <c r="AD138" s="517"/>
      <c r="AE138" s="517"/>
      <c r="AF138" s="517"/>
      <c r="AG138" s="517"/>
      <c r="AH138" s="517"/>
      <c r="AI138" s="517"/>
      <c r="AJ138" s="517"/>
      <c r="AK138" s="517"/>
      <c r="AL138" s="517"/>
      <c r="AM138" s="517"/>
      <c r="AN138" s="518"/>
      <c r="AO138" s="518"/>
      <c r="AP138" s="518"/>
      <c r="AQ138" s="518"/>
      <c r="AR138" s="518"/>
      <c r="AS138" s="518"/>
      <c r="AT138" s="518"/>
      <c r="AU138" s="518"/>
      <c r="AV138" s="518"/>
      <c r="AW138" s="518"/>
      <c r="AX138" s="518"/>
      <c r="AY138" s="518"/>
      <c r="AZ138" s="518"/>
      <c r="BA138" s="518"/>
      <c r="BB138" s="518"/>
      <c r="BC138" s="518"/>
      <c r="BD138" s="519"/>
      <c r="BE138" s="519"/>
      <c r="BF138" s="519"/>
      <c r="BG138" s="519"/>
      <c r="BH138" s="519"/>
      <c r="BI138" s="519"/>
      <c r="BJ138" s="519"/>
      <c r="BK138" s="519"/>
      <c r="BL138" s="519"/>
      <c r="BM138" s="519"/>
      <c r="BN138" s="519"/>
      <c r="BO138" s="519"/>
      <c r="BP138" s="519"/>
      <c r="BQ138" s="519"/>
      <c r="BR138" s="519"/>
      <c r="BS138" s="519"/>
      <c r="BT138" s="519"/>
      <c r="BU138" s="519"/>
      <c r="BV138" s="519"/>
      <c r="BW138" s="519"/>
      <c r="BX138" s="519"/>
      <c r="BY138" s="519"/>
      <c r="BZ138" s="519"/>
      <c r="CA138" s="519"/>
    </row>
    <row r="139" s="514" customFormat="1" spans="18:79">
      <c r="R139" s="515"/>
      <c r="Y139" s="516"/>
      <c r="AB139" s="517"/>
      <c r="AC139" s="517"/>
      <c r="AD139" s="517"/>
      <c r="AE139" s="517"/>
      <c r="AF139" s="517"/>
      <c r="AG139" s="517"/>
      <c r="AH139" s="517"/>
      <c r="AI139" s="517"/>
      <c r="AJ139" s="517"/>
      <c r="AK139" s="517"/>
      <c r="AL139" s="517"/>
      <c r="AM139" s="517"/>
      <c r="AN139" s="518"/>
      <c r="AO139" s="518"/>
      <c r="AP139" s="518"/>
      <c r="AQ139" s="518"/>
      <c r="AR139" s="518"/>
      <c r="AS139" s="518"/>
      <c r="AT139" s="518"/>
      <c r="AU139" s="518"/>
      <c r="AV139" s="518"/>
      <c r="AW139" s="518"/>
      <c r="AX139" s="518"/>
      <c r="AY139" s="518"/>
      <c r="AZ139" s="518"/>
      <c r="BA139" s="518"/>
      <c r="BB139" s="518"/>
      <c r="BC139" s="518"/>
      <c r="BD139" s="519"/>
      <c r="BE139" s="519"/>
      <c r="BF139" s="519"/>
      <c r="BG139" s="519"/>
      <c r="BH139" s="519"/>
      <c r="BI139" s="519"/>
      <c r="BJ139" s="519"/>
      <c r="BK139" s="519"/>
      <c r="BL139" s="519"/>
      <c r="BM139" s="519"/>
      <c r="BN139" s="519"/>
      <c r="BO139" s="519"/>
      <c r="BP139" s="519"/>
      <c r="BQ139" s="519"/>
      <c r="BR139" s="519"/>
      <c r="BS139" s="519"/>
      <c r="BT139" s="519"/>
      <c r="BU139" s="519"/>
      <c r="BV139" s="519"/>
      <c r="BW139" s="519"/>
      <c r="BX139" s="519"/>
      <c r="BY139" s="519"/>
      <c r="BZ139" s="519"/>
      <c r="CA139" s="519"/>
    </row>
    <row r="140" s="514" customFormat="1" spans="18:79">
      <c r="R140" s="515"/>
      <c r="Y140" s="516"/>
      <c r="AB140" s="517"/>
      <c r="AC140" s="517"/>
      <c r="AD140" s="517"/>
      <c r="AE140" s="517"/>
      <c r="AF140" s="517"/>
      <c r="AG140" s="517"/>
      <c r="AH140" s="517"/>
      <c r="AI140" s="517"/>
      <c r="AJ140" s="517"/>
      <c r="AK140" s="517"/>
      <c r="AL140" s="517"/>
      <c r="AM140" s="517"/>
      <c r="AN140" s="518"/>
      <c r="AO140" s="518"/>
      <c r="AP140" s="518"/>
      <c r="AQ140" s="518"/>
      <c r="AR140" s="518"/>
      <c r="AS140" s="518"/>
      <c r="AT140" s="518"/>
      <c r="AU140" s="518"/>
      <c r="AV140" s="518"/>
      <c r="AW140" s="518"/>
      <c r="AX140" s="518"/>
      <c r="AY140" s="518"/>
      <c r="AZ140" s="518"/>
      <c r="BA140" s="518"/>
      <c r="BB140" s="518"/>
      <c r="BC140" s="518"/>
      <c r="BD140" s="519"/>
      <c r="BE140" s="519"/>
      <c r="BF140" s="519"/>
      <c r="BG140" s="519"/>
      <c r="BH140" s="519"/>
      <c r="BI140" s="519"/>
      <c r="BJ140" s="519"/>
      <c r="BK140" s="519"/>
      <c r="BL140" s="519"/>
      <c r="BM140" s="519"/>
      <c r="BN140" s="519"/>
      <c r="BO140" s="519"/>
      <c r="BP140" s="519"/>
      <c r="BQ140" s="519"/>
      <c r="BR140" s="519"/>
      <c r="BS140" s="519"/>
      <c r="BT140" s="519"/>
      <c r="BU140" s="519"/>
      <c r="BV140" s="519"/>
      <c r="BW140" s="519"/>
      <c r="BX140" s="519"/>
      <c r="BY140" s="519"/>
      <c r="BZ140" s="519"/>
      <c r="CA140" s="519"/>
    </row>
    <row r="141" s="514" customFormat="1" spans="18:79">
      <c r="R141" s="515"/>
      <c r="Y141" s="516"/>
      <c r="AB141" s="517"/>
      <c r="AC141" s="517"/>
      <c r="AD141" s="517"/>
      <c r="AE141" s="517"/>
      <c r="AF141" s="517"/>
      <c r="AG141" s="517"/>
      <c r="AH141" s="517"/>
      <c r="AI141" s="517"/>
      <c r="AJ141" s="517"/>
      <c r="AK141" s="517"/>
      <c r="AL141" s="517"/>
      <c r="AM141" s="517"/>
      <c r="AN141" s="518"/>
      <c r="AO141" s="518"/>
      <c r="AP141" s="518"/>
      <c r="AQ141" s="518"/>
      <c r="AR141" s="518"/>
      <c r="AS141" s="518"/>
      <c r="AT141" s="518"/>
      <c r="AU141" s="518"/>
      <c r="AV141" s="518"/>
      <c r="AW141" s="518"/>
      <c r="AX141" s="518"/>
      <c r="AY141" s="518"/>
      <c r="AZ141" s="518"/>
      <c r="BA141" s="518"/>
      <c r="BB141" s="518"/>
      <c r="BC141" s="518"/>
      <c r="BD141" s="519"/>
      <c r="BE141" s="519"/>
      <c r="BF141" s="519"/>
      <c r="BG141" s="519"/>
      <c r="BH141" s="519"/>
      <c r="BI141" s="519"/>
      <c r="BJ141" s="519"/>
      <c r="BK141" s="519"/>
      <c r="BL141" s="519"/>
      <c r="BM141" s="519"/>
      <c r="BN141" s="519"/>
      <c r="BO141" s="519"/>
      <c r="BP141" s="519"/>
      <c r="BQ141" s="519"/>
      <c r="BR141" s="519"/>
      <c r="BS141" s="519"/>
      <c r="BT141" s="519"/>
      <c r="BU141" s="519"/>
      <c r="BV141" s="519"/>
      <c r="BW141" s="519"/>
      <c r="BX141" s="519"/>
      <c r="BY141" s="519"/>
      <c r="BZ141" s="519"/>
      <c r="CA141" s="519"/>
    </row>
    <row r="142" s="514" customFormat="1" spans="18:79">
      <c r="R142" s="515"/>
      <c r="Y142" s="516"/>
      <c r="AB142" s="517"/>
      <c r="AC142" s="517"/>
      <c r="AD142" s="517"/>
      <c r="AE142" s="517"/>
      <c r="AF142" s="517"/>
      <c r="AG142" s="517"/>
      <c r="AH142" s="517"/>
      <c r="AI142" s="517"/>
      <c r="AJ142" s="517"/>
      <c r="AK142" s="517"/>
      <c r="AL142" s="517"/>
      <c r="AM142" s="517"/>
      <c r="AN142" s="518"/>
      <c r="AO142" s="518"/>
      <c r="AP142" s="518"/>
      <c r="AQ142" s="518"/>
      <c r="AR142" s="518"/>
      <c r="AS142" s="518"/>
      <c r="AT142" s="518"/>
      <c r="AU142" s="518"/>
      <c r="AV142" s="518"/>
      <c r="AW142" s="518"/>
      <c r="AX142" s="518"/>
      <c r="AY142" s="518"/>
      <c r="AZ142" s="518"/>
      <c r="BA142" s="518"/>
      <c r="BB142" s="518"/>
      <c r="BC142" s="518"/>
      <c r="BD142" s="519"/>
      <c r="BE142" s="519"/>
      <c r="BF142" s="519"/>
      <c r="BG142" s="519"/>
      <c r="BH142" s="519"/>
      <c r="BI142" s="519"/>
      <c r="BJ142" s="519"/>
      <c r="BK142" s="519"/>
      <c r="BL142" s="519"/>
      <c r="BM142" s="519"/>
      <c r="BN142" s="519"/>
      <c r="BO142" s="519"/>
      <c r="BP142" s="519"/>
      <c r="BQ142" s="519"/>
      <c r="BR142" s="519"/>
      <c r="BS142" s="519"/>
      <c r="BT142" s="519"/>
      <c r="BU142" s="519"/>
      <c r="BV142" s="519"/>
      <c r="BW142" s="519"/>
      <c r="BX142" s="519"/>
      <c r="BY142" s="519"/>
      <c r="BZ142" s="519"/>
      <c r="CA142" s="519"/>
    </row>
    <row r="143" s="514" customFormat="1" spans="18:79">
      <c r="R143" s="515"/>
      <c r="Y143" s="516"/>
      <c r="AB143" s="517"/>
      <c r="AC143" s="517"/>
      <c r="AD143" s="517"/>
      <c r="AE143" s="517"/>
      <c r="AF143" s="517"/>
      <c r="AG143" s="517"/>
      <c r="AH143" s="517"/>
      <c r="AI143" s="517"/>
      <c r="AJ143" s="517"/>
      <c r="AK143" s="517"/>
      <c r="AL143" s="517"/>
      <c r="AM143" s="517"/>
      <c r="AN143" s="518"/>
      <c r="AO143" s="518"/>
      <c r="AP143" s="518"/>
      <c r="AQ143" s="518"/>
      <c r="AR143" s="518"/>
      <c r="AS143" s="518"/>
      <c r="AT143" s="518"/>
      <c r="AU143" s="518"/>
      <c r="AV143" s="518"/>
      <c r="AW143" s="518"/>
      <c r="AX143" s="518"/>
      <c r="AY143" s="518"/>
      <c r="AZ143" s="518"/>
      <c r="BA143" s="518"/>
      <c r="BB143" s="518"/>
      <c r="BC143" s="518"/>
      <c r="BD143" s="519"/>
      <c r="BE143" s="519"/>
      <c r="BF143" s="519"/>
      <c r="BG143" s="519"/>
      <c r="BH143" s="519"/>
      <c r="BI143" s="519"/>
      <c r="BJ143" s="519"/>
      <c r="BK143" s="519"/>
      <c r="BL143" s="519"/>
      <c r="BM143" s="519"/>
      <c r="BN143" s="519"/>
      <c r="BO143" s="519"/>
      <c r="BP143" s="519"/>
      <c r="BQ143" s="519"/>
      <c r="BR143" s="519"/>
      <c r="BS143" s="519"/>
      <c r="BT143" s="519"/>
      <c r="BU143" s="519"/>
      <c r="BV143" s="519"/>
      <c r="BW143" s="519"/>
      <c r="BX143" s="519"/>
      <c r="BY143" s="519"/>
      <c r="BZ143" s="519"/>
      <c r="CA143" s="519"/>
    </row>
    <row r="144" s="514" customFormat="1" spans="18:79">
      <c r="R144" s="515"/>
      <c r="Y144" s="516"/>
      <c r="AB144" s="517"/>
      <c r="AC144" s="517"/>
      <c r="AD144" s="517"/>
      <c r="AE144" s="517"/>
      <c r="AF144" s="517"/>
      <c r="AG144" s="517"/>
      <c r="AH144" s="517"/>
      <c r="AI144" s="517"/>
      <c r="AJ144" s="517"/>
      <c r="AK144" s="517"/>
      <c r="AL144" s="517"/>
      <c r="AM144" s="517"/>
      <c r="AN144" s="518"/>
      <c r="AO144" s="518"/>
      <c r="AP144" s="518"/>
      <c r="AQ144" s="518"/>
      <c r="AR144" s="518"/>
      <c r="AS144" s="518"/>
      <c r="AT144" s="518"/>
      <c r="AU144" s="518"/>
      <c r="AV144" s="518"/>
      <c r="AW144" s="518"/>
      <c r="AX144" s="518"/>
      <c r="AY144" s="518"/>
      <c r="AZ144" s="518"/>
      <c r="BA144" s="518"/>
      <c r="BB144" s="518"/>
      <c r="BC144" s="518"/>
      <c r="BD144" s="519"/>
      <c r="BE144" s="519"/>
      <c r="BF144" s="519"/>
      <c r="BG144" s="519"/>
      <c r="BH144" s="519"/>
      <c r="BI144" s="519"/>
      <c r="BJ144" s="519"/>
      <c r="BK144" s="519"/>
      <c r="BL144" s="519"/>
      <c r="BM144" s="519"/>
      <c r="BN144" s="519"/>
      <c r="BO144" s="519"/>
      <c r="BP144" s="519"/>
      <c r="BQ144" s="519"/>
      <c r="BR144" s="519"/>
      <c r="BS144" s="519"/>
      <c r="BT144" s="519"/>
      <c r="BU144" s="519"/>
      <c r="BV144" s="519"/>
      <c r="BW144" s="519"/>
      <c r="BX144" s="519"/>
      <c r="BY144" s="519"/>
      <c r="BZ144" s="519"/>
      <c r="CA144" s="519"/>
    </row>
    <row r="145" s="514" customFormat="1" spans="18:79">
      <c r="R145" s="515"/>
      <c r="Y145" s="516"/>
      <c r="AB145" s="517"/>
      <c r="AC145" s="517"/>
      <c r="AD145" s="517"/>
      <c r="AE145" s="517"/>
      <c r="AF145" s="517"/>
      <c r="AG145" s="517"/>
      <c r="AH145" s="517"/>
      <c r="AI145" s="517"/>
      <c r="AJ145" s="517"/>
      <c r="AK145" s="517"/>
      <c r="AL145" s="517"/>
      <c r="AM145" s="517"/>
      <c r="AN145" s="518"/>
      <c r="AO145" s="518"/>
      <c r="AP145" s="518"/>
      <c r="AQ145" s="518"/>
      <c r="AR145" s="518"/>
      <c r="AS145" s="518"/>
      <c r="AT145" s="518"/>
      <c r="AU145" s="518"/>
      <c r="AV145" s="518"/>
      <c r="AW145" s="518"/>
      <c r="AX145" s="518"/>
      <c r="AY145" s="518"/>
      <c r="AZ145" s="518"/>
      <c r="BA145" s="518"/>
      <c r="BB145" s="518"/>
      <c r="BC145" s="518"/>
      <c r="BD145" s="519"/>
      <c r="BE145" s="519"/>
      <c r="BF145" s="519"/>
      <c r="BG145" s="519"/>
      <c r="BH145" s="519"/>
      <c r="BI145" s="519"/>
      <c r="BJ145" s="519"/>
      <c r="BK145" s="519"/>
      <c r="BL145" s="519"/>
      <c r="BM145" s="519"/>
      <c r="BN145" s="519"/>
      <c r="BO145" s="519"/>
      <c r="BP145" s="519"/>
      <c r="BQ145" s="519"/>
      <c r="BR145" s="519"/>
      <c r="BS145" s="519"/>
      <c r="BT145" s="519"/>
      <c r="BU145" s="519"/>
      <c r="BV145" s="519"/>
      <c r="BW145" s="519"/>
      <c r="BX145" s="519"/>
      <c r="BY145" s="519"/>
      <c r="BZ145" s="519"/>
      <c r="CA145" s="519"/>
    </row>
    <row r="146" s="514" customFormat="1" spans="18:79">
      <c r="R146" s="515"/>
      <c r="Y146" s="516"/>
      <c r="AB146" s="517"/>
      <c r="AC146" s="517"/>
      <c r="AD146" s="517"/>
      <c r="AE146" s="517"/>
      <c r="AF146" s="517"/>
      <c r="AG146" s="517"/>
      <c r="AH146" s="517"/>
      <c r="AI146" s="517"/>
      <c r="AJ146" s="517"/>
      <c r="AK146" s="517"/>
      <c r="AL146" s="517"/>
      <c r="AM146" s="517"/>
      <c r="AN146" s="518"/>
      <c r="AO146" s="518"/>
      <c r="AP146" s="518"/>
      <c r="AQ146" s="518"/>
      <c r="AR146" s="518"/>
      <c r="AS146" s="518"/>
      <c r="AT146" s="518"/>
      <c r="AU146" s="518"/>
      <c r="AV146" s="518"/>
      <c r="AW146" s="518"/>
      <c r="AX146" s="518"/>
      <c r="AY146" s="518"/>
      <c r="AZ146" s="518"/>
      <c r="BA146" s="518"/>
      <c r="BB146" s="518"/>
      <c r="BC146" s="518"/>
      <c r="BD146" s="519"/>
      <c r="BE146" s="519"/>
      <c r="BF146" s="519"/>
      <c r="BG146" s="519"/>
      <c r="BH146" s="519"/>
      <c r="BI146" s="519"/>
      <c r="BJ146" s="519"/>
      <c r="BK146" s="519"/>
      <c r="BL146" s="519"/>
      <c r="BM146" s="519"/>
      <c r="BN146" s="519"/>
      <c r="BO146" s="519"/>
      <c r="BP146" s="519"/>
      <c r="BQ146" s="519"/>
      <c r="BR146" s="519"/>
      <c r="BS146" s="519"/>
      <c r="BT146" s="519"/>
      <c r="BU146" s="519"/>
      <c r="BV146" s="519"/>
      <c r="BW146" s="519"/>
      <c r="BX146" s="519"/>
      <c r="BY146" s="519"/>
      <c r="BZ146" s="519"/>
      <c r="CA146" s="519"/>
    </row>
    <row r="147" s="514" customFormat="1" spans="18:79">
      <c r="R147" s="515"/>
      <c r="Y147" s="516"/>
      <c r="AB147" s="517"/>
      <c r="AC147" s="517"/>
      <c r="AD147" s="517"/>
      <c r="AE147" s="517"/>
      <c r="AF147" s="517"/>
      <c r="AG147" s="517"/>
      <c r="AH147" s="517"/>
      <c r="AI147" s="517"/>
      <c r="AJ147" s="517"/>
      <c r="AK147" s="517"/>
      <c r="AL147" s="517"/>
      <c r="AM147" s="517"/>
      <c r="AN147" s="518"/>
      <c r="AO147" s="518"/>
      <c r="AP147" s="518"/>
      <c r="AQ147" s="518"/>
      <c r="AR147" s="518"/>
      <c r="AS147" s="518"/>
      <c r="AT147" s="518"/>
      <c r="AU147" s="518"/>
      <c r="AV147" s="518"/>
      <c r="AW147" s="518"/>
      <c r="AX147" s="518"/>
      <c r="AY147" s="518"/>
      <c r="AZ147" s="518"/>
      <c r="BA147" s="518"/>
      <c r="BB147" s="518"/>
      <c r="BC147" s="518"/>
      <c r="BD147" s="519"/>
      <c r="BE147" s="519"/>
      <c r="BF147" s="519"/>
      <c r="BG147" s="519"/>
      <c r="BH147" s="519"/>
      <c r="BI147" s="519"/>
      <c r="BJ147" s="519"/>
      <c r="BK147" s="519"/>
      <c r="BL147" s="519"/>
      <c r="BM147" s="519"/>
      <c r="BN147" s="519"/>
      <c r="BO147" s="519"/>
      <c r="BP147" s="519"/>
      <c r="BQ147" s="519"/>
      <c r="BR147" s="519"/>
      <c r="BS147" s="519"/>
      <c r="BT147" s="519"/>
      <c r="BU147" s="519"/>
      <c r="BV147" s="519"/>
      <c r="BW147" s="519"/>
      <c r="BX147" s="519"/>
      <c r="BY147" s="519"/>
      <c r="BZ147" s="519"/>
      <c r="CA147" s="519"/>
    </row>
    <row r="148" s="514" customFormat="1" spans="18:79">
      <c r="R148" s="515"/>
      <c r="Y148" s="516"/>
      <c r="AB148" s="517"/>
      <c r="AC148" s="517"/>
      <c r="AD148" s="517"/>
      <c r="AE148" s="517"/>
      <c r="AF148" s="517"/>
      <c r="AG148" s="517"/>
      <c r="AH148" s="517"/>
      <c r="AI148" s="517"/>
      <c r="AJ148" s="517"/>
      <c r="AK148" s="517"/>
      <c r="AL148" s="517"/>
      <c r="AM148" s="517"/>
      <c r="AN148" s="518"/>
      <c r="AO148" s="518"/>
      <c r="AP148" s="518"/>
      <c r="AQ148" s="518"/>
      <c r="AR148" s="518"/>
      <c r="AS148" s="518"/>
      <c r="AT148" s="518"/>
      <c r="AU148" s="518"/>
      <c r="AV148" s="518"/>
      <c r="AW148" s="518"/>
      <c r="AX148" s="518"/>
      <c r="AY148" s="518"/>
      <c r="AZ148" s="518"/>
      <c r="BA148" s="518"/>
      <c r="BB148" s="518"/>
      <c r="BC148" s="518"/>
      <c r="BD148" s="519"/>
      <c r="BE148" s="519"/>
      <c r="BF148" s="519"/>
      <c r="BG148" s="519"/>
      <c r="BH148" s="519"/>
      <c r="BI148" s="519"/>
      <c r="BJ148" s="519"/>
      <c r="BK148" s="519"/>
      <c r="BL148" s="519"/>
      <c r="BM148" s="519"/>
      <c r="BN148" s="519"/>
      <c r="BO148" s="519"/>
      <c r="BP148" s="519"/>
      <c r="BQ148" s="519"/>
      <c r="BR148" s="519"/>
      <c r="BS148" s="519"/>
      <c r="BT148" s="519"/>
      <c r="BU148" s="519"/>
      <c r="BV148" s="519"/>
      <c r="BW148" s="519"/>
      <c r="BX148" s="519"/>
      <c r="BY148" s="519"/>
      <c r="BZ148" s="519"/>
      <c r="CA148" s="519"/>
    </row>
    <row r="149" s="514" customFormat="1" spans="18:79">
      <c r="R149" s="515"/>
      <c r="Y149" s="516"/>
      <c r="AB149" s="517"/>
      <c r="AC149" s="517"/>
      <c r="AD149" s="517"/>
      <c r="AE149" s="517"/>
      <c r="AF149" s="517"/>
      <c r="AG149" s="517"/>
      <c r="AH149" s="517"/>
      <c r="AI149" s="517"/>
      <c r="AJ149" s="517"/>
      <c r="AK149" s="517"/>
      <c r="AL149" s="517"/>
      <c r="AM149" s="517"/>
      <c r="AN149" s="518"/>
      <c r="AO149" s="518"/>
      <c r="AP149" s="518"/>
      <c r="AQ149" s="518"/>
      <c r="AR149" s="518"/>
      <c r="AS149" s="518"/>
      <c r="AT149" s="518"/>
      <c r="AU149" s="518"/>
      <c r="AV149" s="518"/>
      <c r="AW149" s="518"/>
      <c r="AX149" s="518"/>
      <c r="AY149" s="518"/>
      <c r="AZ149" s="518"/>
      <c r="BA149" s="518"/>
      <c r="BB149" s="518"/>
      <c r="BC149" s="518"/>
      <c r="BD149" s="519"/>
      <c r="BE149" s="519"/>
      <c r="BF149" s="519"/>
      <c r="BG149" s="519"/>
      <c r="BH149" s="519"/>
      <c r="BI149" s="519"/>
      <c r="BJ149" s="519"/>
      <c r="BK149" s="519"/>
      <c r="BL149" s="519"/>
      <c r="BM149" s="519"/>
      <c r="BN149" s="519"/>
      <c r="BO149" s="519"/>
      <c r="BP149" s="519"/>
      <c r="BQ149" s="519"/>
      <c r="BR149" s="519"/>
      <c r="BS149" s="519"/>
      <c r="BT149" s="519"/>
      <c r="BU149" s="519"/>
      <c r="BV149" s="519"/>
      <c r="BW149" s="519"/>
      <c r="BX149" s="519"/>
      <c r="BY149" s="519"/>
      <c r="BZ149" s="519"/>
      <c r="CA149" s="519"/>
    </row>
    <row r="150" s="514" customFormat="1" spans="18:79">
      <c r="R150" s="515"/>
      <c r="Y150" s="516"/>
      <c r="AB150" s="517"/>
      <c r="AC150" s="517"/>
      <c r="AD150" s="517"/>
      <c r="AE150" s="517"/>
      <c r="AF150" s="517"/>
      <c r="AG150" s="517"/>
      <c r="AH150" s="517"/>
      <c r="AI150" s="517"/>
      <c r="AJ150" s="517"/>
      <c r="AK150" s="517"/>
      <c r="AL150" s="517"/>
      <c r="AM150" s="517"/>
      <c r="AN150" s="518"/>
      <c r="AO150" s="518"/>
      <c r="AP150" s="518"/>
      <c r="AQ150" s="518"/>
      <c r="AR150" s="518"/>
      <c r="AS150" s="518"/>
      <c r="AT150" s="518"/>
      <c r="AU150" s="518"/>
      <c r="AV150" s="518"/>
      <c r="AW150" s="518"/>
      <c r="AX150" s="518"/>
      <c r="AY150" s="518"/>
      <c r="AZ150" s="518"/>
      <c r="BA150" s="518"/>
      <c r="BB150" s="518"/>
      <c r="BC150" s="518"/>
      <c r="BD150" s="519"/>
      <c r="BE150" s="519"/>
      <c r="BF150" s="519"/>
      <c r="BG150" s="519"/>
      <c r="BH150" s="519"/>
      <c r="BI150" s="519"/>
      <c r="BJ150" s="519"/>
      <c r="BK150" s="519"/>
      <c r="BL150" s="519"/>
      <c r="BM150" s="519"/>
      <c r="BN150" s="519"/>
      <c r="BO150" s="519"/>
      <c r="BP150" s="519"/>
      <c r="BQ150" s="519"/>
      <c r="BR150" s="519"/>
      <c r="BS150" s="519"/>
      <c r="BT150" s="519"/>
      <c r="BU150" s="519"/>
      <c r="BV150" s="519"/>
      <c r="BW150" s="519"/>
      <c r="BX150" s="519"/>
      <c r="BY150" s="519"/>
      <c r="BZ150" s="519"/>
      <c r="CA150" s="519"/>
    </row>
    <row r="151" s="514" customFormat="1" spans="18:79">
      <c r="R151" s="515"/>
      <c r="Y151" s="516"/>
      <c r="AB151" s="517"/>
      <c r="AC151" s="517"/>
      <c r="AD151" s="517"/>
      <c r="AE151" s="517"/>
      <c r="AF151" s="517"/>
      <c r="AG151" s="517"/>
      <c r="AH151" s="517"/>
      <c r="AI151" s="517"/>
      <c r="AJ151" s="517"/>
      <c r="AK151" s="517"/>
      <c r="AL151" s="517"/>
      <c r="AM151" s="517"/>
      <c r="AN151" s="518"/>
      <c r="AO151" s="518"/>
      <c r="AP151" s="518"/>
      <c r="AQ151" s="518"/>
      <c r="AR151" s="518"/>
      <c r="AS151" s="518"/>
      <c r="AT151" s="518"/>
      <c r="AU151" s="518"/>
      <c r="AV151" s="518"/>
      <c r="AW151" s="518"/>
      <c r="AX151" s="518"/>
      <c r="AY151" s="518"/>
      <c r="AZ151" s="518"/>
      <c r="BA151" s="518"/>
      <c r="BB151" s="518"/>
      <c r="BC151" s="518"/>
      <c r="BD151" s="519"/>
      <c r="BE151" s="519"/>
      <c r="BF151" s="519"/>
      <c r="BG151" s="519"/>
      <c r="BH151" s="519"/>
      <c r="BI151" s="519"/>
      <c r="BJ151" s="519"/>
      <c r="BK151" s="519"/>
      <c r="BL151" s="519"/>
      <c r="BM151" s="519"/>
      <c r="BN151" s="519"/>
      <c r="BO151" s="519"/>
      <c r="BP151" s="519"/>
      <c r="BQ151" s="519"/>
      <c r="BR151" s="519"/>
      <c r="BS151" s="519"/>
      <c r="BT151" s="519"/>
      <c r="BU151" s="519"/>
      <c r="BV151" s="519"/>
      <c r="BW151" s="519"/>
      <c r="BX151" s="519"/>
      <c r="BY151" s="519"/>
      <c r="BZ151" s="519"/>
      <c r="CA151" s="519"/>
    </row>
    <row r="152" s="514" customFormat="1" spans="18:79">
      <c r="R152" s="515"/>
      <c r="Y152" s="516"/>
      <c r="AB152" s="517"/>
      <c r="AC152" s="517"/>
      <c r="AD152" s="517"/>
      <c r="AE152" s="517"/>
      <c r="AF152" s="517"/>
      <c r="AG152" s="517"/>
      <c r="AH152" s="517"/>
      <c r="AI152" s="517"/>
      <c r="AJ152" s="517"/>
      <c r="AK152" s="517"/>
      <c r="AL152" s="517"/>
      <c r="AM152" s="517"/>
      <c r="AN152" s="518"/>
      <c r="AO152" s="518"/>
      <c r="AP152" s="518"/>
      <c r="AQ152" s="518"/>
      <c r="AR152" s="518"/>
      <c r="AS152" s="518"/>
      <c r="AT152" s="518"/>
      <c r="AU152" s="518"/>
      <c r="AV152" s="518"/>
      <c r="AW152" s="518"/>
      <c r="AX152" s="518"/>
      <c r="AY152" s="518"/>
      <c r="AZ152" s="518"/>
      <c r="BA152" s="518"/>
      <c r="BB152" s="518"/>
      <c r="BC152" s="518"/>
      <c r="BD152" s="519"/>
      <c r="BE152" s="519"/>
      <c r="BF152" s="519"/>
      <c r="BG152" s="519"/>
      <c r="BH152" s="519"/>
      <c r="BI152" s="519"/>
      <c r="BJ152" s="519"/>
      <c r="BK152" s="519"/>
      <c r="BL152" s="519"/>
      <c r="BM152" s="519"/>
      <c r="BN152" s="519"/>
      <c r="BO152" s="519"/>
      <c r="BP152" s="519"/>
      <c r="BQ152" s="519"/>
      <c r="BR152" s="519"/>
      <c r="BS152" s="519"/>
      <c r="BT152" s="519"/>
      <c r="BU152" s="519"/>
      <c r="BV152" s="519"/>
      <c r="BW152" s="519"/>
      <c r="BX152" s="519"/>
      <c r="BY152" s="519"/>
      <c r="BZ152" s="519"/>
      <c r="CA152" s="519"/>
    </row>
    <row r="153" s="514" customFormat="1" spans="18:79">
      <c r="R153" s="515"/>
      <c r="Y153" s="516"/>
      <c r="AB153" s="517"/>
      <c r="AC153" s="517"/>
      <c r="AD153" s="517"/>
      <c r="AE153" s="517"/>
      <c r="AF153" s="517"/>
      <c r="AG153" s="517"/>
      <c r="AH153" s="517"/>
      <c r="AI153" s="517"/>
      <c r="AJ153" s="517"/>
      <c r="AK153" s="517"/>
      <c r="AL153" s="517"/>
      <c r="AM153" s="517"/>
      <c r="AN153" s="518"/>
      <c r="AO153" s="518"/>
      <c r="AP153" s="518"/>
      <c r="AQ153" s="518"/>
      <c r="AR153" s="518"/>
      <c r="AS153" s="518"/>
      <c r="AT153" s="518"/>
      <c r="AU153" s="518"/>
      <c r="AV153" s="518"/>
      <c r="AW153" s="518"/>
      <c r="AX153" s="518"/>
      <c r="AY153" s="518"/>
      <c r="AZ153" s="518"/>
      <c r="BA153" s="518"/>
      <c r="BB153" s="518"/>
      <c r="BC153" s="518"/>
      <c r="BD153" s="519"/>
      <c r="BE153" s="519"/>
      <c r="BF153" s="519"/>
      <c r="BG153" s="519"/>
      <c r="BH153" s="519"/>
      <c r="BI153" s="519"/>
      <c r="BJ153" s="519"/>
      <c r="BK153" s="519"/>
      <c r="BL153" s="519"/>
      <c r="BM153" s="519"/>
      <c r="BN153" s="519"/>
      <c r="BO153" s="519"/>
      <c r="BP153" s="519"/>
      <c r="BQ153" s="519"/>
      <c r="BR153" s="519"/>
      <c r="BS153" s="519"/>
      <c r="BT153" s="519"/>
      <c r="BU153" s="519"/>
      <c r="BV153" s="519"/>
      <c r="BW153" s="519"/>
      <c r="BX153" s="519"/>
      <c r="BY153" s="519"/>
      <c r="BZ153" s="519"/>
      <c r="CA153" s="519"/>
    </row>
    <row r="154" s="514" customFormat="1" spans="18:79">
      <c r="R154" s="515"/>
      <c r="Y154" s="516"/>
      <c r="AB154" s="517"/>
      <c r="AC154" s="517"/>
      <c r="AD154" s="517"/>
      <c r="AE154" s="517"/>
      <c r="AF154" s="517"/>
      <c r="AG154" s="517"/>
      <c r="AH154" s="517"/>
      <c r="AI154" s="517"/>
      <c r="AJ154" s="517"/>
      <c r="AK154" s="517"/>
      <c r="AL154" s="517"/>
      <c r="AM154" s="517"/>
      <c r="AN154" s="518"/>
      <c r="AO154" s="518"/>
      <c r="AP154" s="518"/>
      <c r="AQ154" s="518"/>
      <c r="AR154" s="518"/>
      <c r="AS154" s="518"/>
      <c r="AT154" s="518"/>
      <c r="AU154" s="518"/>
      <c r="AV154" s="518"/>
      <c r="AW154" s="518"/>
      <c r="AX154" s="518"/>
      <c r="AY154" s="518"/>
      <c r="AZ154" s="518"/>
      <c r="BA154" s="518"/>
      <c r="BB154" s="518"/>
      <c r="BC154" s="518"/>
      <c r="BD154" s="519"/>
      <c r="BE154" s="519"/>
      <c r="BF154" s="519"/>
      <c r="BG154" s="519"/>
      <c r="BH154" s="519"/>
      <c r="BI154" s="519"/>
      <c r="BJ154" s="519"/>
      <c r="BK154" s="519"/>
      <c r="BL154" s="519"/>
      <c r="BM154" s="519"/>
      <c r="BN154" s="519"/>
      <c r="BO154" s="519"/>
      <c r="BP154" s="519"/>
      <c r="BQ154" s="519"/>
      <c r="BR154" s="519"/>
      <c r="BS154" s="519"/>
      <c r="BT154" s="519"/>
      <c r="BU154" s="519"/>
      <c r="BV154" s="519"/>
      <c r="BW154" s="519"/>
      <c r="BX154" s="519"/>
      <c r="BY154" s="519"/>
      <c r="BZ154" s="519"/>
      <c r="CA154" s="519"/>
    </row>
    <row r="155" s="514" customFormat="1" spans="18:79">
      <c r="R155" s="515"/>
      <c r="Y155" s="516"/>
      <c r="AB155" s="517"/>
      <c r="AC155" s="517"/>
      <c r="AD155" s="517"/>
      <c r="AE155" s="517"/>
      <c r="AF155" s="517"/>
      <c r="AG155" s="517"/>
      <c r="AH155" s="517"/>
      <c r="AI155" s="517"/>
      <c r="AJ155" s="517"/>
      <c r="AK155" s="517"/>
      <c r="AL155" s="517"/>
      <c r="AM155" s="517"/>
      <c r="AN155" s="518"/>
      <c r="AO155" s="518"/>
      <c r="AP155" s="518"/>
      <c r="AQ155" s="518"/>
      <c r="AR155" s="518"/>
      <c r="AS155" s="518"/>
      <c r="AT155" s="518"/>
      <c r="AU155" s="518"/>
      <c r="AV155" s="518"/>
      <c r="AW155" s="518"/>
      <c r="AX155" s="518"/>
      <c r="AY155" s="518"/>
      <c r="AZ155" s="518"/>
      <c r="BA155" s="518"/>
      <c r="BB155" s="518"/>
      <c r="BC155" s="518"/>
      <c r="BD155" s="519"/>
      <c r="BE155" s="519"/>
      <c r="BF155" s="519"/>
      <c r="BG155" s="519"/>
      <c r="BH155" s="519"/>
      <c r="BI155" s="519"/>
      <c r="BJ155" s="519"/>
      <c r="BK155" s="519"/>
      <c r="BL155" s="519"/>
      <c r="BM155" s="519"/>
      <c r="BN155" s="519"/>
      <c r="BO155" s="519"/>
      <c r="BP155" s="519"/>
      <c r="BQ155" s="519"/>
      <c r="BR155" s="519"/>
      <c r="BS155" s="519"/>
      <c r="BT155" s="519"/>
      <c r="BU155" s="519"/>
      <c r="BV155" s="519"/>
      <c r="BW155" s="519"/>
      <c r="BX155" s="519"/>
      <c r="BY155" s="519"/>
      <c r="BZ155" s="519"/>
      <c r="CA155" s="519"/>
    </row>
    <row r="156" s="514" customFormat="1" spans="18:79">
      <c r="R156" s="515"/>
      <c r="Y156" s="516"/>
      <c r="AB156" s="517"/>
      <c r="AC156" s="517"/>
      <c r="AD156" s="517"/>
      <c r="AE156" s="517"/>
      <c r="AF156" s="517"/>
      <c r="AG156" s="517"/>
      <c r="AH156" s="517"/>
      <c r="AI156" s="517"/>
      <c r="AJ156" s="517"/>
      <c r="AK156" s="517"/>
      <c r="AL156" s="517"/>
      <c r="AM156" s="517"/>
      <c r="AN156" s="518"/>
      <c r="AO156" s="518"/>
      <c r="AP156" s="518"/>
      <c r="AQ156" s="518"/>
      <c r="AR156" s="518"/>
      <c r="AS156" s="518"/>
      <c r="AT156" s="518"/>
      <c r="AU156" s="518"/>
      <c r="AV156" s="518"/>
      <c r="AW156" s="518"/>
      <c r="AX156" s="518"/>
      <c r="AY156" s="518"/>
      <c r="AZ156" s="518"/>
      <c r="BA156" s="518"/>
      <c r="BB156" s="518"/>
      <c r="BC156" s="518"/>
      <c r="BD156" s="519"/>
      <c r="BE156" s="519"/>
      <c r="BF156" s="519"/>
      <c r="BG156" s="519"/>
      <c r="BH156" s="519"/>
      <c r="BI156" s="519"/>
      <c r="BJ156" s="519"/>
      <c r="BK156" s="519"/>
      <c r="BL156" s="519"/>
      <c r="BM156" s="519"/>
      <c r="BN156" s="519"/>
      <c r="BO156" s="519"/>
      <c r="BP156" s="519"/>
      <c r="BQ156" s="519"/>
      <c r="BR156" s="519"/>
      <c r="BS156" s="519"/>
      <c r="BT156" s="519"/>
      <c r="BU156" s="519"/>
      <c r="BV156" s="519"/>
      <c r="BW156" s="519"/>
      <c r="BX156" s="519"/>
      <c r="BY156" s="519"/>
      <c r="BZ156" s="519"/>
      <c r="CA156" s="519"/>
    </row>
    <row r="157" s="514" customFormat="1" spans="18:79">
      <c r="R157" s="515"/>
      <c r="Y157" s="516"/>
      <c r="AB157" s="517"/>
      <c r="AC157" s="517"/>
      <c r="AD157" s="517"/>
      <c r="AE157" s="517"/>
      <c r="AF157" s="517"/>
      <c r="AG157" s="517"/>
      <c r="AH157" s="517"/>
      <c r="AI157" s="517"/>
      <c r="AJ157" s="517"/>
      <c r="AK157" s="517"/>
      <c r="AL157" s="517"/>
      <c r="AM157" s="517"/>
      <c r="AN157" s="518"/>
      <c r="AO157" s="518"/>
      <c r="AP157" s="518"/>
      <c r="AQ157" s="518"/>
      <c r="AR157" s="518"/>
      <c r="AS157" s="518"/>
      <c r="AT157" s="518"/>
      <c r="AU157" s="518"/>
      <c r="AV157" s="518"/>
      <c r="AW157" s="518"/>
      <c r="AX157" s="518"/>
      <c r="AY157" s="518"/>
      <c r="AZ157" s="518"/>
      <c r="BA157" s="518"/>
      <c r="BB157" s="518"/>
      <c r="BC157" s="518"/>
      <c r="BD157" s="519"/>
      <c r="BE157" s="519"/>
      <c r="BF157" s="519"/>
      <c r="BG157" s="519"/>
      <c r="BH157" s="519"/>
      <c r="BI157" s="519"/>
      <c r="BJ157" s="519"/>
      <c r="BK157" s="519"/>
      <c r="BL157" s="519"/>
      <c r="BM157" s="519"/>
      <c r="BN157" s="519"/>
      <c r="BO157" s="519"/>
      <c r="BP157" s="519"/>
      <c r="BQ157" s="519"/>
      <c r="BR157" s="519"/>
      <c r="BS157" s="519"/>
      <c r="BT157" s="519"/>
      <c r="BU157" s="519"/>
      <c r="BV157" s="519"/>
      <c r="BW157" s="519"/>
      <c r="BX157" s="519"/>
      <c r="BY157" s="519"/>
      <c r="BZ157" s="519"/>
      <c r="CA157" s="519"/>
    </row>
    <row r="158" s="514" customFormat="1" spans="18:79">
      <c r="R158" s="515"/>
      <c r="Y158" s="516"/>
      <c r="AB158" s="517"/>
      <c r="AC158" s="517"/>
      <c r="AD158" s="517"/>
      <c r="AE158" s="517"/>
      <c r="AF158" s="517"/>
      <c r="AG158" s="517"/>
      <c r="AH158" s="517"/>
      <c r="AI158" s="517"/>
      <c r="AJ158" s="517"/>
      <c r="AK158" s="517"/>
      <c r="AL158" s="517"/>
      <c r="AM158" s="517"/>
      <c r="AN158" s="518"/>
      <c r="AO158" s="518"/>
      <c r="AP158" s="518"/>
      <c r="AQ158" s="518"/>
      <c r="AR158" s="518"/>
      <c r="AS158" s="518"/>
      <c r="AT158" s="518"/>
      <c r="AU158" s="518"/>
      <c r="AV158" s="518"/>
      <c r="AW158" s="518"/>
      <c r="AX158" s="518"/>
      <c r="AY158" s="518"/>
      <c r="AZ158" s="518"/>
      <c r="BA158" s="518"/>
      <c r="BB158" s="518"/>
      <c r="BC158" s="518"/>
      <c r="BD158" s="519"/>
      <c r="BE158" s="519"/>
      <c r="BF158" s="519"/>
      <c r="BG158" s="519"/>
      <c r="BH158" s="519"/>
      <c r="BI158" s="519"/>
      <c r="BJ158" s="519"/>
      <c r="BK158" s="519"/>
      <c r="BL158" s="519"/>
      <c r="BM158" s="519"/>
      <c r="BN158" s="519"/>
      <c r="BO158" s="519"/>
      <c r="BP158" s="519"/>
      <c r="BQ158" s="519"/>
      <c r="BR158" s="519"/>
      <c r="BS158" s="519"/>
      <c r="BT158" s="519"/>
      <c r="BU158" s="519"/>
      <c r="BV158" s="519"/>
      <c r="BW158" s="519"/>
      <c r="BX158" s="519"/>
      <c r="BY158" s="519"/>
      <c r="BZ158" s="519"/>
      <c r="CA158" s="519"/>
    </row>
    <row r="159" s="514" customFormat="1" spans="18:79">
      <c r="R159" s="515"/>
      <c r="Y159" s="516"/>
      <c r="AB159" s="517"/>
      <c r="AC159" s="517"/>
      <c r="AD159" s="517"/>
      <c r="AE159" s="517"/>
      <c r="AF159" s="517"/>
      <c r="AG159" s="517"/>
      <c r="AH159" s="517"/>
      <c r="AI159" s="517"/>
      <c r="AJ159" s="517"/>
      <c r="AK159" s="517"/>
      <c r="AL159" s="517"/>
      <c r="AM159" s="517"/>
      <c r="AN159" s="518"/>
      <c r="AO159" s="518"/>
      <c r="AP159" s="518"/>
      <c r="AQ159" s="518"/>
      <c r="AR159" s="518"/>
      <c r="AS159" s="518"/>
      <c r="AT159" s="518"/>
      <c r="AU159" s="518"/>
      <c r="AV159" s="518"/>
      <c r="AW159" s="518"/>
      <c r="AX159" s="518"/>
      <c r="AY159" s="518"/>
      <c r="AZ159" s="518"/>
      <c r="BA159" s="518"/>
      <c r="BB159" s="518"/>
      <c r="BC159" s="518"/>
      <c r="BD159" s="519"/>
      <c r="BE159" s="519"/>
      <c r="BF159" s="519"/>
      <c r="BG159" s="519"/>
      <c r="BH159" s="519"/>
      <c r="BI159" s="519"/>
      <c r="BJ159" s="519"/>
      <c r="BK159" s="519"/>
      <c r="BL159" s="519"/>
      <c r="BM159" s="519"/>
      <c r="BN159" s="519"/>
      <c r="BO159" s="519"/>
      <c r="BP159" s="519"/>
      <c r="BQ159" s="519"/>
      <c r="BR159" s="519"/>
      <c r="BS159" s="519"/>
      <c r="BT159" s="519"/>
      <c r="BU159" s="519"/>
      <c r="BV159" s="519"/>
      <c r="BW159" s="519"/>
      <c r="BX159" s="519"/>
      <c r="BY159" s="519"/>
      <c r="BZ159" s="519"/>
      <c r="CA159" s="519"/>
    </row>
    <row r="160" s="514" customFormat="1" spans="18:79">
      <c r="R160" s="515"/>
      <c r="Y160" s="516"/>
      <c r="AB160" s="517"/>
      <c r="AC160" s="517"/>
      <c r="AD160" s="517"/>
      <c r="AE160" s="517"/>
      <c r="AF160" s="517"/>
      <c r="AG160" s="517"/>
      <c r="AH160" s="517"/>
      <c r="AI160" s="517"/>
      <c r="AJ160" s="517"/>
      <c r="AK160" s="517"/>
      <c r="AL160" s="517"/>
      <c r="AM160" s="517"/>
      <c r="AN160" s="518"/>
      <c r="AO160" s="518"/>
      <c r="AP160" s="518"/>
      <c r="AQ160" s="518"/>
      <c r="AR160" s="518"/>
      <c r="AS160" s="518"/>
      <c r="AT160" s="518"/>
      <c r="AU160" s="518"/>
      <c r="AV160" s="518"/>
      <c r="AW160" s="518"/>
      <c r="AX160" s="518"/>
      <c r="AY160" s="518"/>
      <c r="AZ160" s="518"/>
      <c r="BA160" s="518"/>
      <c r="BB160" s="518"/>
      <c r="BC160" s="518"/>
      <c r="BD160" s="519"/>
      <c r="BE160" s="519"/>
      <c r="BF160" s="519"/>
      <c r="BG160" s="519"/>
      <c r="BH160" s="519"/>
      <c r="BI160" s="519"/>
      <c r="BJ160" s="519"/>
      <c r="BK160" s="519"/>
      <c r="BL160" s="519"/>
      <c r="BM160" s="519"/>
      <c r="BN160" s="519"/>
      <c r="BO160" s="519"/>
      <c r="BP160" s="519"/>
      <c r="BQ160" s="519"/>
      <c r="BR160" s="519"/>
      <c r="BS160" s="519"/>
      <c r="BT160" s="519"/>
      <c r="BU160" s="519"/>
      <c r="BV160" s="519"/>
      <c r="BW160" s="519"/>
      <c r="BX160" s="519"/>
      <c r="BY160" s="519"/>
      <c r="BZ160" s="519"/>
      <c r="CA160" s="519"/>
    </row>
    <row r="161" s="514" customFormat="1" spans="18:79">
      <c r="R161" s="515"/>
      <c r="Y161" s="516"/>
      <c r="AB161" s="517"/>
      <c r="AC161" s="517"/>
      <c r="AD161" s="517"/>
      <c r="AE161" s="517"/>
      <c r="AF161" s="517"/>
      <c r="AG161" s="517"/>
      <c r="AH161" s="517"/>
      <c r="AI161" s="517"/>
      <c r="AJ161" s="517"/>
      <c r="AK161" s="517"/>
      <c r="AL161" s="517"/>
      <c r="AM161" s="517"/>
      <c r="AN161" s="518"/>
      <c r="AO161" s="518"/>
      <c r="AP161" s="518"/>
      <c r="AQ161" s="518"/>
      <c r="AR161" s="518"/>
      <c r="AS161" s="518"/>
      <c r="AT161" s="518"/>
      <c r="AU161" s="518"/>
      <c r="AV161" s="518"/>
      <c r="AW161" s="518"/>
      <c r="AX161" s="518"/>
      <c r="AY161" s="518"/>
      <c r="AZ161" s="518"/>
      <c r="BA161" s="518"/>
      <c r="BB161" s="518"/>
      <c r="BC161" s="518"/>
      <c r="BD161" s="519"/>
      <c r="BE161" s="519"/>
      <c r="BF161" s="519"/>
      <c r="BG161" s="519"/>
      <c r="BH161" s="519"/>
      <c r="BI161" s="519"/>
      <c r="BJ161" s="519"/>
      <c r="BK161" s="519"/>
      <c r="BL161" s="519"/>
      <c r="BM161" s="519"/>
      <c r="BN161" s="519"/>
      <c r="BO161" s="519"/>
      <c r="BP161" s="519"/>
      <c r="BQ161" s="519"/>
      <c r="BR161" s="519"/>
      <c r="BS161" s="519"/>
      <c r="BT161" s="519"/>
      <c r="BU161" s="519"/>
      <c r="BV161" s="519"/>
      <c r="BW161" s="519"/>
      <c r="BX161" s="519"/>
      <c r="BY161" s="519"/>
      <c r="BZ161" s="519"/>
      <c r="CA161" s="519"/>
    </row>
    <row r="162" s="514" customFormat="1" spans="18:79">
      <c r="R162" s="515"/>
      <c r="Y162" s="516"/>
      <c r="AB162" s="517"/>
      <c r="AC162" s="517"/>
      <c r="AD162" s="517"/>
      <c r="AE162" s="517"/>
      <c r="AF162" s="517"/>
      <c r="AG162" s="517"/>
      <c r="AH162" s="517"/>
      <c r="AI162" s="517"/>
      <c r="AJ162" s="517"/>
      <c r="AK162" s="517"/>
      <c r="AL162" s="517"/>
      <c r="AM162" s="517"/>
      <c r="AN162" s="518"/>
      <c r="AO162" s="518"/>
      <c r="AP162" s="518"/>
      <c r="AQ162" s="518"/>
      <c r="AR162" s="518"/>
      <c r="AS162" s="518"/>
      <c r="AT162" s="518"/>
      <c r="AU162" s="518"/>
      <c r="AV162" s="518"/>
      <c r="AW162" s="518"/>
      <c r="AX162" s="518"/>
      <c r="AY162" s="518"/>
      <c r="AZ162" s="518"/>
      <c r="BA162" s="518"/>
      <c r="BB162" s="518"/>
      <c r="BC162" s="518"/>
      <c r="BD162" s="519"/>
      <c r="BE162" s="519"/>
      <c r="BF162" s="519"/>
      <c r="BG162" s="519"/>
      <c r="BH162" s="519"/>
      <c r="BI162" s="519"/>
      <c r="BJ162" s="519"/>
      <c r="BK162" s="519"/>
      <c r="BL162" s="519"/>
      <c r="BM162" s="519"/>
      <c r="BN162" s="519"/>
      <c r="BO162" s="519"/>
      <c r="BP162" s="519"/>
      <c r="BQ162" s="519"/>
      <c r="BR162" s="519"/>
      <c r="BS162" s="519"/>
      <c r="BT162" s="519"/>
      <c r="BU162" s="519"/>
      <c r="BV162" s="519"/>
      <c r="BW162" s="519"/>
      <c r="BX162" s="519"/>
      <c r="BY162" s="519"/>
      <c r="BZ162" s="519"/>
      <c r="CA162" s="519"/>
    </row>
    <row r="163" s="514" customFormat="1" spans="18:79">
      <c r="R163" s="515"/>
      <c r="Y163" s="516"/>
      <c r="AB163" s="517"/>
      <c r="AC163" s="517"/>
      <c r="AD163" s="517"/>
      <c r="AE163" s="517"/>
      <c r="AF163" s="517"/>
      <c r="AG163" s="517"/>
      <c r="AH163" s="517"/>
      <c r="AI163" s="517"/>
      <c r="AJ163" s="517"/>
      <c r="AK163" s="517"/>
      <c r="AL163" s="517"/>
      <c r="AM163" s="517"/>
      <c r="AN163" s="518"/>
      <c r="AO163" s="518"/>
      <c r="AP163" s="518"/>
      <c r="AQ163" s="518"/>
      <c r="AR163" s="518"/>
      <c r="AS163" s="518"/>
      <c r="AT163" s="518"/>
      <c r="AU163" s="518"/>
      <c r="AV163" s="518"/>
      <c r="AW163" s="518"/>
      <c r="AX163" s="518"/>
      <c r="AY163" s="518"/>
      <c r="AZ163" s="518"/>
      <c r="BA163" s="518"/>
      <c r="BB163" s="518"/>
      <c r="BC163" s="518"/>
      <c r="BD163" s="519"/>
      <c r="BE163" s="519"/>
      <c r="BF163" s="519"/>
      <c r="BG163" s="519"/>
      <c r="BH163" s="519"/>
      <c r="BI163" s="519"/>
      <c r="BJ163" s="519"/>
      <c r="BK163" s="519"/>
      <c r="BL163" s="519"/>
      <c r="BM163" s="519"/>
      <c r="BN163" s="519"/>
      <c r="BO163" s="519"/>
      <c r="BP163" s="519"/>
      <c r="BQ163" s="519"/>
      <c r="BR163" s="519"/>
      <c r="BS163" s="519"/>
      <c r="BT163" s="519"/>
      <c r="BU163" s="519"/>
      <c r="BV163" s="519"/>
      <c r="BW163" s="519"/>
      <c r="BX163" s="519"/>
      <c r="BY163" s="519"/>
      <c r="BZ163" s="519"/>
      <c r="CA163" s="519"/>
    </row>
    <row r="164" s="514" customFormat="1" spans="18:79">
      <c r="R164" s="515"/>
      <c r="Y164" s="516"/>
      <c r="AB164" s="517"/>
      <c r="AC164" s="517"/>
      <c r="AD164" s="517"/>
      <c r="AE164" s="517"/>
      <c r="AF164" s="517"/>
      <c r="AG164" s="517"/>
      <c r="AH164" s="517"/>
      <c r="AI164" s="517"/>
      <c r="AJ164" s="517"/>
      <c r="AK164" s="517"/>
      <c r="AL164" s="517"/>
      <c r="AM164" s="517"/>
      <c r="AN164" s="518"/>
      <c r="AO164" s="518"/>
      <c r="AP164" s="518"/>
      <c r="AQ164" s="518"/>
      <c r="AR164" s="518"/>
      <c r="AS164" s="518"/>
      <c r="AT164" s="518"/>
      <c r="AU164" s="518"/>
      <c r="AV164" s="518"/>
      <c r="AW164" s="518"/>
      <c r="AX164" s="518"/>
      <c r="AY164" s="518"/>
      <c r="AZ164" s="518"/>
      <c r="BA164" s="518"/>
      <c r="BB164" s="518"/>
      <c r="BC164" s="518"/>
      <c r="BD164" s="519"/>
      <c r="BE164" s="519"/>
      <c r="BF164" s="519"/>
      <c r="BG164" s="519"/>
      <c r="BH164" s="519"/>
      <c r="BI164" s="519"/>
      <c r="BJ164" s="519"/>
      <c r="BK164" s="519"/>
      <c r="BL164" s="519"/>
      <c r="BM164" s="519"/>
      <c r="BN164" s="519"/>
      <c r="BO164" s="519"/>
      <c r="BP164" s="519"/>
      <c r="BQ164" s="519"/>
      <c r="BR164" s="519"/>
      <c r="BS164" s="519"/>
      <c r="BT164" s="519"/>
      <c r="BU164" s="519"/>
      <c r="BV164" s="519"/>
      <c r="BW164" s="519"/>
      <c r="BX164" s="519"/>
      <c r="BY164" s="519"/>
      <c r="BZ164" s="519"/>
      <c r="CA164" s="519"/>
    </row>
    <row r="165" s="514" customFormat="1" spans="18:79">
      <c r="R165" s="515"/>
      <c r="Y165" s="516"/>
      <c r="AB165" s="517"/>
      <c r="AC165" s="517"/>
      <c r="AD165" s="517"/>
      <c r="AE165" s="517"/>
      <c r="AF165" s="517"/>
      <c r="AG165" s="517"/>
      <c r="AH165" s="517"/>
      <c r="AI165" s="517"/>
      <c r="AJ165" s="517"/>
      <c r="AK165" s="517"/>
      <c r="AL165" s="517"/>
      <c r="AM165" s="517"/>
      <c r="AN165" s="518"/>
      <c r="AO165" s="518"/>
      <c r="AP165" s="518"/>
      <c r="AQ165" s="518"/>
      <c r="AR165" s="518"/>
      <c r="AS165" s="518"/>
      <c r="AT165" s="518"/>
      <c r="AU165" s="518"/>
      <c r="AV165" s="518"/>
      <c r="AW165" s="518"/>
      <c r="AX165" s="518"/>
      <c r="AY165" s="518"/>
      <c r="AZ165" s="518"/>
      <c r="BA165" s="518"/>
      <c r="BB165" s="518"/>
      <c r="BC165" s="518"/>
      <c r="BD165" s="519"/>
      <c r="BE165" s="519"/>
      <c r="BF165" s="519"/>
      <c r="BG165" s="519"/>
      <c r="BH165" s="519"/>
      <c r="BI165" s="519"/>
      <c r="BJ165" s="519"/>
      <c r="BK165" s="519"/>
      <c r="BL165" s="519"/>
      <c r="BM165" s="519"/>
      <c r="BN165" s="519"/>
      <c r="BO165" s="519"/>
      <c r="BP165" s="519"/>
      <c r="BQ165" s="519"/>
      <c r="BR165" s="519"/>
      <c r="BS165" s="519"/>
      <c r="BT165" s="519"/>
      <c r="BU165" s="519"/>
      <c r="BV165" s="519"/>
      <c r="BW165" s="519"/>
      <c r="BX165" s="519"/>
      <c r="BY165" s="519"/>
      <c r="BZ165" s="519"/>
      <c r="CA165" s="519"/>
    </row>
    <row r="166" s="514" customFormat="1" spans="18:79">
      <c r="R166" s="515"/>
      <c r="Y166" s="516"/>
      <c r="AB166" s="517"/>
      <c r="AC166" s="517"/>
      <c r="AD166" s="517"/>
      <c r="AE166" s="517"/>
      <c r="AF166" s="517"/>
      <c r="AG166" s="517"/>
      <c r="AH166" s="517"/>
      <c r="AI166" s="517"/>
      <c r="AJ166" s="517"/>
      <c r="AK166" s="517"/>
      <c r="AL166" s="517"/>
      <c r="AM166" s="517"/>
      <c r="AN166" s="518"/>
      <c r="AO166" s="518"/>
      <c r="AP166" s="518"/>
      <c r="AQ166" s="518"/>
      <c r="AR166" s="518"/>
      <c r="AS166" s="518"/>
      <c r="AT166" s="518"/>
      <c r="AU166" s="518"/>
      <c r="AV166" s="518"/>
      <c r="AW166" s="518"/>
      <c r="AX166" s="518"/>
      <c r="AY166" s="518"/>
      <c r="AZ166" s="518"/>
      <c r="BA166" s="518"/>
      <c r="BB166" s="518"/>
      <c r="BC166" s="518"/>
      <c r="BD166" s="519"/>
      <c r="BE166" s="519"/>
      <c r="BF166" s="519"/>
      <c r="BG166" s="519"/>
      <c r="BH166" s="519"/>
      <c r="BI166" s="519"/>
      <c r="BJ166" s="519"/>
      <c r="BK166" s="519"/>
      <c r="BL166" s="519"/>
      <c r="BM166" s="519"/>
      <c r="BN166" s="519"/>
      <c r="BO166" s="519"/>
      <c r="BP166" s="519"/>
      <c r="BQ166" s="519"/>
      <c r="BR166" s="519"/>
      <c r="BS166" s="519"/>
      <c r="BT166" s="519"/>
      <c r="BU166" s="519"/>
      <c r="BV166" s="519"/>
      <c r="BW166" s="519"/>
      <c r="BX166" s="519"/>
      <c r="BY166" s="519"/>
      <c r="BZ166" s="519"/>
      <c r="CA166" s="519"/>
    </row>
    <row r="167" s="514" customFormat="1" spans="18:79">
      <c r="R167" s="515"/>
      <c r="Y167" s="516"/>
      <c r="AB167" s="517"/>
      <c r="AC167" s="517"/>
      <c r="AD167" s="517"/>
      <c r="AE167" s="517"/>
      <c r="AF167" s="517"/>
      <c r="AG167" s="517"/>
      <c r="AH167" s="517"/>
      <c r="AI167" s="517"/>
      <c r="AJ167" s="517"/>
      <c r="AK167" s="517"/>
      <c r="AL167" s="517"/>
      <c r="AM167" s="517"/>
      <c r="AN167" s="518"/>
      <c r="AO167" s="518"/>
      <c r="AP167" s="518"/>
      <c r="AQ167" s="518"/>
      <c r="AR167" s="518"/>
      <c r="AS167" s="518"/>
      <c r="AT167" s="518"/>
      <c r="AU167" s="518"/>
      <c r="AV167" s="518"/>
      <c r="AW167" s="518"/>
      <c r="AX167" s="518"/>
      <c r="AY167" s="518"/>
      <c r="AZ167" s="518"/>
      <c r="BA167" s="518"/>
      <c r="BB167" s="518"/>
      <c r="BC167" s="518"/>
      <c r="BD167" s="519"/>
      <c r="BE167" s="519"/>
      <c r="BF167" s="519"/>
      <c r="BG167" s="519"/>
      <c r="BH167" s="519"/>
      <c r="BI167" s="519"/>
      <c r="BJ167" s="519"/>
      <c r="BK167" s="519"/>
      <c r="BL167" s="519"/>
      <c r="BM167" s="519"/>
      <c r="BN167" s="519"/>
      <c r="BO167" s="519"/>
      <c r="BP167" s="519"/>
      <c r="BQ167" s="519"/>
      <c r="BR167" s="519"/>
      <c r="BS167" s="519"/>
      <c r="BT167" s="519"/>
      <c r="BU167" s="519"/>
      <c r="BV167" s="519"/>
      <c r="BW167" s="519"/>
      <c r="BX167" s="519"/>
      <c r="BY167" s="519"/>
      <c r="BZ167" s="519"/>
      <c r="CA167" s="519"/>
    </row>
    <row r="168" s="514" customFormat="1" spans="18:79">
      <c r="R168" s="515"/>
      <c r="Y168" s="516"/>
      <c r="AB168" s="517"/>
      <c r="AC168" s="517"/>
      <c r="AD168" s="517"/>
      <c r="AE168" s="517"/>
      <c r="AF168" s="517"/>
      <c r="AG168" s="517"/>
      <c r="AH168" s="517"/>
      <c r="AI168" s="517"/>
      <c r="AJ168" s="517"/>
      <c r="AK168" s="517"/>
      <c r="AL168" s="517"/>
      <c r="AM168" s="517"/>
      <c r="AN168" s="518"/>
      <c r="AO168" s="518"/>
      <c r="AP168" s="518"/>
      <c r="AQ168" s="518"/>
      <c r="AR168" s="518"/>
      <c r="AS168" s="518"/>
      <c r="AT168" s="518"/>
      <c r="AU168" s="518"/>
      <c r="AV168" s="518"/>
      <c r="AW168" s="518"/>
      <c r="AX168" s="518"/>
      <c r="AY168" s="518"/>
      <c r="AZ168" s="518"/>
      <c r="BA168" s="518"/>
      <c r="BB168" s="518"/>
      <c r="BC168" s="518"/>
      <c r="BD168" s="519"/>
      <c r="BE168" s="519"/>
      <c r="BF168" s="519"/>
      <c r="BG168" s="519"/>
      <c r="BH168" s="519"/>
      <c r="BI168" s="519"/>
      <c r="BJ168" s="519"/>
      <c r="BK168" s="519"/>
      <c r="BL168" s="519"/>
      <c r="BM168" s="519"/>
      <c r="BN168" s="519"/>
      <c r="BO168" s="519"/>
      <c r="BP168" s="519"/>
      <c r="BQ168" s="519"/>
      <c r="BR168" s="519"/>
      <c r="BS168" s="519"/>
      <c r="BT168" s="519"/>
      <c r="BU168" s="519"/>
      <c r="BV168" s="519"/>
      <c r="BW168" s="519"/>
      <c r="BX168" s="519"/>
      <c r="BY168" s="519"/>
      <c r="BZ168" s="519"/>
      <c r="CA168" s="519"/>
    </row>
    <row r="169" s="514" customFormat="1" spans="18:79">
      <c r="R169" s="515"/>
      <c r="Y169" s="516"/>
      <c r="AB169" s="517"/>
      <c r="AC169" s="517"/>
      <c r="AD169" s="517"/>
      <c r="AE169" s="517"/>
      <c r="AF169" s="517"/>
      <c r="AG169" s="517"/>
      <c r="AH169" s="517"/>
      <c r="AI169" s="517"/>
      <c r="AJ169" s="517"/>
      <c r="AK169" s="517"/>
      <c r="AL169" s="517"/>
      <c r="AM169" s="517"/>
      <c r="AN169" s="518"/>
      <c r="AO169" s="518"/>
      <c r="AP169" s="518"/>
      <c r="AQ169" s="518"/>
      <c r="AR169" s="518"/>
      <c r="AS169" s="518"/>
      <c r="AT169" s="518"/>
      <c r="AU169" s="518"/>
      <c r="AV169" s="518"/>
      <c r="AW169" s="518"/>
      <c r="AX169" s="518"/>
      <c r="AY169" s="518"/>
      <c r="AZ169" s="518"/>
      <c r="BA169" s="518"/>
      <c r="BB169" s="518"/>
      <c r="BC169" s="518"/>
      <c r="BD169" s="519"/>
      <c r="BE169" s="519"/>
      <c r="BF169" s="519"/>
      <c r="BG169" s="519"/>
      <c r="BH169" s="519"/>
      <c r="BI169" s="519"/>
      <c r="BJ169" s="519"/>
      <c r="BK169" s="519"/>
      <c r="BL169" s="519"/>
      <c r="BM169" s="519"/>
      <c r="BN169" s="519"/>
      <c r="BO169" s="519"/>
      <c r="BP169" s="519"/>
      <c r="BQ169" s="519"/>
      <c r="BR169" s="519"/>
      <c r="BS169" s="519"/>
      <c r="BT169" s="519"/>
      <c r="BU169" s="519"/>
      <c r="BV169" s="519"/>
      <c r="BW169" s="519"/>
      <c r="BX169" s="519"/>
      <c r="BY169" s="519"/>
      <c r="BZ169" s="519"/>
      <c r="CA169" s="519"/>
    </row>
    <row r="170" s="514" customFormat="1" spans="18:79">
      <c r="R170" s="515"/>
      <c r="Y170" s="516"/>
      <c r="AB170" s="517"/>
      <c r="AC170" s="517"/>
      <c r="AD170" s="517"/>
      <c r="AE170" s="517"/>
      <c r="AF170" s="517"/>
      <c r="AG170" s="517"/>
      <c r="AH170" s="517"/>
      <c r="AI170" s="517"/>
      <c r="AJ170" s="517"/>
      <c r="AK170" s="517"/>
      <c r="AL170" s="517"/>
      <c r="AM170" s="517"/>
      <c r="AN170" s="518"/>
      <c r="AO170" s="518"/>
      <c r="AP170" s="518"/>
      <c r="AQ170" s="518"/>
      <c r="AR170" s="518"/>
      <c r="AS170" s="518"/>
      <c r="AT170" s="518"/>
      <c r="AU170" s="518"/>
      <c r="AV170" s="518"/>
      <c r="AW170" s="518"/>
      <c r="AX170" s="518"/>
      <c r="AY170" s="518"/>
      <c r="AZ170" s="518"/>
      <c r="BA170" s="518"/>
      <c r="BB170" s="518"/>
      <c r="BC170" s="518"/>
      <c r="BD170" s="519"/>
      <c r="BE170" s="519"/>
      <c r="BF170" s="519"/>
      <c r="BG170" s="519"/>
      <c r="BH170" s="519"/>
      <c r="BI170" s="519"/>
      <c r="BJ170" s="519"/>
      <c r="BK170" s="519"/>
      <c r="BL170" s="519"/>
      <c r="BM170" s="519"/>
      <c r="BN170" s="519"/>
      <c r="BO170" s="519"/>
      <c r="BP170" s="519"/>
      <c r="BQ170" s="519"/>
      <c r="BR170" s="519"/>
      <c r="BS170" s="519"/>
      <c r="BT170" s="519"/>
      <c r="BU170" s="519"/>
      <c r="BV170" s="519"/>
      <c r="BW170" s="519"/>
      <c r="BX170" s="519"/>
      <c r="BY170" s="519"/>
      <c r="BZ170" s="519"/>
      <c r="CA170" s="519"/>
    </row>
    <row r="171" s="514" customFormat="1" spans="18:79">
      <c r="R171" s="515"/>
      <c r="Y171" s="516"/>
      <c r="AB171" s="517"/>
      <c r="AC171" s="517"/>
      <c r="AD171" s="517"/>
      <c r="AE171" s="517"/>
      <c r="AF171" s="517"/>
      <c r="AG171" s="517"/>
      <c r="AH171" s="517"/>
      <c r="AI171" s="517"/>
      <c r="AJ171" s="517"/>
      <c r="AK171" s="517"/>
      <c r="AL171" s="517"/>
      <c r="AM171" s="517"/>
      <c r="AN171" s="518"/>
      <c r="AO171" s="518"/>
      <c r="AP171" s="518"/>
      <c r="AQ171" s="518"/>
      <c r="AR171" s="518"/>
      <c r="AS171" s="518"/>
      <c r="AT171" s="518"/>
      <c r="AU171" s="518"/>
      <c r="AV171" s="518"/>
      <c r="AW171" s="518"/>
      <c r="AX171" s="518"/>
      <c r="AY171" s="518"/>
      <c r="AZ171" s="518"/>
      <c r="BA171" s="518"/>
      <c r="BB171" s="518"/>
      <c r="BC171" s="518"/>
      <c r="BD171" s="519"/>
      <c r="BE171" s="519"/>
      <c r="BF171" s="519"/>
      <c r="BG171" s="519"/>
      <c r="BH171" s="519"/>
      <c r="BI171" s="519"/>
      <c r="BJ171" s="519"/>
      <c r="BK171" s="519"/>
      <c r="BL171" s="519"/>
      <c r="BM171" s="519"/>
      <c r="BN171" s="519"/>
      <c r="BO171" s="519"/>
      <c r="BP171" s="519"/>
      <c r="BQ171" s="519"/>
      <c r="BR171" s="519"/>
      <c r="BS171" s="519"/>
      <c r="BT171" s="519"/>
      <c r="BU171" s="519"/>
      <c r="BV171" s="519"/>
      <c r="BW171" s="519"/>
      <c r="BX171" s="519"/>
      <c r="BY171" s="519"/>
      <c r="BZ171" s="519"/>
      <c r="CA171" s="519"/>
    </row>
    <row r="172" s="514" customFormat="1" spans="18:79">
      <c r="R172" s="515"/>
      <c r="Y172" s="516"/>
      <c r="AB172" s="517"/>
      <c r="AC172" s="517"/>
      <c r="AD172" s="517"/>
      <c r="AE172" s="517"/>
      <c r="AF172" s="517"/>
      <c r="AG172" s="517"/>
      <c r="AH172" s="517"/>
      <c r="AI172" s="517"/>
      <c r="AJ172" s="517"/>
      <c r="AK172" s="517"/>
      <c r="AL172" s="517"/>
      <c r="AM172" s="517"/>
      <c r="AN172" s="518"/>
      <c r="AO172" s="518"/>
      <c r="AP172" s="518"/>
      <c r="AQ172" s="518"/>
      <c r="AR172" s="518"/>
      <c r="AS172" s="518"/>
      <c r="AT172" s="518"/>
      <c r="AU172" s="518"/>
      <c r="AV172" s="518"/>
      <c r="AW172" s="518"/>
      <c r="AX172" s="518"/>
      <c r="AY172" s="518"/>
      <c r="AZ172" s="518"/>
      <c r="BA172" s="518"/>
      <c r="BB172" s="518"/>
      <c r="BC172" s="518"/>
      <c r="BD172" s="519"/>
      <c r="BE172" s="519"/>
      <c r="BF172" s="519"/>
      <c r="BG172" s="519"/>
      <c r="BH172" s="519"/>
      <c r="BI172" s="519"/>
      <c r="BJ172" s="519"/>
      <c r="BK172" s="519"/>
      <c r="BL172" s="519"/>
      <c r="BM172" s="519"/>
      <c r="BN172" s="519"/>
      <c r="BO172" s="519"/>
      <c r="BP172" s="519"/>
      <c r="BQ172" s="519"/>
      <c r="BR172" s="519"/>
      <c r="BS172" s="519"/>
      <c r="BT172" s="519"/>
      <c r="BU172" s="519"/>
      <c r="BV172" s="519"/>
      <c r="BW172" s="519"/>
      <c r="BX172" s="519"/>
      <c r="BY172" s="519"/>
      <c r="BZ172" s="519"/>
      <c r="CA172" s="519"/>
    </row>
    <row r="173" s="514" customFormat="1" spans="18:79">
      <c r="R173" s="515"/>
      <c r="Y173" s="516"/>
      <c r="AB173" s="517"/>
      <c r="AC173" s="517"/>
      <c r="AD173" s="517"/>
      <c r="AE173" s="517"/>
      <c r="AF173" s="517"/>
      <c r="AG173" s="517"/>
      <c r="AH173" s="517"/>
      <c r="AI173" s="517"/>
      <c r="AJ173" s="517"/>
      <c r="AK173" s="517"/>
      <c r="AL173" s="517"/>
      <c r="AM173" s="517"/>
      <c r="AN173" s="518"/>
      <c r="AO173" s="518"/>
      <c r="AP173" s="518"/>
      <c r="AQ173" s="518"/>
      <c r="AR173" s="518"/>
      <c r="AS173" s="518"/>
      <c r="AT173" s="518"/>
      <c r="AU173" s="518"/>
      <c r="AV173" s="518"/>
      <c r="AW173" s="518"/>
      <c r="AX173" s="518"/>
      <c r="AY173" s="518"/>
      <c r="AZ173" s="518"/>
      <c r="BA173" s="518"/>
      <c r="BB173" s="518"/>
      <c r="BC173" s="518"/>
      <c r="BD173" s="519"/>
      <c r="BE173" s="519"/>
      <c r="BF173" s="519"/>
      <c r="BG173" s="519"/>
      <c r="BH173" s="519"/>
      <c r="BI173" s="519"/>
      <c r="BJ173" s="519"/>
      <c r="BK173" s="519"/>
      <c r="BL173" s="519"/>
      <c r="BM173" s="519"/>
      <c r="BN173" s="519"/>
      <c r="BO173" s="519"/>
      <c r="BP173" s="519"/>
      <c r="BQ173" s="519"/>
      <c r="BR173" s="519"/>
      <c r="BS173" s="519"/>
      <c r="BT173" s="519"/>
      <c r="BU173" s="519"/>
      <c r="BV173" s="519"/>
      <c r="BW173" s="519"/>
      <c r="BX173" s="519"/>
      <c r="BY173" s="519"/>
      <c r="BZ173" s="519"/>
      <c r="CA173" s="519"/>
    </row>
    <row r="174" s="514" customFormat="1" spans="18:79">
      <c r="R174" s="515"/>
      <c r="Y174" s="516"/>
      <c r="AB174" s="517"/>
      <c r="AC174" s="517"/>
      <c r="AD174" s="517"/>
      <c r="AE174" s="517"/>
      <c r="AF174" s="517"/>
      <c r="AG174" s="517"/>
      <c r="AH174" s="517"/>
      <c r="AI174" s="517"/>
      <c r="AJ174" s="517"/>
      <c r="AK174" s="517"/>
      <c r="AL174" s="517"/>
      <c r="AM174" s="517"/>
      <c r="AN174" s="518"/>
      <c r="AO174" s="518"/>
      <c r="AP174" s="518"/>
      <c r="AQ174" s="518"/>
      <c r="AR174" s="518"/>
      <c r="AS174" s="518"/>
      <c r="AT174" s="518"/>
      <c r="AU174" s="518"/>
      <c r="AV174" s="518"/>
      <c r="AW174" s="518"/>
      <c r="AX174" s="518"/>
      <c r="AY174" s="518"/>
      <c r="AZ174" s="518"/>
      <c r="BA174" s="518"/>
      <c r="BB174" s="518"/>
      <c r="BC174" s="518"/>
      <c r="BD174" s="519"/>
      <c r="BE174" s="519"/>
      <c r="BF174" s="519"/>
      <c r="BG174" s="519"/>
      <c r="BH174" s="519"/>
      <c r="BI174" s="519"/>
      <c r="BJ174" s="519"/>
      <c r="BK174" s="519"/>
      <c r="BL174" s="519"/>
      <c r="BM174" s="519"/>
      <c r="BN174" s="519"/>
      <c r="BO174" s="519"/>
      <c r="BP174" s="519"/>
      <c r="BQ174" s="519"/>
      <c r="BR174" s="519"/>
      <c r="BS174" s="519"/>
      <c r="BT174" s="519"/>
      <c r="BU174" s="519"/>
      <c r="BV174" s="519"/>
      <c r="BW174" s="519"/>
      <c r="BX174" s="519"/>
      <c r="BY174" s="519"/>
      <c r="BZ174" s="519"/>
      <c r="CA174" s="519"/>
    </row>
    <row r="175" s="514" customFormat="1" spans="18:79">
      <c r="R175" s="515"/>
      <c r="Y175" s="516"/>
      <c r="AB175" s="517"/>
      <c r="AC175" s="517"/>
      <c r="AD175" s="517"/>
      <c r="AE175" s="517"/>
      <c r="AF175" s="517"/>
      <c r="AG175" s="517"/>
      <c r="AH175" s="517"/>
      <c r="AI175" s="517"/>
      <c r="AJ175" s="517"/>
      <c r="AK175" s="517"/>
      <c r="AL175" s="517"/>
      <c r="AM175" s="517"/>
      <c r="AN175" s="518"/>
      <c r="AO175" s="518"/>
      <c r="AP175" s="518"/>
      <c r="AQ175" s="518"/>
      <c r="AR175" s="518"/>
      <c r="AS175" s="518"/>
      <c r="AT175" s="518"/>
      <c r="AU175" s="518"/>
      <c r="AV175" s="518"/>
      <c r="AW175" s="518"/>
      <c r="AX175" s="518"/>
      <c r="AY175" s="518"/>
      <c r="AZ175" s="518"/>
      <c r="BA175" s="518"/>
      <c r="BB175" s="518"/>
      <c r="BC175" s="518"/>
      <c r="BD175" s="519"/>
      <c r="BE175" s="519"/>
      <c r="BF175" s="519"/>
      <c r="BG175" s="519"/>
      <c r="BH175" s="519"/>
      <c r="BI175" s="519"/>
      <c r="BJ175" s="519"/>
      <c r="BK175" s="519"/>
      <c r="BL175" s="519"/>
      <c r="BM175" s="519"/>
      <c r="BN175" s="519"/>
      <c r="BO175" s="519"/>
      <c r="BP175" s="519"/>
      <c r="BQ175" s="519"/>
      <c r="BR175" s="519"/>
      <c r="BS175" s="519"/>
      <c r="BT175" s="519"/>
      <c r="BU175" s="519"/>
      <c r="BV175" s="519"/>
      <c r="BW175" s="519"/>
      <c r="BX175" s="519"/>
      <c r="BY175" s="519"/>
      <c r="BZ175" s="519"/>
      <c r="CA175" s="519"/>
    </row>
    <row r="176" s="514" customFormat="1" spans="18:79">
      <c r="R176" s="515"/>
      <c r="Y176" s="516"/>
      <c r="AB176" s="517"/>
      <c r="AC176" s="517"/>
      <c r="AD176" s="517"/>
      <c r="AE176" s="517"/>
      <c r="AF176" s="517"/>
      <c r="AG176" s="517"/>
      <c r="AH176" s="517"/>
      <c r="AI176" s="517"/>
      <c r="AJ176" s="517"/>
      <c r="AK176" s="517"/>
      <c r="AL176" s="517"/>
      <c r="AM176" s="517"/>
      <c r="AN176" s="518"/>
      <c r="AO176" s="518"/>
      <c r="AP176" s="518"/>
      <c r="AQ176" s="518"/>
      <c r="AR176" s="518"/>
      <c r="AS176" s="518"/>
      <c r="AT176" s="518"/>
      <c r="AU176" s="518"/>
      <c r="AV176" s="518"/>
      <c r="AW176" s="518"/>
      <c r="AX176" s="518"/>
      <c r="AY176" s="518"/>
      <c r="AZ176" s="518"/>
      <c r="BA176" s="518"/>
      <c r="BB176" s="518"/>
      <c r="BC176" s="518"/>
      <c r="BD176" s="519"/>
      <c r="BE176" s="519"/>
      <c r="BF176" s="519"/>
      <c r="BG176" s="519"/>
      <c r="BH176" s="519"/>
      <c r="BI176" s="519"/>
      <c r="BJ176" s="519"/>
      <c r="BK176" s="519"/>
      <c r="BL176" s="519"/>
      <c r="BM176" s="519"/>
      <c r="BN176" s="519"/>
      <c r="BO176" s="519"/>
      <c r="BP176" s="519"/>
      <c r="BQ176" s="519"/>
      <c r="BR176" s="519"/>
      <c r="BS176" s="519"/>
      <c r="BT176" s="519"/>
      <c r="BU176" s="519"/>
      <c r="BV176" s="519"/>
      <c r="BW176" s="519"/>
      <c r="BX176" s="519"/>
      <c r="BY176" s="519"/>
      <c r="BZ176" s="519"/>
      <c r="CA176" s="519"/>
    </row>
    <row r="177" s="514" customFormat="1" spans="18:79">
      <c r="R177" s="515"/>
      <c r="Y177" s="516"/>
      <c r="AB177" s="517"/>
      <c r="AC177" s="517"/>
      <c r="AD177" s="517"/>
      <c r="AE177" s="517"/>
      <c r="AF177" s="517"/>
      <c r="AG177" s="517"/>
      <c r="AH177" s="517"/>
      <c r="AI177" s="517"/>
      <c r="AJ177" s="517"/>
      <c r="AK177" s="517"/>
      <c r="AL177" s="517"/>
      <c r="AM177" s="517"/>
      <c r="AN177" s="518"/>
      <c r="AO177" s="518"/>
      <c r="AP177" s="518"/>
      <c r="AQ177" s="518"/>
      <c r="AR177" s="518"/>
      <c r="AS177" s="518"/>
      <c r="AT177" s="518"/>
      <c r="AU177" s="518"/>
      <c r="AV177" s="518"/>
      <c r="AW177" s="518"/>
      <c r="AX177" s="518"/>
      <c r="AY177" s="518"/>
      <c r="AZ177" s="518"/>
      <c r="BA177" s="518"/>
      <c r="BB177" s="518"/>
      <c r="BC177" s="518"/>
      <c r="BD177" s="519"/>
      <c r="BE177" s="519"/>
      <c r="BF177" s="519"/>
      <c r="BG177" s="519"/>
      <c r="BH177" s="519"/>
      <c r="BI177" s="519"/>
      <c r="BJ177" s="519"/>
      <c r="BK177" s="519"/>
      <c r="BL177" s="519"/>
      <c r="BM177" s="519"/>
      <c r="BN177" s="519"/>
      <c r="BO177" s="519"/>
      <c r="BP177" s="519"/>
      <c r="BQ177" s="519"/>
      <c r="BR177" s="519"/>
      <c r="BS177" s="519"/>
      <c r="BT177" s="519"/>
      <c r="BU177" s="519"/>
      <c r="BV177" s="519"/>
      <c r="BW177" s="519"/>
      <c r="BX177" s="519"/>
      <c r="BY177" s="519"/>
      <c r="BZ177" s="519"/>
      <c r="CA177" s="519"/>
    </row>
    <row r="178" s="514" customFormat="1" spans="18:79">
      <c r="R178" s="515"/>
      <c r="Y178" s="516"/>
      <c r="AB178" s="517"/>
      <c r="AC178" s="517"/>
      <c r="AD178" s="517"/>
      <c r="AE178" s="517"/>
      <c r="AF178" s="517"/>
      <c r="AG178" s="517"/>
      <c r="AH178" s="517"/>
      <c r="AI178" s="517"/>
      <c r="AJ178" s="517"/>
      <c r="AK178" s="517"/>
      <c r="AL178" s="517"/>
      <c r="AM178" s="517"/>
      <c r="AN178" s="518"/>
      <c r="AO178" s="518"/>
      <c r="AP178" s="518"/>
      <c r="AQ178" s="518"/>
      <c r="AR178" s="518"/>
      <c r="AS178" s="518"/>
      <c r="AT178" s="518"/>
      <c r="AU178" s="518"/>
      <c r="AV178" s="518"/>
      <c r="AW178" s="518"/>
      <c r="AX178" s="518"/>
      <c r="AY178" s="518"/>
      <c r="AZ178" s="518"/>
      <c r="BA178" s="518"/>
      <c r="BB178" s="518"/>
      <c r="BC178" s="518"/>
      <c r="BD178" s="519"/>
      <c r="BE178" s="519"/>
      <c r="BF178" s="519"/>
      <c r="BG178" s="519"/>
      <c r="BH178" s="519"/>
      <c r="BI178" s="519"/>
      <c r="BJ178" s="519"/>
      <c r="BK178" s="519"/>
      <c r="BL178" s="519"/>
      <c r="BM178" s="519"/>
      <c r="BN178" s="519"/>
      <c r="BO178" s="519"/>
      <c r="BP178" s="519"/>
      <c r="BQ178" s="519"/>
      <c r="BR178" s="519"/>
      <c r="BS178" s="519"/>
      <c r="BT178" s="519"/>
      <c r="BU178" s="519"/>
      <c r="BV178" s="519"/>
      <c r="BW178" s="519"/>
      <c r="BX178" s="519"/>
      <c r="BY178" s="519"/>
      <c r="BZ178" s="519"/>
      <c r="CA178" s="519"/>
    </row>
    <row r="179" s="514" customFormat="1" spans="18:79">
      <c r="R179" s="515"/>
      <c r="Y179" s="516"/>
      <c r="AB179" s="517"/>
      <c r="AC179" s="517"/>
      <c r="AD179" s="517"/>
      <c r="AE179" s="517"/>
      <c r="AF179" s="517"/>
      <c r="AG179" s="517"/>
      <c r="AH179" s="517"/>
      <c r="AI179" s="517"/>
      <c r="AJ179" s="517"/>
      <c r="AK179" s="517"/>
      <c r="AL179" s="517"/>
      <c r="AM179" s="517"/>
      <c r="AN179" s="518"/>
      <c r="AO179" s="518"/>
      <c r="AP179" s="518"/>
      <c r="AQ179" s="518"/>
      <c r="AR179" s="518"/>
      <c r="AS179" s="518"/>
      <c r="AT179" s="518"/>
      <c r="AU179" s="518"/>
      <c r="AV179" s="518"/>
      <c r="AW179" s="518"/>
      <c r="AX179" s="518"/>
      <c r="AY179" s="518"/>
      <c r="AZ179" s="518"/>
      <c r="BA179" s="518"/>
      <c r="BB179" s="518"/>
      <c r="BC179" s="518"/>
      <c r="BD179" s="519"/>
      <c r="BE179" s="519"/>
      <c r="BF179" s="519"/>
      <c r="BG179" s="519"/>
      <c r="BH179" s="519"/>
      <c r="BI179" s="519"/>
      <c r="BJ179" s="519"/>
      <c r="BK179" s="519"/>
      <c r="BL179" s="519"/>
      <c r="BM179" s="519"/>
      <c r="BN179" s="519"/>
      <c r="BO179" s="519"/>
      <c r="BP179" s="519"/>
      <c r="BQ179" s="519"/>
      <c r="BR179" s="519"/>
      <c r="BS179" s="519"/>
      <c r="BT179" s="519"/>
      <c r="BU179" s="519"/>
      <c r="BV179" s="519"/>
      <c r="BW179" s="519"/>
      <c r="BX179" s="519"/>
      <c r="BY179" s="519"/>
      <c r="BZ179" s="519"/>
      <c r="CA179" s="519"/>
    </row>
    <row r="180" s="514" customFormat="1" spans="18:79">
      <c r="R180" s="515"/>
      <c r="Y180" s="516"/>
      <c r="AB180" s="517"/>
      <c r="AC180" s="517"/>
      <c r="AD180" s="517"/>
      <c r="AE180" s="517"/>
      <c r="AF180" s="517"/>
      <c r="AG180" s="517"/>
      <c r="AH180" s="517"/>
      <c r="AI180" s="517"/>
      <c r="AJ180" s="517"/>
      <c r="AK180" s="517"/>
      <c r="AL180" s="517"/>
      <c r="AM180" s="517"/>
      <c r="AN180" s="518"/>
      <c r="AO180" s="518"/>
      <c r="AP180" s="518"/>
      <c r="AQ180" s="518"/>
      <c r="AR180" s="518"/>
      <c r="AS180" s="518"/>
      <c r="AT180" s="518"/>
      <c r="AU180" s="518"/>
      <c r="AV180" s="518"/>
      <c r="AW180" s="518"/>
      <c r="AX180" s="518"/>
      <c r="AY180" s="518"/>
      <c r="AZ180" s="518"/>
      <c r="BA180" s="518"/>
      <c r="BB180" s="518"/>
      <c r="BC180" s="518"/>
      <c r="BD180" s="519"/>
      <c r="BE180" s="519"/>
      <c r="BF180" s="519"/>
      <c r="BG180" s="519"/>
      <c r="BH180" s="519"/>
      <c r="BI180" s="519"/>
      <c r="BJ180" s="519"/>
      <c r="BK180" s="519"/>
      <c r="BL180" s="519"/>
      <c r="BM180" s="519"/>
      <c r="BN180" s="519"/>
      <c r="BO180" s="519"/>
      <c r="BP180" s="519"/>
      <c r="BQ180" s="519"/>
      <c r="BR180" s="519"/>
      <c r="BS180" s="519"/>
      <c r="BT180" s="519"/>
      <c r="BU180" s="519"/>
      <c r="BV180" s="519"/>
      <c r="BW180" s="519"/>
      <c r="BX180" s="519"/>
      <c r="BY180" s="519"/>
      <c r="BZ180" s="519"/>
      <c r="CA180" s="519"/>
    </row>
    <row r="181" s="514" customFormat="1" spans="18:79">
      <c r="R181" s="515"/>
      <c r="Y181" s="516"/>
      <c r="AB181" s="517"/>
      <c r="AC181" s="517"/>
      <c r="AD181" s="517"/>
      <c r="AE181" s="517"/>
      <c r="AF181" s="517"/>
      <c r="AG181" s="517"/>
      <c r="AH181" s="517"/>
      <c r="AI181" s="517"/>
      <c r="AJ181" s="517"/>
      <c r="AK181" s="517"/>
      <c r="AL181" s="517"/>
      <c r="AM181" s="517"/>
      <c r="AN181" s="518"/>
      <c r="AO181" s="518"/>
      <c r="AP181" s="518"/>
      <c r="AQ181" s="518"/>
      <c r="AR181" s="518"/>
      <c r="AS181" s="518"/>
      <c r="AT181" s="518"/>
      <c r="AU181" s="518"/>
      <c r="AV181" s="518"/>
      <c r="AW181" s="518"/>
      <c r="AX181" s="518"/>
      <c r="AY181" s="518"/>
      <c r="AZ181" s="518"/>
      <c r="BA181" s="518"/>
      <c r="BB181" s="518"/>
      <c r="BC181" s="518"/>
      <c r="BD181" s="519"/>
      <c r="BE181" s="519"/>
      <c r="BF181" s="519"/>
      <c r="BG181" s="519"/>
      <c r="BH181" s="519"/>
      <c r="BI181" s="519"/>
      <c r="BJ181" s="519"/>
      <c r="BK181" s="519"/>
      <c r="BL181" s="519"/>
      <c r="BM181" s="519"/>
      <c r="BN181" s="519"/>
      <c r="BO181" s="519"/>
      <c r="BP181" s="519"/>
      <c r="BQ181" s="519"/>
      <c r="BR181" s="519"/>
      <c r="BS181" s="519"/>
      <c r="BT181" s="519"/>
      <c r="BU181" s="519"/>
      <c r="BV181" s="519"/>
      <c r="BW181" s="519"/>
      <c r="BX181" s="519"/>
      <c r="BY181" s="519"/>
      <c r="BZ181" s="519"/>
      <c r="CA181" s="519"/>
    </row>
    <row r="182" s="514" customFormat="1" spans="18:79">
      <c r="R182" s="515"/>
      <c r="Y182" s="516"/>
      <c r="AB182" s="517"/>
      <c r="AC182" s="517"/>
      <c r="AD182" s="517"/>
      <c r="AE182" s="517"/>
      <c r="AF182" s="517"/>
      <c r="AG182" s="517"/>
      <c r="AH182" s="517"/>
      <c r="AI182" s="517"/>
      <c r="AJ182" s="517"/>
      <c r="AK182" s="517"/>
      <c r="AL182" s="517"/>
      <c r="AM182" s="517"/>
      <c r="AN182" s="518"/>
      <c r="AO182" s="518"/>
      <c r="AP182" s="518"/>
      <c r="AQ182" s="518"/>
      <c r="AR182" s="518"/>
      <c r="AS182" s="518"/>
      <c r="AT182" s="518"/>
      <c r="AU182" s="518"/>
      <c r="AV182" s="518"/>
      <c r="AW182" s="518"/>
      <c r="AX182" s="518"/>
      <c r="AY182" s="518"/>
      <c r="AZ182" s="518"/>
      <c r="BA182" s="518"/>
      <c r="BB182" s="518"/>
      <c r="BC182" s="518"/>
      <c r="BD182" s="519"/>
      <c r="BE182" s="519"/>
      <c r="BF182" s="519"/>
      <c r="BG182" s="519"/>
      <c r="BH182" s="519"/>
      <c r="BI182" s="519"/>
      <c r="BJ182" s="519"/>
      <c r="BK182" s="519"/>
      <c r="BL182" s="519"/>
      <c r="BM182" s="519"/>
      <c r="BN182" s="519"/>
      <c r="BO182" s="519"/>
      <c r="BP182" s="519"/>
      <c r="BQ182" s="519"/>
      <c r="BR182" s="519"/>
      <c r="BS182" s="519"/>
      <c r="BT182" s="519"/>
      <c r="BU182" s="519"/>
      <c r="BV182" s="519"/>
      <c r="BW182" s="519"/>
      <c r="BX182" s="519"/>
      <c r="BY182" s="519"/>
      <c r="BZ182" s="519"/>
      <c r="CA182" s="519"/>
    </row>
    <row r="183" s="514" customFormat="1" spans="18:79">
      <c r="R183" s="515"/>
      <c r="Y183" s="516"/>
      <c r="AB183" s="517"/>
      <c r="AC183" s="517"/>
      <c r="AD183" s="517"/>
      <c r="AE183" s="517"/>
      <c r="AF183" s="517"/>
      <c r="AG183" s="517"/>
      <c r="AH183" s="517"/>
      <c r="AI183" s="517"/>
      <c r="AJ183" s="517"/>
      <c r="AK183" s="517"/>
      <c r="AL183" s="517"/>
      <c r="AM183" s="517"/>
      <c r="AN183" s="518"/>
      <c r="AO183" s="518"/>
      <c r="AP183" s="518"/>
      <c r="AQ183" s="518"/>
      <c r="AR183" s="518"/>
      <c r="AS183" s="518"/>
      <c r="AT183" s="518"/>
      <c r="AU183" s="518"/>
      <c r="AV183" s="518"/>
      <c r="AW183" s="518"/>
      <c r="AX183" s="518"/>
      <c r="AY183" s="518"/>
      <c r="AZ183" s="518"/>
      <c r="BA183" s="518"/>
      <c r="BB183" s="518"/>
      <c r="BC183" s="518"/>
      <c r="BD183" s="519"/>
      <c r="BE183" s="519"/>
      <c r="BF183" s="519"/>
      <c r="BG183" s="519"/>
      <c r="BH183" s="519"/>
      <c r="BI183" s="519"/>
      <c r="BJ183" s="519"/>
      <c r="BK183" s="519"/>
      <c r="BL183" s="519"/>
      <c r="BM183" s="519"/>
      <c r="BN183" s="519"/>
      <c r="BO183" s="519"/>
      <c r="BP183" s="519"/>
      <c r="BQ183" s="519"/>
      <c r="BR183" s="519"/>
      <c r="BS183" s="519"/>
      <c r="BT183" s="519"/>
      <c r="BU183" s="519"/>
      <c r="BV183" s="519"/>
      <c r="BW183" s="519"/>
      <c r="BX183" s="519"/>
      <c r="BY183" s="519"/>
      <c r="BZ183" s="519"/>
      <c r="CA183" s="519"/>
    </row>
    <row r="184" s="514" customFormat="1" spans="18:79">
      <c r="R184" s="515"/>
      <c r="Y184" s="516"/>
      <c r="AB184" s="517"/>
      <c r="AC184" s="517"/>
      <c r="AD184" s="517"/>
      <c r="AE184" s="517"/>
      <c r="AF184" s="517"/>
      <c r="AG184" s="517"/>
      <c r="AH184" s="517"/>
      <c r="AI184" s="517"/>
      <c r="AJ184" s="517"/>
      <c r="AK184" s="517"/>
      <c r="AL184" s="517"/>
      <c r="AM184" s="517"/>
      <c r="AN184" s="518"/>
      <c r="AO184" s="518"/>
      <c r="AP184" s="518"/>
      <c r="AQ184" s="518"/>
      <c r="AR184" s="518"/>
      <c r="AS184" s="518"/>
      <c r="AT184" s="518"/>
      <c r="AU184" s="518"/>
      <c r="AV184" s="518"/>
      <c r="AW184" s="518"/>
      <c r="AX184" s="518"/>
      <c r="AY184" s="518"/>
      <c r="AZ184" s="518"/>
      <c r="BA184" s="518"/>
      <c r="BB184" s="518"/>
      <c r="BC184" s="518"/>
      <c r="BD184" s="519"/>
      <c r="BE184" s="519"/>
      <c r="BF184" s="519"/>
      <c r="BG184" s="519"/>
      <c r="BH184" s="519"/>
      <c r="BI184" s="519"/>
      <c r="BJ184" s="519"/>
      <c r="BK184" s="519"/>
      <c r="BL184" s="519"/>
      <c r="BM184" s="519"/>
      <c r="BN184" s="519"/>
      <c r="BO184" s="519"/>
      <c r="BP184" s="519"/>
      <c r="BQ184" s="519"/>
      <c r="BR184" s="519"/>
      <c r="BS184" s="519"/>
      <c r="BT184" s="519"/>
      <c r="BU184" s="519"/>
      <c r="BV184" s="519"/>
      <c r="BW184" s="519"/>
      <c r="BX184" s="519"/>
      <c r="BY184" s="519"/>
      <c r="BZ184" s="519"/>
      <c r="CA184" s="519"/>
    </row>
    <row r="185" s="514" customFormat="1" spans="18:79">
      <c r="R185" s="515"/>
      <c r="Y185" s="516"/>
      <c r="AB185" s="517"/>
      <c r="AC185" s="517"/>
      <c r="AD185" s="517"/>
      <c r="AE185" s="517"/>
      <c r="AF185" s="517"/>
      <c r="AG185" s="517"/>
      <c r="AH185" s="517"/>
      <c r="AI185" s="517"/>
      <c r="AJ185" s="517"/>
      <c r="AK185" s="517"/>
      <c r="AL185" s="517"/>
      <c r="AM185" s="517"/>
      <c r="AN185" s="518"/>
      <c r="AO185" s="518"/>
      <c r="AP185" s="518"/>
      <c r="AQ185" s="518"/>
      <c r="AR185" s="518"/>
      <c r="AS185" s="518"/>
      <c r="AT185" s="518"/>
      <c r="AU185" s="518"/>
      <c r="AV185" s="518"/>
      <c r="AW185" s="518"/>
      <c r="AX185" s="518"/>
      <c r="AY185" s="518"/>
      <c r="AZ185" s="518"/>
      <c r="BA185" s="518"/>
      <c r="BB185" s="518"/>
      <c r="BC185" s="518"/>
      <c r="BD185" s="519"/>
      <c r="BE185" s="519"/>
      <c r="BF185" s="519"/>
      <c r="BG185" s="519"/>
      <c r="BH185" s="519"/>
      <c r="BI185" s="519"/>
      <c r="BJ185" s="519"/>
      <c r="BK185" s="519"/>
      <c r="BL185" s="519"/>
      <c r="BM185" s="519"/>
      <c r="BN185" s="519"/>
      <c r="BO185" s="519"/>
      <c r="BP185" s="519"/>
      <c r="BQ185" s="519"/>
      <c r="BR185" s="519"/>
      <c r="BS185" s="519"/>
      <c r="BT185" s="519"/>
      <c r="BU185" s="519"/>
      <c r="BV185" s="519"/>
      <c r="BW185" s="519"/>
      <c r="BX185" s="519"/>
      <c r="BY185" s="519"/>
      <c r="BZ185" s="519"/>
      <c r="CA185" s="519"/>
    </row>
    <row r="186" s="514" customFormat="1" spans="18:79">
      <c r="R186" s="515"/>
      <c r="Y186" s="516"/>
      <c r="AB186" s="517"/>
      <c r="AC186" s="517"/>
      <c r="AD186" s="517"/>
      <c r="AE186" s="517"/>
      <c r="AF186" s="517"/>
      <c r="AG186" s="517"/>
      <c r="AH186" s="517"/>
      <c r="AI186" s="517"/>
      <c r="AJ186" s="517"/>
      <c r="AK186" s="517"/>
      <c r="AL186" s="517"/>
      <c r="AM186" s="517"/>
      <c r="AN186" s="518"/>
      <c r="AO186" s="518"/>
      <c r="AP186" s="518"/>
      <c r="AQ186" s="518"/>
      <c r="AR186" s="518"/>
      <c r="AS186" s="518"/>
      <c r="AT186" s="518"/>
      <c r="AU186" s="518"/>
      <c r="AV186" s="518"/>
      <c r="AW186" s="518"/>
      <c r="AX186" s="518"/>
      <c r="AY186" s="518"/>
      <c r="AZ186" s="518"/>
      <c r="BA186" s="518"/>
      <c r="BB186" s="518"/>
      <c r="BC186" s="518"/>
      <c r="BD186" s="519"/>
      <c r="BE186" s="519"/>
      <c r="BF186" s="519"/>
      <c r="BG186" s="519"/>
      <c r="BH186" s="519"/>
      <c r="BI186" s="519"/>
      <c r="BJ186" s="519"/>
      <c r="BK186" s="519"/>
      <c r="BL186" s="519"/>
      <c r="BM186" s="519"/>
      <c r="BN186" s="519"/>
      <c r="BO186" s="519"/>
      <c r="BP186" s="519"/>
      <c r="BQ186" s="519"/>
      <c r="BR186" s="519"/>
      <c r="BS186" s="519"/>
      <c r="BT186" s="519"/>
      <c r="BU186" s="519"/>
      <c r="BV186" s="519"/>
      <c r="BW186" s="519"/>
      <c r="BX186" s="519"/>
      <c r="BY186" s="519"/>
      <c r="BZ186" s="519"/>
      <c r="CA186" s="519"/>
    </row>
    <row r="187" s="514" customFormat="1" spans="18:79">
      <c r="R187" s="515"/>
      <c r="Y187" s="516"/>
      <c r="AB187" s="517"/>
      <c r="AC187" s="517"/>
      <c r="AD187" s="517"/>
      <c r="AE187" s="517"/>
      <c r="AF187" s="517"/>
      <c r="AG187" s="517"/>
      <c r="AH187" s="517"/>
      <c r="AI187" s="517"/>
      <c r="AJ187" s="517"/>
      <c r="AK187" s="517"/>
      <c r="AL187" s="517"/>
      <c r="AM187" s="517"/>
      <c r="AN187" s="518"/>
      <c r="AO187" s="518"/>
      <c r="AP187" s="518"/>
      <c r="AQ187" s="518"/>
      <c r="AR187" s="518"/>
      <c r="AS187" s="518"/>
      <c r="AT187" s="518"/>
      <c r="AU187" s="518"/>
      <c r="AV187" s="518"/>
      <c r="AW187" s="518"/>
      <c r="AX187" s="518"/>
      <c r="AY187" s="518"/>
      <c r="AZ187" s="518"/>
      <c r="BA187" s="518"/>
      <c r="BB187" s="518"/>
      <c r="BC187" s="518"/>
      <c r="BD187" s="519"/>
      <c r="BE187" s="519"/>
      <c r="BF187" s="519"/>
      <c r="BG187" s="519"/>
      <c r="BH187" s="519"/>
      <c r="BI187" s="519"/>
      <c r="BJ187" s="519"/>
      <c r="BK187" s="519"/>
      <c r="BL187" s="519"/>
      <c r="BM187" s="519"/>
      <c r="BN187" s="519"/>
      <c r="BO187" s="519"/>
      <c r="BP187" s="519"/>
      <c r="BQ187" s="519"/>
      <c r="BR187" s="519"/>
      <c r="BS187" s="519"/>
      <c r="BT187" s="519"/>
      <c r="BU187" s="519"/>
      <c r="BV187" s="519"/>
      <c r="BW187" s="519"/>
      <c r="BX187" s="519"/>
      <c r="BY187" s="519"/>
      <c r="BZ187" s="519"/>
      <c r="CA187" s="519"/>
    </row>
    <row r="188" s="514" customFormat="1" spans="18:79">
      <c r="R188" s="515"/>
      <c r="Y188" s="516"/>
      <c r="AB188" s="517"/>
      <c r="AC188" s="517"/>
      <c r="AD188" s="517"/>
      <c r="AE188" s="517"/>
      <c r="AF188" s="517"/>
      <c r="AG188" s="517"/>
      <c r="AH188" s="517"/>
      <c r="AI188" s="517"/>
      <c r="AJ188" s="517"/>
      <c r="AK188" s="517"/>
      <c r="AL188" s="517"/>
      <c r="AM188" s="517"/>
      <c r="AN188" s="518"/>
      <c r="AO188" s="518"/>
      <c r="AP188" s="518"/>
      <c r="AQ188" s="518"/>
      <c r="AR188" s="518"/>
      <c r="AS188" s="518"/>
      <c r="AT188" s="518"/>
      <c r="AU188" s="518"/>
      <c r="AV188" s="518"/>
      <c r="AW188" s="518"/>
      <c r="AX188" s="518"/>
      <c r="AY188" s="518"/>
      <c r="AZ188" s="518"/>
      <c r="BA188" s="518"/>
      <c r="BB188" s="518"/>
      <c r="BC188" s="518"/>
      <c r="BD188" s="519"/>
      <c r="BE188" s="519"/>
      <c r="BF188" s="519"/>
      <c r="BG188" s="519"/>
      <c r="BH188" s="519"/>
      <c r="BI188" s="519"/>
      <c r="BJ188" s="519"/>
      <c r="BK188" s="519"/>
      <c r="BL188" s="519"/>
      <c r="BM188" s="519"/>
      <c r="BN188" s="519"/>
      <c r="BO188" s="519"/>
      <c r="BP188" s="519"/>
      <c r="BQ188" s="519"/>
      <c r="BR188" s="519"/>
      <c r="BS188" s="519"/>
      <c r="BT188" s="519"/>
      <c r="BU188" s="519"/>
      <c r="BV188" s="519"/>
      <c r="BW188" s="519"/>
      <c r="BX188" s="519"/>
      <c r="BY188" s="519"/>
      <c r="BZ188" s="519"/>
      <c r="CA188" s="519"/>
    </row>
    <row r="189" s="514" customFormat="1" spans="18:79">
      <c r="R189" s="515"/>
      <c r="Y189" s="516"/>
      <c r="AB189" s="517"/>
      <c r="AC189" s="517"/>
      <c r="AD189" s="517"/>
      <c r="AE189" s="517"/>
      <c r="AF189" s="517"/>
      <c r="AG189" s="517"/>
      <c r="AH189" s="517"/>
      <c r="AI189" s="517"/>
      <c r="AJ189" s="517"/>
      <c r="AK189" s="517"/>
      <c r="AL189" s="517"/>
      <c r="AM189" s="517"/>
      <c r="AN189" s="518"/>
      <c r="AO189" s="518"/>
      <c r="AP189" s="518"/>
      <c r="AQ189" s="518"/>
      <c r="AR189" s="518"/>
      <c r="AS189" s="518"/>
      <c r="AT189" s="518"/>
      <c r="AU189" s="518"/>
      <c r="AV189" s="518"/>
      <c r="AW189" s="518"/>
      <c r="AX189" s="518"/>
      <c r="AY189" s="518"/>
      <c r="AZ189" s="518"/>
      <c r="BA189" s="518"/>
      <c r="BB189" s="518"/>
      <c r="BC189" s="518"/>
      <c r="BD189" s="519"/>
      <c r="BE189" s="519"/>
      <c r="BF189" s="519"/>
      <c r="BG189" s="519"/>
      <c r="BH189" s="519"/>
      <c r="BI189" s="519"/>
      <c r="BJ189" s="519"/>
      <c r="BK189" s="519"/>
      <c r="BL189" s="519"/>
      <c r="BM189" s="519"/>
      <c r="BN189" s="519"/>
      <c r="BO189" s="519"/>
      <c r="BP189" s="519"/>
      <c r="BQ189" s="519"/>
      <c r="BR189" s="519"/>
      <c r="BS189" s="519"/>
      <c r="BT189" s="519"/>
      <c r="BU189" s="519"/>
      <c r="BV189" s="519"/>
      <c r="BW189" s="519"/>
      <c r="BX189" s="519"/>
      <c r="BY189" s="519"/>
      <c r="BZ189" s="519"/>
      <c r="CA189" s="519"/>
    </row>
  </sheetData>
  <sheetProtection insertRows="0" deleteRows="0" autoFilter="0"/>
  <autoFilter xmlns:etc="http://www.wps.cn/officeDocument/2017/etCustomData" ref="A18:CA106" etc:filterBottomFollowUsedRange="0">
    <extLst/>
  </autoFilter>
  <mergeCells count="155">
    <mergeCell ref="AN1:AO1"/>
    <mergeCell ref="AR1:AS1"/>
    <mergeCell ref="AV1:BC1"/>
    <mergeCell ref="BV1:BW1"/>
    <mergeCell ref="BZ1:CA1"/>
    <mergeCell ref="AN2:AO2"/>
    <mergeCell ref="AR2:AS2"/>
    <mergeCell ref="AV2:AY2"/>
    <mergeCell ref="AZ2:BC2"/>
    <mergeCell ref="BV2:BW2"/>
    <mergeCell ref="BZ2:CA2"/>
    <mergeCell ref="AN3:AO3"/>
    <mergeCell ref="AR3:AS3"/>
    <mergeCell ref="AV3:AY3"/>
    <mergeCell ref="AZ3:BC3"/>
    <mergeCell ref="BV3:BW3"/>
    <mergeCell ref="BZ3:CA3"/>
    <mergeCell ref="AB4:AM4"/>
    <mergeCell ref="CZ4:DK4"/>
    <mergeCell ref="EV4:FG4"/>
    <mergeCell ref="AB5:AE5"/>
    <mergeCell ref="AF5:AI5"/>
    <mergeCell ref="AJ5:AM5"/>
    <mergeCell ref="CZ5:DK5"/>
    <mergeCell ref="EV5:FG5"/>
    <mergeCell ref="AB6:AE6"/>
    <mergeCell ref="AF6:AI6"/>
    <mergeCell ref="AJ6:AM6"/>
    <mergeCell ref="CZ6:DC6"/>
    <mergeCell ref="DD6:DG6"/>
    <mergeCell ref="DH6:DK6"/>
    <mergeCell ref="EV6:EY6"/>
    <mergeCell ref="EZ6:FC6"/>
    <mergeCell ref="FD6:FG6"/>
    <mergeCell ref="AB7:AM7"/>
    <mergeCell ref="CN7:CY7"/>
    <mergeCell ref="CZ7:DK7"/>
    <mergeCell ref="EV7:FG7"/>
    <mergeCell ref="AB8:AE8"/>
    <mergeCell ref="AF8:AI8"/>
    <mergeCell ref="AJ8:AM8"/>
    <mergeCell ref="CN8:CY8"/>
    <mergeCell ref="CZ8:DK8"/>
    <mergeCell ref="EV8:FG8"/>
    <mergeCell ref="AB9:AE9"/>
    <mergeCell ref="AF9:AI9"/>
    <mergeCell ref="AJ9:AM9"/>
    <mergeCell ref="CN9:CQ9"/>
    <mergeCell ref="CR9:CU9"/>
    <mergeCell ref="CV9:CY9"/>
    <mergeCell ref="CZ9:DC9"/>
    <mergeCell ref="DD9:DG9"/>
    <mergeCell ref="DH9:DK9"/>
    <mergeCell ref="EV9:EY9"/>
    <mergeCell ref="EZ9:FC9"/>
    <mergeCell ref="FD9:FG9"/>
    <mergeCell ref="AB10:AM10"/>
    <mergeCell ref="CB10:CM10"/>
    <mergeCell ref="DL10:DW10"/>
    <mergeCell ref="DX10:EI10"/>
    <mergeCell ref="FH10:FS10"/>
    <mergeCell ref="AB11:AE11"/>
    <mergeCell ref="AF11:AI11"/>
    <mergeCell ref="AJ11:AM11"/>
    <mergeCell ref="CB11:CM11"/>
    <mergeCell ref="DL11:DW11"/>
    <mergeCell ref="DX11:EI11"/>
    <mergeCell ref="FH11:FS11"/>
    <mergeCell ref="AB12:AE12"/>
    <mergeCell ref="AF12:AI12"/>
    <mergeCell ref="AJ12:AM12"/>
    <mergeCell ref="CB12:CE12"/>
    <mergeCell ref="CF12:CI12"/>
    <mergeCell ref="CJ12:CM12"/>
    <mergeCell ref="DL12:DO12"/>
    <mergeCell ref="DP12:DS12"/>
    <mergeCell ref="DT12:DW12"/>
    <mergeCell ref="DX12:EA12"/>
    <mergeCell ref="EB12:EE12"/>
    <mergeCell ref="EF12:EI12"/>
    <mergeCell ref="FH12:FK12"/>
    <mergeCell ref="FL12:FO12"/>
    <mergeCell ref="FP12:FS12"/>
    <mergeCell ref="AB13:BC13"/>
    <mergeCell ref="BD13:CA13"/>
    <mergeCell ref="CZ13:DK13"/>
    <mergeCell ref="AB14:AE14"/>
    <mergeCell ref="AF14:AI14"/>
    <mergeCell ref="AJ14:AM14"/>
    <mergeCell ref="AN14:AQ14"/>
    <mergeCell ref="AR14:AU14"/>
    <mergeCell ref="AV14:AY14"/>
    <mergeCell ref="AZ14:BC14"/>
    <mergeCell ref="BD14:BG14"/>
    <mergeCell ref="BH14:BK14"/>
    <mergeCell ref="BL14:BO14"/>
    <mergeCell ref="BP14:BS14"/>
    <mergeCell ref="BT14:BW14"/>
    <mergeCell ref="BX14:CA14"/>
    <mergeCell ref="CB14:CM14"/>
    <mergeCell ref="CN14:CY14"/>
    <mergeCell ref="CZ14:DK14"/>
    <mergeCell ref="DL14:DW14"/>
    <mergeCell ref="DX14:EI14"/>
    <mergeCell ref="EJ14:EU14"/>
    <mergeCell ref="EV14:FG14"/>
    <mergeCell ref="FH14:FS14"/>
    <mergeCell ref="AB15:AE15"/>
    <mergeCell ref="AF15:AI15"/>
    <mergeCell ref="AJ15:AM15"/>
    <mergeCell ref="AN15:AQ15"/>
    <mergeCell ref="AR15:AU15"/>
    <mergeCell ref="AV15:AY15"/>
    <mergeCell ref="AZ15:BC15"/>
    <mergeCell ref="BD15:BG15"/>
    <mergeCell ref="BH15:BK15"/>
    <mergeCell ref="BL15:BO15"/>
    <mergeCell ref="BP15:BS15"/>
    <mergeCell ref="BT15:BW15"/>
    <mergeCell ref="BX15:CA15"/>
    <mergeCell ref="CB15:CE15"/>
    <mergeCell ref="CF15:CI15"/>
    <mergeCell ref="CJ15:CM15"/>
    <mergeCell ref="CN15:CQ15"/>
    <mergeCell ref="CR15:CU15"/>
    <mergeCell ref="CV15:CY15"/>
    <mergeCell ref="CZ15:DC15"/>
    <mergeCell ref="DD15:DG15"/>
    <mergeCell ref="DH15:DK15"/>
    <mergeCell ref="DL15:DO15"/>
    <mergeCell ref="DP15:DS15"/>
    <mergeCell ref="DT15:DW15"/>
    <mergeCell ref="DX15:EA15"/>
    <mergeCell ref="EB15:EE15"/>
    <mergeCell ref="EF15:EI15"/>
    <mergeCell ref="EJ15:EM15"/>
    <mergeCell ref="EN15:EQ15"/>
    <mergeCell ref="ER15:EU15"/>
    <mergeCell ref="EV15:EY15"/>
    <mergeCell ref="EZ15:FC15"/>
    <mergeCell ref="FD15:FG15"/>
    <mergeCell ref="FH15:FK15"/>
    <mergeCell ref="FL15:FO15"/>
    <mergeCell ref="FP15:FS15"/>
    <mergeCell ref="B17:K17"/>
    <mergeCell ref="B107:F107"/>
    <mergeCell ref="B108:F108"/>
    <mergeCell ref="B109:F109"/>
    <mergeCell ref="B110:F110"/>
    <mergeCell ref="A112:N112"/>
    <mergeCell ref="A113:N113"/>
    <mergeCell ref="A114:N114"/>
    <mergeCell ref="A115:N115"/>
    <mergeCell ref="A12:K16"/>
    <mergeCell ref="L12:S16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00FF00"/>
    <outlinePr summaryBelow="0" summaryRight="0"/>
  </sheetPr>
  <dimension ref="A1:EF79"/>
  <sheetViews>
    <sheetView showGridLines="0" zoomScale="60" zoomScaleNormal="60" topLeftCell="P14" workbookViewId="0">
      <pane xSplit="75" ySplit="3" topLeftCell="CM30" activePane="bottomRight" state="frozen"/>
      <selection/>
      <selection pane="topRight"/>
      <selection pane="bottomLeft"/>
      <selection pane="bottomRight" activeCell="CJ34" sqref="CJ34:CJ35"/>
    </sheetView>
  </sheetViews>
  <sheetFormatPr defaultColWidth="9" defaultRowHeight="50.1" customHeight="1"/>
  <cols>
    <col min="1" max="1" width="10" style="202" customWidth="1"/>
    <col min="2" max="2" width="3.25" style="203" customWidth="1"/>
    <col min="3" max="3" width="6.75" style="203" customWidth="1"/>
    <col min="4" max="11" width="3.25" style="203" customWidth="1" outlineLevel="1"/>
    <col min="12" max="12" width="23.75" style="204" hidden="1" customWidth="1"/>
    <col min="13" max="13" width="19.625" style="204" hidden="1" customWidth="1" collapsed="1"/>
    <col min="14" max="14" width="19.25" style="204" hidden="1" customWidth="1" outlineLevel="1"/>
    <col min="15" max="15" width="13.5" style="205" hidden="1" customWidth="1"/>
    <col min="16" max="16" width="20.5666666666667" style="206" customWidth="1" outlineLevel="1"/>
    <col min="17" max="17" width="9.5" style="202" hidden="1" customWidth="1" outlineLevel="1"/>
    <col min="18" max="18" width="15.625" style="202" hidden="1" customWidth="1" outlineLevel="1"/>
    <col min="19" max="19" width="44.75" style="204" customWidth="1"/>
    <col min="20" max="20" width="20.625" style="204" customWidth="1"/>
    <col min="21" max="21" width="14.125" style="202" customWidth="1" collapsed="1"/>
    <col min="22" max="22" width="15.25" style="202" hidden="1" customWidth="1" outlineLevel="1"/>
    <col min="23" max="24" width="12.625" style="207" hidden="1" customWidth="1" outlineLevel="1"/>
    <col min="25" max="25" width="24.125" style="202" hidden="1" customWidth="1" outlineLevel="1"/>
    <col min="26" max="26" width="10.625" style="202" hidden="1" customWidth="1" outlineLevel="1"/>
    <col min="27" max="27" width="15.125" style="202" hidden="1" customWidth="1" outlineLevel="1"/>
    <col min="28" max="28" width="20.625" style="202" hidden="1" customWidth="1" outlineLevel="1"/>
    <col min="29" max="29" width="18.625" style="208" hidden="1" customWidth="1"/>
    <col min="30" max="30" width="15.625" style="202" hidden="1" customWidth="1"/>
    <col min="31" max="31" width="15.625" style="209" hidden="1" customWidth="1"/>
    <col min="32" max="32" width="14" style="204" hidden="1" customWidth="1"/>
    <col min="33" max="33" width="28" style="202" hidden="1" customWidth="1"/>
    <col min="34" max="37" width="4" style="202" customWidth="1"/>
    <col min="38" max="57" width="10.625" style="202" hidden="1" customWidth="1"/>
    <col min="58" max="85" width="10.625" style="210" hidden="1" customWidth="1"/>
    <col min="86" max="86" width="11.425" style="211" customWidth="1"/>
    <col min="87" max="87" width="15.8166666666667" style="211" customWidth="1"/>
    <col min="88" max="88" width="11.5" style="212"/>
    <col min="89" max="90" width="11.5" style="211"/>
    <col min="91" max="91" width="15.2666666666667" style="202" hidden="1" customWidth="1"/>
    <col min="92" max="97" width="15.2666666666667" style="202" customWidth="1"/>
    <col min="98" max="99" width="15" style="202" customWidth="1"/>
    <col min="100" max="16384" width="9" style="202"/>
  </cols>
  <sheetData>
    <row r="1" ht="24" customHeight="1"/>
    <row r="2" s="196" customFormat="1" ht="24" customHeight="1" spans="2:90"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34"/>
      <c r="M2" s="234"/>
      <c r="N2" s="234"/>
      <c r="O2" s="235"/>
      <c r="P2" s="236"/>
      <c r="S2" s="234"/>
      <c r="T2" s="234"/>
      <c r="W2" s="213"/>
      <c r="X2" s="213"/>
      <c r="AC2" s="287"/>
      <c r="AE2" s="288"/>
      <c r="AF2" s="234"/>
      <c r="AG2" s="196"/>
      <c r="BF2" s="398"/>
      <c r="BG2" s="398"/>
      <c r="BH2" s="398"/>
      <c r="BI2" s="398"/>
      <c r="BJ2" s="398"/>
      <c r="BK2" s="398"/>
      <c r="BL2" s="398"/>
      <c r="BM2" s="398"/>
      <c r="BN2" s="398"/>
      <c r="BO2" s="398"/>
      <c r="BP2" s="398"/>
      <c r="BQ2" s="398"/>
      <c r="BR2" s="398"/>
      <c r="BS2" s="398"/>
      <c r="BT2" s="398"/>
      <c r="BU2" s="398"/>
      <c r="BV2" s="398"/>
      <c r="BW2" s="398"/>
      <c r="BX2" s="398"/>
      <c r="BY2" s="398"/>
      <c r="BZ2" s="398"/>
      <c r="CA2" s="398"/>
      <c r="CB2" s="398"/>
      <c r="CC2" s="398"/>
      <c r="CD2" s="398"/>
      <c r="CE2" s="398"/>
      <c r="CF2" s="398"/>
      <c r="CG2" s="398"/>
      <c r="CH2" s="451"/>
      <c r="CI2" s="451"/>
      <c r="CJ2" s="452"/>
      <c r="CK2" s="451"/>
      <c r="CL2" s="451"/>
    </row>
    <row r="3" s="196" customFormat="1" ht="24" customHeight="1" spans="2:90"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34"/>
      <c r="M3" s="234"/>
      <c r="N3" s="234"/>
      <c r="O3" s="235"/>
      <c r="P3" s="236"/>
      <c r="S3" s="234"/>
      <c r="T3" s="234"/>
      <c r="W3" s="213"/>
      <c r="X3" s="213"/>
      <c r="AC3" s="287"/>
      <c r="AE3" s="288"/>
      <c r="AF3" s="234"/>
      <c r="AG3" s="196"/>
      <c r="AH3" s="322"/>
      <c r="AI3" s="323"/>
      <c r="AJ3" s="324"/>
      <c r="AK3" s="324"/>
      <c r="AL3" s="325" t="s">
        <v>368</v>
      </c>
      <c r="AM3" s="325"/>
      <c r="AN3" s="326" t="s">
        <v>369</v>
      </c>
      <c r="AO3" s="326" t="s">
        <v>369</v>
      </c>
      <c r="AP3" s="382" t="s">
        <v>368</v>
      </c>
      <c r="AQ3" s="383"/>
      <c r="AR3" s="383"/>
      <c r="AS3" s="384"/>
      <c r="AT3" s="331"/>
      <c r="AU3" s="332"/>
      <c r="AV3" s="332"/>
      <c r="AW3" s="385"/>
      <c r="AX3" s="331"/>
      <c r="AY3" s="332"/>
      <c r="AZ3" s="332"/>
      <c r="BA3" s="385"/>
      <c r="BB3" s="326" t="s">
        <v>369</v>
      </c>
      <c r="BC3" s="326" t="s">
        <v>369</v>
      </c>
      <c r="BD3" s="325" t="s">
        <v>368</v>
      </c>
      <c r="BE3" s="325"/>
      <c r="BF3" s="331" t="s">
        <v>369</v>
      </c>
      <c r="BG3" s="332"/>
      <c r="BH3" s="332"/>
      <c r="BI3" s="385"/>
      <c r="BJ3" s="331"/>
      <c r="BK3" s="332"/>
      <c r="BL3" s="332"/>
      <c r="BM3" s="385"/>
      <c r="BN3" s="331"/>
      <c r="BO3" s="332"/>
      <c r="BP3" s="332"/>
      <c r="BQ3" s="385"/>
      <c r="BR3" s="331"/>
      <c r="BS3" s="332"/>
      <c r="BT3" s="332"/>
      <c r="BU3" s="385"/>
      <c r="BV3" s="331"/>
      <c r="BW3" s="332"/>
      <c r="BX3" s="332"/>
      <c r="BY3" s="385"/>
      <c r="BZ3" s="331"/>
      <c r="CA3" s="332"/>
      <c r="CB3" s="332"/>
      <c r="CC3" s="385"/>
      <c r="CD3" s="331"/>
      <c r="CE3" s="332"/>
      <c r="CF3" s="332"/>
      <c r="CG3" s="385"/>
      <c r="CH3" s="451"/>
      <c r="CI3" s="451"/>
      <c r="CJ3" s="452"/>
      <c r="CK3" s="451"/>
      <c r="CL3" s="451"/>
    </row>
    <row r="4" s="196" customFormat="1" ht="24" customHeight="1" spans="2:90"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34"/>
      <c r="M4" s="234"/>
      <c r="N4" s="234"/>
      <c r="O4" s="235"/>
      <c r="P4" s="236"/>
      <c r="S4" s="234"/>
      <c r="T4" s="234"/>
      <c r="W4" s="213"/>
      <c r="X4" s="213"/>
      <c r="AC4" s="287"/>
      <c r="AE4" s="288"/>
      <c r="AF4" s="234"/>
      <c r="AG4" s="196"/>
      <c r="AH4" s="327"/>
      <c r="AI4" s="328"/>
      <c r="AJ4" s="328"/>
      <c r="AK4" s="328"/>
      <c r="AL4" s="329" t="s">
        <v>370</v>
      </c>
      <c r="AM4" s="330"/>
      <c r="AN4" s="326" t="s">
        <v>369</v>
      </c>
      <c r="AO4" s="326" t="s">
        <v>369</v>
      </c>
      <c r="AP4" s="329" t="s">
        <v>370</v>
      </c>
      <c r="AQ4" s="330"/>
      <c r="AR4" s="330"/>
      <c r="AS4" s="330"/>
      <c r="AT4" s="331"/>
      <c r="AU4" s="332"/>
      <c r="AV4" s="332"/>
      <c r="AW4" s="385"/>
      <c r="AX4" s="331"/>
      <c r="AY4" s="332"/>
      <c r="AZ4" s="332"/>
      <c r="BA4" s="385"/>
      <c r="BB4" s="326" t="s">
        <v>369</v>
      </c>
      <c r="BC4" s="326" t="s">
        <v>369</v>
      </c>
      <c r="BD4" s="329" t="s">
        <v>370</v>
      </c>
      <c r="BE4" s="330"/>
      <c r="BF4" s="331" t="s">
        <v>369</v>
      </c>
      <c r="BG4" s="332"/>
      <c r="BH4" s="332"/>
      <c r="BI4" s="385"/>
      <c r="BJ4" s="331"/>
      <c r="BK4" s="332"/>
      <c r="BL4" s="332"/>
      <c r="BM4" s="385"/>
      <c r="BN4" s="331"/>
      <c r="BO4" s="332"/>
      <c r="BP4" s="332"/>
      <c r="BQ4" s="385"/>
      <c r="BR4" s="331"/>
      <c r="BS4" s="332"/>
      <c r="BT4" s="332"/>
      <c r="BU4" s="385"/>
      <c r="BV4" s="331"/>
      <c r="BW4" s="332"/>
      <c r="BX4" s="332"/>
      <c r="BY4" s="385"/>
      <c r="BZ4" s="331"/>
      <c r="CA4" s="332"/>
      <c r="CB4" s="332"/>
      <c r="CC4" s="385"/>
      <c r="CD4" s="331"/>
      <c r="CE4" s="332"/>
      <c r="CF4" s="332"/>
      <c r="CG4" s="385"/>
      <c r="CH4" s="451"/>
      <c r="CI4" s="451"/>
      <c r="CJ4" s="452"/>
      <c r="CK4" s="451"/>
      <c r="CL4" s="451"/>
    </row>
    <row r="5" s="196" customFormat="1" ht="24" customHeight="1" spans="2:90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34"/>
      <c r="M5" s="234"/>
      <c r="N5" s="234"/>
      <c r="O5" s="235"/>
      <c r="P5" s="236"/>
      <c r="S5" s="234"/>
      <c r="T5" s="234"/>
      <c r="W5" s="213"/>
      <c r="X5" s="213"/>
      <c r="AC5" s="287"/>
      <c r="AE5" s="288"/>
      <c r="AF5" s="234"/>
      <c r="AG5" s="196"/>
      <c r="AH5" s="322" t="s">
        <v>371</v>
      </c>
      <c r="AI5" s="323"/>
      <c r="AJ5" s="324"/>
      <c r="AK5" s="324"/>
      <c r="AL5" s="331"/>
      <c r="AM5" s="332"/>
      <c r="AN5" s="332"/>
      <c r="AO5" s="385"/>
      <c r="AP5" s="331"/>
      <c r="AQ5" s="332"/>
      <c r="AR5" s="332"/>
      <c r="AS5" s="385"/>
      <c r="AT5" s="331"/>
      <c r="AU5" s="332"/>
      <c r="AV5" s="332"/>
      <c r="AW5" s="385"/>
      <c r="AX5" s="331"/>
      <c r="AY5" s="332"/>
      <c r="AZ5" s="332"/>
      <c r="BA5" s="385"/>
      <c r="BB5" s="331"/>
      <c r="BC5" s="332"/>
      <c r="BD5" s="332"/>
      <c r="BE5" s="385"/>
      <c r="BF5" s="399" t="s">
        <v>372</v>
      </c>
      <c r="BG5" s="400"/>
      <c r="BH5" s="401"/>
      <c r="BI5" s="402"/>
      <c r="BJ5" s="403" t="s">
        <v>373</v>
      </c>
      <c r="BK5" s="400"/>
      <c r="BL5" s="401"/>
      <c r="BM5" s="402"/>
      <c r="BN5" s="399" t="s">
        <v>374</v>
      </c>
      <c r="BO5" s="400"/>
      <c r="BP5" s="401"/>
      <c r="BQ5" s="402"/>
      <c r="BR5" s="403"/>
      <c r="BS5" s="400"/>
      <c r="BT5" s="401"/>
      <c r="BU5" s="402"/>
      <c r="BV5" s="331"/>
      <c r="BW5" s="332"/>
      <c r="BX5" s="332"/>
      <c r="BY5" s="385"/>
      <c r="BZ5" s="331"/>
      <c r="CA5" s="332"/>
      <c r="CB5" s="332"/>
      <c r="CC5" s="385"/>
      <c r="CD5" s="331"/>
      <c r="CE5" s="332"/>
      <c r="CF5" s="332"/>
      <c r="CG5" s="385"/>
      <c r="CH5" s="451"/>
      <c r="CI5" s="451"/>
      <c r="CJ5" s="452"/>
      <c r="CK5" s="451"/>
      <c r="CL5" s="451"/>
    </row>
    <row r="6" s="196" customFormat="1" ht="24" customHeight="1" spans="2:90"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34"/>
      <c r="M6" s="234"/>
      <c r="N6" s="234"/>
      <c r="O6" s="235"/>
      <c r="P6" s="236"/>
      <c r="S6" s="234"/>
      <c r="T6" s="234"/>
      <c r="W6" s="213"/>
      <c r="X6" s="213"/>
      <c r="AC6" s="287"/>
      <c r="AE6" s="288"/>
      <c r="AF6" s="234"/>
      <c r="AG6" s="196"/>
      <c r="AH6" s="327" t="s">
        <v>375</v>
      </c>
      <c r="AI6" s="328"/>
      <c r="AJ6" s="328"/>
      <c r="AK6" s="328"/>
      <c r="AL6" s="331"/>
      <c r="AM6" s="332"/>
      <c r="AN6" s="332"/>
      <c r="AO6" s="385"/>
      <c r="AP6" s="331"/>
      <c r="AQ6" s="332"/>
      <c r="AR6" s="332"/>
      <c r="AS6" s="385"/>
      <c r="AT6" s="331"/>
      <c r="AU6" s="332"/>
      <c r="AV6" s="332"/>
      <c r="AW6" s="385"/>
      <c r="AX6" s="331"/>
      <c r="AY6" s="332"/>
      <c r="AZ6" s="332"/>
      <c r="BA6" s="385"/>
      <c r="BB6" s="331"/>
      <c r="BC6" s="332"/>
      <c r="BD6" s="332"/>
      <c r="BE6" s="385"/>
      <c r="BF6" s="404" t="s">
        <v>375</v>
      </c>
      <c r="BG6" s="404"/>
      <c r="BH6" s="404"/>
      <c r="BI6" s="404"/>
      <c r="BJ6" s="404" t="s">
        <v>375</v>
      </c>
      <c r="BK6" s="404"/>
      <c r="BL6" s="404"/>
      <c r="BM6" s="404"/>
      <c r="BN6" s="404" t="s">
        <v>376</v>
      </c>
      <c r="BO6" s="404"/>
      <c r="BP6" s="404"/>
      <c r="BQ6" s="404"/>
      <c r="BR6" s="404"/>
      <c r="BS6" s="404"/>
      <c r="BT6" s="404"/>
      <c r="BU6" s="404"/>
      <c r="BV6" s="331"/>
      <c r="BW6" s="332"/>
      <c r="BX6" s="332"/>
      <c r="BY6" s="385"/>
      <c r="BZ6" s="331"/>
      <c r="CA6" s="332"/>
      <c r="CB6" s="332"/>
      <c r="CC6" s="385"/>
      <c r="CD6" s="331"/>
      <c r="CE6" s="332"/>
      <c r="CF6" s="332"/>
      <c r="CG6" s="385"/>
      <c r="CH6" s="451"/>
      <c r="CI6" s="451"/>
      <c r="CJ6" s="452"/>
      <c r="CK6" s="451"/>
      <c r="CL6" s="451"/>
    </row>
    <row r="7" s="196" customFormat="1" ht="24" customHeight="1" spans="2:90"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34"/>
      <c r="M7" s="234"/>
      <c r="N7" s="234"/>
      <c r="O7" s="235"/>
      <c r="P7" s="236"/>
      <c r="S7" s="234"/>
      <c r="T7" s="234"/>
      <c r="W7" s="213"/>
      <c r="X7" s="213"/>
      <c r="AC7" s="287"/>
      <c r="AE7" s="288"/>
      <c r="AF7" s="234"/>
      <c r="AG7" s="196"/>
      <c r="AH7" s="322" t="s">
        <v>371</v>
      </c>
      <c r="AI7" s="323"/>
      <c r="AJ7" s="324"/>
      <c r="AK7" s="324"/>
      <c r="AL7" s="331"/>
      <c r="AM7" s="332"/>
      <c r="AN7" s="332"/>
      <c r="AO7" s="385"/>
      <c r="AP7" s="331"/>
      <c r="AQ7" s="332"/>
      <c r="AR7" s="332"/>
      <c r="AS7" s="385"/>
      <c r="AT7" s="331"/>
      <c r="AU7" s="332"/>
      <c r="AV7" s="332"/>
      <c r="AW7" s="385"/>
      <c r="AX7" s="331"/>
      <c r="AY7" s="332"/>
      <c r="AZ7" s="332"/>
      <c r="BA7" s="385"/>
      <c r="BB7" s="331"/>
      <c r="BC7" s="332"/>
      <c r="BD7" s="332"/>
      <c r="BE7" s="385"/>
      <c r="BF7" s="399" t="s">
        <v>372</v>
      </c>
      <c r="BG7" s="400"/>
      <c r="BH7" s="401"/>
      <c r="BI7" s="402"/>
      <c r="BJ7" s="403" t="s">
        <v>373</v>
      </c>
      <c r="BK7" s="400"/>
      <c r="BL7" s="401"/>
      <c r="BM7" s="402"/>
      <c r="BN7" s="399" t="s">
        <v>374</v>
      </c>
      <c r="BO7" s="400"/>
      <c r="BP7" s="401"/>
      <c r="BQ7" s="402"/>
      <c r="BR7" s="403"/>
      <c r="BS7" s="400"/>
      <c r="BT7" s="401"/>
      <c r="BU7" s="402"/>
      <c r="BV7" s="403" t="s">
        <v>373</v>
      </c>
      <c r="BW7" s="400"/>
      <c r="BX7" s="401"/>
      <c r="BY7" s="402"/>
      <c r="BZ7" s="403" t="s">
        <v>377</v>
      </c>
      <c r="CA7" s="400"/>
      <c r="CB7" s="401"/>
      <c r="CC7" s="402"/>
      <c r="CD7" s="331"/>
      <c r="CE7" s="332"/>
      <c r="CF7" s="332"/>
      <c r="CG7" s="385"/>
      <c r="CH7" s="451"/>
      <c r="CI7" s="451"/>
      <c r="CJ7" s="452"/>
      <c r="CK7" s="451"/>
      <c r="CL7" s="451"/>
    </row>
    <row r="8" s="196" customFormat="1" ht="24" customHeight="1" spans="2:90"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34"/>
      <c r="M8" s="234"/>
      <c r="N8" s="234"/>
      <c r="O8" s="235"/>
      <c r="P8" s="236"/>
      <c r="S8" s="234"/>
      <c r="T8" s="234"/>
      <c r="W8" s="213"/>
      <c r="X8" s="213"/>
      <c r="AC8" s="287"/>
      <c r="AE8" s="288"/>
      <c r="AF8" s="234"/>
      <c r="AG8" s="196"/>
      <c r="AH8" s="327" t="s">
        <v>378</v>
      </c>
      <c r="AI8" s="328"/>
      <c r="AJ8" s="328"/>
      <c r="AK8" s="328"/>
      <c r="AL8" s="331"/>
      <c r="AM8" s="332"/>
      <c r="AN8" s="332"/>
      <c r="AO8" s="385"/>
      <c r="AP8" s="331"/>
      <c r="AQ8" s="332"/>
      <c r="AR8" s="332"/>
      <c r="AS8" s="385"/>
      <c r="AT8" s="331"/>
      <c r="AU8" s="332"/>
      <c r="AV8" s="332"/>
      <c r="AW8" s="385"/>
      <c r="AX8" s="331"/>
      <c r="AY8" s="332"/>
      <c r="AZ8" s="332"/>
      <c r="BA8" s="385"/>
      <c r="BB8" s="331"/>
      <c r="BC8" s="332"/>
      <c r="BD8" s="332"/>
      <c r="BE8" s="385"/>
      <c r="BF8" s="404" t="s">
        <v>378</v>
      </c>
      <c r="BG8" s="404"/>
      <c r="BH8" s="404"/>
      <c r="BI8" s="404"/>
      <c r="BJ8" s="404" t="s">
        <v>378</v>
      </c>
      <c r="BK8" s="404"/>
      <c r="BL8" s="404"/>
      <c r="BM8" s="404"/>
      <c r="BN8" s="404" t="s">
        <v>379</v>
      </c>
      <c r="BO8" s="404"/>
      <c r="BP8" s="404"/>
      <c r="BQ8" s="404"/>
      <c r="BR8" s="404"/>
      <c r="BS8" s="404"/>
      <c r="BT8" s="404"/>
      <c r="BU8" s="404"/>
      <c r="BV8" s="405" t="s">
        <v>380</v>
      </c>
      <c r="BW8" s="404"/>
      <c r="BX8" s="404"/>
      <c r="BY8" s="404"/>
      <c r="BZ8" s="405" t="s">
        <v>381</v>
      </c>
      <c r="CA8" s="404"/>
      <c r="CB8" s="404"/>
      <c r="CC8" s="404"/>
      <c r="CD8" s="331"/>
      <c r="CE8" s="332"/>
      <c r="CF8" s="332"/>
      <c r="CG8" s="385"/>
      <c r="CH8" s="451"/>
      <c r="CI8" s="451"/>
      <c r="CJ8" s="452"/>
      <c r="CK8" s="451"/>
      <c r="CL8" s="451"/>
    </row>
    <row r="9" ht="24" customHeight="1" spans="34:85">
      <c r="AH9" s="333" t="s">
        <v>371</v>
      </c>
      <c r="AI9" s="334"/>
      <c r="AJ9" s="335"/>
      <c r="AK9" s="335"/>
      <c r="AL9" s="336"/>
      <c r="AM9" s="337"/>
      <c r="AN9" s="337"/>
      <c r="AO9" s="386"/>
      <c r="AP9" s="336"/>
      <c r="AQ9" s="337"/>
      <c r="AR9" s="337"/>
      <c r="AS9" s="386"/>
      <c r="AT9" s="336"/>
      <c r="AU9" s="337"/>
      <c r="AV9" s="337"/>
      <c r="AW9" s="386"/>
      <c r="AX9" s="336"/>
      <c r="AY9" s="337"/>
      <c r="AZ9" s="337"/>
      <c r="BA9" s="386"/>
      <c r="BB9" s="336"/>
      <c r="BC9" s="337"/>
      <c r="BD9" s="337"/>
      <c r="BE9" s="386"/>
      <c r="BF9" s="399" t="s">
        <v>372</v>
      </c>
      <c r="BG9" s="400"/>
      <c r="BH9" s="401"/>
      <c r="BI9" s="402"/>
      <c r="BJ9" s="403" t="s">
        <v>373</v>
      </c>
      <c r="BK9" s="400"/>
      <c r="BL9" s="401"/>
      <c r="BM9" s="402"/>
      <c r="BN9" s="403"/>
      <c r="BO9" s="400"/>
      <c r="BP9" s="401"/>
      <c r="BQ9" s="402"/>
      <c r="BR9" s="403" t="s">
        <v>382</v>
      </c>
      <c r="BS9" s="400"/>
      <c r="BT9" s="401"/>
      <c r="BU9" s="402"/>
      <c r="BV9" s="403" t="s">
        <v>373</v>
      </c>
      <c r="BW9" s="400"/>
      <c r="BX9" s="401"/>
      <c r="BY9" s="402"/>
      <c r="BZ9" s="403"/>
      <c r="CA9" s="400"/>
      <c r="CB9" s="401"/>
      <c r="CC9" s="402"/>
      <c r="CD9" s="403" t="s">
        <v>383</v>
      </c>
      <c r="CE9" s="400"/>
      <c r="CF9" s="401"/>
      <c r="CG9" s="402"/>
    </row>
    <row r="10" ht="24" customHeight="1" spans="34:85">
      <c r="AH10" s="329" t="s">
        <v>384</v>
      </c>
      <c r="AI10" s="330"/>
      <c r="AJ10" s="330"/>
      <c r="AK10" s="330"/>
      <c r="AL10" s="336"/>
      <c r="AM10" s="337"/>
      <c r="AN10" s="337"/>
      <c r="AO10" s="386"/>
      <c r="AP10" s="336"/>
      <c r="AQ10" s="337"/>
      <c r="AR10" s="337"/>
      <c r="AS10" s="386"/>
      <c r="AT10" s="336"/>
      <c r="AU10" s="337"/>
      <c r="AV10" s="337"/>
      <c r="AW10" s="386"/>
      <c r="AX10" s="336"/>
      <c r="AY10" s="337"/>
      <c r="AZ10" s="337"/>
      <c r="BA10" s="386"/>
      <c r="BB10" s="336"/>
      <c r="BC10" s="337"/>
      <c r="BD10" s="337"/>
      <c r="BE10" s="386"/>
      <c r="BF10" s="404" t="s">
        <v>385</v>
      </c>
      <c r="BG10" s="404"/>
      <c r="BH10" s="404"/>
      <c r="BI10" s="404"/>
      <c r="BJ10" s="405" t="s">
        <v>385</v>
      </c>
      <c r="BK10" s="404"/>
      <c r="BL10" s="404"/>
      <c r="BM10" s="404"/>
      <c r="BN10" s="405"/>
      <c r="BO10" s="404"/>
      <c r="BP10" s="404"/>
      <c r="BQ10" s="404"/>
      <c r="BR10" s="405" t="s">
        <v>386</v>
      </c>
      <c r="BS10" s="404"/>
      <c r="BT10" s="404"/>
      <c r="BU10" s="404"/>
      <c r="BV10" s="405" t="s">
        <v>387</v>
      </c>
      <c r="BW10" s="404"/>
      <c r="BX10" s="404"/>
      <c r="BY10" s="404"/>
      <c r="BZ10" s="405"/>
      <c r="CA10" s="404"/>
      <c r="CB10" s="404"/>
      <c r="CC10" s="404"/>
      <c r="CD10" s="405" t="s">
        <v>387</v>
      </c>
      <c r="CE10" s="404"/>
      <c r="CF10" s="404"/>
      <c r="CG10" s="404"/>
    </row>
    <row r="11" ht="33.75" customHeight="1" spans="1:85">
      <c r="A11" s="214" t="s">
        <v>388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37"/>
      <c r="L11" s="238" t="s">
        <v>389</v>
      </c>
      <c r="M11" s="239"/>
      <c r="N11" s="239"/>
      <c r="O11" s="239"/>
      <c r="P11" s="239"/>
      <c r="Q11" s="239"/>
      <c r="R11" s="239"/>
      <c r="S11" s="239"/>
      <c r="T11" s="258"/>
      <c r="U11" s="258"/>
      <c r="V11" s="258"/>
      <c r="W11" s="239"/>
      <c r="X11" s="239"/>
      <c r="Y11" s="258"/>
      <c r="Z11" s="289"/>
      <c r="AA11" s="258"/>
      <c r="AB11" s="258"/>
      <c r="AC11" s="290"/>
      <c r="AD11" s="258"/>
      <c r="AE11" s="291"/>
      <c r="AF11" s="291"/>
      <c r="AG11" s="258"/>
      <c r="AH11" s="333" t="s">
        <v>371</v>
      </c>
      <c r="AI11" s="334"/>
      <c r="AJ11" s="335"/>
      <c r="AK11" s="338"/>
      <c r="AL11" s="339" t="s">
        <v>368</v>
      </c>
      <c r="AM11" s="340"/>
      <c r="AN11" s="341"/>
      <c r="AO11" s="387"/>
      <c r="AP11" s="339" t="s">
        <v>390</v>
      </c>
      <c r="AQ11" s="340"/>
      <c r="AR11" s="341"/>
      <c r="AS11" s="387"/>
      <c r="AT11" s="339" t="s">
        <v>371</v>
      </c>
      <c r="AU11" s="340"/>
      <c r="AV11" s="341"/>
      <c r="AW11" s="387"/>
      <c r="AX11" s="339" t="s">
        <v>391</v>
      </c>
      <c r="AY11" s="340"/>
      <c r="AZ11" s="341"/>
      <c r="BA11" s="387"/>
      <c r="BB11" s="339" t="s">
        <v>392</v>
      </c>
      <c r="BC11" s="340"/>
      <c r="BD11" s="341"/>
      <c r="BE11" s="387"/>
      <c r="BF11" s="406"/>
      <c r="BG11" s="407"/>
      <c r="BH11" s="408"/>
      <c r="BI11" s="409"/>
      <c r="BJ11" s="406"/>
      <c r="BK11" s="407"/>
      <c r="BL11" s="408"/>
      <c r="BM11" s="409"/>
      <c r="BN11" s="406"/>
      <c r="BO11" s="407"/>
      <c r="BP11" s="408"/>
      <c r="BQ11" s="409"/>
      <c r="BR11" s="406"/>
      <c r="BS11" s="407"/>
      <c r="BT11" s="408"/>
      <c r="BU11" s="409"/>
      <c r="BV11" s="406"/>
      <c r="BW11" s="407"/>
      <c r="BX11" s="408"/>
      <c r="BY11" s="409"/>
      <c r="BZ11" s="406"/>
      <c r="CA11" s="407"/>
      <c r="CB11" s="408"/>
      <c r="CC11" s="409"/>
      <c r="CD11" s="406"/>
      <c r="CE11" s="407"/>
      <c r="CF11" s="408"/>
      <c r="CG11" s="409"/>
    </row>
    <row r="12" ht="24" customHeight="1" spans="1:85">
      <c r="A12" s="216"/>
      <c r="B12" s="217"/>
      <c r="C12" s="217"/>
      <c r="D12" s="217"/>
      <c r="E12" s="217"/>
      <c r="F12" s="217"/>
      <c r="G12" s="217"/>
      <c r="H12" s="217"/>
      <c r="I12" s="217"/>
      <c r="J12" s="217"/>
      <c r="K12" s="240"/>
      <c r="L12" s="241"/>
      <c r="M12" s="242"/>
      <c r="N12" s="242"/>
      <c r="O12" s="242"/>
      <c r="P12" s="242"/>
      <c r="Q12" s="242"/>
      <c r="R12" s="242"/>
      <c r="S12" s="242"/>
      <c r="T12" s="259"/>
      <c r="U12" s="259"/>
      <c r="V12" s="259"/>
      <c r="W12" s="242"/>
      <c r="X12" s="242"/>
      <c r="Y12" s="259"/>
      <c r="Z12" s="292"/>
      <c r="AA12" s="259"/>
      <c r="AB12" s="259"/>
      <c r="AC12" s="293"/>
      <c r="AD12" s="259"/>
      <c r="AE12" s="294"/>
      <c r="AF12" s="294"/>
      <c r="AG12" s="259"/>
      <c r="AH12" s="329" t="s">
        <v>95</v>
      </c>
      <c r="AI12" s="330"/>
      <c r="AJ12" s="330"/>
      <c r="AK12" s="330"/>
      <c r="AL12" s="329" t="s">
        <v>95</v>
      </c>
      <c r="AM12" s="330"/>
      <c r="AN12" s="330"/>
      <c r="AO12" s="330"/>
      <c r="AP12" s="329" t="s">
        <v>95</v>
      </c>
      <c r="AQ12" s="330"/>
      <c r="AR12" s="330"/>
      <c r="AS12" s="330"/>
      <c r="AT12" s="329" t="s">
        <v>393</v>
      </c>
      <c r="AU12" s="330"/>
      <c r="AV12" s="330"/>
      <c r="AW12" s="330"/>
      <c r="AX12" s="329" t="s">
        <v>394</v>
      </c>
      <c r="AY12" s="330"/>
      <c r="AZ12" s="330"/>
      <c r="BA12" s="330"/>
      <c r="BB12" s="329" t="s">
        <v>394</v>
      </c>
      <c r="BC12" s="330"/>
      <c r="BD12" s="330"/>
      <c r="BE12" s="330"/>
      <c r="BF12" s="405"/>
      <c r="BG12" s="404"/>
      <c r="BH12" s="404"/>
      <c r="BI12" s="404"/>
      <c r="BJ12" s="410"/>
      <c r="BK12" s="410"/>
      <c r="BL12" s="410"/>
      <c r="BM12" s="410"/>
      <c r="BN12" s="410"/>
      <c r="BO12" s="410"/>
      <c r="BP12" s="410"/>
      <c r="BQ12" s="410"/>
      <c r="BR12" s="410"/>
      <c r="BS12" s="410"/>
      <c r="BT12" s="410"/>
      <c r="BU12" s="410"/>
      <c r="BV12" s="450"/>
      <c r="BW12" s="450"/>
      <c r="BX12" s="450"/>
      <c r="BY12" s="450"/>
      <c r="BZ12" s="450"/>
      <c r="CA12" s="450"/>
      <c r="CB12" s="450"/>
      <c r="CC12" s="450"/>
      <c r="CD12" s="450"/>
      <c r="CE12" s="450"/>
      <c r="CF12" s="450"/>
      <c r="CG12" s="450"/>
    </row>
    <row r="13" ht="56.25" customHeight="1" spans="1:85">
      <c r="A13" s="216"/>
      <c r="B13" s="217"/>
      <c r="C13" s="217"/>
      <c r="D13" s="217"/>
      <c r="E13" s="217"/>
      <c r="F13" s="217"/>
      <c r="G13" s="217"/>
      <c r="H13" s="217"/>
      <c r="I13" s="217"/>
      <c r="J13" s="217"/>
      <c r="K13" s="240"/>
      <c r="L13" s="243"/>
      <c r="M13" s="244"/>
      <c r="N13" s="244"/>
      <c r="O13" s="244"/>
      <c r="P13" s="244"/>
      <c r="Q13" s="244"/>
      <c r="R13" s="244"/>
      <c r="S13" s="244"/>
      <c r="T13" s="260"/>
      <c r="U13" s="260"/>
      <c r="V13" s="260"/>
      <c r="W13" s="244"/>
      <c r="X13" s="244"/>
      <c r="Y13" s="260"/>
      <c r="Z13" s="295"/>
      <c r="AA13" s="260"/>
      <c r="AB13" s="260"/>
      <c r="AC13" s="296"/>
      <c r="AD13" s="260"/>
      <c r="AE13" s="294"/>
      <c r="AF13" s="294"/>
      <c r="AG13" s="259"/>
      <c r="AH13" s="342" t="s">
        <v>395</v>
      </c>
      <c r="AI13" s="343" t="s">
        <v>396</v>
      </c>
      <c r="AJ13" s="342" t="s">
        <v>397</v>
      </c>
      <c r="AK13" s="343" t="s">
        <v>398</v>
      </c>
      <c r="AL13" s="344" t="s">
        <v>395</v>
      </c>
      <c r="AM13" s="343" t="s">
        <v>396</v>
      </c>
      <c r="AN13" s="342" t="s">
        <v>397</v>
      </c>
      <c r="AO13" s="343" t="s">
        <v>398</v>
      </c>
      <c r="AP13" s="344" t="s">
        <v>395</v>
      </c>
      <c r="AQ13" s="343" t="s">
        <v>396</v>
      </c>
      <c r="AR13" s="342" t="s">
        <v>397</v>
      </c>
      <c r="AS13" s="343" t="s">
        <v>398</v>
      </c>
      <c r="AT13" s="344" t="s">
        <v>395</v>
      </c>
      <c r="AU13" s="343" t="s">
        <v>396</v>
      </c>
      <c r="AV13" s="342" t="s">
        <v>397</v>
      </c>
      <c r="AW13" s="343" t="s">
        <v>398</v>
      </c>
      <c r="AX13" s="344" t="s">
        <v>395</v>
      </c>
      <c r="AY13" s="343" t="s">
        <v>396</v>
      </c>
      <c r="AZ13" s="342" t="s">
        <v>397</v>
      </c>
      <c r="BA13" s="343" t="s">
        <v>398</v>
      </c>
      <c r="BB13" s="344" t="s">
        <v>395</v>
      </c>
      <c r="BC13" s="343" t="s">
        <v>396</v>
      </c>
      <c r="BD13" s="342" t="s">
        <v>397</v>
      </c>
      <c r="BE13" s="343" t="s">
        <v>398</v>
      </c>
      <c r="BF13" s="411" t="s">
        <v>395</v>
      </c>
      <c r="BG13" s="412" t="s">
        <v>396</v>
      </c>
      <c r="BH13" s="411" t="s">
        <v>397</v>
      </c>
      <c r="BI13" s="412" t="s">
        <v>398</v>
      </c>
      <c r="BJ13" s="413" t="s">
        <v>395</v>
      </c>
      <c r="BK13" s="412" t="s">
        <v>396</v>
      </c>
      <c r="BL13" s="411" t="s">
        <v>397</v>
      </c>
      <c r="BM13" s="412" t="s">
        <v>398</v>
      </c>
      <c r="BN13" s="413" t="s">
        <v>395</v>
      </c>
      <c r="BO13" s="412" t="s">
        <v>396</v>
      </c>
      <c r="BP13" s="411" t="s">
        <v>397</v>
      </c>
      <c r="BQ13" s="412" t="s">
        <v>398</v>
      </c>
      <c r="BR13" s="413" t="s">
        <v>395</v>
      </c>
      <c r="BS13" s="412" t="s">
        <v>396</v>
      </c>
      <c r="BT13" s="411" t="s">
        <v>397</v>
      </c>
      <c r="BU13" s="412" t="s">
        <v>398</v>
      </c>
      <c r="BV13" s="413" t="s">
        <v>395</v>
      </c>
      <c r="BW13" s="412" t="s">
        <v>396</v>
      </c>
      <c r="BX13" s="411" t="s">
        <v>397</v>
      </c>
      <c r="BY13" s="412" t="s">
        <v>398</v>
      </c>
      <c r="BZ13" s="413" t="s">
        <v>395</v>
      </c>
      <c r="CA13" s="412" t="s">
        <v>396</v>
      </c>
      <c r="CB13" s="411" t="s">
        <v>397</v>
      </c>
      <c r="CC13" s="412" t="s">
        <v>398</v>
      </c>
      <c r="CD13" s="413" t="s">
        <v>395</v>
      </c>
      <c r="CE13" s="412" t="s">
        <v>396</v>
      </c>
      <c r="CF13" s="411" t="s">
        <v>397</v>
      </c>
      <c r="CG13" s="412" t="s">
        <v>398</v>
      </c>
    </row>
    <row r="14" s="197" customFormat="1" ht="30" customHeight="1" spans="1:90">
      <c r="A14" s="218" t="s">
        <v>117</v>
      </c>
      <c r="B14" s="219" t="s">
        <v>118</v>
      </c>
      <c r="C14" s="64"/>
      <c r="D14" s="64"/>
      <c r="E14" s="64"/>
      <c r="F14" s="64"/>
      <c r="G14" s="64"/>
      <c r="H14" s="64"/>
      <c r="I14" s="64"/>
      <c r="J14" s="64"/>
      <c r="K14" s="64"/>
      <c r="L14" s="64" t="s">
        <v>119</v>
      </c>
      <c r="M14" s="64" t="s">
        <v>399</v>
      </c>
      <c r="N14" s="64" t="s">
        <v>400</v>
      </c>
      <c r="O14" s="245" t="s">
        <v>401</v>
      </c>
      <c r="P14" s="245" t="s">
        <v>402</v>
      </c>
      <c r="Q14" s="64" t="s">
        <v>122</v>
      </c>
      <c r="R14" s="64" t="s">
        <v>123</v>
      </c>
      <c r="S14" s="261" t="s">
        <v>125</v>
      </c>
      <c r="T14" s="261" t="s">
        <v>126</v>
      </c>
      <c r="U14" s="64" t="s">
        <v>403</v>
      </c>
      <c r="V14" s="64" t="s">
        <v>127</v>
      </c>
      <c r="W14" s="64" t="s">
        <v>128</v>
      </c>
      <c r="X14" s="64" t="s">
        <v>404</v>
      </c>
      <c r="Y14" s="261" t="s">
        <v>129</v>
      </c>
      <c r="Z14" s="755" t="s">
        <v>130</v>
      </c>
      <c r="AA14" s="66" t="s">
        <v>405</v>
      </c>
      <c r="AB14" s="755" t="s">
        <v>131</v>
      </c>
      <c r="AC14" s="755" t="s">
        <v>406</v>
      </c>
      <c r="AD14" s="261" t="s">
        <v>407</v>
      </c>
      <c r="AE14" s="297" t="s">
        <v>408</v>
      </c>
      <c r="AF14" s="64" t="s">
        <v>409</v>
      </c>
      <c r="AG14" s="345" t="s">
        <v>134</v>
      </c>
      <c r="AH14" s="346" t="e">
        <f>SUMPRODUCT(#REF!,#REF!,#REF!)</f>
        <v>#REF!</v>
      </c>
      <c r="AI14" s="346" t="e">
        <f>SUMPRODUCT(#REF!,#REF!,#REF!)</f>
        <v>#REF!</v>
      </c>
      <c r="AJ14" s="346" t="e">
        <f>SUMPRODUCT(#REF!,#REF!,#REF!)</f>
        <v>#REF!</v>
      </c>
      <c r="AK14" s="346" t="e">
        <f>SUMPRODUCT(#REF!,#REF!,#REF!)</f>
        <v>#REF!</v>
      </c>
      <c r="AL14" s="346" t="e">
        <f>SUMPRODUCT(#REF!,#REF!,#REF!)</f>
        <v>#REF!</v>
      </c>
      <c r="AM14" s="346" t="e">
        <f>SUMPRODUCT(#REF!,#REF!,#REF!)</f>
        <v>#REF!</v>
      </c>
      <c r="AN14" s="346" t="e">
        <f>SUMPRODUCT(#REF!,#REF!,#REF!)</f>
        <v>#REF!</v>
      </c>
      <c r="AO14" s="346" t="e">
        <f>SUMPRODUCT(#REF!,#REF!,#REF!)</f>
        <v>#REF!</v>
      </c>
      <c r="AP14" s="388" t="e">
        <f>SUMPRODUCT(#REF!,#REF!,#REF!)</f>
        <v>#REF!</v>
      </c>
      <c r="AQ14" s="388" t="e">
        <f>SUMPRODUCT(#REF!,#REF!,#REF!)</f>
        <v>#REF!</v>
      </c>
      <c r="AR14" s="388" t="e">
        <f>SUMPRODUCT(#REF!,#REF!,#REF!)</f>
        <v>#REF!</v>
      </c>
      <c r="AS14" s="388" t="e">
        <f>SUMPRODUCT(#REF!,#REF!,#REF!)</f>
        <v>#REF!</v>
      </c>
      <c r="AT14" s="388" t="e">
        <f>SUMPRODUCT(#REF!,#REF!,#REF!)</f>
        <v>#REF!</v>
      </c>
      <c r="AU14" s="388" t="e">
        <f>SUMPRODUCT(#REF!,#REF!,#REF!)</f>
        <v>#REF!</v>
      </c>
      <c r="AV14" s="388" t="e">
        <f>SUMPRODUCT(#REF!,#REF!,#REF!)</f>
        <v>#REF!</v>
      </c>
      <c r="AW14" s="388" t="e">
        <f>SUMPRODUCT(#REF!,#REF!,#REF!)</f>
        <v>#REF!</v>
      </c>
      <c r="AX14" s="388" t="e">
        <f>SUMPRODUCT(#REF!,#REF!,#REF!)</f>
        <v>#REF!</v>
      </c>
      <c r="AY14" s="388" t="e">
        <f>SUMPRODUCT(#REF!,#REF!,#REF!)</f>
        <v>#REF!</v>
      </c>
      <c r="AZ14" s="388" t="e">
        <f>SUMPRODUCT(#REF!,#REF!,#REF!)</f>
        <v>#REF!</v>
      </c>
      <c r="BA14" s="388" t="e">
        <f>SUMPRODUCT(#REF!,#REF!,#REF!)</f>
        <v>#REF!</v>
      </c>
      <c r="BB14" s="388" t="e">
        <f>SUMPRODUCT(#REF!,#REF!,#REF!)</f>
        <v>#REF!</v>
      </c>
      <c r="BC14" s="388" t="e">
        <f>SUMPRODUCT(#REF!,#REF!,#REF!)</f>
        <v>#REF!</v>
      </c>
      <c r="BD14" s="388" t="e">
        <f>SUMPRODUCT(#REF!,#REF!,#REF!)</f>
        <v>#REF!</v>
      </c>
      <c r="BE14" s="388" t="e">
        <f>SUMPRODUCT(#REF!,#REF!,#REF!)</f>
        <v>#REF!</v>
      </c>
      <c r="BF14" s="414" t="e">
        <f>SUMPRODUCT(#REF!,#REF!,#REF!)</f>
        <v>#REF!</v>
      </c>
      <c r="BG14" s="414" t="e">
        <f>SUMPRODUCT(#REF!,#REF!,#REF!)</f>
        <v>#REF!</v>
      </c>
      <c r="BH14" s="414" t="e">
        <f>SUMPRODUCT(#REF!,#REF!,#REF!)</f>
        <v>#REF!</v>
      </c>
      <c r="BI14" s="414" t="e">
        <f>SUMPRODUCT(#REF!,#REF!,#REF!)</f>
        <v>#REF!</v>
      </c>
      <c r="BJ14" s="414" t="e">
        <f>SUMPRODUCT(#REF!,#REF!,#REF!)</f>
        <v>#REF!</v>
      </c>
      <c r="BK14" s="414" t="e">
        <f>SUMPRODUCT(#REF!,#REF!,#REF!)</f>
        <v>#REF!</v>
      </c>
      <c r="BL14" s="414" t="e">
        <f>SUMPRODUCT(#REF!,#REF!,#REF!)</f>
        <v>#REF!</v>
      </c>
      <c r="BM14" s="414" t="e">
        <f>SUMPRODUCT(#REF!,#REF!,#REF!)</f>
        <v>#REF!</v>
      </c>
      <c r="BN14" s="414" t="e">
        <f>SUMPRODUCT(#REF!,#REF!,#REF!)</f>
        <v>#REF!</v>
      </c>
      <c r="BO14" s="414" t="e">
        <f>SUMPRODUCT(#REF!,#REF!,#REF!)</f>
        <v>#REF!</v>
      </c>
      <c r="BP14" s="414" t="e">
        <f>SUMPRODUCT(#REF!,#REF!,#REF!)</f>
        <v>#REF!</v>
      </c>
      <c r="BQ14" s="414" t="e">
        <f>SUMPRODUCT(#REF!,#REF!,#REF!)</f>
        <v>#REF!</v>
      </c>
      <c r="BR14" s="444" t="e">
        <f>SUMPRODUCT(#REF!,#REF!,#REF!)</f>
        <v>#REF!</v>
      </c>
      <c r="BS14" s="444" t="e">
        <f>SUMPRODUCT(#REF!,#REF!,#REF!)</f>
        <v>#REF!</v>
      </c>
      <c r="BT14" s="444" t="e">
        <f>SUMPRODUCT(#REF!,#REF!,#REF!)</f>
        <v>#REF!</v>
      </c>
      <c r="BU14" s="444" t="e">
        <f>SUMPRODUCT(#REF!,#REF!,#REF!)</f>
        <v>#REF!</v>
      </c>
      <c r="BV14" s="414" t="e">
        <f>SUMPRODUCT(#REF!,#REF!,#REF!)</f>
        <v>#REF!</v>
      </c>
      <c r="BW14" s="414" t="e">
        <f>SUMPRODUCT(#REF!,#REF!,#REF!)</f>
        <v>#REF!</v>
      </c>
      <c r="BX14" s="414" t="e">
        <f>SUMPRODUCT(#REF!,#REF!,#REF!)</f>
        <v>#REF!</v>
      </c>
      <c r="BY14" s="414" t="e">
        <f>SUMPRODUCT(#REF!,#REF!,#REF!)</f>
        <v>#REF!</v>
      </c>
      <c r="BZ14" s="414" t="e">
        <f>SUMPRODUCT(#REF!,#REF!,#REF!)</f>
        <v>#REF!</v>
      </c>
      <c r="CA14" s="414" t="e">
        <f>SUMPRODUCT(#REF!,#REF!,#REF!)</f>
        <v>#REF!</v>
      </c>
      <c r="CB14" s="414" t="e">
        <f>SUMPRODUCT(#REF!,#REF!,#REF!)</f>
        <v>#REF!</v>
      </c>
      <c r="CC14" s="414" t="e">
        <f>SUMPRODUCT(#REF!,#REF!,#REF!)</f>
        <v>#REF!</v>
      </c>
      <c r="CD14" s="444" t="e">
        <f>SUMPRODUCT(#REF!,#REF!,#REF!)</f>
        <v>#REF!</v>
      </c>
      <c r="CE14" s="444" t="e">
        <f>SUMPRODUCT(#REF!,#REF!,#REF!)</f>
        <v>#REF!</v>
      </c>
      <c r="CF14" s="444" t="e">
        <f>SUMPRODUCT(#REF!,#REF!,#REF!)</f>
        <v>#REF!</v>
      </c>
      <c r="CG14" s="444" t="e">
        <f>SUMPRODUCT(#REF!,#REF!,#REF!)</f>
        <v>#REF!</v>
      </c>
      <c r="CH14" s="453"/>
      <c r="CI14" s="453"/>
      <c r="CJ14" s="454"/>
      <c r="CK14" s="453"/>
      <c r="CL14" s="453"/>
    </row>
    <row r="15" s="197" customFormat="1" ht="30" customHeight="1" spans="1:99">
      <c r="A15" s="220" t="s">
        <v>135</v>
      </c>
      <c r="B15" s="221">
        <v>0</v>
      </c>
      <c r="C15" s="222">
        <v>1</v>
      </c>
      <c r="D15" s="222">
        <v>2</v>
      </c>
      <c r="E15" s="222">
        <v>3</v>
      </c>
      <c r="F15" s="222">
        <v>4</v>
      </c>
      <c r="G15" s="222">
        <v>5</v>
      </c>
      <c r="H15" s="222">
        <v>6</v>
      </c>
      <c r="I15" s="222">
        <v>7</v>
      </c>
      <c r="J15" s="222">
        <v>8</v>
      </c>
      <c r="K15" s="222">
        <v>9</v>
      </c>
      <c r="L15" s="222" t="s">
        <v>136</v>
      </c>
      <c r="M15" s="222" t="s">
        <v>410</v>
      </c>
      <c r="N15" s="246" t="s">
        <v>411</v>
      </c>
      <c r="O15" s="247" t="s">
        <v>137</v>
      </c>
      <c r="P15" s="247" t="s">
        <v>138</v>
      </c>
      <c r="Q15" s="222" t="s">
        <v>139</v>
      </c>
      <c r="R15" s="222" t="s">
        <v>140</v>
      </c>
      <c r="S15" s="246" t="s">
        <v>141</v>
      </c>
      <c r="T15" s="246" t="s">
        <v>142</v>
      </c>
      <c r="U15" s="222" t="s">
        <v>412</v>
      </c>
      <c r="V15" s="222" t="s">
        <v>413</v>
      </c>
      <c r="W15" s="222" t="s">
        <v>144</v>
      </c>
      <c r="X15" s="222" t="s">
        <v>414</v>
      </c>
      <c r="Y15" s="246" t="s">
        <v>145</v>
      </c>
      <c r="Z15" s="246" t="s">
        <v>146</v>
      </c>
      <c r="AA15" s="246" t="s">
        <v>415</v>
      </c>
      <c r="AB15" s="756" t="s">
        <v>147</v>
      </c>
      <c r="AC15" s="756" t="s">
        <v>148</v>
      </c>
      <c r="AD15" s="246" t="s">
        <v>416</v>
      </c>
      <c r="AE15" s="246" t="s">
        <v>417</v>
      </c>
      <c r="AF15" s="222" t="s">
        <v>418</v>
      </c>
      <c r="AG15" s="347" t="s">
        <v>149</v>
      </c>
      <c r="AH15" s="348" t="s">
        <v>419</v>
      </c>
      <c r="AI15" s="349" t="s">
        <v>420</v>
      </c>
      <c r="AJ15" s="349" t="s">
        <v>421</v>
      </c>
      <c r="AK15" s="348" t="s">
        <v>422</v>
      </c>
      <c r="AL15" s="348" t="s">
        <v>423</v>
      </c>
      <c r="AM15" s="348" t="s">
        <v>424</v>
      </c>
      <c r="AN15" s="350" t="s">
        <v>425</v>
      </c>
      <c r="AO15" s="389" t="s">
        <v>426</v>
      </c>
      <c r="AP15" s="390" t="s">
        <v>427</v>
      </c>
      <c r="AQ15" s="348" t="s">
        <v>428</v>
      </c>
      <c r="AR15" s="350" t="s">
        <v>429</v>
      </c>
      <c r="AS15" s="389" t="s">
        <v>430</v>
      </c>
      <c r="AT15" s="391" t="s">
        <v>431</v>
      </c>
      <c r="AU15" s="391" t="s">
        <v>432</v>
      </c>
      <c r="AV15" s="391" t="s">
        <v>421</v>
      </c>
      <c r="AW15" s="391" t="s">
        <v>422</v>
      </c>
      <c r="AX15" s="397" t="s">
        <v>431</v>
      </c>
      <c r="AY15" s="391" t="s">
        <v>432</v>
      </c>
      <c r="AZ15" s="397" t="s">
        <v>433</v>
      </c>
      <c r="BA15" s="391" t="s">
        <v>422</v>
      </c>
      <c r="BB15" s="397" t="s">
        <v>434</v>
      </c>
      <c r="BC15" s="397" t="s">
        <v>435</v>
      </c>
      <c r="BD15" s="397" t="s">
        <v>436</v>
      </c>
      <c r="BE15" s="397" t="s">
        <v>437</v>
      </c>
      <c r="BF15" s="415" t="s">
        <v>438</v>
      </c>
      <c r="BG15" s="416" t="s">
        <v>420</v>
      </c>
      <c r="BH15" s="416" t="s">
        <v>421</v>
      </c>
      <c r="BI15" s="415" t="s">
        <v>439</v>
      </c>
      <c r="BJ15" s="417" t="s">
        <v>440</v>
      </c>
      <c r="BK15" s="417" t="s">
        <v>441</v>
      </c>
      <c r="BL15" s="417" t="s">
        <v>442</v>
      </c>
      <c r="BM15" s="417" t="s">
        <v>443</v>
      </c>
      <c r="BN15" s="417" t="s">
        <v>440</v>
      </c>
      <c r="BO15" s="417" t="s">
        <v>441</v>
      </c>
      <c r="BP15" s="417" t="s">
        <v>444</v>
      </c>
      <c r="BQ15" s="417" t="s">
        <v>445</v>
      </c>
      <c r="BR15" s="417" t="s">
        <v>210</v>
      </c>
      <c r="BS15" s="417" t="s">
        <v>446</v>
      </c>
      <c r="BT15" s="417" t="s">
        <v>447</v>
      </c>
      <c r="BU15" s="417" t="s">
        <v>448</v>
      </c>
      <c r="BV15" s="417" t="s">
        <v>449</v>
      </c>
      <c r="BW15" s="417" t="s">
        <v>450</v>
      </c>
      <c r="BX15" s="417" t="s">
        <v>451</v>
      </c>
      <c r="BY15" s="417" t="s">
        <v>452</v>
      </c>
      <c r="BZ15" s="417" t="s">
        <v>449</v>
      </c>
      <c r="CA15" s="417" t="s">
        <v>450</v>
      </c>
      <c r="CB15" s="417" t="s">
        <v>453</v>
      </c>
      <c r="CC15" s="417" t="s">
        <v>454</v>
      </c>
      <c r="CD15" s="417" t="s">
        <v>455</v>
      </c>
      <c r="CE15" s="417" t="s">
        <v>456</v>
      </c>
      <c r="CF15" s="417" t="s">
        <v>457</v>
      </c>
      <c r="CG15" s="455" t="s">
        <v>458</v>
      </c>
      <c r="CH15" s="456" t="s">
        <v>459</v>
      </c>
      <c r="CI15" s="457"/>
      <c r="CJ15" s="458"/>
      <c r="CK15" s="474"/>
      <c r="CL15" s="474"/>
      <c r="CM15" s="475" t="s">
        <v>460</v>
      </c>
      <c r="CN15" s="476"/>
      <c r="CO15" s="476"/>
      <c r="CP15" s="476"/>
      <c r="CQ15" s="476"/>
      <c r="CR15" s="476"/>
      <c r="CS15" s="476"/>
      <c r="CT15" s="476"/>
      <c r="CU15" s="476"/>
    </row>
    <row r="16" s="46" customFormat="1" ht="20.1" customHeight="1" spans="1:136">
      <c r="A16" s="72" t="s">
        <v>461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248"/>
      <c r="P16" s="249"/>
      <c r="Q16" s="123"/>
      <c r="R16" s="123"/>
      <c r="S16" s="123"/>
      <c r="T16" s="123"/>
      <c r="U16" s="123"/>
      <c r="V16" s="123"/>
      <c r="W16" s="262"/>
      <c r="X16" s="262"/>
      <c r="Y16" s="123"/>
      <c r="Z16" s="123"/>
      <c r="AA16" s="123"/>
      <c r="AB16" s="123"/>
      <c r="AC16" s="123"/>
      <c r="AD16" s="123"/>
      <c r="AE16" s="298"/>
      <c r="AF16" s="123"/>
      <c r="AG16" s="351"/>
      <c r="AH16" s="352"/>
      <c r="AI16" s="353"/>
      <c r="AJ16" s="354"/>
      <c r="AK16" s="355"/>
      <c r="AL16" s="356"/>
      <c r="AM16" s="357"/>
      <c r="AN16" s="358"/>
      <c r="AO16" s="392"/>
      <c r="AP16" s="356"/>
      <c r="AQ16" s="357"/>
      <c r="AR16" s="358"/>
      <c r="AS16" s="392"/>
      <c r="AT16" s="356"/>
      <c r="AU16" s="357"/>
      <c r="AV16" s="358"/>
      <c r="AW16" s="392"/>
      <c r="AX16" s="356"/>
      <c r="AY16" s="357"/>
      <c r="AZ16" s="358"/>
      <c r="BA16" s="392"/>
      <c r="BB16" s="356"/>
      <c r="BC16" s="357"/>
      <c r="BD16" s="358"/>
      <c r="BE16" s="392"/>
      <c r="BF16" s="418"/>
      <c r="BG16" s="419"/>
      <c r="BH16" s="420"/>
      <c r="BI16" s="421"/>
      <c r="BJ16" s="422"/>
      <c r="BK16" s="423"/>
      <c r="BL16" s="424"/>
      <c r="BM16" s="445"/>
      <c r="BN16" s="422"/>
      <c r="BO16" s="423"/>
      <c r="BP16" s="424"/>
      <c r="BQ16" s="445"/>
      <c r="BR16" s="422"/>
      <c r="BS16" s="423"/>
      <c r="BT16" s="424"/>
      <c r="BU16" s="445"/>
      <c r="BV16" s="422"/>
      <c r="BW16" s="423"/>
      <c r="BX16" s="424"/>
      <c r="BY16" s="445"/>
      <c r="BZ16" s="422"/>
      <c r="CA16" s="423"/>
      <c r="CB16" s="424"/>
      <c r="CC16" s="445"/>
      <c r="CD16" s="422"/>
      <c r="CE16" s="423"/>
      <c r="CF16" s="424"/>
      <c r="CG16" s="420"/>
      <c r="CH16" s="459" t="s">
        <v>462</v>
      </c>
      <c r="CI16" s="460" t="s">
        <v>463</v>
      </c>
      <c r="CJ16" s="461" t="s">
        <v>460</v>
      </c>
      <c r="CK16" s="460" t="s">
        <v>464</v>
      </c>
      <c r="CL16" s="460" t="s">
        <v>465</v>
      </c>
      <c r="CM16" s="477" t="s">
        <v>466</v>
      </c>
      <c r="CN16" s="477" t="s">
        <v>467</v>
      </c>
      <c r="CO16" s="477" t="s">
        <v>468</v>
      </c>
      <c r="CP16" s="478" t="s">
        <v>469</v>
      </c>
      <c r="CQ16" s="478" t="s">
        <v>470</v>
      </c>
      <c r="CR16" s="478" t="s">
        <v>471</v>
      </c>
      <c r="CS16" s="478" t="s">
        <v>472</v>
      </c>
      <c r="CT16" s="478" t="s">
        <v>473</v>
      </c>
      <c r="CU16" s="497" t="s">
        <v>474</v>
      </c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2"/>
      <c r="EF16" s="192"/>
    </row>
    <row r="17" s="44" customFormat="1" customHeight="1" spans="1:99">
      <c r="A17" s="223">
        <v>1</v>
      </c>
      <c r="B17" s="224"/>
      <c r="C17" s="225">
        <v>1</v>
      </c>
      <c r="D17" s="225"/>
      <c r="E17" s="225"/>
      <c r="F17" s="225"/>
      <c r="G17" s="225"/>
      <c r="H17" s="225"/>
      <c r="I17" s="225"/>
      <c r="J17" s="225"/>
      <c r="K17" s="225"/>
      <c r="L17" s="250" t="s">
        <v>475</v>
      </c>
      <c r="M17" s="225"/>
      <c r="N17" s="225" t="s">
        <v>476</v>
      </c>
      <c r="O17" s="251" t="s">
        <v>477</v>
      </c>
      <c r="P17" s="6" t="s">
        <v>475</v>
      </c>
      <c r="Q17" s="225" t="s">
        <v>477</v>
      </c>
      <c r="R17" s="160" t="s">
        <v>369</v>
      </c>
      <c r="S17" s="263" t="s">
        <v>478</v>
      </c>
      <c r="T17" s="263"/>
      <c r="U17" s="151" t="s">
        <v>479</v>
      </c>
      <c r="V17" s="160" t="s">
        <v>480</v>
      </c>
      <c r="W17" s="264" t="s">
        <v>481</v>
      </c>
      <c r="X17" s="265" t="s">
        <v>482</v>
      </c>
      <c r="Y17" s="299" t="s">
        <v>483</v>
      </c>
      <c r="Z17" s="160"/>
      <c r="AA17" s="160"/>
      <c r="AB17" s="300" t="s">
        <v>484</v>
      </c>
      <c r="AC17" s="301">
        <f>AC18+AC19+AC20+AC21+AC22+AC23+AC24+AC25+AC26+AC27+AC28+AC29+AC30</f>
        <v>2.07</v>
      </c>
      <c r="AD17" s="160"/>
      <c r="AE17" s="302"/>
      <c r="AF17" s="303"/>
      <c r="AG17" s="359"/>
      <c r="AH17" s="360">
        <v>1</v>
      </c>
      <c r="AI17" s="353"/>
      <c r="AJ17" s="354"/>
      <c r="AK17" s="355"/>
      <c r="AL17" s="356">
        <v>1</v>
      </c>
      <c r="AM17" s="353"/>
      <c r="AN17" s="354"/>
      <c r="AO17" s="392"/>
      <c r="AP17" s="356">
        <v>1</v>
      </c>
      <c r="AQ17" s="353"/>
      <c r="AR17" s="354"/>
      <c r="AS17" s="392"/>
      <c r="AT17" s="356">
        <v>1</v>
      </c>
      <c r="AU17" s="353"/>
      <c r="AV17" s="354"/>
      <c r="AW17" s="392"/>
      <c r="AX17" s="356">
        <v>1</v>
      </c>
      <c r="AY17" s="353"/>
      <c r="AZ17" s="354"/>
      <c r="BA17" s="392"/>
      <c r="BB17" s="356">
        <v>1</v>
      </c>
      <c r="BC17" s="353"/>
      <c r="BD17" s="354"/>
      <c r="BE17" s="392"/>
      <c r="BF17" s="425">
        <v>1</v>
      </c>
      <c r="BG17" s="419"/>
      <c r="BH17" s="420"/>
      <c r="BI17" s="421"/>
      <c r="BJ17" s="422"/>
      <c r="BK17" s="419"/>
      <c r="BL17" s="420"/>
      <c r="BM17" s="445"/>
      <c r="BN17" s="422"/>
      <c r="BO17" s="419"/>
      <c r="BP17" s="420"/>
      <c r="BQ17" s="445"/>
      <c r="BR17" s="422"/>
      <c r="BS17" s="419"/>
      <c r="BT17" s="420"/>
      <c r="BU17" s="445"/>
      <c r="BV17" s="422"/>
      <c r="BW17" s="419"/>
      <c r="BX17" s="420"/>
      <c r="BY17" s="445"/>
      <c r="BZ17" s="422"/>
      <c r="CA17" s="419"/>
      <c r="CB17" s="420"/>
      <c r="CC17" s="445"/>
      <c r="CD17" s="422"/>
      <c r="CE17" s="419"/>
      <c r="CF17" s="420"/>
      <c r="CG17" s="420"/>
      <c r="CH17" s="462">
        <v>0</v>
      </c>
      <c r="CI17" s="463">
        <v>0</v>
      </c>
      <c r="CJ17" s="464">
        <f>SUBTOTAL(9,CJ18:CJ30)</f>
        <v>10.5045</v>
      </c>
      <c r="CK17" s="463"/>
      <c r="CL17" s="463"/>
      <c r="CM17" s="479"/>
      <c r="CN17" s="480"/>
      <c r="CO17" s="481"/>
      <c r="CP17" s="481"/>
      <c r="CQ17" s="481"/>
      <c r="CR17" s="481"/>
      <c r="CS17" s="481"/>
      <c r="CT17" s="481"/>
      <c r="CU17" s="498"/>
    </row>
    <row r="18" s="44" customFormat="1" customHeight="1" outlineLevel="1" spans="1:99">
      <c r="A18" s="223">
        <f>A17+1</f>
        <v>2</v>
      </c>
      <c r="B18" s="224"/>
      <c r="C18" s="225"/>
      <c r="D18" s="225">
        <v>2</v>
      </c>
      <c r="E18" s="225"/>
      <c r="F18" s="225"/>
      <c r="G18" s="225"/>
      <c r="H18" s="225"/>
      <c r="I18" s="225"/>
      <c r="J18" s="225"/>
      <c r="K18" s="225"/>
      <c r="L18" s="252" t="s">
        <v>485</v>
      </c>
      <c r="M18" s="225"/>
      <c r="N18" s="225" t="s">
        <v>486</v>
      </c>
      <c r="O18" s="251" t="s">
        <v>477</v>
      </c>
      <c r="P18" s="6" t="s">
        <v>475</v>
      </c>
      <c r="Q18" s="225" t="s">
        <v>477</v>
      </c>
      <c r="R18" s="160" t="s">
        <v>369</v>
      </c>
      <c r="S18" s="263" t="s">
        <v>487</v>
      </c>
      <c r="T18" s="263"/>
      <c r="U18" s="225"/>
      <c r="V18" s="160" t="s">
        <v>480</v>
      </c>
      <c r="W18" s="266" t="s">
        <v>481</v>
      </c>
      <c r="X18" s="265" t="s">
        <v>482</v>
      </c>
      <c r="Y18" s="160" t="s">
        <v>488</v>
      </c>
      <c r="Z18" s="160"/>
      <c r="AA18" s="160"/>
      <c r="AB18" s="300" t="s">
        <v>484</v>
      </c>
      <c r="AC18" s="304">
        <v>1.728</v>
      </c>
      <c r="AD18" s="160"/>
      <c r="AE18" s="302"/>
      <c r="AF18" s="303"/>
      <c r="AG18" s="359">
        <f>AC18*1.08</f>
        <v>1.86624</v>
      </c>
      <c r="AH18" s="360">
        <v>1</v>
      </c>
      <c r="AI18" s="353"/>
      <c r="AJ18" s="354"/>
      <c r="AK18" s="355"/>
      <c r="AL18" s="356">
        <v>1</v>
      </c>
      <c r="AM18" s="353"/>
      <c r="AN18" s="354"/>
      <c r="AO18" s="392"/>
      <c r="AP18" s="356">
        <v>1</v>
      </c>
      <c r="AQ18" s="353"/>
      <c r="AR18" s="354"/>
      <c r="AS18" s="392"/>
      <c r="AT18" s="356">
        <v>1</v>
      </c>
      <c r="AU18" s="353"/>
      <c r="AV18" s="354"/>
      <c r="AW18" s="392"/>
      <c r="AX18" s="356">
        <v>1</v>
      </c>
      <c r="AY18" s="353"/>
      <c r="AZ18" s="354"/>
      <c r="BA18" s="392"/>
      <c r="BB18" s="356">
        <v>1</v>
      </c>
      <c r="BC18" s="353"/>
      <c r="BD18" s="354"/>
      <c r="BE18" s="392"/>
      <c r="BF18" s="425">
        <v>1</v>
      </c>
      <c r="BG18" s="419"/>
      <c r="BH18" s="420"/>
      <c r="BI18" s="421"/>
      <c r="BJ18" s="422"/>
      <c r="BK18" s="419"/>
      <c r="BL18" s="420"/>
      <c r="BM18" s="445"/>
      <c r="BN18" s="422"/>
      <c r="BO18" s="419"/>
      <c r="BP18" s="420"/>
      <c r="BQ18" s="445"/>
      <c r="BR18" s="422"/>
      <c r="BS18" s="419"/>
      <c r="BT18" s="420"/>
      <c r="BU18" s="445"/>
      <c r="BV18" s="422"/>
      <c r="BW18" s="419"/>
      <c r="BX18" s="420"/>
      <c r="BY18" s="445"/>
      <c r="BZ18" s="422"/>
      <c r="CA18" s="419"/>
      <c r="CB18" s="420"/>
      <c r="CC18" s="445"/>
      <c r="CD18" s="422"/>
      <c r="CE18" s="419"/>
      <c r="CF18" s="420"/>
      <c r="CG18" s="420"/>
      <c r="CH18" s="462">
        <v>0</v>
      </c>
      <c r="CI18" s="463">
        <v>0</v>
      </c>
      <c r="CJ18" s="464"/>
      <c r="CK18" s="463"/>
      <c r="CL18" s="463"/>
      <c r="CM18" s="479"/>
      <c r="CN18" s="480"/>
      <c r="CO18" s="481"/>
      <c r="CP18" s="481"/>
      <c r="CQ18" s="481"/>
      <c r="CR18" s="481"/>
      <c r="CS18" s="481"/>
      <c r="CT18" s="481"/>
      <c r="CU18" s="498"/>
    </row>
    <row r="19" s="44" customFormat="1" customHeight="1" outlineLevel="1" spans="1:99">
      <c r="A19" s="223">
        <f t="shared" ref="A19:A30" si="0">A18+1</f>
        <v>3</v>
      </c>
      <c r="B19" s="224"/>
      <c r="C19" s="225"/>
      <c r="D19" s="225">
        <v>2</v>
      </c>
      <c r="E19" s="225"/>
      <c r="F19" s="225"/>
      <c r="G19" s="225"/>
      <c r="H19" s="225"/>
      <c r="I19" s="225"/>
      <c r="J19" s="225"/>
      <c r="K19" s="225"/>
      <c r="L19" s="252" t="s">
        <v>489</v>
      </c>
      <c r="M19" s="225"/>
      <c r="N19" s="225" t="s">
        <v>490</v>
      </c>
      <c r="O19" s="251" t="s">
        <v>477</v>
      </c>
      <c r="P19" s="225" t="s">
        <v>489</v>
      </c>
      <c r="Q19" s="225" t="s">
        <v>477</v>
      </c>
      <c r="R19" s="160" t="s">
        <v>369</v>
      </c>
      <c r="S19" s="263" t="s">
        <v>491</v>
      </c>
      <c r="T19" s="263"/>
      <c r="U19" s="225"/>
      <c r="V19" s="160" t="s">
        <v>480</v>
      </c>
      <c r="W19" s="266" t="s">
        <v>492</v>
      </c>
      <c r="X19" s="265" t="s">
        <v>482</v>
      </c>
      <c r="Y19" s="160" t="s">
        <v>493</v>
      </c>
      <c r="Z19" s="160"/>
      <c r="AA19" s="160"/>
      <c r="AB19" s="300" t="s">
        <v>484</v>
      </c>
      <c r="AC19" s="305">
        <v>0.024</v>
      </c>
      <c r="AD19" s="160"/>
      <c r="AE19" s="302"/>
      <c r="AF19" s="156"/>
      <c r="AG19" s="359">
        <v>1.6</v>
      </c>
      <c r="AH19" s="360">
        <v>1</v>
      </c>
      <c r="AI19" s="353"/>
      <c r="AJ19" s="354"/>
      <c r="AK19" s="355"/>
      <c r="AL19" s="356">
        <v>1</v>
      </c>
      <c r="AM19" s="353"/>
      <c r="AN19" s="354"/>
      <c r="AO19" s="392"/>
      <c r="AP19" s="356">
        <v>1</v>
      </c>
      <c r="AQ19" s="353"/>
      <c r="AR19" s="354"/>
      <c r="AS19" s="392"/>
      <c r="AT19" s="356">
        <v>1</v>
      </c>
      <c r="AU19" s="353"/>
      <c r="AV19" s="354"/>
      <c r="AW19" s="392"/>
      <c r="AX19" s="356">
        <v>1</v>
      </c>
      <c r="AY19" s="353"/>
      <c r="AZ19" s="354"/>
      <c r="BA19" s="392"/>
      <c r="BB19" s="356">
        <v>1</v>
      </c>
      <c r="BC19" s="353"/>
      <c r="BD19" s="354"/>
      <c r="BE19" s="392"/>
      <c r="BF19" s="425">
        <v>1</v>
      </c>
      <c r="BG19" s="419"/>
      <c r="BH19" s="420"/>
      <c r="BI19" s="421"/>
      <c r="BJ19" s="422"/>
      <c r="BK19" s="419"/>
      <c r="BL19" s="420"/>
      <c r="BM19" s="445"/>
      <c r="BN19" s="422"/>
      <c r="BO19" s="419"/>
      <c r="BP19" s="420"/>
      <c r="BQ19" s="445"/>
      <c r="BR19" s="422"/>
      <c r="BS19" s="419"/>
      <c r="BT19" s="420"/>
      <c r="BU19" s="445"/>
      <c r="BV19" s="422"/>
      <c r="BW19" s="419"/>
      <c r="BX19" s="420"/>
      <c r="BY19" s="445"/>
      <c r="BZ19" s="422"/>
      <c r="CA19" s="419"/>
      <c r="CB19" s="420"/>
      <c r="CC19" s="445"/>
      <c r="CD19" s="422"/>
      <c r="CE19" s="419"/>
      <c r="CF19" s="420"/>
      <c r="CG19" s="420"/>
      <c r="CH19" s="462">
        <v>0.264</v>
      </c>
      <c r="CI19" s="463">
        <v>0.57</v>
      </c>
      <c r="CJ19" s="464">
        <f>CO19</f>
        <v>0.252</v>
      </c>
      <c r="CK19" s="481">
        <f>CJ19-CI19</f>
        <v>-0.318</v>
      </c>
      <c r="CL19" s="482">
        <f t="shared" ref="CL19:CL40" si="1">CK19/CI19</f>
        <v>-0.557894736842105</v>
      </c>
      <c r="CM19" s="479">
        <v>0.53</v>
      </c>
      <c r="CN19" s="480">
        <f>VLOOKUP(P19,[7]汇总!$B:$R,17,0)</f>
        <v>0.53</v>
      </c>
      <c r="CO19" s="483">
        <v>0.252</v>
      </c>
      <c r="CP19" s="481"/>
      <c r="CQ19" s="481"/>
      <c r="CR19" s="481"/>
      <c r="CS19" s="481"/>
      <c r="CT19" s="481"/>
      <c r="CU19" s="498"/>
    </row>
    <row r="20" s="44" customFormat="1" customHeight="1" outlineLevel="1" spans="1:99">
      <c r="A20" s="223">
        <f t="shared" si="0"/>
        <v>4</v>
      </c>
      <c r="B20" s="224"/>
      <c r="C20" s="225"/>
      <c r="D20" s="225">
        <v>2</v>
      </c>
      <c r="E20" s="225"/>
      <c r="F20" s="225"/>
      <c r="G20" s="225"/>
      <c r="H20" s="225"/>
      <c r="I20" s="225"/>
      <c r="J20" s="225"/>
      <c r="K20" s="225"/>
      <c r="L20" s="252" t="s">
        <v>494</v>
      </c>
      <c r="M20" s="225"/>
      <c r="N20" s="225" t="s">
        <v>495</v>
      </c>
      <c r="O20" s="251" t="s">
        <v>477</v>
      </c>
      <c r="P20" s="253" t="s">
        <v>494</v>
      </c>
      <c r="Q20" s="225" t="s">
        <v>477</v>
      </c>
      <c r="R20" s="160" t="s">
        <v>369</v>
      </c>
      <c r="S20" s="267" t="s">
        <v>496</v>
      </c>
      <c r="T20" s="263"/>
      <c r="U20" s="225"/>
      <c r="V20" s="160" t="s">
        <v>480</v>
      </c>
      <c r="W20" s="266" t="s">
        <v>492</v>
      </c>
      <c r="X20" s="265" t="s">
        <v>482</v>
      </c>
      <c r="Y20" s="306" t="s">
        <v>497</v>
      </c>
      <c r="Z20" s="160"/>
      <c r="AA20" s="160"/>
      <c r="AB20" s="300" t="s">
        <v>484</v>
      </c>
      <c r="AC20" s="305">
        <v>0.135</v>
      </c>
      <c r="AD20" s="160"/>
      <c r="AE20" s="302"/>
      <c r="AF20" s="156"/>
      <c r="AG20" s="359"/>
      <c r="AH20" s="360">
        <v>1</v>
      </c>
      <c r="AI20" s="353"/>
      <c r="AJ20" s="354"/>
      <c r="AK20" s="355"/>
      <c r="AL20" s="356">
        <v>1</v>
      </c>
      <c r="AM20" s="353"/>
      <c r="AN20" s="354"/>
      <c r="AO20" s="392"/>
      <c r="AP20" s="356">
        <v>1</v>
      </c>
      <c r="AQ20" s="353"/>
      <c r="AR20" s="354"/>
      <c r="AS20" s="392"/>
      <c r="AT20" s="356">
        <v>1</v>
      </c>
      <c r="AU20" s="353"/>
      <c r="AV20" s="354"/>
      <c r="AW20" s="392"/>
      <c r="AX20" s="356">
        <v>1</v>
      </c>
      <c r="AY20" s="353"/>
      <c r="AZ20" s="354"/>
      <c r="BA20" s="392"/>
      <c r="BB20" s="356">
        <v>1</v>
      </c>
      <c r="BC20" s="353"/>
      <c r="BD20" s="354"/>
      <c r="BE20" s="392"/>
      <c r="BF20" s="425">
        <v>1</v>
      </c>
      <c r="BG20" s="419"/>
      <c r="BH20" s="420"/>
      <c r="BI20" s="421"/>
      <c r="BJ20" s="422"/>
      <c r="BK20" s="419"/>
      <c r="BL20" s="420"/>
      <c r="BM20" s="445"/>
      <c r="BN20" s="422"/>
      <c r="BO20" s="419"/>
      <c r="BP20" s="420"/>
      <c r="BQ20" s="445"/>
      <c r="BR20" s="422"/>
      <c r="BS20" s="419"/>
      <c r="BT20" s="420"/>
      <c r="BU20" s="445"/>
      <c r="BV20" s="422"/>
      <c r="BW20" s="419"/>
      <c r="BX20" s="420"/>
      <c r="BY20" s="445"/>
      <c r="BZ20" s="422"/>
      <c r="CA20" s="419"/>
      <c r="CB20" s="420"/>
      <c r="CC20" s="445"/>
      <c r="CD20" s="422"/>
      <c r="CE20" s="419"/>
      <c r="CF20" s="420"/>
      <c r="CG20" s="420"/>
      <c r="CH20" s="462">
        <v>1.95</v>
      </c>
      <c r="CI20" s="463">
        <v>3.48</v>
      </c>
      <c r="CJ20" s="464">
        <f>CO20</f>
        <v>1.5675</v>
      </c>
      <c r="CK20" s="481">
        <f t="shared" ref="CK20:CK42" si="2">CJ20-CI20</f>
        <v>-1.9125</v>
      </c>
      <c r="CL20" s="482">
        <f t="shared" si="1"/>
        <v>-0.549568965517241</v>
      </c>
      <c r="CM20" s="479">
        <v>1.95</v>
      </c>
      <c r="CN20" s="480">
        <f>VLOOKUP(P20,[7]汇总!$B:$R,17,0)</f>
        <v>1.95</v>
      </c>
      <c r="CO20" s="483">
        <v>1.5675</v>
      </c>
      <c r="CP20" s="481"/>
      <c r="CQ20" s="481"/>
      <c r="CR20" s="481"/>
      <c r="CS20" s="481"/>
      <c r="CT20" s="481"/>
      <c r="CU20" s="498"/>
    </row>
    <row r="21" s="44" customFormat="1" customHeight="1" outlineLevel="1" spans="1:99">
      <c r="A21" s="223">
        <f t="shared" si="0"/>
        <v>5</v>
      </c>
      <c r="B21" s="224"/>
      <c r="C21" s="225"/>
      <c r="D21" s="225">
        <v>2</v>
      </c>
      <c r="E21" s="225"/>
      <c r="F21" s="225"/>
      <c r="G21" s="225"/>
      <c r="H21" s="225"/>
      <c r="I21" s="225"/>
      <c r="J21" s="225"/>
      <c r="K21" s="225"/>
      <c r="L21" s="252" t="s">
        <v>498</v>
      </c>
      <c r="M21" s="225"/>
      <c r="N21" s="225" t="s">
        <v>499</v>
      </c>
      <c r="O21" s="251" t="s">
        <v>477</v>
      </c>
      <c r="P21" s="225" t="s">
        <v>498</v>
      </c>
      <c r="Q21" s="225" t="s">
        <v>477</v>
      </c>
      <c r="R21" s="160" t="s">
        <v>369</v>
      </c>
      <c r="S21" s="267" t="s">
        <v>500</v>
      </c>
      <c r="T21" s="263"/>
      <c r="U21" s="151"/>
      <c r="V21" s="160" t="s">
        <v>480</v>
      </c>
      <c r="W21" s="266" t="s">
        <v>501</v>
      </c>
      <c r="X21" s="265" t="s">
        <v>482</v>
      </c>
      <c r="Y21" s="157" t="s">
        <v>502</v>
      </c>
      <c r="Z21" s="160"/>
      <c r="AA21" s="160"/>
      <c r="AB21" s="300" t="s">
        <v>484</v>
      </c>
      <c r="AC21" s="305">
        <v>0.004</v>
      </c>
      <c r="AD21" s="160"/>
      <c r="AE21" s="302"/>
      <c r="AF21" s="307"/>
      <c r="AG21" s="359">
        <f>120*0.006</f>
        <v>0.72</v>
      </c>
      <c r="AH21" s="361">
        <v>1</v>
      </c>
      <c r="AI21" s="353"/>
      <c r="AJ21" s="354"/>
      <c r="AK21" s="355"/>
      <c r="AL21" s="361">
        <v>1</v>
      </c>
      <c r="AM21" s="353"/>
      <c r="AN21" s="354"/>
      <c r="AO21" s="392"/>
      <c r="AP21" s="361">
        <v>1</v>
      </c>
      <c r="AQ21" s="353"/>
      <c r="AR21" s="354"/>
      <c r="AS21" s="392"/>
      <c r="AT21" s="361">
        <v>1</v>
      </c>
      <c r="AU21" s="353"/>
      <c r="AV21" s="354"/>
      <c r="AW21" s="392"/>
      <c r="AX21" s="361">
        <v>1</v>
      </c>
      <c r="AY21" s="353"/>
      <c r="AZ21" s="354"/>
      <c r="BA21" s="392"/>
      <c r="BB21" s="361">
        <v>1</v>
      </c>
      <c r="BC21" s="353"/>
      <c r="BD21" s="354"/>
      <c r="BE21" s="392"/>
      <c r="BF21" s="426">
        <v>1</v>
      </c>
      <c r="BG21" s="419"/>
      <c r="BH21" s="420"/>
      <c r="BI21" s="421"/>
      <c r="BJ21" s="426"/>
      <c r="BK21" s="419"/>
      <c r="BL21" s="420"/>
      <c r="BM21" s="445"/>
      <c r="BN21" s="426"/>
      <c r="BO21" s="419"/>
      <c r="BP21" s="420"/>
      <c r="BQ21" s="445"/>
      <c r="BR21" s="426"/>
      <c r="BS21" s="419"/>
      <c r="BT21" s="420"/>
      <c r="BU21" s="445"/>
      <c r="BV21" s="426"/>
      <c r="BW21" s="419"/>
      <c r="BX21" s="420"/>
      <c r="BY21" s="445"/>
      <c r="BZ21" s="426"/>
      <c r="CA21" s="419"/>
      <c r="CB21" s="420"/>
      <c r="CC21" s="445"/>
      <c r="CD21" s="426"/>
      <c r="CE21" s="419"/>
      <c r="CF21" s="420"/>
      <c r="CG21" s="420"/>
      <c r="CH21" s="462">
        <v>0.72</v>
      </c>
      <c r="CI21" s="463">
        <v>0.42</v>
      </c>
      <c r="CJ21" s="465">
        <f>CU21</f>
        <v>0.42</v>
      </c>
      <c r="CK21" s="481">
        <f t="shared" si="2"/>
        <v>0</v>
      </c>
      <c r="CL21" s="482">
        <f t="shared" si="1"/>
        <v>0</v>
      </c>
      <c r="CM21" s="479"/>
      <c r="CN21" s="480"/>
      <c r="CO21" s="481"/>
      <c r="CP21" s="481"/>
      <c r="CQ21" s="481"/>
      <c r="CR21" s="481"/>
      <c r="CS21" s="481"/>
      <c r="CT21" s="481"/>
      <c r="CU21" s="499">
        <v>0.42</v>
      </c>
    </row>
    <row r="22" s="44" customFormat="1" customHeight="1" outlineLevel="1" spans="1:99">
      <c r="A22" s="223">
        <f t="shared" si="0"/>
        <v>6</v>
      </c>
      <c r="B22" s="224"/>
      <c r="C22" s="225"/>
      <c r="D22" s="225">
        <v>2</v>
      </c>
      <c r="E22" s="225"/>
      <c r="F22" s="225"/>
      <c r="G22" s="225"/>
      <c r="H22" s="225"/>
      <c r="I22" s="225"/>
      <c r="J22" s="225"/>
      <c r="K22" s="225"/>
      <c r="L22" s="252" t="s">
        <v>503</v>
      </c>
      <c r="M22" s="225"/>
      <c r="N22" s="225" t="s">
        <v>504</v>
      </c>
      <c r="O22" s="251" t="s">
        <v>477</v>
      </c>
      <c r="P22" s="225" t="s">
        <v>503</v>
      </c>
      <c r="Q22" s="225" t="s">
        <v>477</v>
      </c>
      <c r="R22" s="160" t="s">
        <v>369</v>
      </c>
      <c r="S22" s="267" t="s">
        <v>505</v>
      </c>
      <c r="T22" s="263"/>
      <c r="U22" s="151"/>
      <c r="V22" s="160" t="s">
        <v>480</v>
      </c>
      <c r="W22" s="266" t="s">
        <v>501</v>
      </c>
      <c r="X22" s="265" t="s">
        <v>482</v>
      </c>
      <c r="Y22" s="157" t="s">
        <v>502</v>
      </c>
      <c r="Z22" s="160"/>
      <c r="AA22" s="160"/>
      <c r="AB22" s="300" t="s">
        <v>484</v>
      </c>
      <c r="AC22" s="305">
        <v>0.005</v>
      </c>
      <c r="AD22" s="160"/>
      <c r="AE22" s="302"/>
      <c r="AF22" s="307"/>
      <c r="AG22" s="359">
        <f>160*0.006</f>
        <v>0.96</v>
      </c>
      <c r="AH22" s="360">
        <v>1</v>
      </c>
      <c r="AI22" s="353"/>
      <c r="AJ22" s="354"/>
      <c r="AK22" s="355"/>
      <c r="AL22" s="356">
        <v>1</v>
      </c>
      <c r="AM22" s="353"/>
      <c r="AN22" s="354"/>
      <c r="AO22" s="392"/>
      <c r="AP22" s="356">
        <v>1</v>
      </c>
      <c r="AQ22" s="353"/>
      <c r="AR22" s="354"/>
      <c r="AS22" s="392"/>
      <c r="AT22" s="356">
        <v>1</v>
      </c>
      <c r="AU22" s="353"/>
      <c r="AV22" s="354"/>
      <c r="AW22" s="392"/>
      <c r="AX22" s="356">
        <v>1</v>
      </c>
      <c r="AY22" s="353"/>
      <c r="AZ22" s="354"/>
      <c r="BA22" s="392"/>
      <c r="BB22" s="356">
        <v>1</v>
      </c>
      <c r="BC22" s="353"/>
      <c r="BD22" s="354"/>
      <c r="BE22" s="392"/>
      <c r="BF22" s="425">
        <v>1</v>
      </c>
      <c r="BG22" s="419"/>
      <c r="BH22" s="420"/>
      <c r="BI22" s="421"/>
      <c r="BJ22" s="422"/>
      <c r="BK22" s="419"/>
      <c r="BL22" s="420"/>
      <c r="BM22" s="445"/>
      <c r="BN22" s="422"/>
      <c r="BO22" s="419"/>
      <c r="BP22" s="420"/>
      <c r="BQ22" s="445"/>
      <c r="BR22" s="422"/>
      <c r="BS22" s="419"/>
      <c r="BT22" s="420"/>
      <c r="BU22" s="445"/>
      <c r="BV22" s="422"/>
      <c r="BW22" s="419"/>
      <c r="BX22" s="420"/>
      <c r="BY22" s="445"/>
      <c r="BZ22" s="422"/>
      <c r="CA22" s="419"/>
      <c r="CB22" s="420"/>
      <c r="CC22" s="445"/>
      <c r="CD22" s="422"/>
      <c r="CE22" s="419"/>
      <c r="CF22" s="420"/>
      <c r="CG22" s="420"/>
      <c r="CH22" s="462">
        <v>0.96</v>
      </c>
      <c r="CI22" s="463">
        <v>0.52</v>
      </c>
      <c r="CJ22" s="465">
        <f>CU22</f>
        <v>0.52</v>
      </c>
      <c r="CK22" s="481">
        <f t="shared" si="2"/>
        <v>0</v>
      </c>
      <c r="CL22" s="482">
        <f t="shared" si="1"/>
        <v>0</v>
      </c>
      <c r="CM22" s="479"/>
      <c r="CN22" s="480"/>
      <c r="CO22" s="481"/>
      <c r="CP22" s="481"/>
      <c r="CQ22" s="481"/>
      <c r="CR22" s="481"/>
      <c r="CS22" s="481"/>
      <c r="CT22" s="481"/>
      <c r="CU22" s="499">
        <v>0.52</v>
      </c>
    </row>
    <row r="23" s="44" customFormat="1" customHeight="1" outlineLevel="1" spans="1:99">
      <c r="A23" s="223">
        <f t="shared" si="0"/>
        <v>7</v>
      </c>
      <c r="B23" s="224"/>
      <c r="C23" s="225"/>
      <c r="D23" s="225">
        <v>2</v>
      </c>
      <c r="E23" s="225"/>
      <c r="F23" s="225"/>
      <c r="G23" s="225"/>
      <c r="H23" s="225"/>
      <c r="I23" s="225"/>
      <c r="J23" s="225"/>
      <c r="K23" s="225"/>
      <c r="L23" s="252" t="s">
        <v>506</v>
      </c>
      <c r="M23" s="225"/>
      <c r="N23" s="225" t="s">
        <v>507</v>
      </c>
      <c r="O23" s="251" t="s">
        <v>477</v>
      </c>
      <c r="P23" s="254" t="s">
        <v>506</v>
      </c>
      <c r="Q23" s="225" t="s">
        <v>477</v>
      </c>
      <c r="R23" s="160"/>
      <c r="S23" s="267" t="s">
        <v>508</v>
      </c>
      <c r="T23" s="263"/>
      <c r="U23" s="151"/>
      <c r="V23" s="160" t="s">
        <v>480</v>
      </c>
      <c r="W23" s="268" t="s">
        <v>509</v>
      </c>
      <c r="X23" s="265" t="s">
        <v>482</v>
      </c>
      <c r="Y23" s="308" t="s">
        <v>510</v>
      </c>
      <c r="Z23" s="160"/>
      <c r="AA23" s="160"/>
      <c r="AB23" s="300" t="s">
        <v>484</v>
      </c>
      <c r="AC23" s="309">
        <v>0.02</v>
      </c>
      <c r="AD23" s="160"/>
      <c r="AE23" s="302"/>
      <c r="AF23" s="307"/>
      <c r="AG23" s="359"/>
      <c r="AH23" s="360">
        <v>1</v>
      </c>
      <c r="AI23" s="353"/>
      <c r="AJ23" s="354"/>
      <c r="AK23" s="355"/>
      <c r="AL23" s="356">
        <v>1</v>
      </c>
      <c r="AM23" s="353"/>
      <c r="AN23" s="354"/>
      <c r="AO23" s="392"/>
      <c r="AP23" s="356">
        <v>1</v>
      </c>
      <c r="AQ23" s="353"/>
      <c r="AR23" s="354"/>
      <c r="AS23" s="392"/>
      <c r="AT23" s="356">
        <v>1</v>
      </c>
      <c r="AU23" s="353"/>
      <c r="AV23" s="354"/>
      <c r="AW23" s="392"/>
      <c r="AX23" s="356">
        <v>1</v>
      </c>
      <c r="AY23" s="353"/>
      <c r="AZ23" s="354"/>
      <c r="BA23" s="392"/>
      <c r="BB23" s="356">
        <v>1</v>
      </c>
      <c r="BC23" s="353"/>
      <c r="BD23" s="354"/>
      <c r="BE23" s="392"/>
      <c r="BF23" s="425">
        <v>1</v>
      </c>
      <c r="BG23" s="419"/>
      <c r="BH23" s="420"/>
      <c r="BI23" s="421"/>
      <c r="BJ23" s="422"/>
      <c r="BK23" s="419"/>
      <c r="BL23" s="420"/>
      <c r="BM23" s="445"/>
      <c r="BN23" s="422"/>
      <c r="BO23" s="419"/>
      <c r="BP23" s="420"/>
      <c r="BQ23" s="445"/>
      <c r="BR23" s="422"/>
      <c r="BS23" s="419"/>
      <c r="BT23" s="420"/>
      <c r="BU23" s="445"/>
      <c r="BV23" s="422"/>
      <c r="BW23" s="419"/>
      <c r="BX23" s="420"/>
      <c r="BY23" s="445"/>
      <c r="BZ23" s="422"/>
      <c r="CA23" s="419"/>
      <c r="CB23" s="420"/>
      <c r="CC23" s="445"/>
      <c r="CD23" s="422"/>
      <c r="CE23" s="419"/>
      <c r="CF23" s="420"/>
      <c r="CG23" s="420"/>
      <c r="CH23" s="462">
        <v>1.15</v>
      </c>
      <c r="CI23" s="463">
        <v>1.11</v>
      </c>
      <c r="CJ23" s="464">
        <v>1.11</v>
      </c>
      <c r="CK23" s="481">
        <f t="shared" si="2"/>
        <v>0</v>
      </c>
      <c r="CL23" s="482">
        <f t="shared" si="1"/>
        <v>0</v>
      </c>
      <c r="CM23" s="479">
        <v>1.15</v>
      </c>
      <c r="CN23" s="484">
        <f>VLOOKUP(P23,[7]汇总!$B:$R,17,0)</f>
        <v>1.11</v>
      </c>
      <c r="CO23" s="481"/>
      <c r="CP23" s="481"/>
      <c r="CQ23" s="481"/>
      <c r="CR23" s="481"/>
      <c r="CS23" s="481"/>
      <c r="CT23" s="481"/>
      <c r="CU23" s="498"/>
    </row>
    <row r="24" s="198" customFormat="1" customHeight="1" outlineLevel="1" spans="1:99">
      <c r="A24" s="223">
        <f t="shared" si="0"/>
        <v>8</v>
      </c>
      <c r="B24" s="226"/>
      <c r="C24" s="227"/>
      <c r="D24" s="225">
        <v>2</v>
      </c>
      <c r="E24" s="227"/>
      <c r="F24" s="227"/>
      <c r="G24" s="227"/>
      <c r="H24" s="227"/>
      <c r="I24" s="227"/>
      <c r="J24" s="227"/>
      <c r="K24" s="227"/>
      <c r="L24" s="252" t="s">
        <v>511</v>
      </c>
      <c r="M24" s="227"/>
      <c r="N24" s="227"/>
      <c r="O24" s="251" t="s">
        <v>477</v>
      </c>
      <c r="P24" s="225" t="s">
        <v>511</v>
      </c>
      <c r="Q24" s="225" t="s">
        <v>477</v>
      </c>
      <c r="R24" s="269"/>
      <c r="S24" s="270" t="s">
        <v>512</v>
      </c>
      <c r="T24" s="271"/>
      <c r="U24" s="272"/>
      <c r="V24" s="160" t="s">
        <v>480</v>
      </c>
      <c r="W24" s="266" t="s">
        <v>513</v>
      </c>
      <c r="X24" s="265" t="s">
        <v>482</v>
      </c>
      <c r="Y24" s="157" t="s">
        <v>514</v>
      </c>
      <c r="Z24" s="310"/>
      <c r="AA24" s="310"/>
      <c r="AB24" s="300" t="s">
        <v>484</v>
      </c>
      <c r="AC24" s="311">
        <v>0.02</v>
      </c>
      <c r="AD24" s="310"/>
      <c r="AE24" s="312"/>
      <c r="AF24" s="313"/>
      <c r="AG24" s="362">
        <f>62.5*AC24</f>
        <v>1.25</v>
      </c>
      <c r="AH24" s="360">
        <v>1</v>
      </c>
      <c r="AI24" s="353"/>
      <c r="AJ24" s="354"/>
      <c r="AK24" s="355"/>
      <c r="AL24" s="356">
        <v>1</v>
      </c>
      <c r="AM24" s="353"/>
      <c r="AN24" s="354"/>
      <c r="AO24" s="392"/>
      <c r="AP24" s="356">
        <v>1</v>
      </c>
      <c r="AQ24" s="353"/>
      <c r="AR24" s="354"/>
      <c r="AS24" s="392"/>
      <c r="AT24" s="356">
        <v>1</v>
      </c>
      <c r="AU24" s="353"/>
      <c r="AV24" s="354"/>
      <c r="AW24" s="392"/>
      <c r="AX24" s="356">
        <v>1</v>
      </c>
      <c r="AY24" s="353"/>
      <c r="AZ24" s="354"/>
      <c r="BA24" s="392"/>
      <c r="BB24" s="356">
        <v>1</v>
      </c>
      <c r="BC24" s="353"/>
      <c r="BD24" s="354"/>
      <c r="BE24" s="392"/>
      <c r="BF24" s="425">
        <v>1</v>
      </c>
      <c r="BG24" s="419"/>
      <c r="BH24" s="420"/>
      <c r="BI24" s="421"/>
      <c r="BJ24" s="422"/>
      <c r="BK24" s="419"/>
      <c r="BL24" s="420"/>
      <c r="BM24" s="445"/>
      <c r="BN24" s="422"/>
      <c r="BO24" s="419"/>
      <c r="BP24" s="420"/>
      <c r="BQ24" s="445"/>
      <c r="BR24" s="422"/>
      <c r="BS24" s="419"/>
      <c r="BT24" s="420"/>
      <c r="BU24" s="445"/>
      <c r="BV24" s="422"/>
      <c r="BW24" s="419"/>
      <c r="BX24" s="420"/>
      <c r="BY24" s="445"/>
      <c r="BZ24" s="422"/>
      <c r="CA24" s="419"/>
      <c r="CB24" s="420"/>
      <c r="CC24" s="445"/>
      <c r="CD24" s="422"/>
      <c r="CE24" s="419"/>
      <c r="CF24" s="420"/>
      <c r="CG24" s="420"/>
      <c r="CH24" s="462">
        <v>1.8</v>
      </c>
      <c r="CI24" s="463">
        <v>1.17</v>
      </c>
      <c r="CJ24" s="464">
        <f>CN24</f>
        <v>1.5</v>
      </c>
      <c r="CK24" s="481">
        <f t="shared" si="2"/>
        <v>0.33</v>
      </c>
      <c r="CL24" s="482">
        <f t="shared" si="1"/>
        <v>0.282051282051282</v>
      </c>
      <c r="CM24" s="479">
        <v>1.8</v>
      </c>
      <c r="CN24" s="484">
        <f>VLOOKUP(P24,[7]汇总!$B:$R,17,0)</f>
        <v>1.5</v>
      </c>
      <c r="CO24" s="481"/>
      <c r="CP24" s="485"/>
      <c r="CQ24" s="481">
        <v>3</v>
      </c>
      <c r="CR24" s="486">
        <v>1.469</v>
      </c>
      <c r="CS24" s="485"/>
      <c r="CT24" s="485"/>
      <c r="CU24" s="500"/>
    </row>
    <row r="25" s="198" customFormat="1" customHeight="1" outlineLevel="1" spans="1:99">
      <c r="A25" s="223">
        <f t="shared" si="0"/>
        <v>9</v>
      </c>
      <c r="B25" s="226"/>
      <c r="C25" s="227"/>
      <c r="D25" s="225">
        <v>2</v>
      </c>
      <c r="E25" s="227"/>
      <c r="F25" s="227"/>
      <c r="G25" s="227"/>
      <c r="H25" s="227"/>
      <c r="I25" s="227"/>
      <c r="J25" s="227"/>
      <c r="K25" s="227"/>
      <c r="L25" s="252" t="s">
        <v>515</v>
      </c>
      <c r="M25" s="227"/>
      <c r="N25" s="227"/>
      <c r="O25" s="251" t="s">
        <v>477</v>
      </c>
      <c r="P25" s="225" t="s">
        <v>515</v>
      </c>
      <c r="Q25" s="225" t="s">
        <v>477</v>
      </c>
      <c r="R25" s="269"/>
      <c r="S25" s="270" t="s">
        <v>516</v>
      </c>
      <c r="T25" s="271"/>
      <c r="U25" s="272"/>
      <c r="V25" s="160" t="s">
        <v>480</v>
      </c>
      <c r="W25" s="266" t="s">
        <v>513</v>
      </c>
      <c r="X25" s="265" t="s">
        <v>482</v>
      </c>
      <c r="Y25" s="157" t="s">
        <v>517</v>
      </c>
      <c r="Z25" s="310"/>
      <c r="AA25" s="310"/>
      <c r="AB25" s="300" t="s">
        <v>484</v>
      </c>
      <c r="AC25" s="311">
        <v>0.056</v>
      </c>
      <c r="AD25" s="310"/>
      <c r="AE25" s="312"/>
      <c r="AF25" s="313"/>
      <c r="AG25" s="362"/>
      <c r="AH25" s="360">
        <v>1</v>
      </c>
      <c r="AI25" s="353"/>
      <c r="AJ25" s="354"/>
      <c r="AK25" s="355"/>
      <c r="AL25" s="356">
        <v>1</v>
      </c>
      <c r="AM25" s="353"/>
      <c r="AN25" s="354"/>
      <c r="AO25" s="392"/>
      <c r="AP25" s="356">
        <v>1</v>
      </c>
      <c r="AQ25" s="353"/>
      <c r="AR25" s="354"/>
      <c r="AS25" s="392"/>
      <c r="AT25" s="356">
        <v>1</v>
      </c>
      <c r="AU25" s="353"/>
      <c r="AV25" s="354"/>
      <c r="AW25" s="392"/>
      <c r="AX25" s="356">
        <v>1</v>
      </c>
      <c r="AY25" s="353"/>
      <c r="AZ25" s="354"/>
      <c r="BA25" s="392"/>
      <c r="BB25" s="356">
        <v>1</v>
      </c>
      <c r="BC25" s="353"/>
      <c r="BD25" s="354"/>
      <c r="BE25" s="392"/>
      <c r="BF25" s="425">
        <v>1</v>
      </c>
      <c r="BG25" s="419"/>
      <c r="BH25" s="420"/>
      <c r="BI25" s="421"/>
      <c r="BJ25" s="422"/>
      <c r="BK25" s="419"/>
      <c r="BL25" s="420"/>
      <c r="BM25" s="445"/>
      <c r="BN25" s="422"/>
      <c r="BO25" s="419"/>
      <c r="BP25" s="420"/>
      <c r="BQ25" s="445"/>
      <c r="BR25" s="422"/>
      <c r="BS25" s="419"/>
      <c r="BT25" s="420"/>
      <c r="BU25" s="445"/>
      <c r="BV25" s="422"/>
      <c r="BW25" s="419"/>
      <c r="BX25" s="420"/>
      <c r="BY25" s="445"/>
      <c r="BZ25" s="422"/>
      <c r="CA25" s="419"/>
      <c r="CB25" s="420"/>
      <c r="CC25" s="445"/>
      <c r="CD25" s="422"/>
      <c r="CE25" s="419"/>
      <c r="CF25" s="420"/>
      <c r="CG25" s="420"/>
      <c r="CH25" s="462">
        <v>5.1</v>
      </c>
      <c r="CI25" s="463">
        <v>3.4</v>
      </c>
      <c r="CJ25" s="464">
        <f>CN25</f>
        <v>2.95</v>
      </c>
      <c r="CK25" s="481">
        <f t="shared" si="2"/>
        <v>-0.45</v>
      </c>
      <c r="CL25" s="482">
        <f t="shared" si="1"/>
        <v>-0.132352941176471</v>
      </c>
      <c r="CM25" s="479">
        <v>5.1</v>
      </c>
      <c r="CN25" s="484">
        <f>VLOOKUP(P25,[7]汇总!$B:$R,17,0)</f>
        <v>2.95</v>
      </c>
      <c r="CO25" s="481"/>
      <c r="CP25" s="485"/>
      <c r="CQ25" s="481">
        <v>6.2</v>
      </c>
      <c r="CR25" s="486">
        <v>3.2743</v>
      </c>
      <c r="CS25" s="485"/>
      <c r="CT25" s="485"/>
      <c r="CU25" s="500"/>
    </row>
    <row r="26" s="198" customFormat="1" customHeight="1" outlineLevel="1" spans="1:99">
      <c r="A26" s="223">
        <f t="shared" si="0"/>
        <v>10</v>
      </c>
      <c r="B26" s="226"/>
      <c r="C26" s="227"/>
      <c r="D26" s="225">
        <v>2</v>
      </c>
      <c r="E26" s="227"/>
      <c r="F26" s="227"/>
      <c r="G26" s="227"/>
      <c r="H26" s="227"/>
      <c r="I26" s="227"/>
      <c r="J26" s="227"/>
      <c r="K26" s="227"/>
      <c r="L26" s="252" t="s">
        <v>518</v>
      </c>
      <c r="M26" s="227"/>
      <c r="N26" s="227"/>
      <c r="O26" s="251" t="s">
        <v>477</v>
      </c>
      <c r="P26" s="225" t="s">
        <v>518</v>
      </c>
      <c r="Q26" s="225" t="s">
        <v>477</v>
      </c>
      <c r="R26" s="269"/>
      <c r="S26" s="270" t="s">
        <v>519</v>
      </c>
      <c r="T26" s="271"/>
      <c r="U26" s="272"/>
      <c r="V26" s="160" t="s">
        <v>480</v>
      </c>
      <c r="W26" s="266" t="s">
        <v>513</v>
      </c>
      <c r="X26" s="265" t="s">
        <v>482</v>
      </c>
      <c r="Y26" s="157" t="s">
        <v>520</v>
      </c>
      <c r="Z26" s="310"/>
      <c r="AA26" s="310"/>
      <c r="AB26" s="300" t="s">
        <v>484</v>
      </c>
      <c r="AC26" s="311">
        <v>0.005</v>
      </c>
      <c r="AD26" s="310"/>
      <c r="AE26" s="312"/>
      <c r="AF26" s="313"/>
      <c r="AG26" s="362"/>
      <c r="AH26" s="360">
        <v>1</v>
      </c>
      <c r="AI26" s="353"/>
      <c r="AJ26" s="354"/>
      <c r="AK26" s="355"/>
      <c r="AL26" s="356">
        <v>1</v>
      </c>
      <c r="AM26" s="353"/>
      <c r="AN26" s="354"/>
      <c r="AO26" s="392"/>
      <c r="AP26" s="356">
        <v>1</v>
      </c>
      <c r="AQ26" s="353"/>
      <c r="AR26" s="354"/>
      <c r="AS26" s="392"/>
      <c r="AT26" s="356">
        <v>1</v>
      </c>
      <c r="AU26" s="353"/>
      <c r="AV26" s="354"/>
      <c r="AW26" s="392"/>
      <c r="AX26" s="356">
        <v>1</v>
      </c>
      <c r="AY26" s="353"/>
      <c r="AZ26" s="354"/>
      <c r="BA26" s="392"/>
      <c r="BB26" s="356">
        <v>1</v>
      </c>
      <c r="BC26" s="353"/>
      <c r="BD26" s="354"/>
      <c r="BE26" s="392"/>
      <c r="BF26" s="425">
        <v>1</v>
      </c>
      <c r="BG26" s="419"/>
      <c r="BH26" s="420"/>
      <c r="BI26" s="421"/>
      <c r="BJ26" s="422"/>
      <c r="BK26" s="419"/>
      <c r="BL26" s="420"/>
      <c r="BM26" s="445"/>
      <c r="BN26" s="422"/>
      <c r="BO26" s="419"/>
      <c r="BP26" s="420"/>
      <c r="BQ26" s="445"/>
      <c r="BR26" s="422"/>
      <c r="BS26" s="419"/>
      <c r="BT26" s="420"/>
      <c r="BU26" s="445"/>
      <c r="BV26" s="422"/>
      <c r="BW26" s="419"/>
      <c r="BX26" s="420"/>
      <c r="BY26" s="445"/>
      <c r="BZ26" s="422"/>
      <c r="CA26" s="419"/>
      <c r="CB26" s="420"/>
      <c r="CC26" s="445"/>
      <c r="CD26" s="422"/>
      <c r="CE26" s="419"/>
      <c r="CF26" s="420"/>
      <c r="CG26" s="420"/>
      <c r="CH26" s="462">
        <v>0.45</v>
      </c>
      <c r="CI26" s="463">
        <v>0.37</v>
      </c>
      <c r="CJ26" s="464">
        <f>CN26</f>
        <v>0.34</v>
      </c>
      <c r="CK26" s="481">
        <f t="shared" si="2"/>
        <v>-0.03</v>
      </c>
      <c r="CL26" s="482">
        <f t="shared" si="1"/>
        <v>-0.081081081081081</v>
      </c>
      <c r="CM26" s="479">
        <v>0.45</v>
      </c>
      <c r="CN26" s="484">
        <f>VLOOKUP(P26,[7]汇总!$B:$R,17,0)</f>
        <v>0.34</v>
      </c>
      <c r="CO26" s="481"/>
      <c r="CP26" s="485"/>
      <c r="CQ26" s="481">
        <v>0.9</v>
      </c>
      <c r="CR26" s="486">
        <v>0.3363</v>
      </c>
      <c r="CS26" s="485"/>
      <c r="CT26" s="485"/>
      <c r="CU26" s="500"/>
    </row>
    <row r="27" s="198" customFormat="1" customHeight="1" outlineLevel="1" spans="1:99">
      <c r="A27" s="223">
        <f t="shared" si="0"/>
        <v>11</v>
      </c>
      <c r="B27" s="226"/>
      <c r="C27" s="227"/>
      <c r="D27" s="225">
        <v>2</v>
      </c>
      <c r="E27" s="227"/>
      <c r="F27" s="227"/>
      <c r="G27" s="227"/>
      <c r="H27" s="227"/>
      <c r="I27" s="227"/>
      <c r="J27" s="227"/>
      <c r="K27" s="227"/>
      <c r="L27" s="252" t="s">
        <v>521</v>
      </c>
      <c r="M27" s="227"/>
      <c r="N27" s="227"/>
      <c r="O27" s="251" t="s">
        <v>477</v>
      </c>
      <c r="P27" s="225" t="s">
        <v>521</v>
      </c>
      <c r="Q27" s="225" t="s">
        <v>477</v>
      </c>
      <c r="R27" s="269"/>
      <c r="S27" s="270" t="s">
        <v>522</v>
      </c>
      <c r="T27" s="271"/>
      <c r="U27" s="272"/>
      <c r="V27" s="160" t="s">
        <v>480</v>
      </c>
      <c r="W27" s="266" t="s">
        <v>513</v>
      </c>
      <c r="X27" s="265" t="s">
        <v>482</v>
      </c>
      <c r="Y27" s="157" t="s">
        <v>523</v>
      </c>
      <c r="Z27" s="310"/>
      <c r="AA27" s="310"/>
      <c r="AB27" s="300" t="s">
        <v>484</v>
      </c>
      <c r="AC27" s="311">
        <v>0.005</v>
      </c>
      <c r="AD27" s="310"/>
      <c r="AE27" s="312"/>
      <c r="AF27" s="313"/>
      <c r="AG27" s="362"/>
      <c r="AH27" s="360">
        <v>1</v>
      </c>
      <c r="AI27" s="353"/>
      <c r="AJ27" s="354"/>
      <c r="AK27" s="355"/>
      <c r="AL27" s="356">
        <v>1</v>
      </c>
      <c r="AM27" s="353"/>
      <c r="AN27" s="354"/>
      <c r="AO27" s="392"/>
      <c r="AP27" s="356">
        <v>1</v>
      </c>
      <c r="AQ27" s="353"/>
      <c r="AR27" s="354"/>
      <c r="AS27" s="392"/>
      <c r="AT27" s="356">
        <v>1</v>
      </c>
      <c r="AU27" s="353"/>
      <c r="AV27" s="354"/>
      <c r="AW27" s="392"/>
      <c r="AX27" s="356">
        <v>1</v>
      </c>
      <c r="AY27" s="353"/>
      <c r="AZ27" s="354"/>
      <c r="BA27" s="392"/>
      <c r="BB27" s="356">
        <v>1</v>
      </c>
      <c r="BC27" s="353"/>
      <c r="BD27" s="354"/>
      <c r="BE27" s="392"/>
      <c r="BF27" s="425">
        <v>1</v>
      </c>
      <c r="BG27" s="419"/>
      <c r="BH27" s="420"/>
      <c r="BI27" s="421"/>
      <c r="BJ27" s="422"/>
      <c r="BK27" s="419"/>
      <c r="BL27" s="420"/>
      <c r="BM27" s="445"/>
      <c r="BN27" s="422"/>
      <c r="BO27" s="419"/>
      <c r="BP27" s="420"/>
      <c r="BQ27" s="445"/>
      <c r="BR27" s="422"/>
      <c r="BS27" s="419"/>
      <c r="BT27" s="420"/>
      <c r="BU27" s="445"/>
      <c r="BV27" s="422"/>
      <c r="BW27" s="419"/>
      <c r="BX27" s="420"/>
      <c r="BY27" s="445"/>
      <c r="BZ27" s="422"/>
      <c r="CA27" s="419"/>
      <c r="CB27" s="420"/>
      <c r="CC27" s="445"/>
      <c r="CD27" s="422"/>
      <c r="CE27" s="419"/>
      <c r="CF27" s="420"/>
      <c r="CG27" s="420"/>
      <c r="CH27" s="462">
        <v>0.45</v>
      </c>
      <c r="CI27" s="463">
        <v>0.36</v>
      </c>
      <c r="CJ27" s="464">
        <f>CN27</f>
        <v>0.345</v>
      </c>
      <c r="CK27" s="481">
        <f t="shared" si="2"/>
        <v>-0.015</v>
      </c>
      <c r="CL27" s="482">
        <f t="shared" si="1"/>
        <v>-0.0416666666666667</v>
      </c>
      <c r="CM27" s="479">
        <v>0.45</v>
      </c>
      <c r="CN27" s="484">
        <f>VLOOKUP(P27,[7]汇总!$B:$R,17,0)</f>
        <v>0.345</v>
      </c>
      <c r="CO27" s="481"/>
      <c r="CP27" s="485"/>
      <c r="CQ27" s="481">
        <v>0.9</v>
      </c>
      <c r="CR27" s="487">
        <v>0.354</v>
      </c>
      <c r="CS27" s="485"/>
      <c r="CT27" s="485"/>
      <c r="CU27" s="500"/>
    </row>
    <row r="28" s="198" customFormat="1" customHeight="1" outlineLevel="1" spans="1:99">
      <c r="A28" s="223">
        <f t="shared" si="0"/>
        <v>12</v>
      </c>
      <c r="B28" s="226"/>
      <c r="C28" s="227"/>
      <c r="D28" s="225">
        <v>2</v>
      </c>
      <c r="E28" s="227"/>
      <c r="F28" s="227"/>
      <c r="G28" s="227"/>
      <c r="H28" s="227"/>
      <c r="I28" s="227"/>
      <c r="J28" s="227"/>
      <c r="K28" s="227"/>
      <c r="L28" s="252" t="s">
        <v>524</v>
      </c>
      <c r="M28" s="227"/>
      <c r="N28" s="227"/>
      <c r="O28" s="251" t="s">
        <v>477</v>
      </c>
      <c r="P28" s="225" t="s">
        <v>524</v>
      </c>
      <c r="Q28" s="225" t="s">
        <v>477</v>
      </c>
      <c r="R28" s="269"/>
      <c r="S28" s="273" t="s">
        <v>525</v>
      </c>
      <c r="T28" s="271"/>
      <c r="U28" s="272"/>
      <c r="V28" s="160" t="s">
        <v>480</v>
      </c>
      <c r="W28" s="274" t="s">
        <v>526</v>
      </c>
      <c r="X28" s="265" t="s">
        <v>482</v>
      </c>
      <c r="Y28" s="314" t="s">
        <v>527</v>
      </c>
      <c r="Z28" s="310"/>
      <c r="AA28" s="310"/>
      <c r="AB28" s="300" t="s">
        <v>484</v>
      </c>
      <c r="AC28" s="311">
        <v>0.005</v>
      </c>
      <c r="AD28" s="310"/>
      <c r="AE28" s="312"/>
      <c r="AF28" s="313"/>
      <c r="AG28" s="362"/>
      <c r="AH28" s="360">
        <v>1</v>
      </c>
      <c r="AI28" s="353"/>
      <c r="AJ28" s="354"/>
      <c r="AK28" s="355"/>
      <c r="AL28" s="356">
        <v>1</v>
      </c>
      <c r="AM28" s="353"/>
      <c r="AN28" s="354"/>
      <c r="AO28" s="392"/>
      <c r="AP28" s="356">
        <v>1</v>
      </c>
      <c r="AQ28" s="353"/>
      <c r="AR28" s="354"/>
      <c r="AS28" s="392"/>
      <c r="AT28" s="356">
        <v>1</v>
      </c>
      <c r="AU28" s="353"/>
      <c r="AV28" s="354"/>
      <c r="AW28" s="392"/>
      <c r="AX28" s="356">
        <v>1</v>
      </c>
      <c r="AY28" s="353"/>
      <c r="AZ28" s="354"/>
      <c r="BA28" s="392"/>
      <c r="BB28" s="356">
        <v>1</v>
      </c>
      <c r="BC28" s="353"/>
      <c r="BD28" s="354"/>
      <c r="BE28" s="392"/>
      <c r="BF28" s="425">
        <v>1</v>
      </c>
      <c r="BG28" s="419"/>
      <c r="BH28" s="420"/>
      <c r="BI28" s="421"/>
      <c r="BJ28" s="422"/>
      <c r="BK28" s="419"/>
      <c r="BL28" s="420"/>
      <c r="BM28" s="445"/>
      <c r="BN28" s="422"/>
      <c r="BO28" s="419"/>
      <c r="BP28" s="420"/>
      <c r="BQ28" s="445"/>
      <c r="BR28" s="422"/>
      <c r="BS28" s="419"/>
      <c r="BT28" s="420"/>
      <c r="BU28" s="445"/>
      <c r="BV28" s="422"/>
      <c r="BW28" s="419"/>
      <c r="BX28" s="420"/>
      <c r="BY28" s="445"/>
      <c r="BZ28" s="422"/>
      <c r="CA28" s="419"/>
      <c r="CB28" s="420"/>
      <c r="CC28" s="445"/>
      <c r="CD28" s="422"/>
      <c r="CE28" s="419"/>
      <c r="CF28" s="420"/>
      <c r="CG28" s="420"/>
      <c r="CH28" s="462">
        <v>0.85</v>
      </c>
      <c r="CI28" s="463">
        <v>1.21</v>
      </c>
      <c r="CJ28" s="464">
        <v>0.61</v>
      </c>
      <c r="CK28" s="481">
        <f t="shared" si="2"/>
        <v>-0.6</v>
      </c>
      <c r="CL28" s="482">
        <f t="shared" si="1"/>
        <v>-0.495867768595041</v>
      </c>
      <c r="CM28" s="479">
        <v>0.85</v>
      </c>
      <c r="CN28" s="484">
        <f>VLOOKUP(P28,[7]汇总!$B:$R,17,0)</f>
        <v>0.61</v>
      </c>
      <c r="CO28" s="481"/>
      <c r="CP28" s="485"/>
      <c r="CQ28" s="481"/>
      <c r="CR28" s="481"/>
      <c r="CS28" s="485"/>
      <c r="CT28" s="485"/>
      <c r="CU28" s="500"/>
    </row>
    <row r="29" s="198" customFormat="1" customHeight="1" outlineLevel="1" spans="1:99">
      <c r="A29" s="223">
        <f t="shared" si="0"/>
        <v>13</v>
      </c>
      <c r="B29" s="226"/>
      <c r="C29" s="227"/>
      <c r="D29" s="225">
        <v>2</v>
      </c>
      <c r="E29" s="227"/>
      <c r="F29" s="227"/>
      <c r="G29" s="227"/>
      <c r="H29" s="227"/>
      <c r="I29" s="227"/>
      <c r="J29" s="227"/>
      <c r="K29" s="227"/>
      <c r="L29" s="252" t="s">
        <v>528</v>
      </c>
      <c r="M29" s="227"/>
      <c r="N29" s="227"/>
      <c r="O29" s="251" t="s">
        <v>477</v>
      </c>
      <c r="P29" s="225" t="s">
        <v>528</v>
      </c>
      <c r="Q29" s="225" t="s">
        <v>477</v>
      </c>
      <c r="R29" s="269"/>
      <c r="S29" s="273" t="s">
        <v>529</v>
      </c>
      <c r="T29" s="271"/>
      <c r="U29" s="272"/>
      <c r="V29" s="160" t="s">
        <v>480</v>
      </c>
      <c r="W29" s="274" t="s">
        <v>526</v>
      </c>
      <c r="X29" s="265" t="s">
        <v>482</v>
      </c>
      <c r="Y29" s="314" t="s">
        <v>530</v>
      </c>
      <c r="Z29" s="310"/>
      <c r="AA29" s="310"/>
      <c r="AB29" s="300" t="s">
        <v>484</v>
      </c>
      <c r="AC29" s="311">
        <v>0.008</v>
      </c>
      <c r="AD29" s="310"/>
      <c r="AE29" s="312"/>
      <c r="AF29" s="313"/>
      <c r="AG29" s="362"/>
      <c r="AH29" s="360">
        <v>1</v>
      </c>
      <c r="AI29" s="353"/>
      <c r="AJ29" s="354"/>
      <c r="AK29" s="355"/>
      <c r="AL29" s="356">
        <v>1</v>
      </c>
      <c r="AM29" s="353"/>
      <c r="AN29" s="354"/>
      <c r="AO29" s="392"/>
      <c r="AP29" s="356">
        <v>1</v>
      </c>
      <c r="AQ29" s="353"/>
      <c r="AR29" s="354"/>
      <c r="AS29" s="392"/>
      <c r="AT29" s="356">
        <v>1</v>
      </c>
      <c r="AU29" s="353"/>
      <c r="AV29" s="354"/>
      <c r="AW29" s="392"/>
      <c r="AX29" s="356">
        <v>1</v>
      </c>
      <c r="AY29" s="353"/>
      <c r="AZ29" s="354"/>
      <c r="BA29" s="392"/>
      <c r="BB29" s="356">
        <v>1</v>
      </c>
      <c r="BC29" s="353"/>
      <c r="BD29" s="354"/>
      <c r="BE29" s="392"/>
      <c r="BF29" s="425">
        <v>1</v>
      </c>
      <c r="BG29" s="419"/>
      <c r="BH29" s="420"/>
      <c r="BI29" s="421"/>
      <c r="BJ29" s="422"/>
      <c r="BK29" s="419"/>
      <c r="BL29" s="420"/>
      <c r="BM29" s="445"/>
      <c r="BN29" s="422"/>
      <c r="BO29" s="419"/>
      <c r="BP29" s="420"/>
      <c r="BQ29" s="445"/>
      <c r="BR29" s="422"/>
      <c r="BS29" s="419"/>
      <c r="BT29" s="420"/>
      <c r="BU29" s="445"/>
      <c r="BV29" s="422"/>
      <c r="BW29" s="419"/>
      <c r="BX29" s="420"/>
      <c r="BY29" s="445"/>
      <c r="BZ29" s="422"/>
      <c r="CA29" s="419"/>
      <c r="CB29" s="420"/>
      <c r="CC29" s="445"/>
      <c r="CD29" s="422"/>
      <c r="CE29" s="419"/>
      <c r="CF29" s="420"/>
      <c r="CG29" s="420"/>
      <c r="CH29" s="462">
        <v>1</v>
      </c>
      <c r="CI29" s="463">
        <v>1.552</v>
      </c>
      <c r="CJ29" s="464">
        <v>0.64</v>
      </c>
      <c r="CK29" s="481">
        <f t="shared" si="2"/>
        <v>-0.912</v>
      </c>
      <c r="CL29" s="482">
        <f t="shared" si="1"/>
        <v>-0.587628865979381</v>
      </c>
      <c r="CM29" s="479">
        <v>1</v>
      </c>
      <c r="CN29" s="484">
        <f>VLOOKUP(P29,[7]汇总!$B:$R,17,0)</f>
        <v>0.64</v>
      </c>
      <c r="CO29" s="481"/>
      <c r="CP29" s="485"/>
      <c r="CQ29" s="481"/>
      <c r="CR29" s="481"/>
      <c r="CS29" s="485"/>
      <c r="CT29" s="485"/>
      <c r="CU29" s="500"/>
    </row>
    <row r="30" s="198" customFormat="1" customHeight="1" outlineLevel="1" spans="1:99">
      <c r="A30" s="223">
        <f t="shared" si="0"/>
        <v>14</v>
      </c>
      <c r="B30" s="226"/>
      <c r="C30" s="227"/>
      <c r="D30" s="225">
        <v>2</v>
      </c>
      <c r="E30" s="227"/>
      <c r="F30" s="227"/>
      <c r="G30" s="227"/>
      <c r="H30" s="227"/>
      <c r="I30" s="227"/>
      <c r="J30" s="227"/>
      <c r="K30" s="227"/>
      <c r="L30" s="252" t="s">
        <v>531</v>
      </c>
      <c r="M30" s="227"/>
      <c r="N30" s="227"/>
      <c r="O30" s="251" t="s">
        <v>477</v>
      </c>
      <c r="P30" s="225" t="s">
        <v>531</v>
      </c>
      <c r="Q30" s="225" t="s">
        <v>477</v>
      </c>
      <c r="R30" s="269"/>
      <c r="S30" s="270" t="s">
        <v>532</v>
      </c>
      <c r="T30" s="271"/>
      <c r="U30" s="272"/>
      <c r="V30" s="160" t="s">
        <v>480</v>
      </c>
      <c r="W30" s="266" t="s">
        <v>509</v>
      </c>
      <c r="X30" s="265" t="s">
        <v>482</v>
      </c>
      <c r="Y30" s="157" t="s">
        <v>533</v>
      </c>
      <c r="Z30" s="310"/>
      <c r="AA30" s="310"/>
      <c r="AB30" s="300" t="s">
        <v>484</v>
      </c>
      <c r="AC30" s="311">
        <v>0.055</v>
      </c>
      <c r="AD30" s="310"/>
      <c r="AE30" s="312"/>
      <c r="AF30" s="313"/>
      <c r="AG30" s="362"/>
      <c r="AH30" s="360">
        <v>1</v>
      </c>
      <c r="AI30" s="353"/>
      <c r="AJ30" s="354"/>
      <c r="AK30" s="355"/>
      <c r="AL30" s="356">
        <v>1</v>
      </c>
      <c r="AM30" s="353"/>
      <c r="AN30" s="354"/>
      <c r="AO30" s="392"/>
      <c r="AP30" s="356">
        <v>1</v>
      </c>
      <c r="AQ30" s="353"/>
      <c r="AR30" s="354"/>
      <c r="AS30" s="392"/>
      <c r="AT30" s="356">
        <v>1</v>
      </c>
      <c r="AU30" s="353"/>
      <c r="AV30" s="354"/>
      <c r="AW30" s="392"/>
      <c r="AX30" s="356">
        <v>1</v>
      </c>
      <c r="AY30" s="353"/>
      <c r="AZ30" s="354"/>
      <c r="BA30" s="392"/>
      <c r="BB30" s="356">
        <v>1</v>
      </c>
      <c r="BC30" s="353"/>
      <c r="BD30" s="354"/>
      <c r="BE30" s="392"/>
      <c r="BF30" s="360">
        <v>1</v>
      </c>
      <c r="BG30" s="353"/>
      <c r="BH30" s="354"/>
      <c r="BI30" s="355"/>
      <c r="BJ30" s="356"/>
      <c r="BK30" s="353"/>
      <c r="BL30" s="354"/>
      <c r="BM30" s="392"/>
      <c r="BN30" s="356"/>
      <c r="BO30" s="353"/>
      <c r="BP30" s="354"/>
      <c r="BQ30" s="392"/>
      <c r="BR30" s="356"/>
      <c r="BS30" s="353"/>
      <c r="BT30" s="354"/>
      <c r="BU30" s="392"/>
      <c r="BV30" s="356"/>
      <c r="BW30" s="353"/>
      <c r="BX30" s="354"/>
      <c r="BY30" s="392"/>
      <c r="BZ30" s="356"/>
      <c r="CA30" s="353"/>
      <c r="CB30" s="354"/>
      <c r="CC30" s="392"/>
      <c r="CD30" s="356"/>
      <c r="CE30" s="353"/>
      <c r="CF30" s="354"/>
      <c r="CG30" s="354"/>
      <c r="CH30" s="462">
        <v>0.25</v>
      </c>
      <c r="CI30" s="463">
        <v>0.672</v>
      </c>
      <c r="CJ30" s="464">
        <v>0.25</v>
      </c>
      <c r="CK30" s="481">
        <f t="shared" si="2"/>
        <v>-0.422</v>
      </c>
      <c r="CL30" s="482">
        <f t="shared" si="1"/>
        <v>-0.62797619047619</v>
      </c>
      <c r="CM30" s="479">
        <v>0.25</v>
      </c>
      <c r="CN30" s="484">
        <f>VLOOKUP(P30,[7]汇总!$B:$R,17,0)</f>
        <v>0.25</v>
      </c>
      <c r="CO30" s="481"/>
      <c r="CP30" s="485"/>
      <c r="CQ30" s="481"/>
      <c r="CR30" s="481"/>
      <c r="CS30" s="485"/>
      <c r="CT30" s="485"/>
      <c r="CU30" s="500"/>
    </row>
    <row r="31" s="44" customFormat="1" ht="63.75" customHeight="1" spans="1:99">
      <c r="A31" s="223">
        <v>1</v>
      </c>
      <c r="B31" s="224"/>
      <c r="C31" s="225">
        <v>1</v>
      </c>
      <c r="D31" s="225"/>
      <c r="E31" s="225"/>
      <c r="F31" s="225"/>
      <c r="G31" s="225"/>
      <c r="H31" s="225"/>
      <c r="I31" s="225"/>
      <c r="J31" s="225"/>
      <c r="K31" s="225"/>
      <c r="L31" s="252" t="s">
        <v>534</v>
      </c>
      <c r="M31" s="225"/>
      <c r="N31" s="225" t="s">
        <v>535</v>
      </c>
      <c r="O31" s="251" t="s">
        <v>536</v>
      </c>
      <c r="P31" s="255" t="s">
        <v>534</v>
      </c>
      <c r="Q31" s="225" t="s">
        <v>477</v>
      </c>
      <c r="R31" s="160" t="s">
        <v>369</v>
      </c>
      <c r="S31" s="275" t="s">
        <v>537</v>
      </c>
      <c r="T31" s="263"/>
      <c r="U31" s="151" t="s">
        <v>479</v>
      </c>
      <c r="V31" s="160" t="s">
        <v>480</v>
      </c>
      <c r="W31" s="160" t="s">
        <v>538</v>
      </c>
      <c r="X31" s="265" t="s">
        <v>482</v>
      </c>
      <c r="Y31" s="160" t="s">
        <v>483</v>
      </c>
      <c r="Z31" s="160"/>
      <c r="AA31" s="160"/>
      <c r="AB31" s="300" t="s">
        <v>484</v>
      </c>
      <c r="AC31" s="305">
        <f>AC32+AC33+AC34+AC35+AC36+AC37+AC38+AC39+AC40</f>
        <v>1.602</v>
      </c>
      <c r="AD31" s="160"/>
      <c r="AE31" s="302"/>
      <c r="AF31" s="303"/>
      <c r="AG31" s="359"/>
      <c r="AH31" s="352"/>
      <c r="AI31" s="353">
        <v>1</v>
      </c>
      <c r="AJ31" s="354"/>
      <c r="AK31" s="355"/>
      <c r="AL31" s="356"/>
      <c r="AM31" s="353">
        <v>1</v>
      </c>
      <c r="AN31" s="354"/>
      <c r="AO31" s="392"/>
      <c r="AP31" s="356"/>
      <c r="AQ31" s="353">
        <v>1</v>
      </c>
      <c r="AR31" s="354"/>
      <c r="AS31" s="392"/>
      <c r="AT31" s="356"/>
      <c r="AU31" s="353">
        <v>1</v>
      </c>
      <c r="AV31" s="354"/>
      <c r="AW31" s="392"/>
      <c r="AX31" s="356"/>
      <c r="AY31" s="353">
        <v>1</v>
      </c>
      <c r="AZ31" s="354"/>
      <c r="BA31" s="392"/>
      <c r="BB31" s="356"/>
      <c r="BC31" s="353">
        <v>1</v>
      </c>
      <c r="BD31" s="354"/>
      <c r="BE31" s="392"/>
      <c r="BF31" s="418"/>
      <c r="BG31" s="419">
        <v>1</v>
      </c>
      <c r="BH31" s="420"/>
      <c r="BI31" s="421"/>
      <c r="BJ31" s="422"/>
      <c r="BK31" s="419"/>
      <c r="BL31" s="420"/>
      <c r="BM31" s="445"/>
      <c r="BN31" s="422"/>
      <c r="BO31" s="419"/>
      <c r="BP31" s="420"/>
      <c r="BQ31" s="445"/>
      <c r="BR31" s="422"/>
      <c r="BS31" s="419"/>
      <c r="BT31" s="420"/>
      <c r="BU31" s="445"/>
      <c r="BV31" s="422"/>
      <c r="BW31" s="419"/>
      <c r="BX31" s="420"/>
      <c r="BY31" s="445"/>
      <c r="BZ31" s="422"/>
      <c r="CA31" s="419"/>
      <c r="CB31" s="420"/>
      <c r="CC31" s="445"/>
      <c r="CD31" s="422"/>
      <c r="CE31" s="419"/>
      <c r="CF31" s="420"/>
      <c r="CG31" s="420"/>
      <c r="CH31" s="462">
        <v>0</v>
      </c>
      <c r="CI31" s="463">
        <v>0</v>
      </c>
      <c r="CJ31" s="465">
        <f>SUBTOTAL(9,CJ32:CJ40)</f>
        <v>6.527</v>
      </c>
      <c r="CK31" s="481">
        <f t="shared" si="2"/>
        <v>6.527</v>
      </c>
      <c r="CL31" s="482" t="e">
        <f t="shared" si="1"/>
        <v>#DIV/0!</v>
      </c>
      <c r="CM31" s="479"/>
      <c r="CN31" s="480"/>
      <c r="CO31" s="481"/>
      <c r="CP31" s="481"/>
      <c r="CQ31" s="481"/>
      <c r="CR31" s="481"/>
      <c r="CS31" s="481"/>
      <c r="CT31" s="481"/>
      <c r="CU31" s="498"/>
    </row>
    <row r="32" s="44" customFormat="1" ht="60" customHeight="1" outlineLevel="1" spans="1:99">
      <c r="A32" s="223">
        <v>2</v>
      </c>
      <c r="B32" s="228"/>
      <c r="C32" s="225"/>
      <c r="D32" s="225">
        <v>2</v>
      </c>
      <c r="E32" s="225"/>
      <c r="F32" s="225"/>
      <c r="G32" s="225"/>
      <c r="H32" s="225"/>
      <c r="I32" s="225"/>
      <c r="J32" s="225"/>
      <c r="K32" s="225"/>
      <c r="L32" s="252" t="s">
        <v>539</v>
      </c>
      <c r="M32" s="225"/>
      <c r="N32" s="225" t="s">
        <v>540</v>
      </c>
      <c r="O32" s="251" t="s">
        <v>536</v>
      </c>
      <c r="P32" s="225" t="s">
        <v>534</v>
      </c>
      <c r="Q32" s="225" t="s">
        <v>477</v>
      </c>
      <c r="R32" s="160" t="s">
        <v>369</v>
      </c>
      <c r="S32" s="275" t="s">
        <v>541</v>
      </c>
      <c r="T32" s="263"/>
      <c r="U32" s="225"/>
      <c r="V32" s="160" t="s">
        <v>480</v>
      </c>
      <c r="W32" s="160" t="s">
        <v>461</v>
      </c>
      <c r="X32" s="265" t="s">
        <v>482</v>
      </c>
      <c r="Y32" s="160" t="s">
        <v>488</v>
      </c>
      <c r="Z32" s="160"/>
      <c r="AA32" s="160"/>
      <c r="AB32" s="300" t="s">
        <v>484</v>
      </c>
      <c r="AC32" s="315">
        <v>1.458</v>
      </c>
      <c r="AD32" s="160"/>
      <c r="AE32" s="302"/>
      <c r="AF32" s="303"/>
      <c r="AG32" s="359"/>
      <c r="AH32" s="352"/>
      <c r="AI32" s="353">
        <v>1</v>
      </c>
      <c r="AJ32" s="354"/>
      <c r="AK32" s="355"/>
      <c r="AL32" s="356"/>
      <c r="AM32" s="353">
        <v>1</v>
      </c>
      <c r="AN32" s="354"/>
      <c r="AO32" s="392"/>
      <c r="AP32" s="356"/>
      <c r="AQ32" s="353">
        <v>1</v>
      </c>
      <c r="AR32" s="354"/>
      <c r="AS32" s="392"/>
      <c r="AT32" s="356"/>
      <c r="AU32" s="353">
        <v>1</v>
      </c>
      <c r="AV32" s="354"/>
      <c r="AW32" s="392"/>
      <c r="AX32" s="356"/>
      <c r="AY32" s="353">
        <v>1</v>
      </c>
      <c r="AZ32" s="354"/>
      <c r="BA32" s="392"/>
      <c r="BB32" s="356"/>
      <c r="BC32" s="353">
        <v>1</v>
      </c>
      <c r="BD32" s="354"/>
      <c r="BE32" s="392"/>
      <c r="BF32" s="418"/>
      <c r="BG32" s="419">
        <v>1</v>
      </c>
      <c r="BH32" s="420"/>
      <c r="BI32" s="421"/>
      <c r="BJ32" s="422"/>
      <c r="BK32" s="419"/>
      <c r="BL32" s="420"/>
      <c r="BM32" s="445"/>
      <c r="BN32" s="422"/>
      <c r="BO32" s="419"/>
      <c r="BP32" s="420"/>
      <c r="BQ32" s="445"/>
      <c r="BR32" s="422"/>
      <c r="BS32" s="419"/>
      <c r="BT32" s="420"/>
      <c r="BU32" s="445"/>
      <c r="BV32" s="422"/>
      <c r="BW32" s="419"/>
      <c r="BX32" s="420"/>
      <c r="BY32" s="445"/>
      <c r="BZ32" s="422"/>
      <c r="CA32" s="419"/>
      <c r="CB32" s="420"/>
      <c r="CC32" s="445"/>
      <c r="CD32" s="422"/>
      <c r="CE32" s="419"/>
      <c r="CF32" s="420"/>
      <c r="CG32" s="420"/>
      <c r="CH32" s="462">
        <v>0</v>
      </c>
      <c r="CI32" s="463">
        <v>0</v>
      </c>
      <c r="CJ32" s="465"/>
      <c r="CK32" s="481">
        <f t="shared" si="2"/>
        <v>0</v>
      </c>
      <c r="CL32" s="482" t="e">
        <f t="shared" si="1"/>
        <v>#DIV/0!</v>
      </c>
      <c r="CM32" s="479"/>
      <c r="CN32" s="480"/>
      <c r="CO32" s="481"/>
      <c r="CP32" s="481"/>
      <c r="CQ32" s="481"/>
      <c r="CR32" s="481"/>
      <c r="CS32" s="481"/>
      <c r="CT32" s="481"/>
      <c r="CU32" s="498"/>
    </row>
    <row r="33" s="44" customFormat="1" customHeight="1" outlineLevel="1" spans="1:99">
      <c r="A33" s="223">
        <v>3</v>
      </c>
      <c r="B33" s="224"/>
      <c r="C33" s="225"/>
      <c r="D33" s="225">
        <v>2</v>
      </c>
      <c r="E33" s="225"/>
      <c r="F33" s="225"/>
      <c r="G33" s="225"/>
      <c r="H33" s="225"/>
      <c r="I33" s="225"/>
      <c r="J33" s="225"/>
      <c r="K33" s="225"/>
      <c r="L33" s="252" t="s">
        <v>489</v>
      </c>
      <c r="M33" s="225"/>
      <c r="N33" s="225" t="s">
        <v>542</v>
      </c>
      <c r="O33" s="251" t="s">
        <v>477</v>
      </c>
      <c r="P33" s="225" t="s">
        <v>489</v>
      </c>
      <c r="Q33" s="225" t="s">
        <v>477</v>
      </c>
      <c r="R33" s="160" t="s">
        <v>369</v>
      </c>
      <c r="S33" s="275" t="s">
        <v>543</v>
      </c>
      <c r="T33" s="263"/>
      <c r="U33" s="225"/>
      <c r="V33" s="160" t="s">
        <v>480</v>
      </c>
      <c r="W33" s="160" t="s">
        <v>544</v>
      </c>
      <c r="X33" s="265" t="s">
        <v>482</v>
      </c>
      <c r="Y33" s="160" t="s">
        <v>493</v>
      </c>
      <c r="Z33" s="160"/>
      <c r="AA33" s="160"/>
      <c r="AB33" s="300" t="s">
        <v>484</v>
      </c>
      <c r="AC33" s="305">
        <v>0.024</v>
      </c>
      <c r="AD33" s="160"/>
      <c r="AE33" s="302"/>
      <c r="AF33" s="156"/>
      <c r="AG33" s="359"/>
      <c r="AH33" s="360"/>
      <c r="AI33" s="353">
        <v>1</v>
      </c>
      <c r="AJ33" s="354"/>
      <c r="AK33" s="355"/>
      <c r="AL33" s="356"/>
      <c r="AM33" s="356">
        <v>1</v>
      </c>
      <c r="AN33" s="363"/>
      <c r="AO33" s="392"/>
      <c r="AP33" s="356"/>
      <c r="AQ33" s="356">
        <v>1</v>
      </c>
      <c r="AR33" s="363"/>
      <c r="AS33" s="392"/>
      <c r="AT33" s="356"/>
      <c r="AU33" s="356">
        <v>1</v>
      </c>
      <c r="AV33" s="363"/>
      <c r="AW33" s="392"/>
      <c r="AX33" s="356"/>
      <c r="AY33" s="356">
        <v>1</v>
      </c>
      <c r="AZ33" s="363"/>
      <c r="BA33" s="392"/>
      <c r="BB33" s="356"/>
      <c r="BC33" s="356">
        <v>1</v>
      </c>
      <c r="BD33" s="363"/>
      <c r="BE33" s="392"/>
      <c r="BF33" s="425"/>
      <c r="BG33" s="419">
        <v>1</v>
      </c>
      <c r="BH33" s="420"/>
      <c r="BI33" s="421"/>
      <c r="BJ33" s="422"/>
      <c r="BK33" s="422"/>
      <c r="BL33" s="427"/>
      <c r="BM33" s="445"/>
      <c r="BN33" s="422"/>
      <c r="BO33" s="422"/>
      <c r="BP33" s="427"/>
      <c r="BQ33" s="445"/>
      <c r="BR33" s="422"/>
      <c r="BS33" s="422"/>
      <c r="BT33" s="427"/>
      <c r="BU33" s="445"/>
      <c r="BV33" s="422"/>
      <c r="BW33" s="422"/>
      <c r="BX33" s="427"/>
      <c r="BY33" s="445"/>
      <c r="BZ33" s="422"/>
      <c r="CA33" s="422"/>
      <c r="CB33" s="427"/>
      <c r="CC33" s="445"/>
      <c r="CD33" s="422"/>
      <c r="CE33" s="422"/>
      <c r="CF33" s="427"/>
      <c r="CG33" s="420"/>
      <c r="CH33" s="462">
        <v>0.264</v>
      </c>
      <c r="CI33" s="463">
        <v>0.57</v>
      </c>
      <c r="CJ33" s="465">
        <f>CO33</f>
        <v>0.252</v>
      </c>
      <c r="CK33" s="481">
        <f t="shared" si="2"/>
        <v>-0.318</v>
      </c>
      <c r="CL33" s="482">
        <f t="shared" si="1"/>
        <v>-0.557894736842105</v>
      </c>
      <c r="CM33" s="479">
        <v>0.53</v>
      </c>
      <c r="CN33" s="480">
        <f>VLOOKUP(P33,[7]汇总!$B:$R,17,0)</f>
        <v>0.53</v>
      </c>
      <c r="CO33" s="483">
        <v>0.252</v>
      </c>
      <c r="CP33" s="481"/>
      <c r="CQ33" s="481"/>
      <c r="CR33" s="481"/>
      <c r="CS33" s="481"/>
      <c r="CT33" s="481"/>
      <c r="CU33" s="498"/>
    </row>
    <row r="34" s="44" customFormat="1" customHeight="1" outlineLevel="1" spans="1:99">
      <c r="A34" s="223">
        <v>4</v>
      </c>
      <c r="B34" s="224"/>
      <c r="C34" s="225"/>
      <c r="D34" s="225">
        <v>2</v>
      </c>
      <c r="E34" s="225"/>
      <c r="F34" s="225"/>
      <c r="G34" s="225"/>
      <c r="H34" s="225"/>
      <c r="I34" s="225"/>
      <c r="J34" s="225"/>
      <c r="K34" s="225"/>
      <c r="L34" s="252" t="s">
        <v>498</v>
      </c>
      <c r="M34" s="225"/>
      <c r="N34" s="225" t="s">
        <v>545</v>
      </c>
      <c r="O34" s="251" t="s">
        <v>477</v>
      </c>
      <c r="P34" s="225" t="s">
        <v>498</v>
      </c>
      <c r="Q34" s="225" t="s">
        <v>477</v>
      </c>
      <c r="R34" s="160" t="s">
        <v>369</v>
      </c>
      <c r="S34" s="275" t="s">
        <v>546</v>
      </c>
      <c r="T34" s="263"/>
      <c r="U34" s="151"/>
      <c r="V34" s="160" t="s">
        <v>480</v>
      </c>
      <c r="W34" s="160" t="s">
        <v>547</v>
      </c>
      <c r="X34" s="265" t="s">
        <v>482</v>
      </c>
      <c r="Y34" s="157" t="s">
        <v>502</v>
      </c>
      <c r="Z34" s="160"/>
      <c r="AA34" s="160"/>
      <c r="AB34" s="300" t="s">
        <v>484</v>
      </c>
      <c r="AC34" s="305">
        <v>0.004</v>
      </c>
      <c r="AD34" s="160"/>
      <c r="AE34" s="302"/>
      <c r="AF34" s="307"/>
      <c r="AG34" s="359"/>
      <c r="AH34" s="361"/>
      <c r="AI34" s="364">
        <v>1</v>
      </c>
      <c r="AJ34" s="365"/>
      <c r="AK34" s="355"/>
      <c r="AL34" s="361"/>
      <c r="AM34" s="366">
        <v>1</v>
      </c>
      <c r="AN34" s="367"/>
      <c r="AO34" s="392"/>
      <c r="AP34" s="361"/>
      <c r="AQ34" s="366">
        <v>1</v>
      </c>
      <c r="AR34" s="367"/>
      <c r="AS34" s="392"/>
      <c r="AT34" s="361"/>
      <c r="AU34" s="366">
        <v>1</v>
      </c>
      <c r="AV34" s="367"/>
      <c r="AW34" s="392"/>
      <c r="AX34" s="361"/>
      <c r="AY34" s="366">
        <v>1</v>
      </c>
      <c r="AZ34" s="367"/>
      <c r="BA34" s="392"/>
      <c r="BB34" s="361"/>
      <c r="BC34" s="366">
        <v>1</v>
      </c>
      <c r="BD34" s="367"/>
      <c r="BE34" s="392"/>
      <c r="BF34" s="426"/>
      <c r="BG34" s="428">
        <v>1</v>
      </c>
      <c r="BH34" s="429"/>
      <c r="BI34" s="421"/>
      <c r="BJ34" s="426"/>
      <c r="BK34" s="430"/>
      <c r="BL34" s="431"/>
      <c r="BM34" s="445"/>
      <c r="BN34" s="426"/>
      <c r="BO34" s="430"/>
      <c r="BP34" s="431"/>
      <c r="BQ34" s="445"/>
      <c r="BR34" s="426"/>
      <c r="BS34" s="430"/>
      <c r="BT34" s="431"/>
      <c r="BU34" s="445"/>
      <c r="BV34" s="426"/>
      <c r="BW34" s="430"/>
      <c r="BX34" s="431"/>
      <c r="BY34" s="445"/>
      <c r="BZ34" s="426"/>
      <c r="CA34" s="430"/>
      <c r="CB34" s="431"/>
      <c r="CC34" s="445"/>
      <c r="CD34" s="426"/>
      <c r="CE34" s="430"/>
      <c r="CF34" s="431"/>
      <c r="CG34" s="420"/>
      <c r="CH34" s="462">
        <v>0.72</v>
      </c>
      <c r="CI34" s="463">
        <v>0.42</v>
      </c>
      <c r="CJ34" s="466">
        <f>CU34</f>
        <v>0.42</v>
      </c>
      <c r="CK34" s="481">
        <f t="shared" si="2"/>
        <v>0</v>
      </c>
      <c r="CL34" s="482">
        <f t="shared" si="1"/>
        <v>0</v>
      </c>
      <c r="CM34" s="479"/>
      <c r="CN34" s="480"/>
      <c r="CO34" s="481"/>
      <c r="CP34" s="481"/>
      <c r="CQ34" s="481"/>
      <c r="CR34" s="481"/>
      <c r="CS34" s="481"/>
      <c r="CT34" s="481"/>
      <c r="CU34" s="499">
        <v>0.42</v>
      </c>
    </row>
    <row r="35" s="44" customFormat="1" customHeight="1" outlineLevel="1" spans="1:99">
      <c r="A35" s="223">
        <v>5</v>
      </c>
      <c r="B35" s="224"/>
      <c r="C35" s="225"/>
      <c r="D35" s="225">
        <v>2</v>
      </c>
      <c r="E35" s="225"/>
      <c r="F35" s="225"/>
      <c r="G35" s="225"/>
      <c r="H35" s="225"/>
      <c r="I35" s="225"/>
      <c r="J35" s="225"/>
      <c r="K35" s="225"/>
      <c r="L35" s="252" t="s">
        <v>503</v>
      </c>
      <c r="M35" s="225"/>
      <c r="N35" s="225" t="s">
        <v>548</v>
      </c>
      <c r="O35" s="251" t="s">
        <v>477</v>
      </c>
      <c r="P35" s="225" t="s">
        <v>503</v>
      </c>
      <c r="Q35" s="225" t="s">
        <v>477</v>
      </c>
      <c r="R35" s="160" t="s">
        <v>369</v>
      </c>
      <c r="S35" s="275" t="s">
        <v>549</v>
      </c>
      <c r="T35" s="263"/>
      <c r="U35" s="151"/>
      <c r="V35" s="160" t="s">
        <v>480</v>
      </c>
      <c r="W35" s="160" t="s">
        <v>547</v>
      </c>
      <c r="X35" s="265" t="s">
        <v>482</v>
      </c>
      <c r="Y35" s="157" t="s">
        <v>502</v>
      </c>
      <c r="Z35" s="160"/>
      <c r="AA35" s="160"/>
      <c r="AB35" s="300" t="s">
        <v>484</v>
      </c>
      <c r="AC35" s="305">
        <v>0.005</v>
      </c>
      <c r="AD35" s="160"/>
      <c r="AE35" s="302"/>
      <c r="AF35" s="307"/>
      <c r="AG35" s="359"/>
      <c r="AH35" s="360"/>
      <c r="AI35" s="353">
        <v>1</v>
      </c>
      <c r="AJ35" s="354"/>
      <c r="AK35" s="355"/>
      <c r="AL35" s="356"/>
      <c r="AM35" s="356">
        <v>1</v>
      </c>
      <c r="AN35" s="363"/>
      <c r="AO35" s="392"/>
      <c r="AP35" s="356"/>
      <c r="AQ35" s="356">
        <v>1</v>
      </c>
      <c r="AR35" s="363"/>
      <c r="AS35" s="392"/>
      <c r="AT35" s="356"/>
      <c r="AU35" s="356">
        <v>1</v>
      </c>
      <c r="AV35" s="363"/>
      <c r="AW35" s="392"/>
      <c r="AX35" s="356"/>
      <c r="AY35" s="356">
        <v>1</v>
      </c>
      <c r="AZ35" s="363"/>
      <c r="BA35" s="392"/>
      <c r="BB35" s="356"/>
      <c r="BC35" s="356">
        <v>1</v>
      </c>
      <c r="BD35" s="363"/>
      <c r="BE35" s="392"/>
      <c r="BF35" s="425"/>
      <c r="BG35" s="419">
        <v>1</v>
      </c>
      <c r="BH35" s="420"/>
      <c r="BI35" s="421"/>
      <c r="BJ35" s="422"/>
      <c r="BK35" s="422"/>
      <c r="BL35" s="427"/>
      <c r="BM35" s="445"/>
      <c r="BN35" s="422"/>
      <c r="BO35" s="422"/>
      <c r="BP35" s="427"/>
      <c r="BQ35" s="445"/>
      <c r="BR35" s="422"/>
      <c r="BS35" s="422"/>
      <c r="BT35" s="427"/>
      <c r="BU35" s="445"/>
      <c r="BV35" s="422"/>
      <c r="BW35" s="422"/>
      <c r="BX35" s="427"/>
      <c r="BY35" s="445"/>
      <c r="BZ35" s="422"/>
      <c r="CA35" s="422"/>
      <c r="CB35" s="427"/>
      <c r="CC35" s="445"/>
      <c r="CD35" s="422"/>
      <c r="CE35" s="422"/>
      <c r="CF35" s="427"/>
      <c r="CG35" s="420"/>
      <c r="CH35" s="462">
        <v>0.96</v>
      </c>
      <c r="CI35" s="463">
        <v>0.52</v>
      </c>
      <c r="CJ35" s="466">
        <f>CU35</f>
        <v>0.52</v>
      </c>
      <c r="CK35" s="481">
        <f t="shared" si="2"/>
        <v>0</v>
      </c>
      <c r="CL35" s="482">
        <f t="shared" si="1"/>
        <v>0</v>
      </c>
      <c r="CM35" s="479"/>
      <c r="CN35" s="480"/>
      <c r="CO35" s="481"/>
      <c r="CP35" s="481"/>
      <c r="CQ35" s="481"/>
      <c r="CR35" s="481"/>
      <c r="CS35" s="481"/>
      <c r="CT35" s="481"/>
      <c r="CU35" s="499">
        <v>0.52</v>
      </c>
    </row>
    <row r="36" s="44" customFormat="1" customHeight="1" outlineLevel="1" spans="1:99">
      <c r="A36" s="223">
        <v>6</v>
      </c>
      <c r="B36" s="224"/>
      <c r="C36" s="225"/>
      <c r="D36" s="225"/>
      <c r="E36" s="225"/>
      <c r="F36" s="225"/>
      <c r="G36" s="225"/>
      <c r="H36" s="225"/>
      <c r="I36" s="225"/>
      <c r="J36" s="225"/>
      <c r="K36" s="225"/>
      <c r="L36" s="252" t="s">
        <v>511</v>
      </c>
      <c r="M36" s="225"/>
      <c r="N36" s="225"/>
      <c r="O36" s="251" t="s">
        <v>477</v>
      </c>
      <c r="P36" s="225" t="s">
        <v>511</v>
      </c>
      <c r="Q36" s="225" t="s">
        <v>477</v>
      </c>
      <c r="R36" s="160"/>
      <c r="S36" s="276" t="s">
        <v>550</v>
      </c>
      <c r="T36" s="263"/>
      <c r="U36" s="151"/>
      <c r="V36" s="160" t="s">
        <v>480</v>
      </c>
      <c r="W36" s="266" t="s">
        <v>513</v>
      </c>
      <c r="X36" s="265" t="s">
        <v>482</v>
      </c>
      <c r="Y36" s="157" t="s">
        <v>514</v>
      </c>
      <c r="Z36" s="160"/>
      <c r="AA36" s="160"/>
      <c r="AB36" s="300" t="s">
        <v>484</v>
      </c>
      <c r="AC36" s="311">
        <v>0.02</v>
      </c>
      <c r="AD36" s="160"/>
      <c r="AE36" s="302"/>
      <c r="AF36" s="307"/>
      <c r="AG36" s="359"/>
      <c r="AH36" s="360"/>
      <c r="AI36" s="353">
        <v>1</v>
      </c>
      <c r="AJ36" s="354"/>
      <c r="AK36" s="355"/>
      <c r="AL36" s="356"/>
      <c r="AM36" s="353">
        <v>1</v>
      </c>
      <c r="AN36" s="354"/>
      <c r="AO36" s="392"/>
      <c r="AP36" s="356"/>
      <c r="AQ36" s="356">
        <v>1</v>
      </c>
      <c r="AR36" s="354"/>
      <c r="AS36" s="392"/>
      <c r="AT36" s="356"/>
      <c r="AU36" s="356">
        <v>1</v>
      </c>
      <c r="AV36" s="354"/>
      <c r="AW36" s="392"/>
      <c r="AX36" s="356"/>
      <c r="AY36" s="356">
        <v>1</v>
      </c>
      <c r="AZ36" s="354"/>
      <c r="BA36" s="392"/>
      <c r="BB36" s="356"/>
      <c r="BC36" s="356">
        <v>1</v>
      </c>
      <c r="BD36" s="354"/>
      <c r="BE36" s="392"/>
      <c r="BF36" s="425"/>
      <c r="BG36" s="419">
        <v>1</v>
      </c>
      <c r="BH36" s="420"/>
      <c r="BI36" s="421"/>
      <c r="BJ36" s="422"/>
      <c r="BK36" s="419"/>
      <c r="BL36" s="420"/>
      <c r="BM36" s="445"/>
      <c r="BN36" s="422"/>
      <c r="BO36" s="419"/>
      <c r="BP36" s="420"/>
      <c r="BQ36" s="445"/>
      <c r="BR36" s="422"/>
      <c r="BS36" s="422"/>
      <c r="BT36" s="420"/>
      <c r="BU36" s="445"/>
      <c r="BV36" s="422"/>
      <c r="BW36" s="419"/>
      <c r="BX36" s="420"/>
      <c r="BY36" s="445"/>
      <c r="BZ36" s="422"/>
      <c r="CA36" s="419"/>
      <c r="CB36" s="420"/>
      <c r="CC36" s="445"/>
      <c r="CD36" s="422"/>
      <c r="CE36" s="422"/>
      <c r="CF36" s="420"/>
      <c r="CG36" s="420"/>
      <c r="CH36" s="462">
        <v>1.8</v>
      </c>
      <c r="CI36" s="463">
        <v>1.17</v>
      </c>
      <c r="CJ36" s="465">
        <f>CN36</f>
        <v>1.5</v>
      </c>
      <c r="CK36" s="481">
        <f t="shared" si="2"/>
        <v>0.33</v>
      </c>
      <c r="CL36" s="482">
        <f t="shared" si="1"/>
        <v>0.282051282051282</v>
      </c>
      <c r="CM36" s="479">
        <v>1.8</v>
      </c>
      <c r="CN36" s="484">
        <f>VLOOKUP(P36,[7]汇总!$B:$R,17,0)</f>
        <v>1.5</v>
      </c>
      <c r="CO36" s="481"/>
      <c r="CP36" s="481"/>
      <c r="CQ36" s="481"/>
      <c r="CR36" s="483">
        <f>CR24</f>
        <v>1.469</v>
      </c>
      <c r="CS36" s="481"/>
      <c r="CT36" s="481"/>
      <c r="CU36" s="498"/>
    </row>
    <row r="37" s="44" customFormat="1" customHeight="1" outlineLevel="1" spans="1:99">
      <c r="A37" s="223">
        <v>7</v>
      </c>
      <c r="B37" s="224"/>
      <c r="C37" s="225"/>
      <c r="D37" s="225"/>
      <c r="E37" s="225"/>
      <c r="F37" s="225"/>
      <c r="G37" s="225"/>
      <c r="H37" s="225"/>
      <c r="I37" s="225"/>
      <c r="J37" s="225"/>
      <c r="K37" s="225"/>
      <c r="L37" s="252" t="s">
        <v>515</v>
      </c>
      <c r="M37" s="225"/>
      <c r="N37" s="225"/>
      <c r="O37" s="251" t="s">
        <v>477</v>
      </c>
      <c r="P37" s="225" t="s">
        <v>515</v>
      </c>
      <c r="Q37" s="225" t="s">
        <v>477</v>
      </c>
      <c r="R37" s="160"/>
      <c r="S37" s="276" t="s">
        <v>551</v>
      </c>
      <c r="T37" s="263"/>
      <c r="U37" s="151"/>
      <c r="V37" s="160" t="s">
        <v>480</v>
      </c>
      <c r="W37" s="266" t="s">
        <v>513</v>
      </c>
      <c r="X37" s="265" t="s">
        <v>482</v>
      </c>
      <c r="Y37" s="157" t="s">
        <v>517</v>
      </c>
      <c r="Z37" s="160"/>
      <c r="AA37" s="160"/>
      <c r="AB37" s="300" t="s">
        <v>484</v>
      </c>
      <c r="AC37" s="311">
        <v>0.056</v>
      </c>
      <c r="AD37" s="160"/>
      <c r="AE37" s="302"/>
      <c r="AF37" s="307"/>
      <c r="AG37" s="359"/>
      <c r="AH37" s="360"/>
      <c r="AI37" s="353">
        <v>1</v>
      </c>
      <c r="AJ37" s="354"/>
      <c r="AK37" s="355"/>
      <c r="AL37" s="356"/>
      <c r="AM37" s="353">
        <v>1</v>
      </c>
      <c r="AN37" s="354"/>
      <c r="AO37" s="392"/>
      <c r="AP37" s="356"/>
      <c r="AQ37" s="356">
        <v>1</v>
      </c>
      <c r="AR37" s="354"/>
      <c r="AS37" s="392"/>
      <c r="AT37" s="356"/>
      <c r="AU37" s="356">
        <v>1</v>
      </c>
      <c r="AV37" s="354"/>
      <c r="AW37" s="392"/>
      <c r="AX37" s="356"/>
      <c r="AY37" s="356">
        <v>1</v>
      </c>
      <c r="AZ37" s="354"/>
      <c r="BA37" s="392"/>
      <c r="BB37" s="356"/>
      <c r="BC37" s="356">
        <v>1</v>
      </c>
      <c r="BD37" s="354"/>
      <c r="BE37" s="392"/>
      <c r="BF37" s="425"/>
      <c r="BG37" s="419">
        <v>1</v>
      </c>
      <c r="BH37" s="420"/>
      <c r="BI37" s="421"/>
      <c r="BJ37" s="422"/>
      <c r="BK37" s="419"/>
      <c r="BL37" s="420"/>
      <c r="BM37" s="445"/>
      <c r="BN37" s="422"/>
      <c r="BO37" s="419"/>
      <c r="BP37" s="420"/>
      <c r="BQ37" s="445"/>
      <c r="BR37" s="422"/>
      <c r="BS37" s="422"/>
      <c r="BT37" s="420"/>
      <c r="BU37" s="445"/>
      <c r="BV37" s="422"/>
      <c r="BW37" s="419"/>
      <c r="BX37" s="420"/>
      <c r="BY37" s="445"/>
      <c r="BZ37" s="422"/>
      <c r="CA37" s="419"/>
      <c r="CB37" s="420"/>
      <c r="CC37" s="445"/>
      <c r="CD37" s="422"/>
      <c r="CE37" s="422"/>
      <c r="CF37" s="420"/>
      <c r="CG37" s="420"/>
      <c r="CH37" s="462">
        <v>5.1</v>
      </c>
      <c r="CI37" s="463">
        <v>3.4</v>
      </c>
      <c r="CJ37" s="465">
        <f>CN37</f>
        <v>2.95</v>
      </c>
      <c r="CK37" s="481">
        <f t="shared" si="2"/>
        <v>-0.45</v>
      </c>
      <c r="CL37" s="482">
        <f t="shared" si="1"/>
        <v>-0.132352941176471</v>
      </c>
      <c r="CM37" s="479">
        <v>5.1</v>
      </c>
      <c r="CN37" s="484">
        <f>VLOOKUP(P37,[7]汇总!$B:$R,17,0)</f>
        <v>2.95</v>
      </c>
      <c r="CO37" s="481"/>
      <c r="CP37" s="481"/>
      <c r="CQ37" s="481"/>
      <c r="CR37" s="483">
        <f>CR25</f>
        <v>3.2743</v>
      </c>
      <c r="CS37" s="481"/>
      <c r="CT37" s="481"/>
      <c r="CU37" s="498"/>
    </row>
    <row r="38" s="44" customFormat="1" customHeight="1" outlineLevel="1" spans="1:99">
      <c r="A38" s="223">
        <v>8</v>
      </c>
      <c r="B38" s="224"/>
      <c r="C38" s="225"/>
      <c r="D38" s="225"/>
      <c r="E38" s="225"/>
      <c r="F38" s="225"/>
      <c r="G38" s="225"/>
      <c r="H38" s="225"/>
      <c r="I38" s="225"/>
      <c r="J38" s="225"/>
      <c r="K38" s="225"/>
      <c r="L38" s="252" t="s">
        <v>518</v>
      </c>
      <c r="M38" s="225"/>
      <c r="N38" s="225"/>
      <c r="O38" s="251" t="s">
        <v>477</v>
      </c>
      <c r="P38" s="225" t="s">
        <v>518</v>
      </c>
      <c r="Q38" s="225" t="s">
        <v>477</v>
      </c>
      <c r="R38" s="160"/>
      <c r="S38" s="276" t="s">
        <v>552</v>
      </c>
      <c r="T38" s="263"/>
      <c r="U38" s="151"/>
      <c r="V38" s="160" t="s">
        <v>480</v>
      </c>
      <c r="W38" s="266" t="s">
        <v>513</v>
      </c>
      <c r="X38" s="265" t="s">
        <v>482</v>
      </c>
      <c r="Y38" s="157" t="s">
        <v>520</v>
      </c>
      <c r="Z38" s="160"/>
      <c r="AA38" s="160"/>
      <c r="AB38" s="300" t="s">
        <v>484</v>
      </c>
      <c r="AC38" s="311">
        <v>0.005</v>
      </c>
      <c r="AD38" s="160"/>
      <c r="AE38" s="302"/>
      <c r="AF38" s="307"/>
      <c r="AG38" s="359"/>
      <c r="AH38" s="360"/>
      <c r="AI38" s="353">
        <v>1</v>
      </c>
      <c r="AJ38" s="354"/>
      <c r="AK38" s="355"/>
      <c r="AL38" s="356"/>
      <c r="AM38" s="353">
        <v>1</v>
      </c>
      <c r="AN38" s="354"/>
      <c r="AO38" s="392"/>
      <c r="AP38" s="356"/>
      <c r="AQ38" s="356">
        <v>1</v>
      </c>
      <c r="AR38" s="354"/>
      <c r="AS38" s="392"/>
      <c r="AT38" s="356"/>
      <c r="AU38" s="356">
        <v>1</v>
      </c>
      <c r="AV38" s="354"/>
      <c r="AW38" s="392"/>
      <c r="AX38" s="356"/>
      <c r="AY38" s="356">
        <v>1</v>
      </c>
      <c r="AZ38" s="354"/>
      <c r="BA38" s="392"/>
      <c r="BB38" s="356"/>
      <c r="BC38" s="356">
        <v>1</v>
      </c>
      <c r="BD38" s="354"/>
      <c r="BE38" s="392"/>
      <c r="BF38" s="425"/>
      <c r="BG38" s="419">
        <v>1</v>
      </c>
      <c r="BH38" s="420"/>
      <c r="BI38" s="421"/>
      <c r="BJ38" s="422"/>
      <c r="BK38" s="419"/>
      <c r="BL38" s="420"/>
      <c r="BM38" s="445"/>
      <c r="BN38" s="422"/>
      <c r="BO38" s="419"/>
      <c r="BP38" s="420"/>
      <c r="BQ38" s="445"/>
      <c r="BR38" s="422"/>
      <c r="BS38" s="422"/>
      <c r="BT38" s="420"/>
      <c r="BU38" s="445"/>
      <c r="BV38" s="422"/>
      <c r="BW38" s="419"/>
      <c r="BX38" s="420"/>
      <c r="BY38" s="445"/>
      <c r="BZ38" s="422"/>
      <c r="CA38" s="419"/>
      <c r="CB38" s="420"/>
      <c r="CC38" s="445"/>
      <c r="CD38" s="422"/>
      <c r="CE38" s="422"/>
      <c r="CF38" s="420"/>
      <c r="CG38" s="420"/>
      <c r="CH38" s="462">
        <v>0.45</v>
      </c>
      <c r="CI38" s="463">
        <v>0.37</v>
      </c>
      <c r="CJ38" s="465">
        <f>CN38</f>
        <v>0.34</v>
      </c>
      <c r="CK38" s="481">
        <f t="shared" si="2"/>
        <v>-0.03</v>
      </c>
      <c r="CL38" s="482">
        <f t="shared" si="1"/>
        <v>-0.081081081081081</v>
      </c>
      <c r="CM38" s="479">
        <v>0.45</v>
      </c>
      <c r="CN38" s="484">
        <f>VLOOKUP(P38,[7]汇总!$B:$R,17,0)</f>
        <v>0.34</v>
      </c>
      <c r="CO38" s="481"/>
      <c r="CP38" s="481"/>
      <c r="CQ38" s="481"/>
      <c r="CR38" s="483">
        <f>CR26</f>
        <v>0.3363</v>
      </c>
      <c r="CS38" s="481"/>
      <c r="CT38" s="481"/>
      <c r="CU38" s="498"/>
    </row>
    <row r="39" s="44" customFormat="1" customHeight="1" outlineLevel="1" spans="1:99">
      <c r="A39" s="223">
        <v>9</v>
      </c>
      <c r="B39" s="228"/>
      <c r="C39" s="225"/>
      <c r="D39" s="225"/>
      <c r="E39" s="225"/>
      <c r="F39" s="225"/>
      <c r="G39" s="225"/>
      <c r="H39" s="225"/>
      <c r="I39" s="225"/>
      <c r="J39" s="225"/>
      <c r="K39" s="225"/>
      <c r="L39" s="252" t="s">
        <v>521</v>
      </c>
      <c r="M39" s="225"/>
      <c r="N39" s="225"/>
      <c r="O39" s="251" t="s">
        <v>477</v>
      </c>
      <c r="P39" s="225" t="s">
        <v>521</v>
      </c>
      <c r="Q39" s="225" t="s">
        <v>477</v>
      </c>
      <c r="R39" s="160"/>
      <c r="S39" s="276" t="s">
        <v>553</v>
      </c>
      <c r="T39" s="263"/>
      <c r="U39" s="151"/>
      <c r="V39" s="160" t="s">
        <v>480</v>
      </c>
      <c r="W39" s="266" t="s">
        <v>513</v>
      </c>
      <c r="X39" s="265" t="s">
        <v>482</v>
      </c>
      <c r="Y39" s="157" t="s">
        <v>523</v>
      </c>
      <c r="Z39" s="160"/>
      <c r="AA39" s="160"/>
      <c r="AB39" s="300" t="s">
        <v>484</v>
      </c>
      <c r="AC39" s="311">
        <v>0.005</v>
      </c>
      <c r="AD39" s="160"/>
      <c r="AE39" s="302"/>
      <c r="AF39" s="307"/>
      <c r="AG39" s="359"/>
      <c r="AH39" s="360"/>
      <c r="AI39" s="353">
        <v>1</v>
      </c>
      <c r="AJ39" s="354"/>
      <c r="AK39" s="355"/>
      <c r="AL39" s="356"/>
      <c r="AM39" s="353">
        <v>1</v>
      </c>
      <c r="AN39" s="354"/>
      <c r="AO39" s="392"/>
      <c r="AP39" s="356"/>
      <c r="AQ39" s="356">
        <v>1</v>
      </c>
      <c r="AR39" s="354"/>
      <c r="AS39" s="392"/>
      <c r="AT39" s="356"/>
      <c r="AU39" s="356">
        <v>1</v>
      </c>
      <c r="AV39" s="354"/>
      <c r="AW39" s="392"/>
      <c r="AX39" s="356"/>
      <c r="AY39" s="356">
        <v>1</v>
      </c>
      <c r="AZ39" s="354"/>
      <c r="BA39" s="392"/>
      <c r="BB39" s="356"/>
      <c r="BC39" s="356">
        <v>1</v>
      </c>
      <c r="BD39" s="354"/>
      <c r="BE39" s="392"/>
      <c r="BF39" s="425"/>
      <c r="BG39" s="419">
        <v>1</v>
      </c>
      <c r="BH39" s="420"/>
      <c r="BI39" s="421"/>
      <c r="BJ39" s="422"/>
      <c r="BK39" s="419"/>
      <c r="BL39" s="420"/>
      <c r="BM39" s="445"/>
      <c r="BN39" s="422"/>
      <c r="BO39" s="419"/>
      <c r="BP39" s="420"/>
      <c r="BQ39" s="445"/>
      <c r="BR39" s="422"/>
      <c r="BS39" s="422"/>
      <c r="BT39" s="420"/>
      <c r="BU39" s="445"/>
      <c r="BV39" s="422"/>
      <c r="BW39" s="419"/>
      <c r="BX39" s="420"/>
      <c r="BY39" s="445"/>
      <c r="BZ39" s="422"/>
      <c r="CA39" s="419"/>
      <c r="CB39" s="420"/>
      <c r="CC39" s="445"/>
      <c r="CD39" s="422"/>
      <c r="CE39" s="422"/>
      <c r="CF39" s="420"/>
      <c r="CG39" s="420"/>
      <c r="CH39" s="462">
        <v>0.45</v>
      </c>
      <c r="CI39" s="463">
        <v>0.36</v>
      </c>
      <c r="CJ39" s="465">
        <f>CN39</f>
        <v>0.345</v>
      </c>
      <c r="CK39" s="481">
        <f t="shared" si="2"/>
        <v>-0.015</v>
      </c>
      <c r="CL39" s="482">
        <f t="shared" si="1"/>
        <v>-0.0416666666666667</v>
      </c>
      <c r="CM39" s="479">
        <v>0.45</v>
      </c>
      <c r="CN39" s="484">
        <f>VLOOKUP(P39,[7]汇总!$B:$R,17,0)</f>
        <v>0.345</v>
      </c>
      <c r="CO39" s="481"/>
      <c r="CP39" s="481"/>
      <c r="CQ39" s="481"/>
      <c r="CR39" s="483">
        <f>CR27</f>
        <v>0.354</v>
      </c>
      <c r="CS39" s="481"/>
      <c r="CT39" s="481"/>
      <c r="CU39" s="498"/>
    </row>
    <row r="40" s="44" customFormat="1" customHeight="1" outlineLevel="1" spans="1:99">
      <c r="A40" s="223">
        <v>10</v>
      </c>
      <c r="B40" s="228"/>
      <c r="C40" s="225"/>
      <c r="D40" s="225"/>
      <c r="E40" s="225"/>
      <c r="F40" s="225"/>
      <c r="G40" s="225"/>
      <c r="H40" s="225"/>
      <c r="I40" s="225"/>
      <c r="J40" s="225"/>
      <c r="K40" s="225"/>
      <c r="L40" s="252" t="s">
        <v>554</v>
      </c>
      <c r="M40" s="225"/>
      <c r="N40" s="225"/>
      <c r="O40" s="251" t="s">
        <v>477</v>
      </c>
      <c r="P40" s="225" t="s">
        <v>554</v>
      </c>
      <c r="Q40" s="225" t="s">
        <v>477</v>
      </c>
      <c r="R40" s="160"/>
      <c r="S40" s="276" t="s">
        <v>555</v>
      </c>
      <c r="T40" s="263"/>
      <c r="U40" s="151"/>
      <c r="V40" s="160" t="s">
        <v>480</v>
      </c>
      <c r="W40" s="266" t="s">
        <v>509</v>
      </c>
      <c r="X40" s="265" t="s">
        <v>482</v>
      </c>
      <c r="Y40" s="157" t="s">
        <v>556</v>
      </c>
      <c r="Z40" s="160"/>
      <c r="AA40" s="160"/>
      <c r="AB40" s="300" t="s">
        <v>484</v>
      </c>
      <c r="AC40" s="311">
        <v>0.025</v>
      </c>
      <c r="AD40" s="160"/>
      <c r="AE40" s="302"/>
      <c r="AF40" s="316"/>
      <c r="AG40" s="359"/>
      <c r="AH40" s="360"/>
      <c r="AI40" s="353">
        <v>1</v>
      </c>
      <c r="AJ40" s="354"/>
      <c r="AK40" s="355"/>
      <c r="AL40" s="356"/>
      <c r="AM40" s="353">
        <v>1</v>
      </c>
      <c r="AN40" s="354"/>
      <c r="AO40" s="392"/>
      <c r="AP40" s="356"/>
      <c r="AQ40" s="356">
        <v>1</v>
      </c>
      <c r="AR40" s="354"/>
      <c r="AS40" s="392"/>
      <c r="AT40" s="356"/>
      <c r="AU40" s="356">
        <v>1</v>
      </c>
      <c r="AV40" s="354"/>
      <c r="AW40" s="392"/>
      <c r="AX40" s="356"/>
      <c r="AY40" s="356">
        <v>1</v>
      </c>
      <c r="AZ40" s="354"/>
      <c r="BA40" s="392"/>
      <c r="BB40" s="356"/>
      <c r="BC40" s="356">
        <v>1</v>
      </c>
      <c r="BD40" s="354"/>
      <c r="BE40" s="392"/>
      <c r="BF40" s="360"/>
      <c r="BG40" s="353">
        <v>1</v>
      </c>
      <c r="BH40" s="354"/>
      <c r="BI40" s="355"/>
      <c r="BJ40" s="356"/>
      <c r="BK40" s="353"/>
      <c r="BL40" s="354"/>
      <c r="BM40" s="392"/>
      <c r="BN40" s="356"/>
      <c r="BO40" s="353"/>
      <c r="BP40" s="354"/>
      <c r="BQ40" s="392"/>
      <c r="BR40" s="356"/>
      <c r="BS40" s="356"/>
      <c r="BT40" s="354"/>
      <c r="BU40" s="392"/>
      <c r="BV40" s="356"/>
      <c r="BW40" s="353"/>
      <c r="BX40" s="354"/>
      <c r="BY40" s="392"/>
      <c r="BZ40" s="356"/>
      <c r="CA40" s="353"/>
      <c r="CB40" s="354"/>
      <c r="CC40" s="392"/>
      <c r="CD40" s="356"/>
      <c r="CE40" s="356"/>
      <c r="CF40" s="354"/>
      <c r="CG40" s="354"/>
      <c r="CH40" s="462">
        <v>0.2</v>
      </c>
      <c r="CI40" s="463">
        <v>0.504</v>
      </c>
      <c r="CJ40" s="465">
        <f>CN40</f>
        <v>0.2</v>
      </c>
      <c r="CK40" s="481">
        <f t="shared" si="2"/>
        <v>-0.304</v>
      </c>
      <c r="CL40" s="482">
        <f t="shared" si="1"/>
        <v>-0.603174603174603</v>
      </c>
      <c r="CM40" s="479">
        <v>0.2</v>
      </c>
      <c r="CN40" s="484">
        <f>VLOOKUP(P40,[7]汇总!$B:$R,17,0)</f>
        <v>0.2</v>
      </c>
      <c r="CO40" s="481"/>
      <c r="CP40" s="481"/>
      <c r="CQ40" s="481"/>
      <c r="CR40" s="481"/>
      <c r="CS40" s="481"/>
      <c r="CT40" s="481"/>
      <c r="CU40" s="498"/>
    </row>
    <row r="41" s="44" customFormat="1" customHeight="1" spans="1:99">
      <c r="A41" s="223">
        <v>1</v>
      </c>
      <c r="B41" s="224"/>
      <c r="C41" s="225">
        <v>1</v>
      </c>
      <c r="D41" s="225"/>
      <c r="E41" s="225"/>
      <c r="F41" s="225"/>
      <c r="G41" s="225"/>
      <c r="H41" s="225"/>
      <c r="I41" s="225"/>
      <c r="J41" s="225"/>
      <c r="K41" s="225"/>
      <c r="L41" s="252" t="s">
        <v>557</v>
      </c>
      <c r="M41" s="225"/>
      <c r="N41" s="225" t="s">
        <v>558</v>
      </c>
      <c r="O41" s="251" t="s">
        <v>477</v>
      </c>
      <c r="P41" s="6" t="s">
        <v>557</v>
      </c>
      <c r="Q41" s="225" t="s">
        <v>477</v>
      </c>
      <c r="R41" s="160" t="s">
        <v>369</v>
      </c>
      <c r="S41" s="267" t="s">
        <v>559</v>
      </c>
      <c r="T41" s="277"/>
      <c r="U41" s="151" t="s">
        <v>479</v>
      </c>
      <c r="V41" s="160" t="s">
        <v>480</v>
      </c>
      <c r="W41" s="160" t="s">
        <v>538</v>
      </c>
      <c r="X41" s="265" t="s">
        <v>482</v>
      </c>
      <c r="Y41" s="160" t="s">
        <v>483</v>
      </c>
      <c r="Z41" s="160"/>
      <c r="AA41" s="160"/>
      <c r="AB41" s="300" t="s">
        <v>484</v>
      </c>
      <c r="AC41" s="305">
        <f>AC42+AC43+AC44+AC45+AC50+AC46+AC47+AC48+AC49+AC51+AC52</f>
        <v>2.682</v>
      </c>
      <c r="AD41" s="160"/>
      <c r="AE41" s="302"/>
      <c r="AF41" s="317"/>
      <c r="AG41" s="359"/>
      <c r="AH41" s="360"/>
      <c r="AI41" s="357"/>
      <c r="AJ41" s="358">
        <v>1</v>
      </c>
      <c r="AK41" s="368"/>
      <c r="AL41" s="356"/>
      <c r="AM41" s="357"/>
      <c r="AN41" s="358">
        <v>1</v>
      </c>
      <c r="AO41" s="393"/>
      <c r="AP41" s="356"/>
      <c r="AQ41" s="357"/>
      <c r="AR41" s="358">
        <v>1</v>
      </c>
      <c r="AS41" s="393"/>
      <c r="AT41" s="356"/>
      <c r="AU41" s="357"/>
      <c r="AV41" s="358">
        <v>1</v>
      </c>
      <c r="AW41" s="393"/>
      <c r="AX41" s="356"/>
      <c r="AY41" s="357"/>
      <c r="AZ41" s="358">
        <v>1</v>
      </c>
      <c r="BA41" s="393"/>
      <c r="BB41" s="356"/>
      <c r="BC41" s="357"/>
      <c r="BD41" s="358">
        <v>1</v>
      </c>
      <c r="BE41" s="393"/>
      <c r="BF41" s="425"/>
      <c r="BG41" s="423"/>
      <c r="BH41" s="424">
        <v>1</v>
      </c>
      <c r="BI41" s="432"/>
      <c r="BJ41" s="422"/>
      <c r="BK41" s="423"/>
      <c r="BL41" s="424"/>
      <c r="BM41" s="446"/>
      <c r="BN41" s="422"/>
      <c r="BO41" s="423"/>
      <c r="BP41" s="424"/>
      <c r="BQ41" s="446"/>
      <c r="BR41" s="422"/>
      <c r="BS41" s="423"/>
      <c r="BT41" s="424"/>
      <c r="BU41" s="446"/>
      <c r="BV41" s="422"/>
      <c r="BW41" s="423"/>
      <c r="BX41" s="424"/>
      <c r="BY41" s="446"/>
      <c r="BZ41" s="422"/>
      <c r="CA41" s="423"/>
      <c r="CB41" s="424"/>
      <c r="CC41" s="446"/>
      <c r="CD41" s="422"/>
      <c r="CE41" s="423"/>
      <c r="CF41" s="424"/>
      <c r="CG41" s="424"/>
      <c r="CH41" s="462">
        <v>0</v>
      </c>
      <c r="CI41" s="463">
        <v>0</v>
      </c>
      <c r="CJ41" s="466">
        <f>SUBTOTAL(9,CJ42:CJ52)</f>
        <v>10.6818</v>
      </c>
      <c r="CK41" s="481">
        <f t="shared" ref="CK41:CK63" si="3">CJ41-CI41</f>
        <v>10.6818</v>
      </c>
      <c r="CL41" s="482" t="e">
        <f t="shared" ref="CL41:CL63" si="4">CK41/CI41</f>
        <v>#DIV/0!</v>
      </c>
      <c r="CM41" s="479"/>
      <c r="CN41" s="480"/>
      <c r="CO41" s="481"/>
      <c r="CP41" s="481"/>
      <c r="CQ41" s="481"/>
      <c r="CR41" s="481"/>
      <c r="CS41" s="481"/>
      <c r="CT41" s="481"/>
      <c r="CU41" s="498"/>
    </row>
    <row r="42" s="44" customFormat="1" customHeight="1" outlineLevel="1" spans="1:99">
      <c r="A42" s="223">
        <v>2</v>
      </c>
      <c r="B42" s="224"/>
      <c r="C42" s="225"/>
      <c r="D42" s="225">
        <v>2</v>
      </c>
      <c r="E42" s="225"/>
      <c r="F42" s="225"/>
      <c r="G42" s="225"/>
      <c r="H42" s="225"/>
      <c r="I42" s="225"/>
      <c r="J42" s="225"/>
      <c r="K42" s="225"/>
      <c r="L42" s="252" t="s">
        <v>560</v>
      </c>
      <c r="M42" s="225"/>
      <c r="N42" s="225" t="s">
        <v>561</v>
      </c>
      <c r="O42" s="251" t="s">
        <v>477</v>
      </c>
      <c r="P42" s="6" t="s">
        <v>557</v>
      </c>
      <c r="Q42" s="225" t="s">
        <v>477</v>
      </c>
      <c r="R42" s="160" t="s">
        <v>369</v>
      </c>
      <c r="S42" s="267" t="s">
        <v>562</v>
      </c>
      <c r="T42" s="277"/>
      <c r="U42" s="151"/>
      <c r="V42" s="160" t="s">
        <v>480</v>
      </c>
      <c r="W42" s="160" t="s">
        <v>461</v>
      </c>
      <c r="X42" s="265" t="s">
        <v>482</v>
      </c>
      <c r="Y42" s="160" t="s">
        <v>563</v>
      </c>
      <c r="Z42" s="160"/>
      <c r="AA42" s="160"/>
      <c r="AB42" s="300" t="s">
        <v>484</v>
      </c>
      <c r="AC42" s="315">
        <v>2.442</v>
      </c>
      <c r="AD42" s="160"/>
      <c r="AE42" s="302"/>
      <c r="AF42" s="317"/>
      <c r="AG42" s="359"/>
      <c r="AH42" s="360"/>
      <c r="AI42" s="357"/>
      <c r="AJ42" s="358">
        <v>1</v>
      </c>
      <c r="AK42" s="368"/>
      <c r="AL42" s="356"/>
      <c r="AM42" s="357"/>
      <c r="AN42" s="358">
        <v>1</v>
      </c>
      <c r="AO42" s="393"/>
      <c r="AP42" s="356"/>
      <c r="AQ42" s="357"/>
      <c r="AR42" s="358">
        <v>1</v>
      </c>
      <c r="AS42" s="393"/>
      <c r="AT42" s="356"/>
      <c r="AU42" s="357"/>
      <c r="AV42" s="358">
        <v>1</v>
      </c>
      <c r="AW42" s="393"/>
      <c r="AX42" s="356"/>
      <c r="AY42" s="357"/>
      <c r="AZ42" s="358">
        <v>1</v>
      </c>
      <c r="BA42" s="393"/>
      <c r="BB42" s="356"/>
      <c r="BC42" s="357"/>
      <c r="BD42" s="358">
        <v>1</v>
      </c>
      <c r="BE42" s="393"/>
      <c r="BF42" s="425"/>
      <c r="BG42" s="423"/>
      <c r="BH42" s="424">
        <v>1</v>
      </c>
      <c r="BI42" s="432"/>
      <c r="BJ42" s="422"/>
      <c r="BK42" s="423"/>
      <c r="BL42" s="424"/>
      <c r="BM42" s="446"/>
      <c r="BN42" s="422"/>
      <c r="BO42" s="423"/>
      <c r="BP42" s="424"/>
      <c r="BQ42" s="446"/>
      <c r="BR42" s="422"/>
      <c r="BS42" s="423"/>
      <c r="BT42" s="424"/>
      <c r="BU42" s="446"/>
      <c r="BV42" s="422"/>
      <c r="BW42" s="423"/>
      <c r="BX42" s="424"/>
      <c r="BY42" s="446"/>
      <c r="BZ42" s="422"/>
      <c r="CA42" s="423"/>
      <c r="CB42" s="424"/>
      <c r="CC42" s="446"/>
      <c r="CD42" s="422"/>
      <c r="CE42" s="423"/>
      <c r="CF42" s="424"/>
      <c r="CG42" s="424"/>
      <c r="CH42" s="462">
        <v>0</v>
      </c>
      <c r="CI42" s="463">
        <v>0</v>
      </c>
      <c r="CJ42" s="466"/>
      <c r="CK42" s="481">
        <f t="shared" si="3"/>
        <v>0</v>
      </c>
      <c r="CL42" s="482" t="e">
        <f t="shared" si="4"/>
        <v>#DIV/0!</v>
      </c>
      <c r="CM42" s="479"/>
      <c r="CN42" s="480"/>
      <c r="CO42" s="481"/>
      <c r="CP42" s="481"/>
      <c r="CQ42" s="481"/>
      <c r="CR42" s="481"/>
      <c r="CS42" s="481"/>
      <c r="CT42" s="481"/>
      <c r="CU42" s="498"/>
    </row>
    <row r="43" s="44" customFormat="1" customHeight="1" outlineLevel="1" spans="1:99">
      <c r="A43" s="223">
        <v>3</v>
      </c>
      <c r="B43" s="224"/>
      <c r="C43" s="225"/>
      <c r="D43" s="225">
        <v>2</v>
      </c>
      <c r="E43" s="225"/>
      <c r="F43" s="225"/>
      <c r="G43" s="225"/>
      <c r="H43" s="225"/>
      <c r="I43" s="225"/>
      <c r="J43" s="225"/>
      <c r="K43" s="225"/>
      <c r="L43" s="252" t="s">
        <v>564</v>
      </c>
      <c r="M43" s="225"/>
      <c r="N43" s="225" t="s">
        <v>565</v>
      </c>
      <c r="O43" s="251" t="s">
        <v>477</v>
      </c>
      <c r="P43" s="225" t="s">
        <v>564</v>
      </c>
      <c r="Q43" s="225" t="s">
        <v>477</v>
      </c>
      <c r="R43" s="160" t="s">
        <v>369</v>
      </c>
      <c r="S43" s="267" t="s">
        <v>566</v>
      </c>
      <c r="T43" s="277"/>
      <c r="U43" s="151"/>
      <c r="V43" s="160" t="s">
        <v>480</v>
      </c>
      <c r="W43" s="160" t="s">
        <v>544</v>
      </c>
      <c r="X43" s="265" t="s">
        <v>482</v>
      </c>
      <c r="Y43" s="160" t="s">
        <v>493</v>
      </c>
      <c r="Z43" s="160"/>
      <c r="AA43" s="160"/>
      <c r="AB43" s="300" t="s">
        <v>484</v>
      </c>
      <c r="AC43" s="305">
        <v>0.028</v>
      </c>
      <c r="AD43" s="160"/>
      <c r="AE43" s="302"/>
      <c r="AF43" s="303"/>
      <c r="AG43" s="359"/>
      <c r="AH43" s="360"/>
      <c r="AI43" s="357"/>
      <c r="AJ43" s="358">
        <v>1</v>
      </c>
      <c r="AK43" s="369"/>
      <c r="AL43" s="356"/>
      <c r="AM43" s="357"/>
      <c r="AN43" s="358">
        <v>1</v>
      </c>
      <c r="AO43" s="394"/>
      <c r="AP43" s="356"/>
      <c r="AQ43" s="357"/>
      <c r="AR43" s="358">
        <v>1</v>
      </c>
      <c r="AS43" s="394"/>
      <c r="AT43" s="356"/>
      <c r="AU43" s="357"/>
      <c r="AV43" s="358">
        <v>1</v>
      </c>
      <c r="AW43" s="394"/>
      <c r="AX43" s="356"/>
      <c r="AY43" s="357"/>
      <c r="AZ43" s="358">
        <v>1</v>
      </c>
      <c r="BA43" s="394"/>
      <c r="BB43" s="356"/>
      <c r="BC43" s="357"/>
      <c r="BD43" s="358">
        <v>1</v>
      </c>
      <c r="BE43" s="394"/>
      <c r="BF43" s="425"/>
      <c r="BG43" s="423"/>
      <c r="BH43" s="424">
        <v>1</v>
      </c>
      <c r="BI43" s="433"/>
      <c r="BJ43" s="422"/>
      <c r="BK43" s="423"/>
      <c r="BL43" s="424"/>
      <c r="BM43" s="447"/>
      <c r="BN43" s="422"/>
      <c r="BO43" s="423"/>
      <c r="BP43" s="424"/>
      <c r="BQ43" s="447"/>
      <c r="BR43" s="422"/>
      <c r="BS43" s="423"/>
      <c r="BT43" s="424"/>
      <c r="BU43" s="447"/>
      <c r="BV43" s="422"/>
      <c r="BW43" s="423"/>
      <c r="BX43" s="424"/>
      <c r="BY43" s="447"/>
      <c r="BZ43" s="422"/>
      <c r="CA43" s="423"/>
      <c r="CB43" s="424"/>
      <c r="CC43" s="447"/>
      <c r="CD43" s="422"/>
      <c r="CE43" s="423"/>
      <c r="CF43" s="424"/>
      <c r="CG43" s="467"/>
      <c r="CH43" s="462">
        <v>0.308</v>
      </c>
      <c r="CI43" s="463">
        <v>0.68</v>
      </c>
      <c r="CJ43" s="466">
        <f>CO43</f>
        <v>0.294</v>
      </c>
      <c r="CK43" s="481">
        <f t="shared" si="3"/>
        <v>-0.386</v>
      </c>
      <c r="CL43" s="482">
        <f t="shared" si="4"/>
        <v>-0.56764705882353</v>
      </c>
      <c r="CM43" s="479">
        <v>0.5</v>
      </c>
      <c r="CN43" s="480">
        <f>VLOOKUP(P43,[7]汇总!$B:$R,17,0)</f>
        <v>0.5</v>
      </c>
      <c r="CO43" s="483">
        <v>0.294</v>
      </c>
      <c r="CP43" s="481"/>
      <c r="CQ43" s="481"/>
      <c r="CR43" s="481"/>
      <c r="CS43" s="481"/>
      <c r="CT43" s="481"/>
      <c r="CU43" s="498"/>
    </row>
    <row r="44" s="44" customFormat="1" customHeight="1" outlineLevel="1" spans="1:99">
      <c r="A44" s="223">
        <v>4</v>
      </c>
      <c r="B44" s="224"/>
      <c r="C44" s="225"/>
      <c r="D44" s="225">
        <v>2</v>
      </c>
      <c r="E44" s="225"/>
      <c r="F44" s="225"/>
      <c r="G44" s="225"/>
      <c r="H44" s="225"/>
      <c r="I44" s="225"/>
      <c r="J44" s="225"/>
      <c r="K44" s="225"/>
      <c r="L44" s="252" t="s">
        <v>567</v>
      </c>
      <c r="M44" s="225"/>
      <c r="N44" s="225" t="s">
        <v>568</v>
      </c>
      <c r="O44" s="251" t="s">
        <v>477</v>
      </c>
      <c r="P44" s="225" t="s">
        <v>567</v>
      </c>
      <c r="Q44" s="225" t="s">
        <v>477</v>
      </c>
      <c r="R44" s="160" t="s">
        <v>369</v>
      </c>
      <c r="S44" s="267" t="s">
        <v>569</v>
      </c>
      <c r="T44" s="277"/>
      <c r="U44" s="151"/>
      <c r="V44" s="160" t="s">
        <v>480</v>
      </c>
      <c r="W44" s="160" t="s">
        <v>544</v>
      </c>
      <c r="X44" s="265" t="s">
        <v>482</v>
      </c>
      <c r="Y44" s="160" t="s">
        <v>493</v>
      </c>
      <c r="Z44" s="160"/>
      <c r="AA44" s="160"/>
      <c r="AB44" s="300" t="s">
        <v>484</v>
      </c>
      <c r="AC44" s="305">
        <v>0.01</v>
      </c>
      <c r="AD44" s="160"/>
      <c r="AE44" s="302"/>
      <c r="AF44" s="303"/>
      <c r="AG44" s="359"/>
      <c r="AH44" s="360"/>
      <c r="AI44" s="357"/>
      <c r="AJ44" s="358">
        <v>1</v>
      </c>
      <c r="AK44" s="369"/>
      <c r="AL44" s="356"/>
      <c r="AM44" s="357"/>
      <c r="AN44" s="358">
        <v>1</v>
      </c>
      <c r="AO44" s="394"/>
      <c r="AP44" s="356"/>
      <c r="AQ44" s="357"/>
      <c r="AR44" s="358">
        <v>1</v>
      </c>
      <c r="AS44" s="394"/>
      <c r="AT44" s="356"/>
      <c r="AU44" s="357"/>
      <c r="AV44" s="358">
        <v>1</v>
      </c>
      <c r="AW44" s="394"/>
      <c r="AX44" s="356"/>
      <c r="AY44" s="357"/>
      <c r="AZ44" s="358">
        <v>1</v>
      </c>
      <c r="BA44" s="394"/>
      <c r="BB44" s="356"/>
      <c r="BC44" s="357"/>
      <c r="BD44" s="358">
        <v>1</v>
      </c>
      <c r="BE44" s="394"/>
      <c r="BF44" s="425"/>
      <c r="BG44" s="423"/>
      <c r="BH44" s="424">
        <v>1</v>
      </c>
      <c r="BI44" s="433"/>
      <c r="BJ44" s="422"/>
      <c r="BK44" s="423"/>
      <c r="BL44" s="424"/>
      <c r="BM44" s="447"/>
      <c r="BN44" s="422"/>
      <c r="BO44" s="423"/>
      <c r="BP44" s="424"/>
      <c r="BQ44" s="447"/>
      <c r="BR44" s="422"/>
      <c r="BS44" s="423"/>
      <c r="BT44" s="424"/>
      <c r="BU44" s="447"/>
      <c r="BV44" s="422"/>
      <c r="BW44" s="423"/>
      <c r="BX44" s="424"/>
      <c r="BY44" s="447"/>
      <c r="BZ44" s="422"/>
      <c r="CA44" s="423"/>
      <c r="CB44" s="424"/>
      <c r="CC44" s="447"/>
      <c r="CD44" s="422"/>
      <c r="CE44" s="423"/>
      <c r="CF44" s="424"/>
      <c r="CG44" s="467"/>
      <c r="CH44" s="462">
        <v>0.11</v>
      </c>
      <c r="CI44" s="463">
        <v>0.28</v>
      </c>
      <c r="CJ44" s="466">
        <f>CO44</f>
        <v>0.155</v>
      </c>
      <c r="CK44" s="481">
        <f t="shared" si="3"/>
        <v>-0.125</v>
      </c>
      <c r="CL44" s="482">
        <f t="shared" si="4"/>
        <v>-0.446428571428572</v>
      </c>
      <c r="CM44" s="479">
        <v>0.18</v>
      </c>
      <c r="CN44" s="480">
        <f>VLOOKUP(P44,[7]汇总!$B:$R,17,0)</f>
        <v>0.18</v>
      </c>
      <c r="CO44" s="483">
        <v>0.155</v>
      </c>
      <c r="CP44" s="481"/>
      <c r="CQ44" s="481"/>
      <c r="CR44" s="481"/>
      <c r="CS44" s="481"/>
      <c r="CT44" s="481"/>
      <c r="CU44" s="498"/>
    </row>
    <row r="45" s="44" customFormat="1" customHeight="1" outlineLevel="1" spans="1:99">
      <c r="A45" s="223">
        <v>5</v>
      </c>
      <c r="B45" s="224"/>
      <c r="C45" s="225"/>
      <c r="D45" s="225">
        <v>2</v>
      </c>
      <c r="E45" s="225"/>
      <c r="F45" s="225"/>
      <c r="G45" s="225"/>
      <c r="H45" s="225"/>
      <c r="I45" s="225"/>
      <c r="J45" s="225"/>
      <c r="K45" s="225"/>
      <c r="L45" s="252" t="s">
        <v>570</v>
      </c>
      <c r="M45" s="225"/>
      <c r="N45" s="225" t="s">
        <v>571</v>
      </c>
      <c r="O45" s="251" t="s">
        <v>477</v>
      </c>
      <c r="P45" s="225" t="s">
        <v>570</v>
      </c>
      <c r="Q45" s="225" t="s">
        <v>477</v>
      </c>
      <c r="R45" s="160" t="s">
        <v>369</v>
      </c>
      <c r="S45" s="267" t="s">
        <v>572</v>
      </c>
      <c r="T45" s="277"/>
      <c r="U45" s="151"/>
      <c r="V45" s="160" t="s">
        <v>480</v>
      </c>
      <c r="W45" s="160" t="s">
        <v>544</v>
      </c>
      <c r="X45" s="265" t="s">
        <v>482</v>
      </c>
      <c r="Y45" s="160" t="s">
        <v>493</v>
      </c>
      <c r="Z45" s="160"/>
      <c r="AA45" s="160"/>
      <c r="AB45" s="300" t="s">
        <v>484</v>
      </c>
      <c r="AC45" s="305">
        <v>0.015</v>
      </c>
      <c r="AD45" s="160"/>
      <c r="AE45" s="302"/>
      <c r="AF45" s="303"/>
      <c r="AG45" s="359"/>
      <c r="AH45" s="360"/>
      <c r="AI45" s="357"/>
      <c r="AJ45" s="358">
        <v>1</v>
      </c>
      <c r="AK45" s="368"/>
      <c r="AL45" s="356"/>
      <c r="AM45" s="357"/>
      <c r="AN45" s="358">
        <v>1</v>
      </c>
      <c r="AO45" s="393"/>
      <c r="AP45" s="356"/>
      <c r="AQ45" s="357"/>
      <c r="AR45" s="358">
        <v>1</v>
      </c>
      <c r="AS45" s="393"/>
      <c r="AT45" s="356"/>
      <c r="AU45" s="357"/>
      <c r="AV45" s="358">
        <v>1</v>
      </c>
      <c r="AW45" s="393"/>
      <c r="AX45" s="356"/>
      <c r="AY45" s="357"/>
      <c r="AZ45" s="358">
        <v>1</v>
      </c>
      <c r="BA45" s="393"/>
      <c r="BB45" s="356"/>
      <c r="BC45" s="357"/>
      <c r="BD45" s="358">
        <v>1</v>
      </c>
      <c r="BE45" s="393"/>
      <c r="BF45" s="425"/>
      <c r="BG45" s="423"/>
      <c r="BH45" s="424">
        <v>1</v>
      </c>
      <c r="BI45" s="432"/>
      <c r="BJ45" s="422"/>
      <c r="BK45" s="423"/>
      <c r="BL45" s="424"/>
      <c r="BM45" s="446"/>
      <c r="BN45" s="422"/>
      <c r="BO45" s="423"/>
      <c r="BP45" s="424"/>
      <c r="BQ45" s="446"/>
      <c r="BR45" s="422"/>
      <c r="BS45" s="423"/>
      <c r="BT45" s="424"/>
      <c r="BU45" s="446"/>
      <c r="BV45" s="422"/>
      <c r="BW45" s="423"/>
      <c r="BX45" s="424"/>
      <c r="BY45" s="446"/>
      <c r="BZ45" s="422"/>
      <c r="CA45" s="423"/>
      <c r="CB45" s="424"/>
      <c r="CC45" s="446"/>
      <c r="CD45" s="422"/>
      <c r="CE45" s="423"/>
      <c r="CF45" s="424"/>
      <c r="CG45" s="424"/>
      <c r="CH45" s="462">
        <v>0.165</v>
      </c>
      <c r="CI45" s="463">
        <v>0.42</v>
      </c>
      <c r="CJ45" s="466">
        <f>CO45</f>
        <v>0.2075</v>
      </c>
      <c r="CK45" s="481">
        <f t="shared" si="3"/>
        <v>-0.2125</v>
      </c>
      <c r="CL45" s="482">
        <f t="shared" si="4"/>
        <v>-0.505952380952381</v>
      </c>
      <c r="CM45" s="479">
        <v>0.2</v>
      </c>
      <c r="CN45" s="480">
        <f>VLOOKUP(P45,[7]汇总!$B:$R,17,0)</f>
        <v>0.2</v>
      </c>
      <c r="CO45" s="483">
        <v>0.2075</v>
      </c>
      <c r="CP45" s="481"/>
      <c r="CQ45" s="481"/>
      <c r="CR45" s="481"/>
      <c r="CS45" s="481"/>
      <c r="CT45" s="481"/>
      <c r="CU45" s="498"/>
    </row>
    <row r="46" s="44" customFormat="1" customHeight="1" outlineLevel="1" spans="1:99">
      <c r="A46" s="223">
        <v>6</v>
      </c>
      <c r="B46" s="224"/>
      <c r="C46" s="225"/>
      <c r="D46" s="225">
        <v>2</v>
      </c>
      <c r="E46" s="225"/>
      <c r="F46" s="225"/>
      <c r="G46" s="225"/>
      <c r="H46" s="225"/>
      <c r="I46" s="225"/>
      <c r="J46" s="225"/>
      <c r="K46" s="225"/>
      <c r="L46" s="252" t="s">
        <v>573</v>
      </c>
      <c r="M46" s="225"/>
      <c r="N46" s="225"/>
      <c r="O46" s="251" t="s">
        <v>477</v>
      </c>
      <c r="P46" s="225" t="s">
        <v>573</v>
      </c>
      <c r="Q46" s="225" t="s">
        <v>477</v>
      </c>
      <c r="R46" s="160"/>
      <c r="S46" s="270" t="s">
        <v>574</v>
      </c>
      <c r="T46" s="263"/>
      <c r="U46" s="151"/>
      <c r="V46" s="160" t="s">
        <v>480</v>
      </c>
      <c r="W46" s="264" t="s">
        <v>513</v>
      </c>
      <c r="X46" s="265" t="s">
        <v>482</v>
      </c>
      <c r="Y46" s="157" t="s">
        <v>575</v>
      </c>
      <c r="Z46" s="160"/>
      <c r="AA46" s="160"/>
      <c r="AB46" s="300" t="s">
        <v>484</v>
      </c>
      <c r="AC46" s="311">
        <v>0.021</v>
      </c>
      <c r="AD46" s="160"/>
      <c r="AE46" s="302"/>
      <c r="AF46" s="307"/>
      <c r="AG46" s="359"/>
      <c r="AH46" s="360"/>
      <c r="AI46" s="353"/>
      <c r="AJ46" s="354">
        <v>1</v>
      </c>
      <c r="AK46" s="355"/>
      <c r="AL46" s="356"/>
      <c r="AM46" s="353"/>
      <c r="AN46" s="354">
        <v>1</v>
      </c>
      <c r="AO46" s="392"/>
      <c r="AP46" s="356"/>
      <c r="AQ46" s="353"/>
      <c r="AR46" s="354">
        <v>1</v>
      </c>
      <c r="AS46" s="392"/>
      <c r="AT46" s="356"/>
      <c r="AU46" s="353"/>
      <c r="AV46" s="354">
        <v>1</v>
      </c>
      <c r="AW46" s="392"/>
      <c r="AX46" s="356"/>
      <c r="AY46" s="353"/>
      <c r="AZ46" s="354">
        <v>1</v>
      </c>
      <c r="BA46" s="392"/>
      <c r="BB46" s="356"/>
      <c r="BC46" s="353"/>
      <c r="BD46" s="354">
        <v>1</v>
      </c>
      <c r="BE46" s="392"/>
      <c r="BF46" s="425"/>
      <c r="BG46" s="419"/>
      <c r="BH46" s="420">
        <v>1</v>
      </c>
      <c r="BI46" s="421"/>
      <c r="BJ46" s="422"/>
      <c r="BK46" s="419"/>
      <c r="BL46" s="420"/>
      <c r="BM46" s="445"/>
      <c r="BN46" s="422"/>
      <c r="BO46" s="419"/>
      <c r="BP46" s="420"/>
      <c r="BQ46" s="445"/>
      <c r="BR46" s="422"/>
      <c r="BS46" s="419"/>
      <c r="BT46" s="420"/>
      <c r="BU46" s="445"/>
      <c r="BV46" s="422"/>
      <c r="BW46" s="419"/>
      <c r="BX46" s="420"/>
      <c r="BY46" s="445"/>
      <c r="BZ46" s="422"/>
      <c r="CA46" s="419"/>
      <c r="CB46" s="420"/>
      <c r="CC46" s="445"/>
      <c r="CD46" s="422"/>
      <c r="CE46" s="419"/>
      <c r="CF46" s="420"/>
      <c r="CG46" s="420"/>
      <c r="CH46" s="462">
        <v>1.89</v>
      </c>
      <c r="CI46" s="463">
        <v>1.25</v>
      </c>
      <c r="CJ46" s="466">
        <f>CR46</f>
        <v>1.292</v>
      </c>
      <c r="CK46" s="481">
        <f t="shared" si="3"/>
        <v>0.042</v>
      </c>
      <c r="CL46" s="482">
        <f t="shared" si="4"/>
        <v>0.0336</v>
      </c>
      <c r="CM46" s="479">
        <v>1.89</v>
      </c>
      <c r="CN46" s="484">
        <f>VLOOKUP(P46,[7]汇总!$B:$R,17,0)</f>
        <v>1.25</v>
      </c>
      <c r="CO46" s="481"/>
      <c r="CP46" s="481"/>
      <c r="CQ46" s="488">
        <v>2.8</v>
      </c>
      <c r="CR46" s="486">
        <v>1.292</v>
      </c>
      <c r="CS46" s="481"/>
      <c r="CT46" s="481"/>
      <c r="CU46" s="498"/>
    </row>
    <row r="47" s="44" customFormat="1" customHeight="1" outlineLevel="1" spans="1:99">
      <c r="A47" s="223">
        <v>7</v>
      </c>
      <c r="B47" s="224"/>
      <c r="C47" s="225"/>
      <c r="D47" s="225">
        <v>2</v>
      </c>
      <c r="E47" s="225"/>
      <c r="F47" s="225"/>
      <c r="G47" s="225"/>
      <c r="H47" s="225"/>
      <c r="I47" s="225"/>
      <c r="J47" s="225"/>
      <c r="K47" s="225"/>
      <c r="L47" s="252" t="s">
        <v>576</v>
      </c>
      <c r="M47" s="225"/>
      <c r="N47" s="225"/>
      <c r="O47" s="251" t="s">
        <v>477</v>
      </c>
      <c r="P47" s="225" t="s">
        <v>576</v>
      </c>
      <c r="Q47" s="225" t="s">
        <v>477</v>
      </c>
      <c r="R47" s="160"/>
      <c r="S47" s="270" t="s">
        <v>577</v>
      </c>
      <c r="T47" s="263"/>
      <c r="U47" s="151"/>
      <c r="V47" s="160" t="s">
        <v>480</v>
      </c>
      <c r="W47" s="264" t="s">
        <v>513</v>
      </c>
      <c r="X47" s="265" t="s">
        <v>482</v>
      </c>
      <c r="Y47" s="157" t="s">
        <v>578</v>
      </c>
      <c r="Z47" s="160"/>
      <c r="AA47" s="160"/>
      <c r="AB47" s="300" t="s">
        <v>484</v>
      </c>
      <c r="AC47" s="311">
        <v>0.04</v>
      </c>
      <c r="AD47" s="160"/>
      <c r="AE47" s="302"/>
      <c r="AF47" s="316"/>
      <c r="AG47" s="359"/>
      <c r="AH47" s="360"/>
      <c r="AI47" s="353"/>
      <c r="AJ47" s="354">
        <v>1</v>
      </c>
      <c r="AK47" s="355"/>
      <c r="AL47" s="356"/>
      <c r="AM47" s="353"/>
      <c r="AN47" s="354">
        <v>1</v>
      </c>
      <c r="AO47" s="392"/>
      <c r="AP47" s="356"/>
      <c r="AQ47" s="353"/>
      <c r="AR47" s="354">
        <v>1</v>
      </c>
      <c r="AS47" s="392"/>
      <c r="AT47" s="356"/>
      <c r="AU47" s="353"/>
      <c r="AV47" s="354">
        <v>1</v>
      </c>
      <c r="AW47" s="392"/>
      <c r="AX47" s="356"/>
      <c r="AY47" s="353"/>
      <c r="AZ47" s="354">
        <v>1</v>
      </c>
      <c r="BA47" s="392"/>
      <c r="BB47" s="356"/>
      <c r="BC47" s="353"/>
      <c r="BD47" s="354">
        <v>1</v>
      </c>
      <c r="BE47" s="392"/>
      <c r="BF47" s="425"/>
      <c r="BG47" s="419"/>
      <c r="BH47" s="420">
        <v>1</v>
      </c>
      <c r="BI47" s="421"/>
      <c r="BJ47" s="422"/>
      <c r="BK47" s="419"/>
      <c r="BL47" s="420"/>
      <c r="BM47" s="445"/>
      <c r="BN47" s="422"/>
      <c r="BO47" s="419"/>
      <c r="BP47" s="420"/>
      <c r="BQ47" s="445"/>
      <c r="BR47" s="422"/>
      <c r="BS47" s="419"/>
      <c r="BT47" s="420"/>
      <c r="BU47" s="445"/>
      <c r="BV47" s="422"/>
      <c r="BW47" s="419"/>
      <c r="BX47" s="420"/>
      <c r="BY47" s="445"/>
      <c r="BZ47" s="422"/>
      <c r="CA47" s="419"/>
      <c r="CB47" s="420"/>
      <c r="CC47" s="445"/>
      <c r="CD47" s="422"/>
      <c r="CE47" s="419"/>
      <c r="CF47" s="420"/>
      <c r="CG47" s="420"/>
      <c r="CH47" s="462">
        <v>3.6</v>
      </c>
      <c r="CI47" s="463">
        <v>2.14</v>
      </c>
      <c r="CJ47" s="466">
        <f>CR47</f>
        <v>2.6814</v>
      </c>
      <c r="CK47" s="481">
        <f t="shared" si="3"/>
        <v>0.5414</v>
      </c>
      <c r="CL47" s="482">
        <f t="shared" si="4"/>
        <v>0.252990654205607</v>
      </c>
      <c r="CM47" s="479">
        <v>3.6</v>
      </c>
      <c r="CN47" s="484">
        <f>VLOOKUP(P47,[7]汇总!$B:$R,17,0)</f>
        <v>2.6</v>
      </c>
      <c r="CO47" s="481"/>
      <c r="CP47" s="481"/>
      <c r="CQ47" s="488">
        <v>5.3</v>
      </c>
      <c r="CR47" s="486">
        <v>2.6814</v>
      </c>
      <c r="CS47" s="481"/>
      <c r="CT47" s="481"/>
      <c r="CU47" s="498"/>
    </row>
    <row r="48" s="44" customFormat="1" customHeight="1" outlineLevel="1" spans="1:99">
      <c r="A48" s="223">
        <v>8</v>
      </c>
      <c r="B48" s="224"/>
      <c r="C48" s="225"/>
      <c r="D48" s="225">
        <v>2</v>
      </c>
      <c r="E48" s="225"/>
      <c r="F48" s="225"/>
      <c r="G48" s="225"/>
      <c r="H48" s="225"/>
      <c r="I48" s="225"/>
      <c r="J48" s="225"/>
      <c r="K48" s="225"/>
      <c r="L48" s="252" t="s">
        <v>579</v>
      </c>
      <c r="M48" s="225"/>
      <c r="N48" s="225"/>
      <c r="O48" s="251" t="s">
        <v>477</v>
      </c>
      <c r="P48" s="225" t="s">
        <v>579</v>
      </c>
      <c r="Q48" s="225" t="s">
        <v>477</v>
      </c>
      <c r="R48" s="160"/>
      <c r="S48" s="270" t="s">
        <v>580</v>
      </c>
      <c r="T48" s="263"/>
      <c r="U48" s="151"/>
      <c r="V48" s="160" t="s">
        <v>480</v>
      </c>
      <c r="W48" s="264" t="s">
        <v>513</v>
      </c>
      <c r="X48" s="265" t="s">
        <v>482</v>
      </c>
      <c r="Y48" s="157" t="s">
        <v>581</v>
      </c>
      <c r="Z48" s="160"/>
      <c r="AA48" s="160"/>
      <c r="AB48" s="300" t="s">
        <v>484</v>
      </c>
      <c r="AC48" s="311">
        <v>0.006</v>
      </c>
      <c r="AD48" s="160"/>
      <c r="AE48" s="302"/>
      <c r="AF48" s="316"/>
      <c r="AG48" s="359"/>
      <c r="AH48" s="360"/>
      <c r="AI48" s="353"/>
      <c r="AJ48" s="354">
        <v>1</v>
      </c>
      <c r="AK48" s="355"/>
      <c r="AL48" s="356"/>
      <c r="AM48" s="353"/>
      <c r="AN48" s="354">
        <v>1</v>
      </c>
      <c r="AO48" s="392"/>
      <c r="AP48" s="356"/>
      <c r="AQ48" s="353"/>
      <c r="AR48" s="354">
        <v>1</v>
      </c>
      <c r="AS48" s="392"/>
      <c r="AT48" s="356"/>
      <c r="AU48" s="353"/>
      <c r="AV48" s="354">
        <v>1</v>
      </c>
      <c r="AW48" s="392"/>
      <c r="AX48" s="356"/>
      <c r="AY48" s="353"/>
      <c r="AZ48" s="354">
        <v>1</v>
      </c>
      <c r="BA48" s="392"/>
      <c r="BB48" s="356"/>
      <c r="BC48" s="353"/>
      <c r="BD48" s="354">
        <v>1</v>
      </c>
      <c r="BE48" s="392"/>
      <c r="BF48" s="425"/>
      <c r="BG48" s="419"/>
      <c r="BH48" s="420">
        <v>1</v>
      </c>
      <c r="BI48" s="421"/>
      <c r="BJ48" s="422"/>
      <c r="BK48" s="419"/>
      <c r="BL48" s="420"/>
      <c r="BM48" s="445"/>
      <c r="BN48" s="422"/>
      <c r="BO48" s="419"/>
      <c r="BP48" s="420"/>
      <c r="BQ48" s="445"/>
      <c r="BR48" s="422"/>
      <c r="BS48" s="419"/>
      <c r="BT48" s="420"/>
      <c r="BU48" s="445"/>
      <c r="BV48" s="422"/>
      <c r="BW48" s="419"/>
      <c r="BX48" s="420"/>
      <c r="BY48" s="445"/>
      <c r="BZ48" s="422"/>
      <c r="CA48" s="419"/>
      <c r="CB48" s="420"/>
      <c r="CC48" s="445"/>
      <c r="CD48" s="422"/>
      <c r="CE48" s="419"/>
      <c r="CF48" s="420"/>
      <c r="CG48" s="420"/>
      <c r="CH48" s="462">
        <v>0.54</v>
      </c>
      <c r="CI48" s="463">
        <v>0.53</v>
      </c>
      <c r="CJ48" s="466">
        <f>CR48</f>
        <v>0.3717</v>
      </c>
      <c r="CK48" s="481">
        <f t="shared" si="3"/>
        <v>-0.1583</v>
      </c>
      <c r="CL48" s="482">
        <f t="shared" si="4"/>
        <v>-0.298679245283019</v>
      </c>
      <c r="CM48" s="479">
        <v>0.54</v>
      </c>
      <c r="CN48" s="484">
        <f>VLOOKUP(P48,[7]汇总!$B:$R,17,0)</f>
        <v>0.41</v>
      </c>
      <c r="CO48" s="481"/>
      <c r="CP48" s="481"/>
      <c r="CQ48" s="488">
        <v>0.98</v>
      </c>
      <c r="CR48" s="486">
        <v>0.3717</v>
      </c>
      <c r="CS48" s="481"/>
      <c r="CT48" s="481"/>
      <c r="CU48" s="498"/>
    </row>
    <row r="49" s="199" customFormat="1" customHeight="1" outlineLevel="1" spans="1:99">
      <c r="A49" s="223">
        <v>9</v>
      </c>
      <c r="B49" s="229"/>
      <c r="C49" s="230"/>
      <c r="D49" s="230">
        <v>2</v>
      </c>
      <c r="E49" s="230"/>
      <c r="F49" s="230"/>
      <c r="G49" s="230"/>
      <c r="H49" s="230"/>
      <c r="I49" s="230"/>
      <c r="J49" s="230"/>
      <c r="K49" s="230"/>
      <c r="L49" s="252" t="s">
        <v>582</v>
      </c>
      <c r="M49" s="230"/>
      <c r="N49" s="230"/>
      <c r="O49" s="251" t="s">
        <v>477</v>
      </c>
      <c r="P49" s="225" t="s">
        <v>582</v>
      </c>
      <c r="Q49" s="225" t="s">
        <v>477</v>
      </c>
      <c r="R49" s="278"/>
      <c r="S49" s="270" t="s">
        <v>583</v>
      </c>
      <c r="T49" s="279"/>
      <c r="U49" s="280"/>
      <c r="V49" s="160" t="s">
        <v>480</v>
      </c>
      <c r="W49" s="264" t="s">
        <v>513</v>
      </c>
      <c r="X49" s="265" t="s">
        <v>482</v>
      </c>
      <c r="Y49" s="157" t="s">
        <v>584</v>
      </c>
      <c r="Z49" s="278"/>
      <c r="AA49" s="278"/>
      <c r="AB49" s="300" t="s">
        <v>484</v>
      </c>
      <c r="AC49" s="311">
        <v>0.007</v>
      </c>
      <c r="AD49" s="278"/>
      <c r="AE49" s="318"/>
      <c r="AF49" s="319"/>
      <c r="AG49" s="370"/>
      <c r="AH49" s="371"/>
      <c r="AI49" s="372"/>
      <c r="AJ49" s="373">
        <v>1</v>
      </c>
      <c r="AK49" s="374"/>
      <c r="AL49" s="375"/>
      <c r="AM49" s="372"/>
      <c r="AN49" s="373">
        <v>1</v>
      </c>
      <c r="AO49" s="395"/>
      <c r="AP49" s="375"/>
      <c r="AQ49" s="372"/>
      <c r="AR49" s="373">
        <v>1</v>
      </c>
      <c r="AS49" s="395"/>
      <c r="AT49" s="375"/>
      <c r="AU49" s="372"/>
      <c r="AV49" s="373">
        <v>1</v>
      </c>
      <c r="AW49" s="395"/>
      <c r="AX49" s="375"/>
      <c r="AY49" s="372"/>
      <c r="AZ49" s="373">
        <v>1</v>
      </c>
      <c r="BA49" s="395"/>
      <c r="BB49" s="375"/>
      <c r="BC49" s="372"/>
      <c r="BD49" s="373">
        <v>1</v>
      </c>
      <c r="BE49" s="395"/>
      <c r="BF49" s="434"/>
      <c r="BG49" s="435"/>
      <c r="BH49" s="436">
        <v>1</v>
      </c>
      <c r="BI49" s="437"/>
      <c r="BJ49" s="438"/>
      <c r="BK49" s="435"/>
      <c r="BL49" s="436"/>
      <c r="BM49" s="448"/>
      <c r="BN49" s="438"/>
      <c r="BO49" s="435"/>
      <c r="BP49" s="436"/>
      <c r="BQ49" s="448"/>
      <c r="BR49" s="438"/>
      <c r="BS49" s="435"/>
      <c r="BT49" s="436"/>
      <c r="BU49" s="448"/>
      <c r="BV49" s="438"/>
      <c r="BW49" s="435"/>
      <c r="BX49" s="436"/>
      <c r="BY49" s="448"/>
      <c r="BZ49" s="438"/>
      <c r="CA49" s="435"/>
      <c r="CB49" s="436"/>
      <c r="CC49" s="448"/>
      <c r="CD49" s="438"/>
      <c r="CE49" s="435"/>
      <c r="CF49" s="436"/>
      <c r="CG49" s="436"/>
      <c r="CH49" s="462">
        <v>0.63</v>
      </c>
      <c r="CI49" s="463">
        <v>0.56</v>
      </c>
      <c r="CJ49" s="466">
        <f>CR49</f>
        <v>0.4867</v>
      </c>
      <c r="CK49" s="481">
        <f t="shared" si="3"/>
        <v>-0.0733</v>
      </c>
      <c r="CL49" s="482">
        <f t="shared" si="4"/>
        <v>-0.130892857142857</v>
      </c>
      <c r="CM49" s="479">
        <v>0.63</v>
      </c>
      <c r="CN49" s="484">
        <f>VLOOKUP(P49,[7]汇总!$B:$R,17,0)</f>
        <v>0.54</v>
      </c>
      <c r="CO49" s="481"/>
      <c r="CP49" s="489"/>
      <c r="CQ49" s="490">
        <v>1.3</v>
      </c>
      <c r="CR49" s="491">
        <v>0.4867</v>
      </c>
      <c r="CS49" s="489"/>
      <c r="CT49" s="489"/>
      <c r="CU49" s="501"/>
    </row>
    <row r="50" s="199" customFormat="1" customHeight="1" outlineLevel="1" spans="1:99">
      <c r="A50" s="223">
        <v>10</v>
      </c>
      <c r="B50" s="229"/>
      <c r="C50" s="230"/>
      <c r="D50" s="230">
        <v>2</v>
      </c>
      <c r="E50" s="230"/>
      <c r="F50" s="230"/>
      <c r="G50" s="230"/>
      <c r="H50" s="230"/>
      <c r="I50" s="230"/>
      <c r="J50" s="230"/>
      <c r="K50" s="230"/>
      <c r="L50" s="252" t="s">
        <v>585</v>
      </c>
      <c r="M50" s="230"/>
      <c r="N50" s="230"/>
      <c r="O50" s="251" t="s">
        <v>477</v>
      </c>
      <c r="P50" s="230" t="s">
        <v>585</v>
      </c>
      <c r="Q50" s="225" t="s">
        <v>477</v>
      </c>
      <c r="R50" s="278"/>
      <c r="S50" s="281" t="s">
        <v>586</v>
      </c>
      <c r="T50" s="279"/>
      <c r="U50" s="280"/>
      <c r="V50" s="160" t="s">
        <v>480</v>
      </c>
      <c r="W50" s="264" t="s">
        <v>587</v>
      </c>
      <c r="X50" s="265" t="s">
        <v>482</v>
      </c>
      <c r="Y50" s="278" t="s">
        <v>588</v>
      </c>
      <c r="Z50" s="278"/>
      <c r="AA50" s="278"/>
      <c r="AB50" s="300" t="s">
        <v>484</v>
      </c>
      <c r="AC50" s="309">
        <v>0.071</v>
      </c>
      <c r="AD50" s="278"/>
      <c r="AE50" s="318"/>
      <c r="AF50" s="319"/>
      <c r="AG50" s="370"/>
      <c r="AH50" s="371"/>
      <c r="AI50" s="372"/>
      <c r="AJ50" s="373">
        <v>1</v>
      </c>
      <c r="AK50" s="374"/>
      <c r="AL50" s="375"/>
      <c r="AM50" s="372"/>
      <c r="AN50" s="373">
        <v>1</v>
      </c>
      <c r="AO50" s="395"/>
      <c r="AP50" s="375"/>
      <c r="AQ50" s="372"/>
      <c r="AR50" s="373">
        <v>1</v>
      </c>
      <c r="AS50" s="395"/>
      <c r="AT50" s="375"/>
      <c r="AU50" s="372"/>
      <c r="AV50" s="373">
        <v>1</v>
      </c>
      <c r="AW50" s="395"/>
      <c r="AX50" s="375"/>
      <c r="AY50" s="372"/>
      <c r="AZ50" s="373">
        <v>1</v>
      </c>
      <c r="BA50" s="395"/>
      <c r="BB50" s="375"/>
      <c r="BC50" s="372"/>
      <c r="BD50" s="373">
        <v>1</v>
      </c>
      <c r="BE50" s="395"/>
      <c r="BF50" s="434"/>
      <c r="BG50" s="435"/>
      <c r="BH50" s="436">
        <v>1</v>
      </c>
      <c r="BI50" s="437"/>
      <c r="BJ50" s="438"/>
      <c r="BK50" s="435"/>
      <c r="BL50" s="436"/>
      <c r="BM50" s="448"/>
      <c r="BN50" s="438"/>
      <c r="BO50" s="435"/>
      <c r="BP50" s="436"/>
      <c r="BQ50" s="448"/>
      <c r="BR50" s="438"/>
      <c r="BS50" s="435"/>
      <c r="BT50" s="436"/>
      <c r="BU50" s="448"/>
      <c r="BV50" s="438"/>
      <c r="BW50" s="435"/>
      <c r="BX50" s="436"/>
      <c r="BY50" s="448"/>
      <c r="BZ50" s="438"/>
      <c r="CA50" s="435"/>
      <c r="CB50" s="436"/>
      <c r="CC50" s="448"/>
      <c r="CD50" s="438"/>
      <c r="CE50" s="435"/>
      <c r="CF50" s="436"/>
      <c r="CG50" s="436"/>
      <c r="CH50" s="462">
        <v>3.52</v>
      </c>
      <c r="CI50" s="463">
        <v>3.52</v>
      </c>
      <c r="CJ50" s="468">
        <f>CT50</f>
        <v>3.52</v>
      </c>
      <c r="CK50" s="481">
        <f t="shared" si="3"/>
        <v>0</v>
      </c>
      <c r="CL50" s="492">
        <f t="shared" si="4"/>
        <v>0</v>
      </c>
      <c r="CM50" s="479"/>
      <c r="CN50" s="480"/>
      <c r="CO50" s="481"/>
      <c r="CP50" s="493">
        <f>3.5083687166+55000/2/100000</f>
        <v>3.7833687166</v>
      </c>
      <c r="CQ50" s="489"/>
      <c r="CR50" s="489"/>
      <c r="CS50" s="489"/>
      <c r="CT50" s="502">
        <v>3.52</v>
      </c>
      <c r="CU50" s="503"/>
    </row>
    <row r="51" s="199" customFormat="1" customHeight="1" outlineLevel="1" spans="1:99">
      <c r="A51" s="223">
        <v>11</v>
      </c>
      <c r="B51" s="229"/>
      <c r="C51" s="230"/>
      <c r="D51" s="230">
        <v>2</v>
      </c>
      <c r="E51" s="230"/>
      <c r="F51" s="230"/>
      <c r="G51" s="230"/>
      <c r="H51" s="230"/>
      <c r="I51" s="230"/>
      <c r="J51" s="230"/>
      <c r="K51" s="230"/>
      <c r="L51" s="252" t="s">
        <v>589</v>
      </c>
      <c r="M51" s="230"/>
      <c r="N51" s="230"/>
      <c r="O51" s="251" t="s">
        <v>477</v>
      </c>
      <c r="P51" s="230" t="s">
        <v>589</v>
      </c>
      <c r="Q51" s="251" t="s">
        <v>477</v>
      </c>
      <c r="R51" s="278"/>
      <c r="S51" s="275" t="s">
        <v>590</v>
      </c>
      <c r="T51" s="282"/>
      <c r="U51" s="280"/>
      <c r="V51" s="160" t="s">
        <v>480</v>
      </c>
      <c r="W51" s="283" t="s">
        <v>492</v>
      </c>
      <c r="X51" s="265" t="s">
        <v>482</v>
      </c>
      <c r="Y51" s="160" t="s">
        <v>493</v>
      </c>
      <c r="Z51" s="278"/>
      <c r="AA51" s="278"/>
      <c r="AB51" s="300" t="s">
        <v>484</v>
      </c>
      <c r="AC51" s="309">
        <v>0.007</v>
      </c>
      <c r="AD51" s="278"/>
      <c r="AE51" s="318"/>
      <c r="AF51" s="319"/>
      <c r="AG51" s="370">
        <v>0.55</v>
      </c>
      <c r="AH51" s="371"/>
      <c r="AI51" s="372"/>
      <c r="AJ51" s="373">
        <v>1</v>
      </c>
      <c r="AK51" s="374"/>
      <c r="AL51" s="375"/>
      <c r="AM51" s="372"/>
      <c r="AN51" s="373">
        <v>1</v>
      </c>
      <c r="AO51" s="395"/>
      <c r="AP51" s="375"/>
      <c r="AQ51" s="372"/>
      <c r="AR51" s="373">
        <v>1</v>
      </c>
      <c r="AS51" s="395"/>
      <c r="AT51" s="375"/>
      <c r="AU51" s="372"/>
      <c r="AV51" s="373">
        <v>1</v>
      </c>
      <c r="AW51" s="395"/>
      <c r="AX51" s="375"/>
      <c r="AY51" s="372"/>
      <c r="AZ51" s="373">
        <v>1</v>
      </c>
      <c r="BA51" s="395"/>
      <c r="BB51" s="375"/>
      <c r="BC51" s="372"/>
      <c r="BD51" s="373">
        <v>1</v>
      </c>
      <c r="BE51" s="395"/>
      <c r="BF51" s="371"/>
      <c r="BG51" s="372"/>
      <c r="BH51" s="373">
        <v>1</v>
      </c>
      <c r="BI51" s="374"/>
      <c r="BJ51" s="375"/>
      <c r="BK51" s="372"/>
      <c r="BL51" s="373"/>
      <c r="BM51" s="395"/>
      <c r="BN51" s="375"/>
      <c r="BO51" s="372"/>
      <c r="BP51" s="373"/>
      <c r="BQ51" s="395"/>
      <c r="BR51" s="375"/>
      <c r="BS51" s="372"/>
      <c r="BT51" s="373"/>
      <c r="BU51" s="395"/>
      <c r="BV51" s="375"/>
      <c r="BW51" s="372"/>
      <c r="BX51" s="373"/>
      <c r="BY51" s="395"/>
      <c r="BZ51" s="375"/>
      <c r="CA51" s="372"/>
      <c r="CB51" s="373"/>
      <c r="CC51" s="395"/>
      <c r="CD51" s="375"/>
      <c r="CE51" s="372"/>
      <c r="CF51" s="373"/>
      <c r="CG51" s="373"/>
      <c r="CH51" s="462">
        <v>0.077</v>
      </c>
      <c r="CI51" s="463">
        <v>0.2</v>
      </c>
      <c r="CJ51" s="468">
        <f>CO51</f>
        <v>0.0735</v>
      </c>
      <c r="CK51" s="481">
        <f t="shared" si="3"/>
        <v>-0.1265</v>
      </c>
      <c r="CL51" s="482">
        <f t="shared" si="4"/>
        <v>-0.6325</v>
      </c>
      <c r="CM51" s="479">
        <v>0.22</v>
      </c>
      <c r="CN51" s="480">
        <f>VLOOKUP(P51,[7]汇总!$B:$R,17,0)</f>
        <v>0.22</v>
      </c>
      <c r="CO51" s="483">
        <v>0.0735</v>
      </c>
      <c r="CP51" s="489"/>
      <c r="CQ51" s="489"/>
      <c r="CR51" s="489"/>
      <c r="CS51" s="489"/>
      <c r="CT51" s="489"/>
      <c r="CU51" s="501"/>
    </row>
    <row r="52" s="199" customFormat="1" customHeight="1" outlineLevel="1" spans="1:99">
      <c r="A52" s="223">
        <v>12</v>
      </c>
      <c r="B52" s="229"/>
      <c r="C52" s="230"/>
      <c r="D52" s="230">
        <v>2</v>
      </c>
      <c r="E52" s="230"/>
      <c r="F52" s="230"/>
      <c r="G52" s="230"/>
      <c r="H52" s="230"/>
      <c r="I52" s="230"/>
      <c r="J52" s="230"/>
      <c r="K52" s="230"/>
      <c r="L52" s="252" t="s">
        <v>591</v>
      </c>
      <c r="M52" s="230"/>
      <c r="N52" s="230"/>
      <c r="O52" s="251" t="s">
        <v>477</v>
      </c>
      <c r="P52" s="230" t="s">
        <v>591</v>
      </c>
      <c r="Q52" s="251" t="s">
        <v>477</v>
      </c>
      <c r="R52" s="278"/>
      <c r="S52" s="275" t="s">
        <v>592</v>
      </c>
      <c r="T52" s="282"/>
      <c r="U52" s="280"/>
      <c r="V52" s="160" t="s">
        <v>480</v>
      </c>
      <c r="W52" s="283" t="s">
        <v>509</v>
      </c>
      <c r="X52" s="265" t="s">
        <v>482</v>
      </c>
      <c r="Y52" s="278" t="s">
        <v>593</v>
      </c>
      <c r="Z52" s="278"/>
      <c r="AA52" s="278"/>
      <c r="AB52" s="300" t="s">
        <v>484</v>
      </c>
      <c r="AC52" s="309">
        <v>0.035</v>
      </c>
      <c r="AD52" s="278"/>
      <c r="AE52" s="318"/>
      <c r="AF52" s="319"/>
      <c r="AG52" s="370"/>
      <c r="AH52" s="371"/>
      <c r="AI52" s="372"/>
      <c r="AJ52" s="373">
        <v>1</v>
      </c>
      <c r="AK52" s="374"/>
      <c r="AL52" s="375"/>
      <c r="AM52" s="372"/>
      <c r="AN52" s="373">
        <v>1</v>
      </c>
      <c r="AO52" s="395"/>
      <c r="AP52" s="375"/>
      <c r="AQ52" s="372"/>
      <c r="AR52" s="373">
        <v>1</v>
      </c>
      <c r="AS52" s="395"/>
      <c r="AT52" s="375"/>
      <c r="AU52" s="372"/>
      <c r="AV52" s="373">
        <v>1</v>
      </c>
      <c r="AW52" s="395"/>
      <c r="AX52" s="375"/>
      <c r="AY52" s="372"/>
      <c r="AZ52" s="373">
        <v>1</v>
      </c>
      <c r="BA52" s="395"/>
      <c r="BB52" s="375"/>
      <c r="BC52" s="372"/>
      <c r="BD52" s="373">
        <v>1</v>
      </c>
      <c r="BE52" s="395"/>
      <c r="BF52" s="371"/>
      <c r="BG52" s="372"/>
      <c r="BH52" s="373">
        <v>1</v>
      </c>
      <c r="BI52" s="374"/>
      <c r="BJ52" s="375"/>
      <c r="BK52" s="372"/>
      <c r="BL52" s="373"/>
      <c r="BM52" s="395"/>
      <c r="BN52" s="375"/>
      <c r="BO52" s="372"/>
      <c r="BP52" s="373"/>
      <c r="BQ52" s="395"/>
      <c r="BR52" s="375"/>
      <c r="BS52" s="372"/>
      <c r="BT52" s="373"/>
      <c r="BU52" s="395"/>
      <c r="BV52" s="375"/>
      <c r="BW52" s="372"/>
      <c r="BX52" s="373"/>
      <c r="BY52" s="395"/>
      <c r="BZ52" s="375"/>
      <c r="CA52" s="372"/>
      <c r="CB52" s="373"/>
      <c r="CC52" s="395"/>
      <c r="CD52" s="375"/>
      <c r="CE52" s="372"/>
      <c r="CF52" s="373"/>
      <c r="CG52" s="373"/>
      <c r="CH52" s="462">
        <v>1.6</v>
      </c>
      <c r="CI52" s="463">
        <v>1.62</v>
      </c>
      <c r="CJ52" s="468">
        <v>1.6</v>
      </c>
      <c r="CK52" s="481">
        <f t="shared" si="3"/>
        <v>-0.02</v>
      </c>
      <c r="CL52" s="482">
        <f t="shared" si="4"/>
        <v>-0.0123456790123457</v>
      </c>
      <c r="CM52" s="479">
        <v>1.6</v>
      </c>
      <c r="CN52" s="484">
        <f>VLOOKUP(P52,[7]汇总!$B:$R,17,0)</f>
        <v>1.6</v>
      </c>
      <c r="CO52" s="481"/>
      <c r="CP52" s="489"/>
      <c r="CQ52" s="489"/>
      <c r="CR52" s="489"/>
      <c r="CS52" s="489"/>
      <c r="CT52" s="489"/>
      <c r="CU52" s="501"/>
    </row>
    <row r="53" s="44" customFormat="1" customHeight="1" spans="1:99">
      <c r="A53" s="223"/>
      <c r="B53" s="224"/>
      <c r="C53" s="225">
        <v>1</v>
      </c>
      <c r="D53" s="225"/>
      <c r="E53" s="225"/>
      <c r="F53" s="225"/>
      <c r="G53" s="225"/>
      <c r="H53" s="225"/>
      <c r="I53" s="225"/>
      <c r="J53" s="225"/>
      <c r="K53" s="225"/>
      <c r="L53" s="252" t="s">
        <v>594</v>
      </c>
      <c r="M53" s="225"/>
      <c r="N53" s="225"/>
      <c r="O53" s="251" t="s">
        <v>477</v>
      </c>
      <c r="P53" s="6" t="s">
        <v>594</v>
      </c>
      <c r="Q53" s="251" t="s">
        <v>477</v>
      </c>
      <c r="R53" s="160"/>
      <c r="S53" s="284" t="s">
        <v>595</v>
      </c>
      <c r="T53" s="277"/>
      <c r="U53" s="151"/>
      <c r="V53" s="160" t="s">
        <v>480</v>
      </c>
      <c r="W53" s="160" t="s">
        <v>461</v>
      </c>
      <c r="X53" s="265" t="s">
        <v>482</v>
      </c>
      <c r="Y53" s="320" t="s">
        <v>483</v>
      </c>
      <c r="Z53" s="160"/>
      <c r="AA53" s="160"/>
      <c r="AB53" s="300" t="s">
        <v>484</v>
      </c>
      <c r="AC53" s="301">
        <f>AC54+AC55+AC56+AC57+AC58+AC59+AC60+AC61+AC62+AC63</f>
        <v>1.943</v>
      </c>
      <c r="AD53" s="160"/>
      <c r="AE53" s="302"/>
      <c r="AF53" s="317"/>
      <c r="AG53" s="359"/>
      <c r="AH53" s="360"/>
      <c r="AI53" s="357"/>
      <c r="AJ53" s="373"/>
      <c r="AK53" s="368"/>
      <c r="AL53" s="356"/>
      <c r="AM53" s="357"/>
      <c r="AN53" s="373"/>
      <c r="AO53" s="393"/>
      <c r="AP53" s="356"/>
      <c r="AQ53" s="357"/>
      <c r="AR53" s="373"/>
      <c r="AS53" s="393"/>
      <c r="AT53" s="356"/>
      <c r="AU53" s="357"/>
      <c r="AV53" s="373"/>
      <c r="AW53" s="393"/>
      <c r="AX53" s="356"/>
      <c r="AY53" s="357"/>
      <c r="AZ53" s="373">
        <v>1</v>
      </c>
      <c r="BA53" s="393"/>
      <c r="BB53" s="356"/>
      <c r="BC53" s="357"/>
      <c r="BD53" s="373"/>
      <c r="BE53" s="393">
        <v>1</v>
      </c>
      <c r="BF53" s="425"/>
      <c r="BG53" s="423"/>
      <c r="BH53" s="436"/>
      <c r="BI53" s="432">
        <v>1</v>
      </c>
      <c r="BJ53" s="422"/>
      <c r="BK53" s="423"/>
      <c r="BL53" s="436"/>
      <c r="BM53" s="446"/>
      <c r="BN53" s="422"/>
      <c r="BO53" s="423"/>
      <c r="BP53" s="436"/>
      <c r="BQ53" s="446"/>
      <c r="BR53" s="422"/>
      <c r="BS53" s="423"/>
      <c r="BT53" s="436"/>
      <c r="BU53" s="446"/>
      <c r="BV53" s="422"/>
      <c r="BW53" s="423"/>
      <c r="BX53" s="436"/>
      <c r="BY53" s="446"/>
      <c r="BZ53" s="422"/>
      <c r="CA53" s="423"/>
      <c r="CB53" s="436"/>
      <c r="CC53" s="446"/>
      <c r="CD53" s="422"/>
      <c r="CE53" s="423"/>
      <c r="CF53" s="436"/>
      <c r="CG53" s="424"/>
      <c r="CH53" s="462">
        <v>0</v>
      </c>
      <c r="CI53" s="463">
        <v>22.4</v>
      </c>
      <c r="CJ53" s="469">
        <f>SUBTOTAL(9,CJ54:CJ63)</f>
        <v>10.4415</v>
      </c>
      <c r="CK53" s="481">
        <f t="shared" si="3"/>
        <v>-11.9585</v>
      </c>
      <c r="CL53" s="482">
        <f t="shared" si="4"/>
        <v>-0.533861607142857</v>
      </c>
      <c r="CM53" s="479"/>
      <c r="CN53" s="480"/>
      <c r="CO53" s="481"/>
      <c r="CP53" s="481"/>
      <c r="CQ53" s="481"/>
      <c r="CR53" s="481"/>
      <c r="CS53" s="481"/>
      <c r="CT53" s="481"/>
      <c r="CU53" s="498"/>
    </row>
    <row r="54" s="44" customFormat="1" customHeight="1" outlineLevel="1" spans="1:99">
      <c r="A54" s="223">
        <f>A53+1</f>
        <v>1</v>
      </c>
      <c r="B54" s="224"/>
      <c r="C54" s="225"/>
      <c r="D54" s="225">
        <v>2</v>
      </c>
      <c r="E54" s="225"/>
      <c r="F54" s="225"/>
      <c r="G54" s="225"/>
      <c r="H54" s="225"/>
      <c r="I54" s="225"/>
      <c r="J54" s="225"/>
      <c r="K54" s="225"/>
      <c r="L54" s="252" t="s">
        <v>596</v>
      </c>
      <c r="M54" s="225"/>
      <c r="N54" s="225" t="s">
        <v>597</v>
      </c>
      <c r="O54" s="251" t="s">
        <v>477</v>
      </c>
      <c r="P54" s="225" t="s">
        <v>596</v>
      </c>
      <c r="Q54" s="251" t="s">
        <v>477</v>
      </c>
      <c r="R54" s="160" t="s">
        <v>369</v>
      </c>
      <c r="S54" s="275" t="s">
        <v>598</v>
      </c>
      <c r="T54" s="277"/>
      <c r="U54" s="151"/>
      <c r="V54" s="160" t="s">
        <v>480</v>
      </c>
      <c r="W54" s="160" t="s">
        <v>461</v>
      </c>
      <c r="X54" s="265" t="s">
        <v>482</v>
      </c>
      <c r="Y54" s="160" t="s">
        <v>563</v>
      </c>
      <c r="Z54" s="160"/>
      <c r="AA54" s="160"/>
      <c r="AB54" s="300" t="s">
        <v>484</v>
      </c>
      <c r="AC54" s="305">
        <v>1.72</v>
      </c>
      <c r="AD54" s="160"/>
      <c r="AE54" s="302"/>
      <c r="AF54" s="317"/>
      <c r="AG54" s="359"/>
      <c r="AH54" s="360"/>
      <c r="AI54" s="357"/>
      <c r="AJ54" s="358"/>
      <c r="AK54" s="368">
        <v>1</v>
      </c>
      <c r="AL54" s="356"/>
      <c r="AM54" s="357"/>
      <c r="AN54" s="358"/>
      <c r="AO54" s="393">
        <v>1</v>
      </c>
      <c r="AP54" s="356"/>
      <c r="AQ54" s="357"/>
      <c r="AR54" s="358"/>
      <c r="AS54" s="393">
        <v>1</v>
      </c>
      <c r="AT54" s="356"/>
      <c r="AU54" s="357"/>
      <c r="AV54" s="358"/>
      <c r="AW54" s="393">
        <v>1</v>
      </c>
      <c r="AX54" s="356"/>
      <c r="AY54" s="357"/>
      <c r="AZ54" s="358"/>
      <c r="BA54" s="393">
        <v>1</v>
      </c>
      <c r="BB54" s="356"/>
      <c r="BC54" s="357"/>
      <c r="BD54" s="358"/>
      <c r="BE54" s="393">
        <v>1</v>
      </c>
      <c r="BF54" s="425"/>
      <c r="BG54" s="423"/>
      <c r="BH54" s="424"/>
      <c r="BI54" s="432">
        <v>1</v>
      </c>
      <c r="BJ54" s="422"/>
      <c r="BK54" s="423"/>
      <c r="BL54" s="424"/>
      <c r="BM54" s="446"/>
      <c r="BN54" s="422"/>
      <c r="BO54" s="423"/>
      <c r="BP54" s="424"/>
      <c r="BQ54" s="446"/>
      <c r="BR54" s="422"/>
      <c r="BS54" s="423"/>
      <c r="BT54" s="424"/>
      <c r="BU54" s="446"/>
      <c r="BV54" s="422"/>
      <c r="BW54" s="423"/>
      <c r="BX54" s="424"/>
      <c r="BY54" s="446"/>
      <c r="BZ54" s="422"/>
      <c r="CA54" s="423"/>
      <c r="CB54" s="424"/>
      <c r="CC54" s="446"/>
      <c r="CD54" s="422"/>
      <c r="CE54" s="423"/>
      <c r="CF54" s="424"/>
      <c r="CG54" s="424"/>
      <c r="CH54" s="462">
        <v>0</v>
      </c>
      <c r="CI54" s="463">
        <v>0</v>
      </c>
      <c r="CJ54" s="469"/>
      <c r="CK54" s="481">
        <f t="shared" si="3"/>
        <v>0</v>
      </c>
      <c r="CL54" s="482" t="e">
        <f t="shared" si="4"/>
        <v>#DIV/0!</v>
      </c>
      <c r="CM54" s="479"/>
      <c r="CN54" s="480"/>
      <c r="CO54" s="481"/>
      <c r="CP54" s="481"/>
      <c r="CQ54" s="481"/>
      <c r="CR54" s="481"/>
      <c r="CS54" s="481"/>
      <c r="CT54" s="481"/>
      <c r="CU54" s="498"/>
    </row>
    <row r="55" s="44" customFormat="1" customHeight="1" outlineLevel="1" spans="1:99">
      <c r="A55" s="223">
        <f>A54+1</f>
        <v>2</v>
      </c>
      <c r="B55" s="224"/>
      <c r="C55" s="225"/>
      <c r="D55" s="225">
        <v>2</v>
      </c>
      <c r="E55" s="225"/>
      <c r="F55" s="225"/>
      <c r="G55" s="225"/>
      <c r="H55" s="225"/>
      <c r="I55" s="225"/>
      <c r="J55" s="225"/>
      <c r="K55" s="225"/>
      <c r="L55" s="252" t="s">
        <v>564</v>
      </c>
      <c r="M55" s="225"/>
      <c r="N55" s="225" t="s">
        <v>599</v>
      </c>
      <c r="O55" s="251" t="s">
        <v>477</v>
      </c>
      <c r="P55" s="225" t="s">
        <v>564</v>
      </c>
      <c r="Q55" s="251" t="s">
        <v>477</v>
      </c>
      <c r="R55" s="160" t="s">
        <v>369</v>
      </c>
      <c r="S55" s="275" t="s">
        <v>600</v>
      </c>
      <c r="T55" s="277"/>
      <c r="U55" s="151"/>
      <c r="V55" s="160" t="s">
        <v>480</v>
      </c>
      <c r="W55" s="160" t="s">
        <v>544</v>
      </c>
      <c r="X55" s="265" t="s">
        <v>482</v>
      </c>
      <c r="Y55" s="160" t="s">
        <v>493</v>
      </c>
      <c r="Z55" s="160"/>
      <c r="AA55" s="160"/>
      <c r="AB55" s="300" t="s">
        <v>484</v>
      </c>
      <c r="AC55" s="305">
        <v>0.028</v>
      </c>
      <c r="AD55" s="160"/>
      <c r="AE55" s="302"/>
      <c r="AF55" s="303"/>
      <c r="AG55" s="359"/>
      <c r="AH55" s="360"/>
      <c r="AI55" s="357"/>
      <c r="AJ55" s="358"/>
      <c r="AK55" s="369">
        <v>1</v>
      </c>
      <c r="AL55" s="356"/>
      <c r="AM55" s="357"/>
      <c r="AN55" s="358"/>
      <c r="AO55" s="394">
        <v>1</v>
      </c>
      <c r="AP55" s="356"/>
      <c r="AQ55" s="357"/>
      <c r="AR55" s="358"/>
      <c r="AS55" s="394">
        <v>1</v>
      </c>
      <c r="AT55" s="356"/>
      <c r="AU55" s="357"/>
      <c r="AV55" s="358"/>
      <c r="AW55" s="394">
        <v>1</v>
      </c>
      <c r="AX55" s="356"/>
      <c r="AY55" s="357"/>
      <c r="AZ55" s="358"/>
      <c r="BA55" s="394">
        <v>1</v>
      </c>
      <c r="BB55" s="356"/>
      <c r="BC55" s="357"/>
      <c r="BD55" s="358"/>
      <c r="BE55" s="394">
        <v>1</v>
      </c>
      <c r="BF55" s="425"/>
      <c r="BG55" s="423"/>
      <c r="BH55" s="424"/>
      <c r="BI55" s="433">
        <v>1</v>
      </c>
      <c r="BJ55" s="422"/>
      <c r="BK55" s="423"/>
      <c r="BL55" s="424"/>
      <c r="BM55" s="447"/>
      <c r="BN55" s="422"/>
      <c r="BO55" s="423"/>
      <c r="BP55" s="424"/>
      <c r="BQ55" s="447"/>
      <c r="BR55" s="422"/>
      <c r="BS55" s="423"/>
      <c r="BT55" s="424"/>
      <c r="BU55" s="447"/>
      <c r="BV55" s="422"/>
      <c r="BW55" s="423"/>
      <c r="BX55" s="424"/>
      <c r="BY55" s="447"/>
      <c r="BZ55" s="422"/>
      <c r="CA55" s="423"/>
      <c r="CB55" s="424"/>
      <c r="CC55" s="447"/>
      <c r="CD55" s="422"/>
      <c r="CE55" s="423"/>
      <c r="CF55" s="424"/>
      <c r="CG55" s="467"/>
      <c r="CH55" s="462">
        <v>0.308</v>
      </c>
      <c r="CI55" s="463">
        <v>0.68</v>
      </c>
      <c r="CJ55" s="469">
        <f>CO55</f>
        <v>0.294</v>
      </c>
      <c r="CK55" s="481">
        <f t="shared" si="3"/>
        <v>-0.386</v>
      </c>
      <c r="CL55" s="482">
        <f t="shared" si="4"/>
        <v>-0.56764705882353</v>
      </c>
      <c r="CM55" s="479">
        <v>0.5</v>
      </c>
      <c r="CN55" s="479">
        <f>VLOOKUP(P55,[7]汇总!$B:$R,17,0)</f>
        <v>0.5</v>
      </c>
      <c r="CO55" s="483">
        <v>0.294</v>
      </c>
      <c r="CP55" s="481"/>
      <c r="CQ55" s="481"/>
      <c r="CR55" s="481"/>
      <c r="CS55" s="481"/>
      <c r="CT55" s="481"/>
      <c r="CU55" s="498"/>
    </row>
    <row r="56" s="44" customFormat="1" customHeight="1" outlineLevel="1" spans="1:99">
      <c r="A56" s="223">
        <f t="shared" ref="A56:A61" si="5">A55+1</f>
        <v>3</v>
      </c>
      <c r="B56" s="224"/>
      <c r="C56" s="225"/>
      <c r="D56" s="225">
        <v>2</v>
      </c>
      <c r="E56" s="225"/>
      <c r="F56" s="225"/>
      <c r="G56" s="225"/>
      <c r="H56" s="225"/>
      <c r="I56" s="225"/>
      <c r="J56" s="225"/>
      <c r="K56" s="225"/>
      <c r="L56" s="252" t="s">
        <v>567</v>
      </c>
      <c r="M56" s="225"/>
      <c r="N56" s="225" t="s">
        <v>601</v>
      </c>
      <c r="O56" s="251" t="s">
        <v>477</v>
      </c>
      <c r="P56" s="225" t="s">
        <v>567</v>
      </c>
      <c r="Q56" s="251" t="s">
        <v>477</v>
      </c>
      <c r="R56" s="160" t="s">
        <v>369</v>
      </c>
      <c r="S56" s="275" t="s">
        <v>602</v>
      </c>
      <c r="T56" s="277"/>
      <c r="U56" s="151"/>
      <c r="V56" s="160" t="s">
        <v>480</v>
      </c>
      <c r="W56" s="160" t="s">
        <v>544</v>
      </c>
      <c r="X56" s="265" t="s">
        <v>482</v>
      </c>
      <c r="Y56" s="160" t="s">
        <v>493</v>
      </c>
      <c r="Z56" s="160"/>
      <c r="AA56" s="160"/>
      <c r="AB56" s="300" t="s">
        <v>484</v>
      </c>
      <c r="AC56" s="305">
        <v>0.01</v>
      </c>
      <c r="AD56" s="160"/>
      <c r="AE56" s="302"/>
      <c r="AF56" s="303"/>
      <c r="AG56" s="359" t="s">
        <v>603</v>
      </c>
      <c r="AH56" s="360"/>
      <c r="AI56" s="357"/>
      <c r="AJ56" s="358"/>
      <c r="AK56" s="369">
        <v>1</v>
      </c>
      <c r="AL56" s="356"/>
      <c r="AM56" s="357"/>
      <c r="AN56" s="358"/>
      <c r="AO56" s="369">
        <v>1</v>
      </c>
      <c r="AP56" s="356"/>
      <c r="AQ56" s="357"/>
      <c r="AR56" s="358"/>
      <c r="AS56" s="369">
        <v>1</v>
      </c>
      <c r="AT56" s="356"/>
      <c r="AU56" s="357"/>
      <c r="AV56" s="358"/>
      <c r="AW56" s="369">
        <v>1</v>
      </c>
      <c r="AX56" s="356"/>
      <c r="AY56" s="357"/>
      <c r="AZ56" s="358"/>
      <c r="BA56" s="369">
        <v>1</v>
      </c>
      <c r="BB56" s="356"/>
      <c r="BC56" s="357"/>
      <c r="BD56" s="358"/>
      <c r="BE56" s="369">
        <v>1</v>
      </c>
      <c r="BF56" s="425"/>
      <c r="BG56" s="423"/>
      <c r="BH56" s="424"/>
      <c r="BI56" s="433">
        <v>1</v>
      </c>
      <c r="BJ56" s="422"/>
      <c r="BK56" s="423"/>
      <c r="BL56" s="424"/>
      <c r="BM56" s="433"/>
      <c r="BN56" s="422"/>
      <c r="BO56" s="423"/>
      <c r="BP56" s="424"/>
      <c r="BQ56" s="433"/>
      <c r="BR56" s="422"/>
      <c r="BS56" s="423"/>
      <c r="BT56" s="424"/>
      <c r="BU56" s="433"/>
      <c r="BV56" s="422"/>
      <c r="BW56" s="423"/>
      <c r="BX56" s="424"/>
      <c r="BY56" s="433"/>
      <c r="BZ56" s="422"/>
      <c r="CA56" s="423"/>
      <c r="CB56" s="424"/>
      <c r="CC56" s="433"/>
      <c r="CD56" s="422"/>
      <c r="CE56" s="423"/>
      <c r="CF56" s="424"/>
      <c r="CG56" s="467"/>
      <c r="CH56" s="462">
        <v>0.11</v>
      </c>
      <c r="CI56" s="463">
        <v>0.28</v>
      </c>
      <c r="CJ56" s="469">
        <f>CO56</f>
        <v>0.155</v>
      </c>
      <c r="CK56" s="481">
        <f t="shared" si="3"/>
        <v>-0.125</v>
      </c>
      <c r="CL56" s="482">
        <f t="shared" si="4"/>
        <v>-0.446428571428572</v>
      </c>
      <c r="CM56" s="479">
        <v>0.18</v>
      </c>
      <c r="CN56" s="479">
        <f>VLOOKUP(P56,[7]汇总!$B:$R,17,0)</f>
        <v>0.18</v>
      </c>
      <c r="CO56" s="483">
        <v>0.155</v>
      </c>
      <c r="CP56" s="481"/>
      <c r="CQ56" s="481"/>
      <c r="CR56" s="481"/>
      <c r="CS56" s="481"/>
      <c r="CT56" s="481"/>
      <c r="CU56" s="498"/>
    </row>
    <row r="57" s="44" customFormat="1" customHeight="1" outlineLevel="1" spans="1:99">
      <c r="A57" s="223">
        <f t="shared" si="5"/>
        <v>4</v>
      </c>
      <c r="B57" s="224"/>
      <c r="C57" s="225"/>
      <c r="D57" s="225">
        <v>2</v>
      </c>
      <c r="E57" s="225"/>
      <c r="F57" s="225"/>
      <c r="G57" s="225"/>
      <c r="H57" s="225"/>
      <c r="I57" s="225"/>
      <c r="J57" s="225"/>
      <c r="K57" s="225"/>
      <c r="L57" s="252" t="s">
        <v>573</v>
      </c>
      <c r="M57" s="225"/>
      <c r="N57" s="225"/>
      <c r="O57" s="251" t="s">
        <v>477</v>
      </c>
      <c r="P57" s="225" t="s">
        <v>573</v>
      </c>
      <c r="Q57" s="251" t="s">
        <v>477</v>
      </c>
      <c r="R57" s="160"/>
      <c r="S57" s="276" t="s">
        <v>604</v>
      </c>
      <c r="T57" s="263"/>
      <c r="U57" s="151"/>
      <c r="V57" s="160" t="s">
        <v>480</v>
      </c>
      <c r="W57" s="264" t="s">
        <v>513</v>
      </c>
      <c r="X57" s="265" t="s">
        <v>482</v>
      </c>
      <c r="Y57" s="157" t="s">
        <v>575</v>
      </c>
      <c r="Z57" s="160"/>
      <c r="AA57" s="160"/>
      <c r="AB57" s="300" t="s">
        <v>484</v>
      </c>
      <c r="AC57" s="311">
        <v>0.021</v>
      </c>
      <c r="AD57" s="160"/>
      <c r="AE57" s="302"/>
      <c r="AF57" s="307"/>
      <c r="AG57" s="359"/>
      <c r="AH57" s="360"/>
      <c r="AI57" s="353"/>
      <c r="AJ57" s="354"/>
      <c r="AK57" s="369">
        <v>1</v>
      </c>
      <c r="AL57" s="356"/>
      <c r="AM57" s="353"/>
      <c r="AN57" s="354"/>
      <c r="AO57" s="369">
        <v>1</v>
      </c>
      <c r="AP57" s="356"/>
      <c r="AQ57" s="353"/>
      <c r="AR57" s="354"/>
      <c r="AS57" s="369">
        <v>1</v>
      </c>
      <c r="AT57" s="356"/>
      <c r="AU57" s="353"/>
      <c r="AV57" s="354"/>
      <c r="AW57" s="369">
        <v>1</v>
      </c>
      <c r="AX57" s="356"/>
      <c r="AY57" s="353"/>
      <c r="AZ57" s="354"/>
      <c r="BA57" s="369">
        <v>1</v>
      </c>
      <c r="BB57" s="356"/>
      <c r="BC57" s="353"/>
      <c r="BD57" s="354"/>
      <c r="BE57" s="369">
        <v>1</v>
      </c>
      <c r="BF57" s="425"/>
      <c r="BG57" s="419"/>
      <c r="BH57" s="420"/>
      <c r="BI57" s="433">
        <v>1</v>
      </c>
      <c r="BJ57" s="422"/>
      <c r="BK57" s="419"/>
      <c r="BL57" s="420"/>
      <c r="BM57" s="433"/>
      <c r="BN57" s="422"/>
      <c r="BO57" s="419"/>
      <c r="BP57" s="420"/>
      <c r="BQ57" s="433"/>
      <c r="BR57" s="422"/>
      <c r="BS57" s="419"/>
      <c r="BT57" s="420"/>
      <c r="BU57" s="433"/>
      <c r="BV57" s="422"/>
      <c r="BW57" s="419"/>
      <c r="BX57" s="420"/>
      <c r="BY57" s="433"/>
      <c r="BZ57" s="422"/>
      <c r="CA57" s="419"/>
      <c r="CB57" s="420"/>
      <c r="CC57" s="433"/>
      <c r="CD57" s="422"/>
      <c r="CE57" s="419"/>
      <c r="CF57" s="420"/>
      <c r="CG57" s="467"/>
      <c r="CH57" s="462">
        <v>1.89</v>
      </c>
      <c r="CI57" s="463">
        <v>1.25</v>
      </c>
      <c r="CJ57" s="469">
        <f>CN57</f>
        <v>1.25</v>
      </c>
      <c r="CK57" s="481">
        <f t="shared" si="3"/>
        <v>0</v>
      </c>
      <c r="CL57" s="482">
        <f t="shared" si="4"/>
        <v>0</v>
      </c>
      <c r="CM57" s="479">
        <v>1.89</v>
      </c>
      <c r="CN57" s="494">
        <f>VLOOKUP(P57,[7]汇总!$B:$R,17,0)</f>
        <v>1.25</v>
      </c>
      <c r="CO57" s="481"/>
      <c r="CP57" s="481"/>
      <c r="CQ57" s="481"/>
      <c r="CR57" s="481">
        <f>CR46</f>
        <v>1.292</v>
      </c>
      <c r="CS57" s="481"/>
      <c r="CT57" s="481"/>
      <c r="CU57" s="498"/>
    </row>
    <row r="58" s="44" customFormat="1" customHeight="1" outlineLevel="1" spans="1:99">
      <c r="A58" s="223">
        <f t="shared" si="5"/>
        <v>5</v>
      </c>
      <c r="B58" s="224"/>
      <c r="C58" s="225"/>
      <c r="D58" s="225">
        <v>2</v>
      </c>
      <c r="E58" s="225"/>
      <c r="F58" s="225"/>
      <c r="G58" s="225"/>
      <c r="H58" s="225"/>
      <c r="I58" s="225"/>
      <c r="J58" s="225"/>
      <c r="K58" s="225"/>
      <c r="L58" s="252" t="s">
        <v>576</v>
      </c>
      <c r="M58" s="225"/>
      <c r="N58" s="225"/>
      <c r="O58" s="251" t="s">
        <v>477</v>
      </c>
      <c r="P58" s="225" t="s">
        <v>576</v>
      </c>
      <c r="Q58" s="251" t="s">
        <v>477</v>
      </c>
      <c r="R58" s="160"/>
      <c r="S58" s="276" t="s">
        <v>605</v>
      </c>
      <c r="T58" s="263"/>
      <c r="U58" s="151"/>
      <c r="V58" s="160" t="s">
        <v>480</v>
      </c>
      <c r="W58" s="264" t="s">
        <v>513</v>
      </c>
      <c r="X58" s="265" t="s">
        <v>482</v>
      </c>
      <c r="Y58" s="157" t="s">
        <v>578</v>
      </c>
      <c r="Z58" s="160"/>
      <c r="AA58" s="160"/>
      <c r="AB58" s="300" t="s">
        <v>484</v>
      </c>
      <c r="AC58" s="311">
        <v>0.04</v>
      </c>
      <c r="AD58" s="160"/>
      <c r="AE58" s="302"/>
      <c r="AF58" s="316"/>
      <c r="AG58" s="359"/>
      <c r="AH58" s="360"/>
      <c r="AI58" s="353"/>
      <c r="AJ58" s="354"/>
      <c r="AK58" s="369">
        <v>1</v>
      </c>
      <c r="AL58" s="356"/>
      <c r="AM58" s="353"/>
      <c r="AN58" s="354"/>
      <c r="AO58" s="369">
        <v>1</v>
      </c>
      <c r="AP58" s="356"/>
      <c r="AQ58" s="353"/>
      <c r="AR58" s="354"/>
      <c r="AS58" s="369">
        <v>1</v>
      </c>
      <c r="AT58" s="356"/>
      <c r="AU58" s="353"/>
      <c r="AV58" s="354"/>
      <c r="AW58" s="369">
        <v>1</v>
      </c>
      <c r="AX58" s="356"/>
      <c r="AY58" s="353"/>
      <c r="AZ58" s="354"/>
      <c r="BA58" s="369">
        <v>1</v>
      </c>
      <c r="BB58" s="356"/>
      <c r="BC58" s="353"/>
      <c r="BD58" s="354"/>
      <c r="BE58" s="369">
        <v>1</v>
      </c>
      <c r="BF58" s="425"/>
      <c r="BG58" s="419"/>
      <c r="BH58" s="420"/>
      <c r="BI58" s="433">
        <v>1</v>
      </c>
      <c r="BJ58" s="422"/>
      <c r="BK58" s="419"/>
      <c r="BL58" s="420"/>
      <c r="BM58" s="433"/>
      <c r="BN58" s="422"/>
      <c r="BO58" s="419"/>
      <c r="BP58" s="420"/>
      <c r="BQ58" s="433"/>
      <c r="BR58" s="422"/>
      <c r="BS58" s="419"/>
      <c r="BT58" s="420"/>
      <c r="BU58" s="433"/>
      <c r="BV58" s="422"/>
      <c r="BW58" s="419"/>
      <c r="BX58" s="420"/>
      <c r="BY58" s="433"/>
      <c r="BZ58" s="422"/>
      <c r="CA58" s="419"/>
      <c r="CB58" s="420"/>
      <c r="CC58" s="433"/>
      <c r="CD58" s="422"/>
      <c r="CE58" s="419"/>
      <c r="CF58" s="420"/>
      <c r="CG58" s="467"/>
      <c r="CH58" s="462">
        <v>3.6</v>
      </c>
      <c r="CI58" s="463">
        <v>2.14</v>
      </c>
      <c r="CJ58" s="469">
        <f>CN58</f>
        <v>2.6</v>
      </c>
      <c r="CK58" s="481">
        <f t="shared" si="3"/>
        <v>0.46</v>
      </c>
      <c r="CL58" s="482">
        <f t="shared" si="4"/>
        <v>0.214953271028037</v>
      </c>
      <c r="CM58" s="479">
        <v>3.6</v>
      </c>
      <c r="CN58" s="494">
        <f>VLOOKUP(P58,[7]汇总!$B:$R,17,0)</f>
        <v>2.6</v>
      </c>
      <c r="CO58" s="481"/>
      <c r="CP58" s="481"/>
      <c r="CQ58" s="481"/>
      <c r="CR58" s="481">
        <f>CR47</f>
        <v>2.6814</v>
      </c>
      <c r="CS58" s="481"/>
      <c r="CT58" s="481"/>
      <c r="CU58" s="498"/>
    </row>
    <row r="59" s="44" customFormat="1" customHeight="1" outlineLevel="1" spans="1:99">
      <c r="A59" s="223">
        <f t="shared" si="5"/>
        <v>6</v>
      </c>
      <c r="B59" s="224"/>
      <c r="C59" s="225"/>
      <c r="D59" s="225">
        <v>2</v>
      </c>
      <c r="E59" s="225"/>
      <c r="F59" s="225"/>
      <c r="G59" s="225"/>
      <c r="H59" s="225"/>
      <c r="I59" s="225"/>
      <c r="J59" s="225"/>
      <c r="K59" s="225"/>
      <c r="L59" s="252" t="s">
        <v>579</v>
      </c>
      <c r="M59" s="225"/>
      <c r="N59" s="225"/>
      <c r="O59" s="251" t="s">
        <v>477</v>
      </c>
      <c r="P59" s="225" t="s">
        <v>579</v>
      </c>
      <c r="Q59" s="251" t="s">
        <v>477</v>
      </c>
      <c r="R59" s="160"/>
      <c r="S59" s="276" t="s">
        <v>606</v>
      </c>
      <c r="T59" s="263"/>
      <c r="U59" s="151"/>
      <c r="V59" s="160" t="s">
        <v>480</v>
      </c>
      <c r="W59" s="264" t="s">
        <v>513</v>
      </c>
      <c r="X59" s="265" t="s">
        <v>482</v>
      </c>
      <c r="Y59" s="157" t="s">
        <v>581</v>
      </c>
      <c r="Z59" s="160"/>
      <c r="AA59" s="160"/>
      <c r="AB59" s="300" t="s">
        <v>484</v>
      </c>
      <c r="AC59" s="311">
        <v>0.006</v>
      </c>
      <c r="AD59" s="160"/>
      <c r="AE59" s="302"/>
      <c r="AF59" s="316"/>
      <c r="AG59" s="359"/>
      <c r="AH59" s="360"/>
      <c r="AI59" s="353"/>
      <c r="AJ59" s="354"/>
      <c r="AK59" s="369">
        <v>1</v>
      </c>
      <c r="AL59" s="356"/>
      <c r="AM59" s="353"/>
      <c r="AN59" s="354"/>
      <c r="AO59" s="369">
        <v>1</v>
      </c>
      <c r="AP59" s="356"/>
      <c r="AQ59" s="353"/>
      <c r="AR59" s="354"/>
      <c r="AS59" s="369">
        <v>1</v>
      </c>
      <c r="AT59" s="356"/>
      <c r="AU59" s="353"/>
      <c r="AV59" s="354"/>
      <c r="AW59" s="369">
        <v>1</v>
      </c>
      <c r="AX59" s="356"/>
      <c r="AY59" s="353"/>
      <c r="AZ59" s="354"/>
      <c r="BA59" s="369">
        <v>1</v>
      </c>
      <c r="BB59" s="356"/>
      <c r="BC59" s="353"/>
      <c r="BD59" s="354"/>
      <c r="BE59" s="369">
        <v>1</v>
      </c>
      <c r="BF59" s="425"/>
      <c r="BG59" s="419"/>
      <c r="BH59" s="420"/>
      <c r="BI59" s="433">
        <v>1</v>
      </c>
      <c r="BJ59" s="422"/>
      <c r="BK59" s="419"/>
      <c r="BL59" s="420"/>
      <c r="BM59" s="433"/>
      <c r="BN59" s="422"/>
      <c r="BO59" s="419"/>
      <c r="BP59" s="420"/>
      <c r="BQ59" s="433"/>
      <c r="BR59" s="422"/>
      <c r="BS59" s="419"/>
      <c r="BT59" s="420"/>
      <c r="BU59" s="433"/>
      <c r="BV59" s="422"/>
      <c r="BW59" s="419"/>
      <c r="BX59" s="420"/>
      <c r="BY59" s="433"/>
      <c r="BZ59" s="422"/>
      <c r="CA59" s="419"/>
      <c r="CB59" s="420"/>
      <c r="CC59" s="433"/>
      <c r="CD59" s="422"/>
      <c r="CE59" s="419"/>
      <c r="CF59" s="420"/>
      <c r="CG59" s="467"/>
      <c r="CH59" s="462">
        <v>0.54</v>
      </c>
      <c r="CI59" s="463">
        <v>0.53</v>
      </c>
      <c r="CJ59" s="469">
        <f>CN59</f>
        <v>0.41</v>
      </c>
      <c r="CK59" s="481">
        <f t="shared" si="3"/>
        <v>-0.12</v>
      </c>
      <c r="CL59" s="482">
        <f t="shared" si="4"/>
        <v>-0.226415094339623</v>
      </c>
      <c r="CM59" s="479">
        <v>0.54</v>
      </c>
      <c r="CN59" s="494">
        <f>VLOOKUP(P59,[7]汇总!$B:$R,17,0)</f>
        <v>0.41</v>
      </c>
      <c r="CO59" s="481"/>
      <c r="CP59" s="481"/>
      <c r="CQ59" s="481"/>
      <c r="CR59" s="481">
        <f>CR48</f>
        <v>0.3717</v>
      </c>
      <c r="CS59" s="481"/>
      <c r="CT59" s="481"/>
      <c r="CU59" s="498"/>
    </row>
    <row r="60" s="199" customFormat="1" customHeight="1" outlineLevel="1" spans="1:99">
      <c r="A60" s="223">
        <f t="shared" si="5"/>
        <v>7</v>
      </c>
      <c r="B60" s="229"/>
      <c r="C60" s="230"/>
      <c r="D60" s="225">
        <v>2</v>
      </c>
      <c r="E60" s="230"/>
      <c r="F60" s="230"/>
      <c r="G60" s="230"/>
      <c r="H60" s="230"/>
      <c r="I60" s="230"/>
      <c r="J60" s="230"/>
      <c r="K60" s="230"/>
      <c r="L60" s="252" t="s">
        <v>582</v>
      </c>
      <c r="M60" s="230"/>
      <c r="N60" s="230"/>
      <c r="O60" s="251" t="s">
        <v>477</v>
      </c>
      <c r="P60" s="225" t="s">
        <v>582</v>
      </c>
      <c r="Q60" s="251" t="s">
        <v>477</v>
      </c>
      <c r="R60" s="278"/>
      <c r="S60" s="276" t="s">
        <v>607</v>
      </c>
      <c r="T60" s="279"/>
      <c r="U60" s="280"/>
      <c r="V60" s="160" t="s">
        <v>480</v>
      </c>
      <c r="W60" s="264" t="s">
        <v>513</v>
      </c>
      <c r="X60" s="265" t="s">
        <v>482</v>
      </c>
      <c r="Y60" s="157" t="s">
        <v>584</v>
      </c>
      <c r="Z60" s="278"/>
      <c r="AA60" s="278"/>
      <c r="AB60" s="300" t="s">
        <v>484</v>
      </c>
      <c r="AC60" s="311">
        <v>0.007</v>
      </c>
      <c r="AD60" s="278"/>
      <c r="AE60" s="318"/>
      <c r="AF60" s="319"/>
      <c r="AG60" s="370"/>
      <c r="AH60" s="371"/>
      <c r="AI60" s="372"/>
      <c r="AJ60" s="373"/>
      <c r="AK60" s="369">
        <v>1</v>
      </c>
      <c r="AL60" s="375"/>
      <c r="AM60" s="372"/>
      <c r="AN60" s="373"/>
      <c r="AO60" s="369">
        <v>1</v>
      </c>
      <c r="AP60" s="375"/>
      <c r="AQ60" s="372"/>
      <c r="AR60" s="373"/>
      <c r="AS60" s="369">
        <v>1</v>
      </c>
      <c r="AT60" s="375"/>
      <c r="AU60" s="372"/>
      <c r="AV60" s="373"/>
      <c r="AW60" s="369">
        <v>1</v>
      </c>
      <c r="AX60" s="375"/>
      <c r="AY60" s="372"/>
      <c r="AZ60" s="373"/>
      <c r="BA60" s="369">
        <v>1</v>
      </c>
      <c r="BB60" s="375"/>
      <c r="BC60" s="372"/>
      <c r="BD60" s="373"/>
      <c r="BE60" s="369">
        <v>1</v>
      </c>
      <c r="BF60" s="434"/>
      <c r="BG60" s="435"/>
      <c r="BH60" s="436"/>
      <c r="BI60" s="433">
        <v>1</v>
      </c>
      <c r="BJ60" s="438"/>
      <c r="BK60" s="435"/>
      <c r="BL60" s="436"/>
      <c r="BM60" s="433"/>
      <c r="BN60" s="438"/>
      <c r="BO60" s="435"/>
      <c r="BP60" s="436"/>
      <c r="BQ60" s="433"/>
      <c r="BR60" s="438"/>
      <c r="BS60" s="435"/>
      <c r="BT60" s="436"/>
      <c r="BU60" s="433"/>
      <c r="BV60" s="438"/>
      <c r="BW60" s="435"/>
      <c r="BX60" s="436"/>
      <c r="BY60" s="433"/>
      <c r="BZ60" s="438"/>
      <c r="CA60" s="435"/>
      <c r="CB60" s="436"/>
      <c r="CC60" s="433"/>
      <c r="CD60" s="438"/>
      <c r="CE60" s="435"/>
      <c r="CF60" s="436"/>
      <c r="CG60" s="467"/>
      <c r="CH60" s="462">
        <v>0.63</v>
      </c>
      <c r="CI60" s="463">
        <v>0.56</v>
      </c>
      <c r="CJ60" s="469">
        <f>CN60</f>
        <v>0.54</v>
      </c>
      <c r="CK60" s="481">
        <f t="shared" si="3"/>
        <v>-0.02</v>
      </c>
      <c r="CL60" s="482">
        <f t="shared" si="4"/>
        <v>-0.0357142857142857</v>
      </c>
      <c r="CM60" s="479">
        <v>0.63</v>
      </c>
      <c r="CN60" s="494">
        <f>VLOOKUP(P60,[7]汇总!$B:$R,17,0)</f>
        <v>0.54</v>
      </c>
      <c r="CO60" s="481"/>
      <c r="CP60" s="489"/>
      <c r="CQ60" s="489"/>
      <c r="CR60" s="489">
        <f>CR49</f>
        <v>0.4867</v>
      </c>
      <c r="CS60" s="489"/>
      <c r="CT60" s="489"/>
      <c r="CU60" s="501"/>
    </row>
    <row r="61" s="199" customFormat="1" customHeight="1" outlineLevel="1" spans="1:99">
      <c r="A61" s="223">
        <f t="shared" si="5"/>
        <v>8</v>
      </c>
      <c r="B61" s="229"/>
      <c r="C61" s="230"/>
      <c r="D61" s="225">
        <v>2</v>
      </c>
      <c r="E61" s="230"/>
      <c r="F61" s="230"/>
      <c r="G61" s="230"/>
      <c r="H61" s="230"/>
      <c r="I61" s="230"/>
      <c r="J61" s="230"/>
      <c r="K61" s="230"/>
      <c r="L61" s="252" t="s">
        <v>608</v>
      </c>
      <c r="M61" s="230"/>
      <c r="N61" s="230"/>
      <c r="O61" s="251" t="s">
        <v>477</v>
      </c>
      <c r="P61" s="230" t="s">
        <v>608</v>
      </c>
      <c r="Q61" s="251" t="s">
        <v>477</v>
      </c>
      <c r="R61" s="278"/>
      <c r="S61" s="275" t="s">
        <v>609</v>
      </c>
      <c r="T61" s="279"/>
      <c r="U61" s="280"/>
      <c r="V61" s="160" t="s">
        <v>480</v>
      </c>
      <c r="W61" s="264" t="s">
        <v>587</v>
      </c>
      <c r="X61" s="285"/>
      <c r="Y61" s="278" t="s">
        <v>588</v>
      </c>
      <c r="Z61" s="278"/>
      <c r="AA61" s="278"/>
      <c r="AB61" s="300" t="s">
        <v>484</v>
      </c>
      <c r="AC61" s="309">
        <v>0.071</v>
      </c>
      <c r="AD61" s="278"/>
      <c r="AE61" s="318"/>
      <c r="AF61" s="319"/>
      <c r="AG61" s="370"/>
      <c r="AH61" s="371"/>
      <c r="AI61" s="372"/>
      <c r="AJ61" s="373"/>
      <c r="AK61" s="369">
        <v>1</v>
      </c>
      <c r="AL61" s="375"/>
      <c r="AM61" s="372"/>
      <c r="AN61" s="373"/>
      <c r="AO61" s="369">
        <v>1</v>
      </c>
      <c r="AP61" s="375"/>
      <c r="AQ61" s="372"/>
      <c r="AR61" s="373"/>
      <c r="AS61" s="369">
        <v>1</v>
      </c>
      <c r="AT61" s="375"/>
      <c r="AU61" s="372"/>
      <c r="AV61" s="373"/>
      <c r="AW61" s="369">
        <v>1</v>
      </c>
      <c r="AX61" s="375"/>
      <c r="AY61" s="372"/>
      <c r="AZ61" s="373"/>
      <c r="BA61" s="369">
        <v>1</v>
      </c>
      <c r="BB61" s="375"/>
      <c r="BC61" s="372"/>
      <c r="BD61" s="373"/>
      <c r="BE61" s="369">
        <v>1</v>
      </c>
      <c r="BF61" s="434"/>
      <c r="BG61" s="435"/>
      <c r="BH61" s="436"/>
      <c r="BI61" s="433">
        <v>1</v>
      </c>
      <c r="BJ61" s="438"/>
      <c r="BK61" s="435"/>
      <c r="BL61" s="436"/>
      <c r="BM61" s="433"/>
      <c r="BN61" s="438"/>
      <c r="BO61" s="435"/>
      <c r="BP61" s="436"/>
      <c r="BQ61" s="433"/>
      <c r="BR61" s="438"/>
      <c r="BS61" s="435"/>
      <c r="BT61" s="436"/>
      <c r="BU61" s="433"/>
      <c r="BV61" s="438"/>
      <c r="BW61" s="435"/>
      <c r="BX61" s="436"/>
      <c r="BY61" s="433"/>
      <c r="BZ61" s="438"/>
      <c r="CA61" s="435"/>
      <c r="CB61" s="436"/>
      <c r="CC61" s="433"/>
      <c r="CD61" s="438"/>
      <c r="CE61" s="435"/>
      <c r="CF61" s="436"/>
      <c r="CG61" s="467"/>
      <c r="CH61" s="462">
        <v>3.54</v>
      </c>
      <c r="CI61" s="463">
        <v>3.54</v>
      </c>
      <c r="CJ61" s="470">
        <f>CT61</f>
        <v>3.54</v>
      </c>
      <c r="CK61" s="481">
        <f t="shared" si="3"/>
        <v>0</v>
      </c>
      <c r="CL61" s="482">
        <f t="shared" si="4"/>
        <v>0</v>
      </c>
      <c r="CM61" s="479"/>
      <c r="CN61" s="479"/>
      <c r="CO61" s="481"/>
      <c r="CP61" s="493">
        <f>3.5083687166+55000/2/100000</f>
        <v>3.7833687166</v>
      </c>
      <c r="CQ61" s="489"/>
      <c r="CR61" s="489"/>
      <c r="CS61" s="489"/>
      <c r="CT61" s="502">
        <v>3.54</v>
      </c>
      <c r="CU61" s="503"/>
    </row>
    <row r="62" s="199" customFormat="1" customHeight="1" outlineLevel="1" spans="1:99">
      <c r="A62" s="231">
        <v>9</v>
      </c>
      <c r="B62" s="229"/>
      <c r="C62" s="230"/>
      <c r="D62" s="225">
        <v>2</v>
      </c>
      <c r="E62" s="230"/>
      <c r="F62" s="230"/>
      <c r="G62" s="230"/>
      <c r="H62" s="230"/>
      <c r="I62" s="230"/>
      <c r="J62" s="230"/>
      <c r="K62" s="230"/>
      <c r="L62" s="252" t="s">
        <v>610</v>
      </c>
      <c r="M62" s="230"/>
      <c r="N62" s="230"/>
      <c r="O62" s="251" t="s">
        <v>477</v>
      </c>
      <c r="P62" s="230" t="s">
        <v>610</v>
      </c>
      <c r="Q62" s="251" t="s">
        <v>477</v>
      </c>
      <c r="R62" s="278"/>
      <c r="S62" s="275" t="s">
        <v>611</v>
      </c>
      <c r="T62" s="279"/>
      <c r="U62" s="280"/>
      <c r="V62" s="160" t="s">
        <v>480</v>
      </c>
      <c r="W62" s="283" t="s">
        <v>492</v>
      </c>
      <c r="X62" s="285"/>
      <c r="Y62" s="160" t="s">
        <v>493</v>
      </c>
      <c r="Z62" s="278"/>
      <c r="AA62" s="278"/>
      <c r="AB62" s="300" t="s">
        <v>484</v>
      </c>
      <c r="AC62" s="309">
        <v>0.005</v>
      </c>
      <c r="AD62" s="278"/>
      <c r="AE62" s="318"/>
      <c r="AF62" s="319"/>
      <c r="AG62" s="370">
        <v>0.5</v>
      </c>
      <c r="AH62" s="371"/>
      <c r="AI62" s="372"/>
      <c r="AJ62" s="373"/>
      <c r="AK62" s="369">
        <v>1</v>
      </c>
      <c r="AL62" s="375"/>
      <c r="AM62" s="372"/>
      <c r="AN62" s="373"/>
      <c r="AO62" s="369">
        <v>1</v>
      </c>
      <c r="AP62" s="375"/>
      <c r="AQ62" s="372"/>
      <c r="AR62" s="373"/>
      <c r="AS62" s="369">
        <v>1</v>
      </c>
      <c r="AT62" s="375"/>
      <c r="AU62" s="372"/>
      <c r="AV62" s="373"/>
      <c r="AW62" s="369">
        <v>1</v>
      </c>
      <c r="AX62" s="375"/>
      <c r="AY62" s="372"/>
      <c r="AZ62" s="373"/>
      <c r="BA62" s="369">
        <v>1</v>
      </c>
      <c r="BB62" s="375"/>
      <c r="BC62" s="372"/>
      <c r="BD62" s="373"/>
      <c r="BE62" s="369">
        <v>1</v>
      </c>
      <c r="BF62" s="371"/>
      <c r="BG62" s="372"/>
      <c r="BH62" s="373"/>
      <c r="BI62" s="369">
        <v>1</v>
      </c>
      <c r="BJ62" s="375"/>
      <c r="BK62" s="372"/>
      <c r="BL62" s="373"/>
      <c r="BM62" s="369"/>
      <c r="BN62" s="375"/>
      <c r="BO62" s="372"/>
      <c r="BP62" s="373"/>
      <c r="BQ62" s="369"/>
      <c r="BR62" s="375"/>
      <c r="BS62" s="372"/>
      <c r="BT62" s="373"/>
      <c r="BU62" s="369"/>
      <c r="BV62" s="375"/>
      <c r="BW62" s="372"/>
      <c r="BX62" s="373"/>
      <c r="BY62" s="369"/>
      <c r="BZ62" s="375"/>
      <c r="CA62" s="372"/>
      <c r="CB62" s="373"/>
      <c r="CC62" s="369"/>
      <c r="CD62" s="375"/>
      <c r="CE62" s="372"/>
      <c r="CF62" s="373"/>
      <c r="CG62" s="471"/>
      <c r="CH62" s="462">
        <v>0.055</v>
      </c>
      <c r="CI62" s="463">
        <v>0.16</v>
      </c>
      <c r="CJ62" s="470">
        <f>CO62</f>
        <v>0.0525</v>
      </c>
      <c r="CK62" s="481">
        <f t="shared" si="3"/>
        <v>-0.1075</v>
      </c>
      <c r="CL62" s="482">
        <f t="shared" si="4"/>
        <v>-0.671875</v>
      </c>
      <c r="CM62" s="479">
        <v>0.18</v>
      </c>
      <c r="CN62" s="479">
        <f>VLOOKUP(P62,[7]汇总!$B:$R,17,0)</f>
        <v>0.18</v>
      </c>
      <c r="CO62" s="483">
        <v>0.0525</v>
      </c>
      <c r="CP62" s="489"/>
      <c r="CQ62" s="489"/>
      <c r="CR62" s="489"/>
      <c r="CS62" s="489"/>
      <c r="CT62" s="489"/>
      <c r="CU62" s="501"/>
    </row>
    <row r="63" s="199" customFormat="1" customHeight="1" outlineLevel="1" spans="1:99">
      <c r="A63" s="231">
        <v>10</v>
      </c>
      <c r="B63" s="229"/>
      <c r="C63" s="230"/>
      <c r="D63" s="225">
        <v>2</v>
      </c>
      <c r="E63" s="230"/>
      <c r="F63" s="230"/>
      <c r="G63" s="230"/>
      <c r="H63" s="230"/>
      <c r="I63" s="230"/>
      <c r="J63" s="230"/>
      <c r="K63" s="230"/>
      <c r="L63" s="252" t="s">
        <v>612</v>
      </c>
      <c r="M63" s="230"/>
      <c r="N63" s="230"/>
      <c r="O63" s="251" t="s">
        <v>477</v>
      </c>
      <c r="P63" s="230" t="s">
        <v>612</v>
      </c>
      <c r="Q63" s="251" t="s">
        <v>477</v>
      </c>
      <c r="R63" s="278"/>
      <c r="S63" s="275" t="s">
        <v>613</v>
      </c>
      <c r="T63" s="279"/>
      <c r="U63" s="280"/>
      <c r="V63" s="160" t="s">
        <v>480</v>
      </c>
      <c r="W63" s="283" t="s">
        <v>509</v>
      </c>
      <c r="X63" s="285"/>
      <c r="Y63" s="278" t="s">
        <v>593</v>
      </c>
      <c r="Z63" s="278"/>
      <c r="AA63" s="278"/>
      <c r="AB63" s="300" t="s">
        <v>484</v>
      </c>
      <c r="AC63" s="309">
        <v>0.035</v>
      </c>
      <c r="AD63" s="278"/>
      <c r="AE63" s="318"/>
      <c r="AF63" s="319"/>
      <c r="AG63" s="370"/>
      <c r="AH63" s="371"/>
      <c r="AI63" s="372"/>
      <c r="AJ63" s="373"/>
      <c r="AK63" s="369">
        <v>1</v>
      </c>
      <c r="AL63" s="375"/>
      <c r="AM63" s="372"/>
      <c r="AN63" s="373"/>
      <c r="AO63" s="369">
        <v>1</v>
      </c>
      <c r="AP63" s="375"/>
      <c r="AQ63" s="372"/>
      <c r="AR63" s="373"/>
      <c r="AS63" s="369">
        <v>1</v>
      </c>
      <c r="AT63" s="375"/>
      <c r="AU63" s="372"/>
      <c r="AV63" s="373"/>
      <c r="AW63" s="369">
        <v>1</v>
      </c>
      <c r="AX63" s="375"/>
      <c r="AY63" s="372"/>
      <c r="AZ63" s="373"/>
      <c r="BA63" s="369">
        <v>1</v>
      </c>
      <c r="BB63" s="375"/>
      <c r="BC63" s="372"/>
      <c r="BD63" s="373"/>
      <c r="BE63" s="369">
        <v>1</v>
      </c>
      <c r="BF63" s="371"/>
      <c r="BG63" s="372"/>
      <c r="BH63" s="373"/>
      <c r="BI63" s="369">
        <v>1</v>
      </c>
      <c r="BJ63" s="375"/>
      <c r="BK63" s="372"/>
      <c r="BL63" s="373"/>
      <c r="BM63" s="369"/>
      <c r="BN63" s="375"/>
      <c r="BO63" s="372"/>
      <c r="BP63" s="373"/>
      <c r="BQ63" s="369"/>
      <c r="BR63" s="375"/>
      <c r="BS63" s="372"/>
      <c r="BT63" s="373"/>
      <c r="BU63" s="369"/>
      <c r="BV63" s="375"/>
      <c r="BW63" s="372"/>
      <c r="BX63" s="373"/>
      <c r="BY63" s="369"/>
      <c r="BZ63" s="375"/>
      <c r="CA63" s="372"/>
      <c r="CB63" s="373"/>
      <c r="CC63" s="369"/>
      <c r="CD63" s="375"/>
      <c r="CE63" s="372"/>
      <c r="CF63" s="373"/>
      <c r="CG63" s="471"/>
      <c r="CH63" s="462">
        <v>1.6</v>
      </c>
      <c r="CI63" s="463">
        <v>1.62</v>
      </c>
      <c r="CJ63" s="470">
        <v>1.6</v>
      </c>
      <c r="CK63" s="481">
        <f t="shared" si="3"/>
        <v>-0.02</v>
      </c>
      <c r="CL63" s="482">
        <f t="shared" si="4"/>
        <v>-0.0123456790123457</v>
      </c>
      <c r="CM63" s="479">
        <v>1.6</v>
      </c>
      <c r="CN63" s="494">
        <f>VLOOKUP(P63,[7]汇总!$B:$R,17,0)</f>
        <v>1.6</v>
      </c>
      <c r="CO63" s="481"/>
      <c r="CP63" s="489"/>
      <c r="CQ63" s="489"/>
      <c r="CR63" s="489"/>
      <c r="CS63" s="489"/>
      <c r="CT63" s="489"/>
      <c r="CU63" s="501"/>
    </row>
    <row r="64" s="200" customFormat="1" ht="20.1" customHeight="1" spans="1:134">
      <c r="A64" s="232" t="s">
        <v>614</v>
      </c>
      <c r="B64" s="233"/>
      <c r="C64" s="150"/>
      <c r="D64" s="150"/>
      <c r="E64" s="150"/>
      <c r="F64" s="233"/>
      <c r="G64" s="233"/>
      <c r="H64" s="233"/>
      <c r="I64" s="233"/>
      <c r="J64" s="233"/>
      <c r="K64" s="233"/>
      <c r="L64" s="233"/>
      <c r="M64" s="233"/>
      <c r="N64" s="233"/>
      <c r="O64" s="256"/>
      <c r="P64" s="257"/>
      <c r="Q64" s="233"/>
      <c r="R64" s="233"/>
      <c r="S64" s="233"/>
      <c r="T64" s="233"/>
      <c r="U64" s="233"/>
      <c r="V64" s="233"/>
      <c r="W64" s="286"/>
      <c r="X64" s="286"/>
      <c r="Y64" s="233"/>
      <c r="Z64" s="233"/>
      <c r="AA64" s="233"/>
      <c r="AB64" s="233"/>
      <c r="AC64" s="233"/>
      <c r="AD64" s="233"/>
      <c r="AE64" s="321"/>
      <c r="AF64" s="233"/>
      <c r="AG64" s="376"/>
      <c r="AH64" s="377"/>
      <c r="AI64" s="378"/>
      <c r="AJ64" s="379"/>
      <c r="AK64" s="380"/>
      <c r="AL64" s="381"/>
      <c r="AM64" s="378"/>
      <c r="AN64" s="379"/>
      <c r="AO64" s="396"/>
      <c r="AP64" s="381"/>
      <c r="AQ64" s="378"/>
      <c r="AR64" s="379"/>
      <c r="AS64" s="396"/>
      <c r="AT64" s="381"/>
      <c r="AU64" s="378"/>
      <c r="AV64" s="379"/>
      <c r="AW64" s="396"/>
      <c r="AX64" s="381"/>
      <c r="AY64" s="378"/>
      <c r="AZ64" s="379"/>
      <c r="BA64" s="396"/>
      <c r="BB64" s="381"/>
      <c r="BC64" s="378"/>
      <c r="BD64" s="379"/>
      <c r="BE64" s="379"/>
      <c r="BF64" s="439"/>
      <c r="BG64" s="440"/>
      <c r="BH64" s="441"/>
      <c r="BI64" s="442"/>
      <c r="BJ64" s="443"/>
      <c r="BK64" s="440"/>
      <c r="BL64" s="441"/>
      <c r="BM64" s="449"/>
      <c r="BN64" s="443"/>
      <c r="BO64" s="440"/>
      <c r="BP64" s="441"/>
      <c r="BQ64" s="449"/>
      <c r="BR64" s="443"/>
      <c r="BS64" s="440"/>
      <c r="BT64" s="441"/>
      <c r="BU64" s="449"/>
      <c r="BV64" s="443"/>
      <c r="BW64" s="440"/>
      <c r="BX64" s="441"/>
      <c r="BY64" s="449"/>
      <c r="BZ64" s="443"/>
      <c r="CA64" s="440"/>
      <c r="CB64" s="441"/>
      <c r="CC64" s="449"/>
      <c r="CD64" s="443"/>
      <c r="CE64" s="440"/>
      <c r="CF64" s="441"/>
      <c r="CG64" s="449"/>
      <c r="CH64" s="472"/>
      <c r="CI64" s="472"/>
      <c r="CJ64" s="473"/>
      <c r="CK64" s="472"/>
      <c r="CL64" s="472"/>
      <c r="CM64" s="495"/>
      <c r="CN64" s="495"/>
      <c r="CO64" s="496"/>
      <c r="CP64" s="496"/>
      <c r="CQ64" s="496"/>
      <c r="CR64" s="496"/>
      <c r="CS64" s="496"/>
      <c r="CT64" s="496"/>
      <c r="CU64" s="496"/>
      <c r="CV64" s="496"/>
      <c r="CW64" s="496"/>
      <c r="CX64" s="496"/>
      <c r="CY64" s="496"/>
      <c r="CZ64" s="496"/>
      <c r="DA64" s="496"/>
      <c r="DB64" s="496"/>
      <c r="DC64" s="496"/>
      <c r="DD64" s="496"/>
      <c r="DE64" s="496"/>
      <c r="DF64" s="496"/>
      <c r="DG64" s="496"/>
      <c r="DH64" s="496"/>
      <c r="DI64" s="496"/>
      <c r="DJ64" s="496"/>
      <c r="DK64" s="496"/>
      <c r="DL64" s="496"/>
      <c r="DM64" s="496"/>
      <c r="DN64" s="496"/>
      <c r="DO64" s="496"/>
      <c r="DP64" s="496"/>
      <c r="DQ64" s="496"/>
      <c r="DR64" s="496"/>
      <c r="DS64" s="496"/>
      <c r="DT64" s="496"/>
      <c r="DU64" s="496"/>
      <c r="DV64" s="496"/>
      <c r="DW64" s="496"/>
      <c r="DX64" s="496"/>
      <c r="DY64" s="496"/>
      <c r="DZ64" s="496"/>
      <c r="EA64" s="496"/>
      <c r="EB64" s="496"/>
      <c r="EC64" s="496"/>
      <c r="ED64" s="496"/>
    </row>
    <row r="65" s="201" customFormat="1" customHeight="1" spans="2:90"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504"/>
      <c r="M65" s="504"/>
      <c r="N65" s="504"/>
      <c r="O65" s="205"/>
      <c r="P65" s="505"/>
      <c r="S65" s="504"/>
      <c r="T65" s="504"/>
      <c r="W65" s="207"/>
      <c r="X65" s="207"/>
      <c r="AC65" s="208"/>
      <c r="AE65" s="506"/>
      <c r="AF65" s="504"/>
      <c r="AG65" s="201"/>
      <c r="BF65" s="507"/>
      <c r="BG65" s="507"/>
      <c r="BH65" s="507"/>
      <c r="BI65" s="507"/>
      <c r="BJ65" s="507"/>
      <c r="BK65" s="507"/>
      <c r="BL65" s="507"/>
      <c r="BM65" s="507"/>
      <c r="BN65" s="507"/>
      <c r="BO65" s="507"/>
      <c r="BP65" s="507"/>
      <c r="BQ65" s="507"/>
      <c r="BR65" s="507"/>
      <c r="BS65" s="507"/>
      <c r="BT65" s="507"/>
      <c r="BU65" s="507"/>
      <c r="BV65" s="507"/>
      <c r="BW65" s="507"/>
      <c r="BX65" s="507"/>
      <c r="BY65" s="507"/>
      <c r="BZ65" s="507"/>
      <c r="CA65" s="507"/>
      <c r="CB65" s="507"/>
      <c r="CC65" s="507"/>
      <c r="CD65" s="507"/>
      <c r="CE65" s="507"/>
      <c r="CF65" s="507"/>
      <c r="CG65" s="507"/>
      <c r="CH65" s="508"/>
      <c r="CI65" s="508"/>
      <c r="CJ65" s="509"/>
      <c r="CK65" s="508"/>
      <c r="CL65" s="508"/>
    </row>
    <row r="66" s="201" customFormat="1" customHeight="1" spans="2:90"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504"/>
      <c r="M66" s="504"/>
      <c r="N66" s="504"/>
      <c r="O66" s="205"/>
      <c r="P66" s="505"/>
      <c r="S66" s="504"/>
      <c r="T66" s="504"/>
      <c r="W66" s="207"/>
      <c r="X66" s="207"/>
      <c r="AC66" s="208"/>
      <c r="AE66" s="506"/>
      <c r="AF66" s="504"/>
      <c r="AG66" s="201"/>
      <c r="BF66" s="507"/>
      <c r="BG66" s="507"/>
      <c r="BH66" s="507"/>
      <c r="BI66" s="507"/>
      <c r="BJ66" s="507"/>
      <c r="BK66" s="507"/>
      <c r="BL66" s="507"/>
      <c r="BM66" s="507"/>
      <c r="BN66" s="507"/>
      <c r="BO66" s="507"/>
      <c r="BP66" s="507"/>
      <c r="BQ66" s="507"/>
      <c r="BR66" s="507"/>
      <c r="BS66" s="507"/>
      <c r="BT66" s="507"/>
      <c r="BU66" s="507"/>
      <c r="BV66" s="507"/>
      <c r="BW66" s="507"/>
      <c r="BX66" s="507"/>
      <c r="BY66" s="507"/>
      <c r="BZ66" s="507"/>
      <c r="CA66" s="507"/>
      <c r="CB66" s="507"/>
      <c r="CC66" s="507"/>
      <c r="CD66" s="507"/>
      <c r="CE66" s="507"/>
      <c r="CF66" s="507"/>
      <c r="CG66" s="507"/>
      <c r="CH66" s="508"/>
      <c r="CI66" s="508"/>
      <c r="CJ66" s="509"/>
      <c r="CK66" s="508"/>
      <c r="CL66" s="508"/>
    </row>
    <row r="67" s="201" customFormat="1" customHeight="1" spans="2:90"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504"/>
      <c r="M67" s="504"/>
      <c r="N67" s="504"/>
      <c r="O67" s="205"/>
      <c r="P67" s="505"/>
      <c r="S67" s="504"/>
      <c r="T67" s="504"/>
      <c r="W67" s="207"/>
      <c r="X67" s="207"/>
      <c r="AC67" s="208"/>
      <c r="AE67" s="506"/>
      <c r="AF67" s="504"/>
      <c r="AG67" s="201"/>
      <c r="BF67" s="507"/>
      <c r="BG67" s="507"/>
      <c r="BH67" s="507"/>
      <c r="BI67" s="507"/>
      <c r="BJ67" s="507"/>
      <c r="BK67" s="507"/>
      <c r="BL67" s="507"/>
      <c r="BM67" s="507"/>
      <c r="BN67" s="507"/>
      <c r="BO67" s="507"/>
      <c r="BP67" s="507"/>
      <c r="BQ67" s="507"/>
      <c r="BR67" s="507"/>
      <c r="BS67" s="507"/>
      <c r="BT67" s="507"/>
      <c r="BU67" s="507"/>
      <c r="BV67" s="507"/>
      <c r="BW67" s="507"/>
      <c r="BX67" s="507"/>
      <c r="BY67" s="507"/>
      <c r="BZ67" s="507"/>
      <c r="CA67" s="507"/>
      <c r="CB67" s="507"/>
      <c r="CC67" s="507"/>
      <c r="CD67" s="507"/>
      <c r="CE67" s="507"/>
      <c r="CF67" s="507"/>
      <c r="CG67" s="507"/>
      <c r="CH67" s="508"/>
      <c r="CI67" s="508"/>
      <c r="CJ67" s="509"/>
      <c r="CK67" s="508"/>
      <c r="CL67" s="508"/>
    </row>
    <row r="68" s="201" customFormat="1" customHeight="1" spans="2:90"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504"/>
      <c r="M68" s="504"/>
      <c r="N68" s="504"/>
      <c r="O68" s="205"/>
      <c r="P68" s="505"/>
      <c r="S68" s="504"/>
      <c r="T68" s="504"/>
      <c r="W68" s="207"/>
      <c r="X68" s="207"/>
      <c r="AC68" s="208"/>
      <c r="AE68" s="506"/>
      <c r="AF68" s="504"/>
      <c r="AG68" s="201"/>
      <c r="BF68" s="507"/>
      <c r="BG68" s="507"/>
      <c r="BH68" s="507"/>
      <c r="BI68" s="507"/>
      <c r="BJ68" s="507"/>
      <c r="BK68" s="507"/>
      <c r="BL68" s="507"/>
      <c r="BM68" s="507"/>
      <c r="BN68" s="507"/>
      <c r="BO68" s="507"/>
      <c r="BP68" s="507"/>
      <c r="BQ68" s="507"/>
      <c r="BR68" s="507"/>
      <c r="BS68" s="507"/>
      <c r="BT68" s="507"/>
      <c r="BU68" s="507"/>
      <c r="BV68" s="507"/>
      <c r="BW68" s="507"/>
      <c r="BX68" s="507"/>
      <c r="BY68" s="507"/>
      <c r="BZ68" s="507"/>
      <c r="CA68" s="507"/>
      <c r="CB68" s="507"/>
      <c r="CC68" s="507"/>
      <c r="CD68" s="507"/>
      <c r="CE68" s="507"/>
      <c r="CF68" s="507"/>
      <c r="CG68" s="507"/>
      <c r="CH68" s="508"/>
      <c r="CI68" s="508"/>
      <c r="CJ68" s="509"/>
      <c r="CK68" s="508"/>
      <c r="CL68" s="508"/>
    </row>
    <row r="69" s="201" customFormat="1" customHeight="1" spans="2:90"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504"/>
      <c r="M69" s="504"/>
      <c r="N69" s="504"/>
      <c r="O69" s="205"/>
      <c r="P69" s="505"/>
      <c r="S69" s="504"/>
      <c r="T69" s="504"/>
      <c r="W69" s="207"/>
      <c r="X69" s="207"/>
      <c r="AC69" s="208"/>
      <c r="AE69" s="506"/>
      <c r="AF69" s="504"/>
      <c r="AG69" s="201"/>
      <c r="BF69" s="507"/>
      <c r="BG69" s="507"/>
      <c r="BH69" s="507"/>
      <c r="BI69" s="507"/>
      <c r="BJ69" s="507"/>
      <c r="BK69" s="507"/>
      <c r="BL69" s="507"/>
      <c r="BM69" s="507"/>
      <c r="BN69" s="507"/>
      <c r="BO69" s="507"/>
      <c r="BP69" s="507"/>
      <c r="BQ69" s="507"/>
      <c r="BR69" s="507"/>
      <c r="BS69" s="507"/>
      <c r="BT69" s="507"/>
      <c r="BU69" s="507"/>
      <c r="BV69" s="507"/>
      <c r="BW69" s="507"/>
      <c r="BX69" s="507"/>
      <c r="BY69" s="507"/>
      <c r="BZ69" s="507"/>
      <c r="CA69" s="507"/>
      <c r="CB69" s="507"/>
      <c r="CC69" s="507"/>
      <c r="CD69" s="507"/>
      <c r="CE69" s="507"/>
      <c r="CF69" s="507"/>
      <c r="CG69" s="507"/>
      <c r="CH69" s="508"/>
      <c r="CI69" s="508"/>
      <c r="CJ69" s="509"/>
      <c r="CK69" s="508"/>
      <c r="CL69" s="508"/>
    </row>
    <row r="70" s="201" customFormat="1" customHeight="1" spans="2:90"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504"/>
      <c r="M70" s="504"/>
      <c r="N70" s="504"/>
      <c r="O70" s="205"/>
      <c r="P70" s="505"/>
      <c r="S70" s="504"/>
      <c r="T70" s="504"/>
      <c r="W70" s="207"/>
      <c r="X70" s="207"/>
      <c r="AC70" s="208"/>
      <c r="AE70" s="506"/>
      <c r="AF70" s="504"/>
      <c r="AG70" s="201"/>
      <c r="BF70" s="507"/>
      <c r="BG70" s="507"/>
      <c r="BH70" s="507"/>
      <c r="BI70" s="507"/>
      <c r="BJ70" s="507"/>
      <c r="BK70" s="507"/>
      <c r="BL70" s="507"/>
      <c r="BM70" s="507"/>
      <c r="BN70" s="507"/>
      <c r="BO70" s="507"/>
      <c r="BP70" s="507"/>
      <c r="BQ70" s="507"/>
      <c r="BR70" s="507"/>
      <c r="BS70" s="507"/>
      <c r="BT70" s="507"/>
      <c r="BU70" s="507"/>
      <c r="BV70" s="507"/>
      <c r="BW70" s="507"/>
      <c r="BX70" s="507"/>
      <c r="BY70" s="507"/>
      <c r="BZ70" s="507"/>
      <c r="CA70" s="507"/>
      <c r="CB70" s="507"/>
      <c r="CC70" s="507"/>
      <c r="CD70" s="507"/>
      <c r="CE70" s="507"/>
      <c r="CF70" s="507"/>
      <c r="CG70" s="507"/>
      <c r="CH70" s="508"/>
      <c r="CI70" s="508"/>
      <c r="CJ70" s="509"/>
      <c r="CK70" s="508"/>
      <c r="CL70" s="508"/>
    </row>
    <row r="71" s="201" customFormat="1" customHeight="1" spans="2:90"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504"/>
      <c r="M71" s="504"/>
      <c r="N71" s="504"/>
      <c r="O71" s="205"/>
      <c r="P71" s="505"/>
      <c r="S71" s="504"/>
      <c r="T71" s="504"/>
      <c r="W71" s="207"/>
      <c r="X71" s="207"/>
      <c r="AC71" s="208"/>
      <c r="AE71" s="506"/>
      <c r="AF71" s="504"/>
      <c r="AG71" s="201"/>
      <c r="BF71" s="507"/>
      <c r="BG71" s="507"/>
      <c r="BH71" s="507"/>
      <c r="BI71" s="507"/>
      <c r="BJ71" s="507"/>
      <c r="BK71" s="507"/>
      <c r="BL71" s="507"/>
      <c r="BM71" s="507"/>
      <c r="BN71" s="507"/>
      <c r="BO71" s="507"/>
      <c r="BP71" s="507"/>
      <c r="BQ71" s="507"/>
      <c r="BR71" s="507"/>
      <c r="BS71" s="507"/>
      <c r="BT71" s="507"/>
      <c r="BU71" s="507"/>
      <c r="BV71" s="507"/>
      <c r="BW71" s="507"/>
      <c r="BX71" s="507"/>
      <c r="BY71" s="507"/>
      <c r="BZ71" s="507"/>
      <c r="CA71" s="507"/>
      <c r="CB71" s="507"/>
      <c r="CC71" s="507"/>
      <c r="CD71" s="507"/>
      <c r="CE71" s="507"/>
      <c r="CF71" s="507"/>
      <c r="CG71" s="507"/>
      <c r="CH71" s="508"/>
      <c r="CI71" s="508"/>
      <c r="CJ71" s="509"/>
      <c r="CK71" s="508"/>
      <c r="CL71" s="508"/>
    </row>
    <row r="72" s="201" customFormat="1" customHeight="1" spans="2:90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504"/>
      <c r="M72" s="504"/>
      <c r="N72" s="504"/>
      <c r="O72" s="205"/>
      <c r="P72" s="505"/>
      <c r="S72" s="504"/>
      <c r="T72" s="504"/>
      <c r="W72" s="207"/>
      <c r="X72" s="207"/>
      <c r="AC72" s="208"/>
      <c r="AE72" s="506"/>
      <c r="AF72" s="504"/>
      <c r="AG72" s="201"/>
      <c r="BF72" s="507"/>
      <c r="BG72" s="507"/>
      <c r="BH72" s="507"/>
      <c r="BI72" s="507"/>
      <c r="BJ72" s="507"/>
      <c r="BK72" s="507"/>
      <c r="BL72" s="507"/>
      <c r="BM72" s="507"/>
      <c r="BN72" s="507"/>
      <c r="BO72" s="507"/>
      <c r="BP72" s="507"/>
      <c r="BQ72" s="507"/>
      <c r="BR72" s="507"/>
      <c r="BS72" s="507"/>
      <c r="BT72" s="507"/>
      <c r="BU72" s="507"/>
      <c r="BV72" s="507"/>
      <c r="BW72" s="507"/>
      <c r="BX72" s="507"/>
      <c r="BY72" s="507"/>
      <c r="BZ72" s="507"/>
      <c r="CA72" s="507"/>
      <c r="CB72" s="507"/>
      <c r="CC72" s="507"/>
      <c r="CD72" s="507"/>
      <c r="CE72" s="507"/>
      <c r="CF72" s="507"/>
      <c r="CG72" s="507"/>
      <c r="CH72" s="508"/>
      <c r="CI72" s="508"/>
      <c r="CJ72" s="509"/>
      <c r="CK72" s="508"/>
      <c r="CL72" s="508"/>
    </row>
    <row r="73" s="201" customFormat="1" customHeight="1" spans="2:90"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504"/>
      <c r="M73" s="504"/>
      <c r="N73" s="504"/>
      <c r="O73" s="205"/>
      <c r="P73" s="505"/>
      <c r="S73" s="504"/>
      <c r="T73" s="504"/>
      <c r="W73" s="207"/>
      <c r="X73" s="207"/>
      <c r="AC73" s="208"/>
      <c r="AE73" s="506"/>
      <c r="AF73" s="504"/>
      <c r="AG73" s="201"/>
      <c r="BF73" s="507"/>
      <c r="BG73" s="507"/>
      <c r="BH73" s="507"/>
      <c r="BI73" s="507"/>
      <c r="BJ73" s="507"/>
      <c r="BK73" s="507"/>
      <c r="BL73" s="507"/>
      <c r="BM73" s="507"/>
      <c r="BN73" s="507"/>
      <c r="BO73" s="507"/>
      <c r="BP73" s="507"/>
      <c r="BQ73" s="507"/>
      <c r="BR73" s="507"/>
      <c r="BS73" s="507"/>
      <c r="BT73" s="507"/>
      <c r="BU73" s="507"/>
      <c r="BV73" s="507"/>
      <c r="BW73" s="507"/>
      <c r="BX73" s="507"/>
      <c r="BY73" s="507"/>
      <c r="BZ73" s="507"/>
      <c r="CA73" s="507"/>
      <c r="CB73" s="507"/>
      <c r="CC73" s="507"/>
      <c r="CD73" s="507"/>
      <c r="CE73" s="507"/>
      <c r="CF73" s="507"/>
      <c r="CG73" s="507"/>
      <c r="CH73" s="508"/>
      <c r="CI73" s="508"/>
      <c r="CJ73" s="509"/>
      <c r="CK73" s="508"/>
      <c r="CL73" s="508"/>
    </row>
    <row r="74" s="201" customFormat="1" customHeight="1" spans="2:90"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504"/>
      <c r="M74" s="504"/>
      <c r="N74" s="504"/>
      <c r="O74" s="205"/>
      <c r="P74" s="505"/>
      <c r="S74" s="504"/>
      <c r="T74" s="504"/>
      <c r="W74" s="207"/>
      <c r="X74" s="207"/>
      <c r="AC74" s="208"/>
      <c r="AE74" s="506"/>
      <c r="AF74" s="504"/>
      <c r="AG74" s="201"/>
      <c r="BF74" s="507"/>
      <c r="BG74" s="507"/>
      <c r="BH74" s="507"/>
      <c r="BI74" s="507"/>
      <c r="BJ74" s="507"/>
      <c r="BK74" s="507"/>
      <c r="BL74" s="507"/>
      <c r="BM74" s="507"/>
      <c r="BN74" s="507"/>
      <c r="BO74" s="507"/>
      <c r="BP74" s="507"/>
      <c r="BQ74" s="507"/>
      <c r="BR74" s="507"/>
      <c r="BS74" s="507"/>
      <c r="BT74" s="507"/>
      <c r="BU74" s="507"/>
      <c r="BV74" s="507"/>
      <c r="BW74" s="507"/>
      <c r="BX74" s="507"/>
      <c r="BY74" s="507"/>
      <c r="BZ74" s="507"/>
      <c r="CA74" s="507"/>
      <c r="CB74" s="507"/>
      <c r="CC74" s="507"/>
      <c r="CD74" s="507"/>
      <c r="CE74" s="507"/>
      <c r="CF74" s="507"/>
      <c r="CG74" s="507"/>
      <c r="CH74" s="508"/>
      <c r="CI74" s="508"/>
      <c r="CJ74" s="509"/>
      <c r="CK74" s="508"/>
      <c r="CL74" s="508"/>
    </row>
    <row r="75" s="201" customFormat="1" customHeight="1" spans="2:90"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504"/>
      <c r="M75" s="504"/>
      <c r="N75" s="504"/>
      <c r="O75" s="205"/>
      <c r="P75" s="505"/>
      <c r="S75" s="504"/>
      <c r="T75" s="504"/>
      <c r="W75" s="207"/>
      <c r="X75" s="207"/>
      <c r="AC75" s="208"/>
      <c r="AE75" s="506"/>
      <c r="AF75" s="504"/>
      <c r="AG75" s="201"/>
      <c r="BF75" s="507"/>
      <c r="BG75" s="507"/>
      <c r="BH75" s="507"/>
      <c r="BI75" s="507"/>
      <c r="BJ75" s="507"/>
      <c r="BK75" s="507"/>
      <c r="BL75" s="507"/>
      <c r="BM75" s="507"/>
      <c r="BN75" s="507"/>
      <c r="BO75" s="507"/>
      <c r="BP75" s="507"/>
      <c r="BQ75" s="507"/>
      <c r="BR75" s="507"/>
      <c r="BS75" s="507"/>
      <c r="BT75" s="507"/>
      <c r="BU75" s="507"/>
      <c r="BV75" s="507"/>
      <c r="BW75" s="507"/>
      <c r="BX75" s="507"/>
      <c r="BY75" s="507"/>
      <c r="BZ75" s="507"/>
      <c r="CA75" s="507"/>
      <c r="CB75" s="507"/>
      <c r="CC75" s="507"/>
      <c r="CD75" s="507"/>
      <c r="CE75" s="507"/>
      <c r="CF75" s="507"/>
      <c r="CG75" s="507"/>
      <c r="CH75" s="508"/>
      <c r="CI75" s="508"/>
      <c r="CJ75" s="509"/>
      <c r="CK75" s="508"/>
      <c r="CL75" s="508"/>
    </row>
    <row r="76" s="201" customFormat="1" customHeight="1" spans="2:90"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504"/>
      <c r="M76" s="504"/>
      <c r="N76" s="504"/>
      <c r="O76" s="205"/>
      <c r="P76" s="505"/>
      <c r="S76" s="504"/>
      <c r="T76" s="504"/>
      <c r="W76" s="207"/>
      <c r="X76" s="207"/>
      <c r="AC76" s="208"/>
      <c r="AE76" s="506"/>
      <c r="AF76" s="504"/>
      <c r="AG76" s="201"/>
      <c r="BF76" s="507"/>
      <c r="BG76" s="507"/>
      <c r="BH76" s="507"/>
      <c r="BI76" s="507"/>
      <c r="BJ76" s="507"/>
      <c r="BK76" s="507"/>
      <c r="BL76" s="507"/>
      <c r="BM76" s="507"/>
      <c r="BN76" s="507"/>
      <c r="BO76" s="507"/>
      <c r="BP76" s="507"/>
      <c r="BQ76" s="507"/>
      <c r="BR76" s="507"/>
      <c r="BS76" s="507"/>
      <c r="BT76" s="507"/>
      <c r="BU76" s="507"/>
      <c r="BV76" s="507"/>
      <c r="BW76" s="507"/>
      <c r="BX76" s="507"/>
      <c r="BY76" s="507"/>
      <c r="BZ76" s="507"/>
      <c r="CA76" s="507"/>
      <c r="CB76" s="507"/>
      <c r="CC76" s="507"/>
      <c r="CD76" s="507"/>
      <c r="CE76" s="507"/>
      <c r="CF76" s="507"/>
      <c r="CG76" s="507"/>
      <c r="CH76" s="508"/>
      <c r="CI76" s="508"/>
      <c r="CJ76" s="509"/>
      <c r="CK76" s="508"/>
      <c r="CL76" s="508"/>
    </row>
    <row r="77" s="201" customFormat="1" customHeight="1" spans="2:90"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504"/>
      <c r="M77" s="504"/>
      <c r="N77" s="504"/>
      <c r="O77" s="205"/>
      <c r="P77" s="505"/>
      <c r="S77" s="504"/>
      <c r="T77" s="504"/>
      <c r="W77" s="207"/>
      <c r="X77" s="207"/>
      <c r="AC77" s="208"/>
      <c r="AE77" s="506"/>
      <c r="AF77" s="504"/>
      <c r="AG77" s="201"/>
      <c r="BF77" s="507"/>
      <c r="BG77" s="507"/>
      <c r="BH77" s="507"/>
      <c r="BI77" s="507"/>
      <c r="BJ77" s="507"/>
      <c r="BK77" s="507"/>
      <c r="BL77" s="507"/>
      <c r="BM77" s="507"/>
      <c r="BN77" s="507"/>
      <c r="BO77" s="507"/>
      <c r="BP77" s="507"/>
      <c r="BQ77" s="507"/>
      <c r="BR77" s="507"/>
      <c r="BS77" s="507"/>
      <c r="BT77" s="507"/>
      <c r="BU77" s="507"/>
      <c r="BV77" s="507"/>
      <c r="BW77" s="507"/>
      <c r="BX77" s="507"/>
      <c r="BY77" s="507"/>
      <c r="BZ77" s="507"/>
      <c r="CA77" s="507"/>
      <c r="CB77" s="507"/>
      <c r="CC77" s="507"/>
      <c r="CD77" s="507"/>
      <c r="CE77" s="507"/>
      <c r="CF77" s="507"/>
      <c r="CG77" s="507"/>
      <c r="CH77" s="508"/>
      <c r="CI77" s="508"/>
      <c r="CJ77" s="509"/>
      <c r="CK77" s="508"/>
      <c r="CL77" s="508"/>
    </row>
    <row r="78" s="201" customFormat="1" customHeight="1" spans="2:90"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504"/>
      <c r="M78" s="504"/>
      <c r="N78" s="504"/>
      <c r="O78" s="205"/>
      <c r="P78" s="505"/>
      <c r="S78" s="504"/>
      <c r="T78" s="504"/>
      <c r="W78" s="207"/>
      <c r="X78" s="207"/>
      <c r="AC78" s="208"/>
      <c r="AE78" s="506"/>
      <c r="AF78" s="504"/>
      <c r="AG78" s="201"/>
      <c r="BF78" s="507"/>
      <c r="BG78" s="507"/>
      <c r="BH78" s="507"/>
      <c r="BI78" s="507"/>
      <c r="BJ78" s="507"/>
      <c r="BK78" s="507"/>
      <c r="BL78" s="507"/>
      <c r="BM78" s="507"/>
      <c r="BN78" s="507"/>
      <c r="BO78" s="507"/>
      <c r="BP78" s="507"/>
      <c r="BQ78" s="507"/>
      <c r="BR78" s="507"/>
      <c r="BS78" s="507"/>
      <c r="BT78" s="507"/>
      <c r="BU78" s="507"/>
      <c r="BV78" s="507"/>
      <c r="BW78" s="507"/>
      <c r="BX78" s="507"/>
      <c r="BY78" s="507"/>
      <c r="BZ78" s="507"/>
      <c r="CA78" s="507"/>
      <c r="CB78" s="507"/>
      <c r="CC78" s="507"/>
      <c r="CD78" s="507"/>
      <c r="CE78" s="507"/>
      <c r="CF78" s="507"/>
      <c r="CG78" s="507"/>
      <c r="CH78" s="508"/>
      <c r="CI78" s="508"/>
      <c r="CJ78" s="509"/>
      <c r="CK78" s="508"/>
      <c r="CL78" s="508"/>
    </row>
    <row r="79" s="201" customFormat="1" customHeight="1" spans="2:90"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504"/>
      <c r="M79" s="504"/>
      <c r="N79" s="504"/>
      <c r="O79" s="205"/>
      <c r="P79" s="505"/>
      <c r="S79" s="504"/>
      <c r="T79" s="504"/>
      <c r="W79" s="207"/>
      <c r="X79" s="207"/>
      <c r="AC79" s="208"/>
      <c r="AE79" s="506"/>
      <c r="AF79" s="504"/>
      <c r="AG79" s="201"/>
      <c r="BF79" s="507"/>
      <c r="BG79" s="507"/>
      <c r="BH79" s="507"/>
      <c r="BI79" s="507"/>
      <c r="BJ79" s="507"/>
      <c r="BK79" s="507"/>
      <c r="BL79" s="507"/>
      <c r="BM79" s="507"/>
      <c r="BN79" s="507"/>
      <c r="BO79" s="507"/>
      <c r="BP79" s="507"/>
      <c r="BQ79" s="507"/>
      <c r="BR79" s="507"/>
      <c r="BS79" s="507"/>
      <c r="BT79" s="507"/>
      <c r="BU79" s="507"/>
      <c r="BV79" s="507"/>
      <c r="BW79" s="507"/>
      <c r="BX79" s="507"/>
      <c r="BY79" s="507"/>
      <c r="BZ79" s="507"/>
      <c r="CA79" s="507"/>
      <c r="CB79" s="507"/>
      <c r="CC79" s="507"/>
      <c r="CD79" s="507"/>
      <c r="CE79" s="507"/>
      <c r="CF79" s="507"/>
      <c r="CG79" s="507"/>
      <c r="CH79" s="508"/>
      <c r="CI79" s="508"/>
      <c r="CJ79" s="509"/>
      <c r="CK79" s="508"/>
      <c r="CL79" s="508"/>
    </row>
  </sheetData>
  <sheetProtection insertRows="0" insertColumns="0" deleteRows="0" autoFilter="0"/>
  <autoFilter xmlns:etc="http://www.wps.cn/officeDocument/2017/etCustomData" ref="A16:EF64" etc:filterBottomFollowUsedRange="0">
    <extLst/>
  </autoFilter>
  <mergeCells count="130">
    <mergeCell ref="AH3:AK3"/>
    <mergeCell ref="AL3:AM3"/>
    <mergeCell ref="AP3:AS3"/>
    <mergeCell ref="AT3:AW3"/>
    <mergeCell ref="AX3:BA3"/>
    <mergeCell ref="BD3:BE3"/>
    <mergeCell ref="BF3:BI3"/>
    <mergeCell ref="BJ3:BM3"/>
    <mergeCell ref="BN3:BQ3"/>
    <mergeCell ref="BR3:BU3"/>
    <mergeCell ref="BV3:BY3"/>
    <mergeCell ref="BZ3:CC3"/>
    <mergeCell ref="CD3:CG3"/>
    <mergeCell ref="AH4:AK4"/>
    <mergeCell ref="AL4:AM4"/>
    <mergeCell ref="AP4:AS4"/>
    <mergeCell ref="AT4:AW4"/>
    <mergeCell ref="AX4:BA4"/>
    <mergeCell ref="BD4:BE4"/>
    <mergeCell ref="BF4:BI4"/>
    <mergeCell ref="BJ4:BM4"/>
    <mergeCell ref="BN4:BQ4"/>
    <mergeCell ref="BR4:BU4"/>
    <mergeCell ref="BV4:BY4"/>
    <mergeCell ref="BZ4:CC4"/>
    <mergeCell ref="CD4:CG4"/>
    <mergeCell ref="AH5:AK5"/>
    <mergeCell ref="AL5:AO5"/>
    <mergeCell ref="AP5:AS5"/>
    <mergeCell ref="AT5:AW5"/>
    <mergeCell ref="AX5:BA5"/>
    <mergeCell ref="BB5:BE5"/>
    <mergeCell ref="BF5:BI5"/>
    <mergeCell ref="BJ5:BM5"/>
    <mergeCell ref="BN5:BQ5"/>
    <mergeCell ref="BR5:BU5"/>
    <mergeCell ref="BV5:BY5"/>
    <mergeCell ref="BZ5:CC5"/>
    <mergeCell ref="CD5:CG5"/>
    <mergeCell ref="AH6:AK6"/>
    <mergeCell ref="AL6:AO6"/>
    <mergeCell ref="AP6:AS6"/>
    <mergeCell ref="AT6:AW6"/>
    <mergeCell ref="AX6:BA6"/>
    <mergeCell ref="BB6:BE6"/>
    <mergeCell ref="BF6:BI6"/>
    <mergeCell ref="BJ6:BM6"/>
    <mergeCell ref="BN6:BQ6"/>
    <mergeCell ref="BR6:BU6"/>
    <mergeCell ref="BV6:BY6"/>
    <mergeCell ref="BZ6:CC6"/>
    <mergeCell ref="CD6:CG6"/>
    <mergeCell ref="AH7:AK7"/>
    <mergeCell ref="AL7:AO7"/>
    <mergeCell ref="AP7:AS7"/>
    <mergeCell ref="AT7:AW7"/>
    <mergeCell ref="AX7:BA7"/>
    <mergeCell ref="BB7:BE7"/>
    <mergeCell ref="BF7:BI7"/>
    <mergeCell ref="BJ7:BM7"/>
    <mergeCell ref="BN7:BQ7"/>
    <mergeCell ref="BR7:BU7"/>
    <mergeCell ref="BV7:BY7"/>
    <mergeCell ref="BZ7:CC7"/>
    <mergeCell ref="CD7:CG7"/>
    <mergeCell ref="AH8:AK8"/>
    <mergeCell ref="AL8:AO8"/>
    <mergeCell ref="AP8:AS8"/>
    <mergeCell ref="AT8:AW8"/>
    <mergeCell ref="AX8:BA8"/>
    <mergeCell ref="BB8:BE8"/>
    <mergeCell ref="BF8:BI8"/>
    <mergeCell ref="BJ8:BM8"/>
    <mergeCell ref="BN8:BQ8"/>
    <mergeCell ref="BR8:BU8"/>
    <mergeCell ref="BV8:BY8"/>
    <mergeCell ref="BZ8:CC8"/>
    <mergeCell ref="CD8:CG8"/>
    <mergeCell ref="AH9:AK9"/>
    <mergeCell ref="AL9:AO9"/>
    <mergeCell ref="AP9:AS9"/>
    <mergeCell ref="AT9:AW9"/>
    <mergeCell ref="AX9:BA9"/>
    <mergeCell ref="BB9:BE9"/>
    <mergeCell ref="BF9:BI9"/>
    <mergeCell ref="BJ9:BM9"/>
    <mergeCell ref="BN9:BQ9"/>
    <mergeCell ref="BR9:BU9"/>
    <mergeCell ref="BV9:BY9"/>
    <mergeCell ref="BZ9:CC9"/>
    <mergeCell ref="CD9:CG9"/>
    <mergeCell ref="AH10:AK10"/>
    <mergeCell ref="AL10:AO10"/>
    <mergeCell ref="AP10:AS10"/>
    <mergeCell ref="AT10:AW10"/>
    <mergeCell ref="AX10:BA10"/>
    <mergeCell ref="BB10:BE10"/>
    <mergeCell ref="BF10:BI10"/>
    <mergeCell ref="BJ10:BM10"/>
    <mergeCell ref="BN10:BQ10"/>
    <mergeCell ref="BR10:BU10"/>
    <mergeCell ref="BV10:BY10"/>
    <mergeCell ref="BZ10:CC10"/>
    <mergeCell ref="CD10:CG10"/>
    <mergeCell ref="AH11:AK11"/>
    <mergeCell ref="AL11:AO11"/>
    <mergeCell ref="AP11:AS11"/>
    <mergeCell ref="AT11:AW11"/>
    <mergeCell ref="AX11:BA11"/>
    <mergeCell ref="BB11:BE11"/>
    <mergeCell ref="BF11:BI11"/>
    <mergeCell ref="BJ11:BM11"/>
    <mergeCell ref="BN11:BQ11"/>
    <mergeCell ref="BR11:BU11"/>
    <mergeCell ref="BV11:BY11"/>
    <mergeCell ref="BZ11:CC11"/>
    <mergeCell ref="CD11:CG11"/>
    <mergeCell ref="AH12:AK12"/>
    <mergeCell ref="AL12:AO12"/>
    <mergeCell ref="AP12:AS12"/>
    <mergeCell ref="AT12:AW12"/>
    <mergeCell ref="AX12:BA12"/>
    <mergeCell ref="BB12:BE12"/>
    <mergeCell ref="BF12:BI12"/>
    <mergeCell ref="BV12:CG12"/>
    <mergeCell ref="B14:K14"/>
    <mergeCell ref="CH15:CI15"/>
    <mergeCell ref="CM15:CU15"/>
    <mergeCell ref="A11:K13"/>
    <mergeCell ref="L11:S13"/>
  </mergeCells>
  <conditionalFormatting sqref="P$1:P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14"/>
  <sheetViews>
    <sheetView zoomScale="160" zoomScaleNormal="160" workbookViewId="0">
      <selection activeCell="C20" sqref="C20"/>
    </sheetView>
  </sheetViews>
  <sheetFormatPr defaultColWidth="9" defaultRowHeight="15.6" outlineLevelCol="2"/>
  <cols>
    <col min="2" max="2" width="27.625" customWidth="1"/>
    <col min="3" max="3" width="32.125" customWidth="1"/>
  </cols>
  <sheetData>
    <row r="3" spans="2:3">
      <c r="B3" s="150" t="s">
        <v>615</v>
      </c>
      <c r="C3" s="194" t="s">
        <v>616</v>
      </c>
    </row>
    <row r="4" spans="2:3">
      <c r="B4" s="150" t="s">
        <v>617</v>
      </c>
      <c r="C4" s="195" t="s">
        <v>618</v>
      </c>
    </row>
    <row r="5" spans="2:3">
      <c r="B5" s="150" t="s">
        <v>619</v>
      </c>
      <c r="C5" s="195" t="s">
        <v>620</v>
      </c>
    </row>
    <row r="6" spans="2:3">
      <c r="B6" s="150" t="s">
        <v>621</v>
      </c>
      <c r="C6" s="195" t="s">
        <v>622</v>
      </c>
    </row>
    <row r="7" spans="2:3">
      <c r="B7" s="150" t="s">
        <v>623</v>
      </c>
      <c r="C7" s="194" t="s">
        <v>624</v>
      </c>
    </row>
    <row r="8" spans="2:3">
      <c r="B8" s="150" t="s">
        <v>625</v>
      </c>
      <c r="C8" s="195" t="s">
        <v>626</v>
      </c>
    </row>
    <row r="9" spans="2:3">
      <c r="B9" s="150" t="s">
        <v>627</v>
      </c>
      <c r="C9" s="195" t="s">
        <v>628</v>
      </c>
    </row>
    <row r="10" spans="2:3">
      <c r="B10" s="150" t="s">
        <v>629</v>
      </c>
      <c r="C10" s="195" t="s">
        <v>630</v>
      </c>
    </row>
    <row r="11" spans="2:3">
      <c r="B11" s="150" t="s">
        <v>631</v>
      </c>
      <c r="C11" s="194" t="s">
        <v>632</v>
      </c>
    </row>
    <row r="12" spans="2:3">
      <c r="B12" s="150" t="s">
        <v>633</v>
      </c>
      <c r="C12" s="195" t="s">
        <v>634</v>
      </c>
    </row>
    <row r="13" spans="2:3">
      <c r="B13" s="150" t="s">
        <v>635</v>
      </c>
      <c r="C13" s="195" t="s">
        <v>636</v>
      </c>
    </row>
    <row r="14" spans="2:3">
      <c r="B14" s="150" t="s">
        <v>637</v>
      </c>
      <c r="C14" s="195" t="s">
        <v>638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189"/>
  <sheetViews>
    <sheetView zoomScale="85" zoomScaleNormal="85" topLeftCell="C1" workbookViewId="0">
      <pane xSplit="6" ySplit="7" topLeftCell="I8" activePane="bottomRight" state="frozen"/>
      <selection/>
      <selection pane="topRight"/>
      <selection pane="bottomLeft"/>
      <selection pane="bottomRight" activeCell="K76" sqref="K76"/>
    </sheetView>
  </sheetViews>
  <sheetFormatPr defaultColWidth="9" defaultRowHeight="50.1" customHeight="1"/>
  <cols>
    <col min="1" max="1" width="5.625" style="51" customWidth="1"/>
    <col min="2" max="3" width="19.625" style="52" customWidth="1"/>
    <col min="4" max="4" width="44.75" style="53" customWidth="1"/>
    <col min="5" max="5" width="20.625" style="53" customWidth="1"/>
    <col min="6" max="6" width="10.625" style="51" customWidth="1"/>
    <col min="7" max="7" width="15.125" style="54" customWidth="1"/>
    <col min="8" max="8" width="20.625" style="51" customWidth="1"/>
    <col min="9" max="60" width="5.125" style="51" customWidth="1"/>
    <col min="61" max="16384" width="9" style="51"/>
  </cols>
  <sheetData>
    <row r="1" ht="16.5" customHeight="1" spans="9:60"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122"/>
      <c r="Y1" s="122"/>
      <c r="Z1" s="122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122"/>
      <c r="AW1" s="122"/>
      <c r="AX1" s="122"/>
      <c r="AY1" s="54"/>
      <c r="AZ1" s="54"/>
      <c r="BA1" s="54"/>
      <c r="BB1" s="54"/>
      <c r="BC1" s="54"/>
      <c r="BD1" s="54"/>
      <c r="BE1" s="54"/>
      <c r="BF1" s="54"/>
      <c r="BG1" s="54"/>
      <c r="BH1" s="54"/>
    </row>
    <row r="2" ht="33.75" customHeight="1" spans="1:60">
      <c r="A2" s="55"/>
      <c r="B2" s="56" t="s">
        <v>639</v>
      </c>
      <c r="C2" s="56"/>
      <c r="D2" s="56"/>
      <c r="E2" s="56"/>
      <c r="F2" s="56"/>
      <c r="G2" s="56"/>
      <c r="H2" s="57"/>
      <c r="I2" s="88" t="s">
        <v>640</v>
      </c>
      <c r="J2" s="89"/>
      <c r="K2" s="90"/>
      <c r="L2" s="91"/>
      <c r="M2" s="88" t="s">
        <v>640</v>
      </c>
      <c r="N2" s="89"/>
      <c r="O2" s="90"/>
      <c r="P2" s="91"/>
      <c r="Q2" s="88" t="s">
        <v>640</v>
      </c>
      <c r="R2" s="89"/>
      <c r="S2" s="90"/>
      <c r="T2" s="91"/>
      <c r="U2" s="88" t="s">
        <v>641</v>
      </c>
      <c r="V2" s="89"/>
      <c r="W2" s="90"/>
      <c r="X2" s="91"/>
      <c r="Y2" s="88" t="s">
        <v>641</v>
      </c>
      <c r="Z2" s="89"/>
      <c r="AA2" s="90"/>
      <c r="AB2" s="91"/>
      <c r="AC2" s="88" t="s">
        <v>642</v>
      </c>
      <c r="AD2" s="89"/>
      <c r="AE2" s="90"/>
      <c r="AF2" s="91"/>
      <c r="AG2" s="88" t="s">
        <v>642</v>
      </c>
      <c r="AH2" s="89"/>
      <c r="AI2" s="90"/>
      <c r="AJ2" s="91"/>
      <c r="AK2" s="88" t="s">
        <v>643</v>
      </c>
      <c r="AL2" s="89"/>
      <c r="AM2" s="90"/>
      <c r="AN2" s="91"/>
      <c r="AO2" s="88" t="s">
        <v>643</v>
      </c>
      <c r="AP2" s="89"/>
      <c r="AQ2" s="90"/>
      <c r="AR2" s="91"/>
      <c r="AS2" s="88" t="s">
        <v>644</v>
      </c>
      <c r="AT2" s="89"/>
      <c r="AU2" s="90"/>
      <c r="AV2" s="91"/>
      <c r="AW2" s="88" t="s">
        <v>644</v>
      </c>
      <c r="AX2" s="89"/>
      <c r="AY2" s="90"/>
      <c r="AZ2" s="91"/>
      <c r="BA2" s="88" t="s">
        <v>645</v>
      </c>
      <c r="BB2" s="89"/>
      <c r="BC2" s="90"/>
      <c r="BD2" s="91"/>
      <c r="BE2" s="88" t="s">
        <v>645</v>
      </c>
      <c r="BF2" s="89"/>
      <c r="BG2" s="90"/>
      <c r="BH2" s="91"/>
    </row>
    <row r="3" ht="24" customHeight="1" spans="1:60">
      <c r="A3" s="58"/>
      <c r="B3" s="59"/>
      <c r="C3" s="59"/>
      <c r="D3" s="59"/>
      <c r="E3" s="59"/>
      <c r="F3" s="59"/>
      <c r="G3" s="59"/>
      <c r="H3" s="60"/>
      <c r="I3" s="88" t="s">
        <v>239</v>
      </c>
      <c r="J3" s="89"/>
      <c r="K3" s="90"/>
      <c r="L3" s="91"/>
      <c r="M3" s="88" t="s">
        <v>239</v>
      </c>
      <c r="N3" s="89"/>
      <c r="O3" s="90"/>
      <c r="P3" s="91"/>
      <c r="Q3" s="88" t="s">
        <v>239</v>
      </c>
      <c r="R3" s="89"/>
      <c r="S3" s="90"/>
      <c r="T3" s="91"/>
      <c r="U3" s="88" t="s">
        <v>250</v>
      </c>
      <c r="V3" s="89"/>
      <c r="W3" s="90"/>
      <c r="X3" s="91"/>
      <c r="Y3" s="88" t="s">
        <v>250</v>
      </c>
      <c r="Z3" s="89"/>
      <c r="AA3" s="90"/>
      <c r="AB3" s="91"/>
      <c r="AC3" s="88" t="s">
        <v>255</v>
      </c>
      <c r="AD3" s="89"/>
      <c r="AE3" s="90"/>
      <c r="AF3" s="91"/>
      <c r="AG3" s="88" t="s">
        <v>255</v>
      </c>
      <c r="AH3" s="89"/>
      <c r="AI3" s="90"/>
      <c r="AJ3" s="91"/>
      <c r="AK3" s="88" t="s">
        <v>239</v>
      </c>
      <c r="AL3" s="89"/>
      <c r="AM3" s="90"/>
      <c r="AN3" s="91"/>
      <c r="AO3" s="88" t="s">
        <v>239</v>
      </c>
      <c r="AP3" s="89"/>
      <c r="AQ3" s="90"/>
      <c r="AR3" s="91"/>
      <c r="AS3" s="88" t="s">
        <v>239</v>
      </c>
      <c r="AT3" s="89"/>
      <c r="AU3" s="90"/>
      <c r="AV3" s="91"/>
      <c r="AW3" s="88" t="s">
        <v>239</v>
      </c>
      <c r="AX3" s="89"/>
      <c r="AY3" s="90"/>
      <c r="AZ3" s="91"/>
      <c r="BA3" s="88" t="s">
        <v>250</v>
      </c>
      <c r="BB3" s="89"/>
      <c r="BC3" s="90"/>
      <c r="BD3" s="91"/>
      <c r="BE3" s="88" t="s">
        <v>250</v>
      </c>
      <c r="BF3" s="89"/>
      <c r="BG3" s="90"/>
      <c r="BH3" s="91"/>
    </row>
    <row r="4" ht="24" customHeight="1" spans="1:60">
      <c r="A4" s="58"/>
      <c r="B4" s="59"/>
      <c r="C4" s="59"/>
      <c r="D4" s="59"/>
      <c r="E4" s="59"/>
      <c r="F4" s="59"/>
      <c r="G4" s="59"/>
      <c r="H4" s="60"/>
      <c r="I4" s="92" t="s">
        <v>646</v>
      </c>
      <c r="J4" s="93"/>
      <c r="K4" s="94"/>
      <c r="L4" s="95"/>
      <c r="M4" s="96" t="s">
        <v>647</v>
      </c>
      <c r="N4" s="97"/>
      <c r="O4" s="98"/>
      <c r="P4" s="99"/>
      <c r="Q4" s="96" t="s">
        <v>648</v>
      </c>
      <c r="R4" s="97"/>
      <c r="S4" s="98"/>
      <c r="T4" s="99"/>
      <c r="U4" s="92" t="s">
        <v>646</v>
      </c>
      <c r="V4" s="93"/>
      <c r="W4" s="94"/>
      <c r="X4" s="95"/>
      <c r="Y4" s="96" t="s">
        <v>647</v>
      </c>
      <c r="Z4" s="97"/>
      <c r="AA4" s="98"/>
      <c r="AB4" s="99"/>
      <c r="AC4" s="92" t="s">
        <v>646</v>
      </c>
      <c r="AD4" s="93"/>
      <c r="AE4" s="94"/>
      <c r="AF4" s="95"/>
      <c r="AG4" s="96" t="s">
        <v>647</v>
      </c>
      <c r="AH4" s="97"/>
      <c r="AI4" s="98"/>
      <c r="AJ4" s="99"/>
      <c r="AK4" s="92" t="s">
        <v>646</v>
      </c>
      <c r="AL4" s="93"/>
      <c r="AM4" s="94"/>
      <c r="AN4" s="95"/>
      <c r="AO4" s="96" t="s">
        <v>647</v>
      </c>
      <c r="AP4" s="97"/>
      <c r="AQ4" s="98"/>
      <c r="AR4" s="99"/>
      <c r="AS4" s="92" t="s">
        <v>646</v>
      </c>
      <c r="AT4" s="93"/>
      <c r="AU4" s="94"/>
      <c r="AV4" s="95"/>
      <c r="AW4" s="96" t="s">
        <v>647</v>
      </c>
      <c r="AX4" s="97"/>
      <c r="AY4" s="98"/>
      <c r="AZ4" s="99"/>
      <c r="BA4" s="92" t="s">
        <v>646</v>
      </c>
      <c r="BB4" s="93"/>
      <c r="BC4" s="94"/>
      <c r="BD4" s="95"/>
      <c r="BE4" s="96" t="s">
        <v>647</v>
      </c>
      <c r="BF4" s="97"/>
      <c r="BG4" s="98"/>
      <c r="BH4" s="99"/>
    </row>
    <row r="5" ht="56.25" customHeight="1" spans="1:60">
      <c r="A5" s="58"/>
      <c r="B5" s="61"/>
      <c r="C5" s="61"/>
      <c r="D5" s="61"/>
      <c r="E5" s="61"/>
      <c r="F5" s="61"/>
      <c r="G5" s="61"/>
      <c r="H5" s="62"/>
      <c r="I5" s="100" t="s">
        <v>395</v>
      </c>
      <c r="J5" s="101" t="s">
        <v>396</v>
      </c>
      <c r="K5" s="102" t="s">
        <v>649</v>
      </c>
      <c r="L5" s="102" t="s">
        <v>650</v>
      </c>
      <c r="M5" s="100" t="s">
        <v>395</v>
      </c>
      <c r="N5" s="101" t="s">
        <v>396</v>
      </c>
      <c r="O5" s="102" t="s">
        <v>649</v>
      </c>
      <c r="P5" s="102" t="s">
        <v>650</v>
      </c>
      <c r="Q5" s="100" t="s">
        <v>395</v>
      </c>
      <c r="R5" s="101" t="s">
        <v>396</v>
      </c>
      <c r="S5" s="102" t="s">
        <v>649</v>
      </c>
      <c r="T5" s="102" t="s">
        <v>650</v>
      </c>
      <c r="U5" s="100" t="s">
        <v>395</v>
      </c>
      <c r="V5" s="101" t="s">
        <v>396</v>
      </c>
      <c r="W5" s="102" t="s">
        <v>649</v>
      </c>
      <c r="X5" s="102" t="s">
        <v>650</v>
      </c>
      <c r="Y5" s="100" t="s">
        <v>395</v>
      </c>
      <c r="Z5" s="101" t="s">
        <v>396</v>
      </c>
      <c r="AA5" s="102" t="s">
        <v>649</v>
      </c>
      <c r="AB5" s="102" t="s">
        <v>650</v>
      </c>
      <c r="AC5" s="100" t="s">
        <v>395</v>
      </c>
      <c r="AD5" s="101" t="s">
        <v>396</v>
      </c>
      <c r="AE5" s="102" t="s">
        <v>649</v>
      </c>
      <c r="AF5" s="102" t="s">
        <v>650</v>
      </c>
      <c r="AG5" s="100" t="s">
        <v>395</v>
      </c>
      <c r="AH5" s="101" t="s">
        <v>396</v>
      </c>
      <c r="AI5" s="102" t="s">
        <v>649</v>
      </c>
      <c r="AJ5" s="102" t="s">
        <v>650</v>
      </c>
      <c r="AK5" s="100" t="s">
        <v>395</v>
      </c>
      <c r="AL5" s="101" t="s">
        <v>396</v>
      </c>
      <c r="AM5" s="102" t="s">
        <v>649</v>
      </c>
      <c r="AN5" s="102" t="s">
        <v>650</v>
      </c>
      <c r="AO5" s="100" t="s">
        <v>395</v>
      </c>
      <c r="AP5" s="101" t="s">
        <v>396</v>
      </c>
      <c r="AQ5" s="102" t="s">
        <v>649</v>
      </c>
      <c r="AR5" s="102" t="s">
        <v>650</v>
      </c>
      <c r="AS5" s="100" t="s">
        <v>395</v>
      </c>
      <c r="AT5" s="101" t="s">
        <v>396</v>
      </c>
      <c r="AU5" s="102" t="s">
        <v>649</v>
      </c>
      <c r="AV5" s="102" t="s">
        <v>650</v>
      </c>
      <c r="AW5" s="100" t="s">
        <v>395</v>
      </c>
      <c r="AX5" s="101" t="s">
        <v>396</v>
      </c>
      <c r="AY5" s="102" t="s">
        <v>649</v>
      </c>
      <c r="AZ5" s="102" t="s">
        <v>650</v>
      </c>
      <c r="BA5" s="100" t="s">
        <v>395</v>
      </c>
      <c r="BB5" s="101" t="s">
        <v>396</v>
      </c>
      <c r="BC5" s="102" t="s">
        <v>649</v>
      </c>
      <c r="BD5" s="102" t="s">
        <v>650</v>
      </c>
      <c r="BE5" s="100" t="s">
        <v>395</v>
      </c>
      <c r="BF5" s="101" t="s">
        <v>396</v>
      </c>
      <c r="BG5" s="102" t="s">
        <v>649</v>
      </c>
      <c r="BH5" s="102" t="s">
        <v>650</v>
      </c>
    </row>
    <row r="6" s="43" customFormat="1" ht="30" customHeight="1" spans="1:60">
      <c r="A6" s="63" t="s">
        <v>117</v>
      </c>
      <c r="B6" s="64" t="s">
        <v>119</v>
      </c>
      <c r="C6" s="64" t="s">
        <v>399</v>
      </c>
      <c r="D6" s="65" t="s">
        <v>125</v>
      </c>
      <c r="E6" s="65" t="s">
        <v>126</v>
      </c>
      <c r="F6" s="757" t="s">
        <v>130</v>
      </c>
      <c r="G6" s="66" t="s">
        <v>405</v>
      </c>
      <c r="H6" s="757" t="s">
        <v>131</v>
      </c>
      <c r="I6" s="103"/>
      <c r="J6" s="104"/>
      <c r="K6" s="105"/>
      <c r="L6" s="105"/>
      <c r="M6" s="103"/>
      <c r="N6" s="104"/>
      <c r="O6" s="105"/>
      <c r="P6" s="106"/>
      <c r="Q6" s="104"/>
      <c r="R6" s="104"/>
      <c r="S6" s="104"/>
      <c r="T6" s="104"/>
      <c r="U6" s="104"/>
      <c r="V6" s="104"/>
      <c r="W6" s="105"/>
      <c r="X6" s="105"/>
      <c r="Y6" s="103"/>
      <c r="Z6" s="104"/>
      <c r="AA6" s="105"/>
      <c r="AB6" s="105"/>
      <c r="AC6" s="103"/>
      <c r="AD6" s="104"/>
      <c r="AE6" s="105"/>
      <c r="AF6" s="105"/>
      <c r="AG6" s="103"/>
      <c r="AH6" s="104"/>
      <c r="AI6" s="105"/>
      <c r="AJ6" s="105"/>
      <c r="AK6" s="103"/>
      <c r="AL6" s="104"/>
      <c r="AM6" s="105"/>
      <c r="AN6" s="105"/>
      <c r="AO6" s="103"/>
      <c r="AP6" s="104"/>
      <c r="AQ6" s="105"/>
      <c r="AR6" s="105"/>
      <c r="AS6" s="103"/>
      <c r="AT6" s="104"/>
      <c r="AU6" s="105"/>
      <c r="AV6" s="105"/>
      <c r="AW6" s="103"/>
      <c r="AX6" s="104"/>
      <c r="AY6" s="105"/>
      <c r="AZ6" s="105"/>
      <c r="BA6" s="103"/>
      <c r="BB6" s="104"/>
      <c r="BC6" s="105"/>
      <c r="BD6" s="105"/>
      <c r="BE6" s="103"/>
      <c r="BF6" s="104"/>
      <c r="BG6" s="105"/>
      <c r="BH6" s="105"/>
    </row>
    <row r="7" s="43" customFormat="1" ht="30" customHeight="1" spans="1:60">
      <c r="A7" s="67" t="s">
        <v>135</v>
      </c>
      <c r="B7" s="68" t="s">
        <v>136</v>
      </c>
      <c r="C7" s="69" t="s">
        <v>410</v>
      </c>
      <c r="D7" s="70" t="s">
        <v>141</v>
      </c>
      <c r="E7" s="70" t="s">
        <v>142</v>
      </c>
      <c r="F7" s="70" t="s">
        <v>146</v>
      </c>
      <c r="G7" s="71" t="s">
        <v>415</v>
      </c>
      <c r="H7" s="758" t="s">
        <v>147</v>
      </c>
      <c r="I7" s="107"/>
      <c r="J7" s="108"/>
      <c r="K7" s="109"/>
      <c r="L7" s="109"/>
      <c r="M7" s="107"/>
      <c r="N7" s="108"/>
      <c r="O7" s="109"/>
      <c r="P7" s="110"/>
      <c r="Q7" s="108"/>
      <c r="R7" s="108"/>
      <c r="S7" s="108"/>
      <c r="T7" s="108"/>
      <c r="U7" s="108"/>
      <c r="V7" s="108"/>
      <c r="W7" s="109"/>
      <c r="X7" s="109"/>
      <c r="Y7" s="107"/>
      <c r="Z7" s="108"/>
      <c r="AA7" s="109"/>
      <c r="AB7" s="109"/>
      <c r="AC7" s="107"/>
      <c r="AD7" s="108"/>
      <c r="AE7" s="109"/>
      <c r="AF7" s="109"/>
      <c r="AG7" s="107"/>
      <c r="AH7" s="108"/>
      <c r="AI7" s="109"/>
      <c r="AJ7" s="109"/>
      <c r="AK7" s="107"/>
      <c r="AL7" s="108"/>
      <c r="AM7" s="109"/>
      <c r="AN7" s="109"/>
      <c r="AO7" s="107"/>
      <c r="AP7" s="108"/>
      <c r="AQ7" s="109"/>
      <c r="AR7" s="109"/>
      <c r="AS7" s="107"/>
      <c r="AT7" s="108"/>
      <c r="AU7" s="109"/>
      <c r="AV7" s="109"/>
      <c r="AW7" s="107"/>
      <c r="AX7" s="108"/>
      <c r="AY7" s="109"/>
      <c r="AZ7" s="109"/>
      <c r="BA7" s="107"/>
      <c r="BB7" s="108"/>
      <c r="BC7" s="109"/>
      <c r="BD7" s="109"/>
      <c r="BE7" s="107"/>
      <c r="BF7" s="108"/>
      <c r="BG7" s="109"/>
      <c r="BH7" s="109"/>
    </row>
    <row r="8" s="43" customFormat="1" ht="30" customHeight="1" spans="1:60">
      <c r="A8" s="72" t="s">
        <v>651</v>
      </c>
      <c r="B8" s="73"/>
      <c r="C8" s="69"/>
      <c r="D8" s="70"/>
      <c r="E8" s="70"/>
      <c r="F8" s="70"/>
      <c r="G8" s="71"/>
      <c r="H8" s="70"/>
      <c r="I8" s="111"/>
      <c r="J8" s="108"/>
      <c r="K8" s="109"/>
      <c r="L8" s="109"/>
      <c r="M8" s="107"/>
      <c r="N8" s="108"/>
      <c r="O8" s="109"/>
      <c r="P8" s="110"/>
      <c r="Q8" s="108"/>
      <c r="R8" s="108"/>
      <c r="S8" s="108"/>
      <c r="T8" s="108"/>
      <c r="U8" s="108"/>
      <c r="V8" s="108"/>
      <c r="W8" s="109"/>
      <c r="X8" s="109"/>
      <c r="Y8" s="107"/>
      <c r="Z8" s="108"/>
      <c r="AA8" s="109"/>
      <c r="AB8" s="109"/>
      <c r="AC8" s="111"/>
      <c r="AD8" s="108"/>
      <c r="AE8" s="109"/>
      <c r="AF8" s="109"/>
      <c r="AG8" s="107"/>
      <c r="AH8" s="108"/>
      <c r="AI8" s="109"/>
      <c r="AJ8" s="109"/>
      <c r="AK8" s="111"/>
      <c r="AL8" s="108"/>
      <c r="AM8" s="109"/>
      <c r="AN8" s="109"/>
      <c r="AO8" s="107"/>
      <c r="AP8" s="108"/>
      <c r="AQ8" s="109"/>
      <c r="AR8" s="109"/>
      <c r="AS8" s="111"/>
      <c r="AT8" s="108"/>
      <c r="AU8" s="109"/>
      <c r="AV8" s="109"/>
      <c r="AW8" s="107"/>
      <c r="AX8" s="108"/>
      <c r="AY8" s="109"/>
      <c r="AZ8" s="109"/>
      <c r="BA8" s="111"/>
      <c r="BB8" s="108"/>
      <c r="BC8" s="109"/>
      <c r="BD8" s="109"/>
      <c r="BE8" s="107"/>
      <c r="BF8" s="108"/>
      <c r="BG8" s="109"/>
      <c r="BH8" s="109"/>
    </row>
    <row r="9" s="43" customFormat="1" ht="30" customHeight="1" spans="1:60">
      <c r="A9" s="74">
        <v>1</v>
      </c>
      <c r="B9" s="69" t="s">
        <v>652</v>
      </c>
      <c r="C9" s="75" t="s">
        <v>653</v>
      </c>
      <c r="D9" s="70" t="s">
        <v>654</v>
      </c>
      <c r="E9" s="70"/>
      <c r="F9" s="70" t="s">
        <v>655</v>
      </c>
      <c r="G9" s="76" t="s">
        <v>656</v>
      </c>
      <c r="H9" s="758" t="s">
        <v>657</v>
      </c>
      <c r="I9" s="112">
        <v>2</v>
      </c>
      <c r="J9" s="113">
        <v>1</v>
      </c>
      <c r="K9" s="114"/>
      <c r="L9" s="114"/>
      <c r="M9" s="115"/>
      <c r="N9" s="116"/>
      <c r="O9" s="114"/>
      <c r="P9" s="117"/>
      <c r="Q9" s="116"/>
      <c r="R9" s="116"/>
      <c r="S9" s="116"/>
      <c r="T9" s="116"/>
      <c r="U9" s="113">
        <v>2</v>
      </c>
      <c r="V9" s="113">
        <v>1</v>
      </c>
      <c r="W9" s="114"/>
      <c r="X9" s="114"/>
      <c r="Y9" s="115"/>
      <c r="Z9" s="116"/>
      <c r="AA9" s="114"/>
      <c r="AB9" s="114"/>
      <c r="AC9" s="112">
        <v>2</v>
      </c>
      <c r="AD9" s="113">
        <v>1</v>
      </c>
      <c r="AE9" s="114"/>
      <c r="AF9" s="114"/>
      <c r="AG9" s="115"/>
      <c r="AH9" s="116"/>
      <c r="AI9" s="114"/>
      <c r="AJ9" s="114"/>
      <c r="AK9" s="112">
        <v>2</v>
      </c>
      <c r="AL9" s="113">
        <v>1</v>
      </c>
      <c r="AM9" s="114"/>
      <c r="AN9" s="114"/>
      <c r="AO9" s="115"/>
      <c r="AP9" s="116"/>
      <c r="AQ9" s="114"/>
      <c r="AR9" s="114"/>
      <c r="AS9" s="112">
        <v>2</v>
      </c>
      <c r="AT9" s="113">
        <v>1</v>
      </c>
      <c r="AU9" s="114"/>
      <c r="AV9" s="114"/>
      <c r="AW9" s="115"/>
      <c r="AX9" s="116"/>
      <c r="AY9" s="114"/>
      <c r="AZ9" s="114"/>
      <c r="BA9" s="112">
        <v>2</v>
      </c>
      <c r="BB9" s="113">
        <v>1</v>
      </c>
      <c r="BC9" s="114"/>
      <c r="BD9" s="114"/>
      <c r="BE9" s="115"/>
      <c r="BF9" s="116"/>
      <c r="BG9" s="114"/>
      <c r="BH9" s="114"/>
    </row>
    <row r="10" s="44" customFormat="1" ht="30" customHeight="1" spans="1:60">
      <c r="A10" s="77"/>
      <c r="B10" s="78"/>
      <c r="C10" s="75" t="s">
        <v>658</v>
      </c>
      <c r="D10" s="79"/>
      <c r="E10" s="79"/>
      <c r="F10" s="80" t="s">
        <v>659</v>
      </c>
      <c r="G10" s="76" t="s">
        <v>656</v>
      </c>
      <c r="H10" s="79"/>
      <c r="I10" s="118"/>
      <c r="J10" s="119"/>
      <c r="K10" s="120"/>
      <c r="L10" s="120"/>
      <c r="M10" s="112">
        <v>2</v>
      </c>
      <c r="N10" s="113">
        <v>1</v>
      </c>
      <c r="O10" s="120"/>
      <c r="P10" s="121"/>
      <c r="Q10" s="112">
        <v>2</v>
      </c>
      <c r="R10" s="113">
        <v>1</v>
      </c>
      <c r="S10" s="120"/>
      <c r="T10" s="121"/>
      <c r="U10" s="119"/>
      <c r="V10" s="119"/>
      <c r="W10" s="120"/>
      <c r="X10" s="120"/>
      <c r="Y10" s="112">
        <v>2</v>
      </c>
      <c r="Z10" s="113">
        <v>1</v>
      </c>
      <c r="AA10" s="120"/>
      <c r="AB10" s="120"/>
      <c r="AC10" s="118"/>
      <c r="AD10" s="119"/>
      <c r="AE10" s="120"/>
      <c r="AF10" s="120"/>
      <c r="AG10" s="112">
        <v>2</v>
      </c>
      <c r="AH10" s="113">
        <v>1</v>
      </c>
      <c r="AI10" s="120"/>
      <c r="AJ10" s="120"/>
      <c r="AK10" s="118"/>
      <c r="AL10" s="119"/>
      <c r="AM10" s="120"/>
      <c r="AN10" s="120"/>
      <c r="AO10" s="112">
        <v>2</v>
      </c>
      <c r="AP10" s="113">
        <v>1</v>
      </c>
      <c r="AQ10" s="120"/>
      <c r="AR10" s="120"/>
      <c r="AS10" s="118"/>
      <c r="AT10" s="119"/>
      <c r="AU10" s="120"/>
      <c r="AV10" s="120"/>
      <c r="AW10" s="112">
        <v>2</v>
      </c>
      <c r="AX10" s="113">
        <v>1</v>
      </c>
      <c r="AY10" s="120"/>
      <c r="AZ10" s="120"/>
      <c r="BA10" s="118"/>
      <c r="BB10" s="119"/>
      <c r="BC10" s="120"/>
      <c r="BD10" s="120"/>
      <c r="BE10" s="112">
        <v>2</v>
      </c>
      <c r="BF10" s="113">
        <v>1</v>
      </c>
      <c r="BG10" s="120"/>
      <c r="BH10" s="120"/>
    </row>
    <row r="11" s="43" customFormat="1" ht="30" customHeight="1" spans="1:60">
      <c r="A11" s="81" t="s">
        <v>660</v>
      </c>
      <c r="B11" s="69" t="s">
        <v>661</v>
      </c>
      <c r="C11" s="75" t="s">
        <v>662</v>
      </c>
      <c r="D11" s="70" t="s">
        <v>663</v>
      </c>
      <c r="E11" s="70"/>
      <c r="F11" s="70" t="s">
        <v>655</v>
      </c>
      <c r="G11" s="76" t="s">
        <v>369</v>
      </c>
      <c r="H11" s="758" t="s">
        <v>657</v>
      </c>
      <c r="I11" s="112">
        <v>2</v>
      </c>
      <c r="J11" s="113">
        <v>1</v>
      </c>
      <c r="K11" s="114"/>
      <c r="L11" s="114"/>
      <c r="M11" s="115"/>
      <c r="N11" s="116"/>
      <c r="O11" s="114"/>
      <c r="P11" s="117"/>
      <c r="Q11" s="115"/>
      <c r="R11" s="116"/>
      <c r="S11" s="114"/>
      <c r="T11" s="117"/>
      <c r="U11" s="113">
        <v>2</v>
      </c>
      <c r="V11" s="113">
        <v>1</v>
      </c>
      <c r="W11" s="114"/>
      <c r="X11" s="114"/>
      <c r="Y11" s="115"/>
      <c r="Z11" s="116"/>
      <c r="AA11" s="114"/>
      <c r="AB11" s="114"/>
      <c r="AC11" s="112">
        <v>2</v>
      </c>
      <c r="AD11" s="113">
        <v>1</v>
      </c>
      <c r="AE11" s="114"/>
      <c r="AF11" s="114"/>
      <c r="AG11" s="115"/>
      <c r="AH11" s="116"/>
      <c r="AI11" s="114"/>
      <c r="AJ11" s="114"/>
      <c r="AK11" s="112">
        <v>2</v>
      </c>
      <c r="AL11" s="113">
        <v>1</v>
      </c>
      <c r="AM11" s="114"/>
      <c r="AN11" s="114"/>
      <c r="AO11" s="115"/>
      <c r="AP11" s="116"/>
      <c r="AQ11" s="114"/>
      <c r="AR11" s="114"/>
      <c r="AS11" s="112">
        <v>2</v>
      </c>
      <c r="AT11" s="113">
        <v>1</v>
      </c>
      <c r="AU11" s="114"/>
      <c r="AV11" s="114"/>
      <c r="AW11" s="115"/>
      <c r="AX11" s="116"/>
      <c r="AY11" s="114"/>
      <c r="AZ11" s="114"/>
      <c r="BA11" s="112">
        <v>2</v>
      </c>
      <c r="BB11" s="113">
        <v>1</v>
      </c>
      <c r="BC11" s="114"/>
      <c r="BD11" s="114"/>
      <c r="BE11" s="115"/>
      <c r="BF11" s="116"/>
      <c r="BG11" s="114"/>
      <c r="BH11" s="114"/>
    </row>
    <row r="12" s="44" customFormat="1" ht="30" customHeight="1" spans="1:60">
      <c r="A12" s="82"/>
      <c r="B12" s="78"/>
      <c r="C12" s="75" t="s">
        <v>664</v>
      </c>
      <c r="D12" s="79"/>
      <c r="E12" s="79"/>
      <c r="F12" s="80" t="s">
        <v>659</v>
      </c>
      <c r="G12" s="76" t="s">
        <v>369</v>
      </c>
      <c r="H12" s="79"/>
      <c r="I12" s="118"/>
      <c r="J12" s="119"/>
      <c r="K12" s="120"/>
      <c r="L12" s="120"/>
      <c r="M12" s="112">
        <v>2</v>
      </c>
      <c r="N12" s="113">
        <v>1</v>
      </c>
      <c r="O12" s="120"/>
      <c r="P12" s="121"/>
      <c r="Q12" s="112">
        <v>2</v>
      </c>
      <c r="R12" s="113">
        <v>1</v>
      </c>
      <c r="S12" s="120"/>
      <c r="T12" s="121"/>
      <c r="U12" s="119"/>
      <c r="V12" s="119"/>
      <c r="W12" s="120"/>
      <c r="X12" s="120"/>
      <c r="Y12" s="112">
        <v>2</v>
      </c>
      <c r="Z12" s="113">
        <v>1</v>
      </c>
      <c r="AA12" s="120"/>
      <c r="AB12" s="120"/>
      <c r="AC12" s="118"/>
      <c r="AD12" s="119"/>
      <c r="AE12" s="120"/>
      <c r="AF12" s="120"/>
      <c r="AG12" s="112">
        <v>2</v>
      </c>
      <c r="AH12" s="113">
        <v>1</v>
      </c>
      <c r="AI12" s="120"/>
      <c r="AJ12" s="120"/>
      <c r="AK12" s="118"/>
      <c r="AL12" s="119"/>
      <c r="AM12" s="120"/>
      <c r="AN12" s="120"/>
      <c r="AO12" s="112">
        <v>2</v>
      </c>
      <c r="AP12" s="113">
        <v>1</v>
      </c>
      <c r="AQ12" s="120"/>
      <c r="AR12" s="120"/>
      <c r="AS12" s="118"/>
      <c r="AT12" s="119"/>
      <c r="AU12" s="120"/>
      <c r="AV12" s="120"/>
      <c r="AW12" s="112">
        <v>2</v>
      </c>
      <c r="AX12" s="113">
        <v>1</v>
      </c>
      <c r="AY12" s="120"/>
      <c r="AZ12" s="120"/>
      <c r="BA12" s="118"/>
      <c r="BB12" s="119"/>
      <c r="BC12" s="120"/>
      <c r="BD12" s="120"/>
      <c r="BE12" s="112">
        <v>2</v>
      </c>
      <c r="BF12" s="113">
        <v>1</v>
      </c>
      <c r="BG12" s="120"/>
      <c r="BH12" s="120"/>
    </row>
    <row r="13" s="43" customFormat="1" ht="30" customHeight="1" spans="1:60">
      <c r="A13" s="81" t="s">
        <v>665</v>
      </c>
      <c r="B13" s="69" t="s">
        <v>661</v>
      </c>
      <c r="C13" s="75" t="s">
        <v>662</v>
      </c>
      <c r="D13" s="70" t="s">
        <v>666</v>
      </c>
      <c r="E13" s="70"/>
      <c r="F13" s="70" t="s">
        <v>655</v>
      </c>
      <c r="G13" s="76" t="s">
        <v>656</v>
      </c>
      <c r="H13" s="758" t="s">
        <v>657</v>
      </c>
      <c r="I13" s="112">
        <v>2</v>
      </c>
      <c r="J13" s="113">
        <v>1</v>
      </c>
      <c r="K13" s="114"/>
      <c r="L13" s="114"/>
      <c r="M13" s="115"/>
      <c r="N13" s="116"/>
      <c r="O13" s="114"/>
      <c r="P13" s="117"/>
      <c r="Q13" s="115"/>
      <c r="R13" s="116"/>
      <c r="S13" s="114"/>
      <c r="T13" s="117"/>
      <c r="U13" s="113">
        <v>2</v>
      </c>
      <c r="V13" s="113">
        <v>1</v>
      </c>
      <c r="W13" s="114"/>
      <c r="X13" s="114"/>
      <c r="Y13" s="115"/>
      <c r="Z13" s="116"/>
      <c r="AA13" s="114"/>
      <c r="AB13" s="114"/>
      <c r="AC13" s="112">
        <v>2</v>
      </c>
      <c r="AD13" s="113">
        <v>1</v>
      </c>
      <c r="AE13" s="114"/>
      <c r="AF13" s="114"/>
      <c r="AG13" s="115"/>
      <c r="AH13" s="116"/>
      <c r="AI13" s="114"/>
      <c r="AJ13" s="114"/>
      <c r="AK13" s="112">
        <v>2</v>
      </c>
      <c r="AL13" s="113">
        <v>1</v>
      </c>
      <c r="AM13" s="114"/>
      <c r="AN13" s="114"/>
      <c r="AO13" s="115"/>
      <c r="AP13" s="116"/>
      <c r="AQ13" s="114"/>
      <c r="AR13" s="114"/>
      <c r="AS13" s="112">
        <v>2</v>
      </c>
      <c r="AT13" s="113">
        <v>1</v>
      </c>
      <c r="AU13" s="114"/>
      <c r="AV13" s="114"/>
      <c r="AW13" s="115"/>
      <c r="AX13" s="116"/>
      <c r="AY13" s="114"/>
      <c r="AZ13" s="114"/>
      <c r="BA13" s="112">
        <v>2</v>
      </c>
      <c r="BB13" s="113">
        <v>1</v>
      </c>
      <c r="BC13" s="114"/>
      <c r="BD13" s="114"/>
      <c r="BE13" s="115"/>
      <c r="BF13" s="116"/>
      <c r="BG13" s="114"/>
      <c r="BH13" s="114"/>
    </row>
    <row r="14" s="44" customFormat="1" ht="30" customHeight="1" spans="1:60">
      <c r="A14" s="82"/>
      <c r="B14" s="78"/>
      <c r="C14" s="75" t="s">
        <v>664</v>
      </c>
      <c r="D14" s="79"/>
      <c r="E14" s="79"/>
      <c r="F14" s="80" t="s">
        <v>659</v>
      </c>
      <c r="G14" s="76" t="s">
        <v>656</v>
      </c>
      <c r="H14" s="79"/>
      <c r="I14" s="118"/>
      <c r="J14" s="119"/>
      <c r="K14" s="120"/>
      <c r="L14" s="120"/>
      <c r="M14" s="112">
        <v>2</v>
      </c>
      <c r="N14" s="113">
        <v>1</v>
      </c>
      <c r="O14" s="120"/>
      <c r="P14" s="121"/>
      <c r="Q14" s="112">
        <v>2</v>
      </c>
      <c r="R14" s="113">
        <v>1</v>
      </c>
      <c r="S14" s="120"/>
      <c r="T14" s="121"/>
      <c r="U14" s="119"/>
      <c r="V14" s="119"/>
      <c r="W14" s="120"/>
      <c r="X14" s="120"/>
      <c r="Y14" s="112">
        <v>2</v>
      </c>
      <c r="Z14" s="113">
        <v>1</v>
      </c>
      <c r="AA14" s="120"/>
      <c r="AB14" s="120"/>
      <c r="AC14" s="118"/>
      <c r="AD14" s="119"/>
      <c r="AE14" s="120"/>
      <c r="AF14" s="120"/>
      <c r="AG14" s="112">
        <v>2</v>
      </c>
      <c r="AH14" s="113">
        <v>1</v>
      </c>
      <c r="AI14" s="120"/>
      <c r="AJ14" s="120"/>
      <c r="AK14" s="118"/>
      <c r="AL14" s="119"/>
      <c r="AM14" s="120"/>
      <c r="AN14" s="120"/>
      <c r="AO14" s="112">
        <v>2</v>
      </c>
      <c r="AP14" s="113">
        <v>1</v>
      </c>
      <c r="AQ14" s="120"/>
      <c r="AR14" s="120"/>
      <c r="AS14" s="118"/>
      <c r="AT14" s="119"/>
      <c r="AU14" s="120"/>
      <c r="AV14" s="120"/>
      <c r="AW14" s="112">
        <v>2</v>
      </c>
      <c r="AX14" s="113">
        <v>1</v>
      </c>
      <c r="AY14" s="120"/>
      <c r="AZ14" s="120"/>
      <c r="BA14" s="118"/>
      <c r="BB14" s="119"/>
      <c r="BC14" s="120"/>
      <c r="BD14" s="120"/>
      <c r="BE14" s="112">
        <v>2</v>
      </c>
      <c r="BF14" s="113">
        <v>1</v>
      </c>
      <c r="BG14" s="120"/>
      <c r="BH14" s="120"/>
    </row>
    <row r="15" s="43" customFormat="1" ht="30" customHeight="1" spans="1:60">
      <c r="A15" s="81" t="s">
        <v>667</v>
      </c>
      <c r="B15" s="69" t="s">
        <v>668</v>
      </c>
      <c r="C15" s="75" t="s">
        <v>669</v>
      </c>
      <c r="D15" s="70" t="s">
        <v>670</v>
      </c>
      <c r="E15" s="70"/>
      <c r="F15" s="70" t="s">
        <v>655</v>
      </c>
      <c r="G15" s="76" t="s">
        <v>656</v>
      </c>
      <c r="H15" s="758" t="s">
        <v>657</v>
      </c>
      <c r="I15" s="112">
        <v>2</v>
      </c>
      <c r="J15" s="113">
        <v>1</v>
      </c>
      <c r="K15" s="114"/>
      <c r="L15" s="114"/>
      <c r="M15" s="115"/>
      <c r="N15" s="116"/>
      <c r="O15" s="109"/>
      <c r="P15" s="110"/>
      <c r="Q15" s="115"/>
      <c r="R15" s="116"/>
      <c r="S15" s="109"/>
      <c r="T15" s="110"/>
      <c r="U15" s="113">
        <v>2</v>
      </c>
      <c r="V15" s="113">
        <v>1</v>
      </c>
      <c r="W15" s="114"/>
      <c r="X15" s="114"/>
      <c r="Y15" s="115"/>
      <c r="Z15" s="116"/>
      <c r="AA15" s="109"/>
      <c r="AB15" s="109"/>
      <c r="AC15" s="112">
        <v>2</v>
      </c>
      <c r="AD15" s="113">
        <v>1</v>
      </c>
      <c r="AE15" s="114"/>
      <c r="AF15" s="114"/>
      <c r="AG15" s="115"/>
      <c r="AH15" s="116"/>
      <c r="AI15" s="109"/>
      <c r="AJ15" s="109"/>
      <c r="AK15" s="112">
        <v>2</v>
      </c>
      <c r="AL15" s="113">
        <v>1</v>
      </c>
      <c r="AM15" s="114"/>
      <c r="AN15" s="114"/>
      <c r="AO15" s="115"/>
      <c r="AP15" s="116"/>
      <c r="AQ15" s="109"/>
      <c r="AR15" s="109"/>
      <c r="AS15" s="112">
        <v>2</v>
      </c>
      <c r="AT15" s="113">
        <v>1</v>
      </c>
      <c r="AU15" s="114"/>
      <c r="AV15" s="114"/>
      <c r="AW15" s="115"/>
      <c r="AX15" s="116"/>
      <c r="AY15" s="109"/>
      <c r="AZ15" s="109"/>
      <c r="BA15" s="112">
        <v>2</v>
      </c>
      <c r="BB15" s="113">
        <v>1</v>
      </c>
      <c r="BC15" s="114"/>
      <c r="BD15" s="114"/>
      <c r="BE15" s="115"/>
      <c r="BF15" s="116"/>
      <c r="BG15" s="109"/>
      <c r="BH15" s="109"/>
    </row>
    <row r="16" s="43" customFormat="1" ht="30" customHeight="1" spans="1:60">
      <c r="A16" s="82"/>
      <c r="B16" s="78"/>
      <c r="C16" s="75" t="s">
        <v>671</v>
      </c>
      <c r="D16" s="79"/>
      <c r="E16" s="79"/>
      <c r="F16" s="80" t="s">
        <v>659</v>
      </c>
      <c r="G16" s="76" t="s">
        <v>656</v>
      </c>
      <c r="H16" s="79"/>
      <c r="I16" s="118"/>
      <c r="J16" s="119"/>
      <c r="K16" s="120"/>
      <c r="L16" s="120"/>
      <c r="M16" s="112">
        <v>2</v>
      </c>
      <c r="N16" s="113">
        <v>1</v>
      </c>
      <c r="O16" s="109"/>
      <c r="P16" s="110"/>
      <c r="Q16" s="112">
        <v>2</v>
      </c>
      <c r="R16" s="113">
        <v>1</v>
      </c>
      <c r="S16" s="109"/>
      <c r="T16" s="110"/>
      <c r="U16" s="119"/>
      <c r="V16" s="119"/>
      <c r="W16" s="120"/>
      <c r="X16" s="120"/>
      <c r="Y16" s="112">
        <v>2</v>
      </c>
      <c r="Z16" s="113">
        <v>1</v>
      </c>
      <c r="AA16" s="109"/>
      <c r="AB16" s="109"/>
      <c r="AC16" s="118"/>
      <c r="AD16" s="119"/>
      <c r="AE16" s="120"/>
      <c r="AF16" s="120"/>
      <c r="AG16" s="112">
        <v>2</v>
      </c>
      <c r="AH16" s="113">
        <v>1</v>
      </c>
      <c r="AI16" s="109"/>
      <c r="AJ16" s="109"/>
      <c r="AK16" s="118"/>
      <c r="AL16" s="119"/>
      <c r="AM16" s="120"/>
      <c r="AN16" s="120"/>
      <c r="AO16" s="112">
        <v>2</v>
      </c>
      <c r="AP16" s="113">
        <v>1</v>
      </c>
      <c r="AQ16" s="109"/>
      <c r="AR16" s="109"/>
      <c r="AS16" s="118"/>
      <c r="AT16" s="119"/>
      <c r="AU16" s="120"/>
      <c r="AV16" s="120"/>
      <c r="AW16" s="112">
        <v>2</v>
      </c>
      <c r="AX16" s="113">
        <v>1</v>
      </c>
      <c r="AY16" s="109"/>
      <c r="AZ16" s="109"/>
      <c r="BA16" s="118"/>
      <c r="BB16" s="119"/>
      <c r="BC16" s="120"/>
      <c r="BD16" s="120"/>
      <c r="BE16" s="112">
        <v>2</v>
      </c>
      <c r="BF16" s="113">
        <v>1</v>
      </c>
      <c r="BG16" s="109"/>
      <c r="BH16" s="109"/>
    </row>
    <row r="17" s="43" customFormat="1" ht="30" customHeight="1" spans="1:60">
      <c r="A17" s="81" t="s">
        <v>672</v>
      </c>
      <c r="B17" s="69" t="s">
        <v>673</v>
      </c>
      <c r="C17" s="75" t="s">
        <v>674</v>
      </c>
      <c r="D17" s="70" t="s">
        <v>675</v>
      </c>
      <c r="E17" s="70"/>
      <c r="F17" s="70" t="s">
        <v>655</v>
      </c>
      <c r="G17" s="76" t="s">
        <v>656</v>
      </c>
      <c r="H17" s="758" t="s">
        <v>657</v>
      </c>
      <c r="I17" s="112">
        <v>2</v>
      </c>
      <c r="J17" s="113">
        <v>1</v>
      </c>
      <c r="K17" s="114"/>
      <c r="L17" s="114"/>
      <c r="M17" s="115"/>
      <c r="N17" s="116"/>
      <c r="O17" s="109"/>
      <c r="P17" s="110"/>
      <c r="Q17" s="115"/>
      <c r="R17" s="116"/>
      <c r="S17" s="109"/>
      <c r="T17" s="110"/>
      <c r="U17" s="113">
        <v>2</v>
      </c>
      <c r="V17" s="113">
        <v>1</v>
      </c>
      <c r="W17" s="114"/>
      <c r="X17" s="114"/>
      <c r="Y17" s="115"/>
      <c r="Z17" s="116"/>
      <c r="AA17" s="109"/>
      <c r="AB17" s="109"/>
      <c r="AC17" s="112">
        <v>2</v>
      </c>
      <c r="AD17" s="113">
        <v>1</v>
      </c>
      <c r="AE17" s="114"/>
      <c r="AF17" s="114"/>
      <c r="AG17" s="115"/>
      <c r="AH17" s="116"/>
      <c r="AI17" s="109"/>
      <c r="AJ17" s="109"/>
      <c r="AK17" s="112">
        <v>2</v>
      </c>
      <c r="AL17" s="113">
        <v>1</v>
      </c>
      <c r="AM17" s="114"/>
      <c r="AN17" s="114"/>
      <c r="AO17" s="115"/>
      <c r="AP17" s="116"/>
      <c r="AQ17" s="109"/>
      <c r="AR17" s="109"/>
      <c r="AS17" s="112">
        <v>2</v>
      </c>
      <c r="AT17" s="113">
        <v>1</v>
      </c>
      <c r="AU17" s="114"/>
      <c r="AV17" s="114"/>
      <c r="AW17" s="115"/>
      <c r="AX17" s="116"/>
      <c r="AY17" s="109"/>
      <c r="AZ17" s="109"/>
      <c r="BA17" s="112">
        <v>2</v>
      </c>
      <c r="BB17" s="113">
        <v>1</v>
      </c>
      <c r="BC17" s="114"/>
      <c r="BD17" s="114"/>
      <c r="BE17" s="115"/>
      <c r="BF17" s="116"/>
      <c r="BG17" s="109"/>
      <c r="BH17" s="109"/>
    </row>
    <row r="18" s="43" customFormat="1" ht="30" customHeight="1" spans="1:60">
      <c r="A18" s="82"/>
      <c r="B18" s="78"/>
      <c r="C18" s="75" t="s">
        <v>676</v>
      </c>
      <c r="D18" s="79"/>
      <c r="E18" s="79"/>
      <c r="F18" s="80" t="s">
        <v>659</v>
      </c>
      <c r="G18" s="76" t="s">
        <v>656</v>
      </c>
      <c r="H18" s="79"/>
      <c r="I18" s="118"/>
      <c r="J18" s="119"/>
      <c r="K18" s="120"/>
      <c r="L18" s="120"/>
      <c r="M18" s="112">
        <v>2</v>
      </c>
      <c r="N18" s="113">
        <v>1</v>
      </c>
      <c r="O18" s="109"/>
      <c r="P18" s="110"/>
      <c r="Q18" s="112">
        <v>2</v>
      </c>
      <c r="R18" s="113">
        <v>1</v>
      </c>
      <c r="S18" s="109"/>
      <c r="T18" s="110"/>
      <c r="U18" s="119"/>
      <c r="V18" s="119"/>
      <c r="W18" s="120"/>
      <c r="X18" s="120"/>
      <c r="Y18" s="112">
        <v>2</v>
      </c>
      <c r="Z18" s="113">
        <v>1</v>
      </c>
      <c r="AA18" s="109"/>
      <c r="AB18" s="109"/>
      <c r="AC18" s="118"/>
      <c r="AD18" s="119"/>
      <c r="AE18" s="120"/>
      <c r="AF18" s="120"/>
      <c r="AG18" s="112">
        <v>2</v>
      </c>
      <c r="AH18" s="113">
        <v>1</v>
      </c>
      <c r="AI18" s="109"/>
      <c r="AJ18" s="109"/>
      <c r="AK18" s="118"/>
      <c r="AL18" s="119"/>
      <c r="AM18" s="120"/>
      <c r="AN18" s="120"/>
      <c r="AO18" s="112">
        <v>2</v>
      </c>
      <c r="AP18" s="113">
        <v>1</v>
      </c>
      <c r="AQ18" s="109"/>
      <c r="AR18" s="109"/>
      <c r="AS18" s="118"/>
      <c r="AT18" s="119"/>
      <c r="AU18" s="120"/>
      <c r="AV18" s="120"/>
      <c r="AW18" s="112">
        <v>2</v>
      </c>
      <c r="AX18" s="113">
        <v>1</v>
      </c>
      <c r="AY18" s="109"/>
      <c r="AZ18" s="109"/>
      <c r="BA18" s="118"/>
      <c r="BB18" s="119"/>
      <c r="BC18" s="120"/>
      <c r="BD18" s="120"/>
      <c r="BE18" s="112">
        <v>2</v>
      </c>
      <c r="BF18" s="113">
        <v>1</v>
      </c>
      <c r="BG18" s="109"/>
      <c r="BH18" s="109"/>
    </row>
    <row r="19" s="43" customFormat="1" ht="30" customHeight="1" spans="1:60">
      <c r="A19" s="81" t="s">
        <v>677</v>
      </c>
      <c r="B19" s="69" t="s">
        <v>678</v>
      </c>
      <c r="C19" s="75" t="s">
        <v>679</v>
      </c>
      <c r="D19" s="70" t="s">
        <v>680</v>
      </c>
      <c r="E19" s="70"/>
      <c r="F19" s="70" t="s">
        <v>655</v>
      </c>
      <c r="G19" s="76" t="s">
        <v>369</v>
      </c>
      <c r="H19" s="758" t="s">
        <v>657</v>
      </c>
      <c r="I19" s="112">
        <v>2</v>
      </c>
      <c r="J19" s="113">
        <v>1</v>
      </c>
      <c r="K19" s="114"/>
      <c r="L19" s="114"/>
      <c r="M19" s="115"/>
      <c r="N19" s="116"/>
      <c r="O19" s="109"/>
      <c r="P19" s="110"/>
      <c r="Q19" s="115"/>
      <c r="R19" s="116"/>
      <c r="S19" s="109"/>
      <c r="T19" s="110"/>
      <c r="U19" s="113">
        <v>2</v>
      </c>
      <c r="V19" s="113">
        <v>1</v>
      </c>
      <c r="W19" s="114"/>
      <c r="X19" s="114"/>
      <c r="Y19" s="115"/>
      <c r="Z19" s="116"/>
      <c r="AA19" s="109"/>
      <c r="AB19" s="109"/>
      <c r="AC19" s="112">
        <v>2</v>
      </c>
      <c r="AD19" s="113">
        <v>1</v>
      </c>
      <c r="AE19" s="114"/>
      <c r="AF19" s="114"/>
      <c r="AG19" s="115"/>
      <c r="AH19" s="116"/>
      <c r="AI19" s="109"/>
      <c r="AJ19" s="109"/>
      <c r="AK19" s="112">
        <v>2</v>
      </c>
      <c r="AL19" s="113">
        <v>1</v>
      </c>
      <c r="AM19" s="114"/>
      <c r="AN19" s="114"/>
      <c r="AO19" s="115"/>
      <c r="AP19" s="116"/>
      <c r="AQ19" s="109"/>
      <c r="AR19" s="109"/>
      <c r="AS19" s="112">
        <v>2</v>
      </c>
      <c r="AT19" s="113">
        <v>1</v>
      </c>
      <c r="AU19" s="114"/>
      <c r="AV19" s="114"/>
      <c r="AW19" s="115"/>
      <c r="AX19" s="116"/>
      <c r="AY19" s="109"/>
      <c r="AZ19" s="109"/>
      <c r="BA19" s="112">
        <v>2</v>
      </c>
      <c r="BB19" s="113">
        <v>1</v>
      </c>
      <c r="BC19" s="114"/>
      <c r="BD19" s="114"/>
      <c r="BE19" s="115"/>
      <c r="BF19" s="116"/>
      <c r="BG19" s="109"/>
      <c r="BH19" s="109"/>
    </row>
    <row r="20" s="43" customFormat="1" ht="30" customHeight="1" spans="1:60">
      <c r="A20" s="82"/>
      <c r="B20" s="78"/>
      <c r="C20" s="75" t="s">
        <v>681</v>
      </c>
      <c r="D20" s="79"/>
      <c r="E20" s="79"/>
      <c r="F20" s="80" t="s">
        <v>659</v>
      </c>
      <c r="G20" s="76" t="s">
        <v>369</v>
      </c>
      <c r="H20" s="79"/>
      <c r="I20" s="118"/>
      <c r="J20" s="119"/>
      <c r="K20" s="120"/>
      <c r="L20" s="120"/>
      <c r="M20" s="112">
        <v>2</v>
      </c>
      <c r="N20" s="113">
        <v>1</v>
      </c>
      <c r="O20" s="109"/>
      <c r="P20" s="110"/>
      <c r="Q20" s="112">
        <v>2</v>
      </c>
      <c r="R20" s="113">
        <v>1</v>
      </c>
      <c r="S20" s="109"/>
      <c r="T20" s="110"/>
      <c r="U20" s="119"/>
      <c r="V20" s="119"/>
      <c r="W20" s="120"/>
      <c r="X20" s="120"/>
      <c r="Y20" s="112">
        <v>2</v>
      </c>
      <c r="Z20" s="113">
        <v>1</v>
      </c>
      <c r="AA20" s="109"/>
      <c r="AB20" s="109"/>
      <c r="AC20" s="118"/>
      <c r="AD20" s="119"/>
      <c r="AE20" s="120"/>
      <c r="AF20" s="120"/>
      <c r="AG20" s="112">
        <v>2</v>
      </c>
      <c r="AH20" s="113">
        <v>1</v>
      </c>
      <c r="AI20" s="109"/>
      <c r="AJ20" s="109"/>
      <c r="AK20" s="118"/>
      <c r="AL20" s="119"/>
      <c r="AM20" s="120"/>
      <c r="AN20" s="120"/>
      <c r="AO20" s="112">
        <v>2</v>
      </c>
      <c r="AP20" s="113">
        <v>1</v>
      </c>
      <c r="AQ20" s="109"/>
      <c r="AR20" s="109"/>
      <c r="AS20" s="118"/>
      <c r="AT20" s="119"/>
      <c r="AU20" s="120"/>
      <c r="AV20" s="120"/>
      <c r="AW20" s="112">
        <v>2</v>
      </c>
      <c r="AX20" s="113">
        <v>1</v>
      </c>
      <c r="AY20" s="109"/>
      <c r="AZ20" s="109"/>
      <c r="BA20" s="118"/>
      <c r="BB20" s="119"/>
      <c r="BC20" s="120"/>
      <c r="BD20" s="120"/>
      <c r="BE20" s="112">
        <v>2</v>
      </c>
      <c r="BF20" s="113">
        <v>1</v>
      </c>
      <c r="BG20" s="109"/>
      <c r="BH20" s="109"/>
    </row>
    <row r="21" s="43" customFormat="1" ht="30" customHeight="1" spans="1:60">
      <c r="A21" s="81" t="s">
        <v>682</v>
      </c>
      <c r="B21" s="69" t="s">
        <v>683</v>
      </c>
      <c r="C21" s="75" t="s">
        <v>684</v>
      </c>
      <c r="D21" s="70" t="s">
        <v>685</v>
      </c>
      <c r="E21" s="70"/>
      <c r="F21" s="70" t="s">
        <v>655</v>
      </c>
      <c r="G21" s="76" t="s">
        <v>656</v>
      </c>
      <c r="H21" s="758" t="s">
        <v>657</v>
      </c>
      <c r="I21" s="112">
        <v>2</v>
      </c>
      <c r="J21" s="113">
        <v>1</v>
      </c>
      <c r="K21" s="114"/>
      <c r="L21" s="114"/>
      <c r="M21" s="115"/>
      <c r="N21" s="116"/>
      <c r="O21" s="109"/>
      <c r="P21" s="110"/>
      <c r="Q21" s="115"/>
      <c r="R21" s="116"/>
      <c r="S21" s="109"/>
      <c r="T21" s="110"/>
      <c r="U21" s="113">
        <v>2</v>
      </c>
      <c r="V21" s="113">
        <v>1</v>
      </c>
      <c r="W21" s="114"/>
      <c r="X21" s="114"/>
      <c r="Y21" s="115"/>
      <c r="Z21" s="116"/>
      <c r="AA21" s="109"/>
      <c r="AB21" s="109"/>
      <c r="AC21" s="112">
        <v>2</v>
      </c>
      <c r="AD21" s="113">
        <v>1</v>
      </c>
      <c r="AE21" s="114"/>
      <c r="AF21" s="114"/>
      <c r="AG21" s="115"/>
      <c r="AH21" s="116"/>
      <c r="AI21" s="109"/>
      <c r="AJ21" s="109"/>
      <c r="AK21" s="112">
        <v>2</v>
      </c>
      <c r="AL21" s="113">
        <v>1</v>
      </c>
      <c r="AM21" s="114"/>
      <c r="AN21" s="114"/>
      <c r="AO21" s="115"/>
      <c r="AP21" s="116"/>
      <c r="AQ21" s="109"/>
      <c r="AR21" s="109"/>
      <c r="AS21" s="112">
        <v>2</v>
      </c>
      <c r="AT21" s="113">
        <v>1</v>
      </c>
      <c r="AU21" s="114"/>
      <c r="AV21" s="114"/>
      <c r="AW21" s="115"/>
      <c r="AX21" s="116"/>
      <c r="AY21" s="109"/>
      <c r="AZ21" s="109"/>
      <c r="BA21" s="112">
        <v>2</v>
      </c>
      <c r="BB21" s="113">
        <v>1</v>
      </c>
      <c r="BC21" s="114"/>
      <c r="BD21" s="114"/>
      <c r="BE21" s="115"/>
      <c r="BF21" s="116"/>
      <c r="BG21" s="109"/>
      <c r="BH21" s="109"/>
    </row>
    <row r="22" s="43" customFormat="1" ht="30" customHeight="1" spans="1:60">
      <c r="A22" s="82"/>
      <c r="B22" s="78"/>
      <c r="C22" s="75" t="s">
        <v>686</v>
      </c>
      <c r="D22" s="79"/>
      <c r="E22" s="79"/>
      <c r="F22" s="80" t="s">
        <v>659</v>
      </c>
      <c r="G22" s="76" t="s">
        <v>656</v>
      </c>
      <c r="H22" s="79"/>
      <c r="I22" s="118"/>
      <c r="J22" s="119"/>
      <c r="K22" s="120"/>
      <c r="L22" s="120"/>
      <c r="M22" s="112">
        <v>2</v>
      </c>
      <c r="N22" s="113">
        <v>1</v>
      </c>
      <c r="O22" s="109"/>
      <c r="P22" s="110"/>
      <c r="Q22" s="112">
        <v>2</v>
      </c>
      <c r="R22" s="113">
        <v>1</v>
      </c>
      <c r="S22" s="109"/>
      <c r="T22" s="110"/>
      <c r="U22" s="119"/>
      <c r="V22" s="119"/>
      <c r="W22" s="120"/>
      <c r="X22" s="120"/>
      <c r="Y22" s="112">
        <v>2</v>
      </c>
      <c r="Z22" s="113">
        <v>1</v>
      </c>
      <c r="AA22" s="109"/>
      <c r="AB22" s="109"/>
      <c r="AC22" s="118"/>
      <c r="AD22" s="119"/>
      <c r="AE22" s="120"/>
      <c r="AF22" s="120"/>
      <c r="AG22" s="112">
        <v>2</v>
      </c>
      <c r="AH22" s="113">
        <v>1</v>
      </c>
      <c r="AI22" s="109"/>
      <c r="AJ22" s="109"/>
      <c r="AK22" s="118"/>
      <c r="AL22" s="119"/>
      <c r="AM22" s="120"/>
      <c r="AN22" s="120"/>
      <c r="AO22" s="112">
        <v>2</v>
      </c>
      <c r="AP22" s="113">
        <v>1</v>
      </c>
      <c r="AQ22" s="109"/>
      <c r="AR22" s="109"/>
      <c r="AS22" s="118"/>
      <c r="AT22" s="119"/>
      <c r="AU22" s="120"/>
      <c r="AV22" s="120"/>
      <c r="AW22" s="112">
        <v>2</v>
      </c>
      <c r="AX22" s="113">
        <v>1</v>
      </c>
      <c r="AY22" s="109"/>
      <c r="AZ22" s="109"/>
      <c r="BA22" s="118"/>
      <c r="BB22" s="119"/>
      <c r="BC22" s="120"/>
      <c r="BD22" s="120"/>
      <c r="BE22" s="112">
        <v>2</v>
      </c>
      <c r="BF22" s="113">
        <v>1</v>
      </c>
      <c r="BG22" s="109"/>
      <c r="BH22" s="109"/>
    </row>
    <row r="23" s="43" customFormat="1" ht="30" customHeight="1" spans="1:60">
      <c r="A23" s="81" t="s">
        <v>687</v>
      </c>
      <c r="B23" s="69" t="s">
        <v>688</v>
      </c>
      <c r="C23" s="75" t="s">
        <v>689</v>
      </c>
      <c r="D23" s="70" t="s">
        <v>690</v>
      </c>
      <c r="E23" s="70"/>
      <c r="F23" s="70" t="s">
        <v>655</v>
      </c>
      <c r="G23" s="76" t="s">
        <v>656</v>
      </c>
      <c r="H23" s="758" t="s">
        <v>691</v>
      </c>
      <c r="I23" s="112">
        <v>1</v>
      </c>
      <c r="J23" s="113"/>
      <c r="K23" s="114"/>
      <c r="L23" s="114"/>
      <c r="M23" s="115"/>
      <c r="N23" s="116"/>
      <c r="O23" s="109"/>
      <c r="P23" s="110"/>
      <c r="Q23" s="115"/>
      <c r="R23" s="116"/>
      <c r="S23" s="109"/>
      <c r="T23" s="110"/>
      <c r="U23" s="113">
        <v>1</v>
      </c>
      <c r="V23" s="113"/>
      <c r="W23" s="114"/>
      <c r="X23" s="114"/>
      <c r="Y23" s="115"/>
      <c r="Z23" s="116"/>
      <c r="AA23" s="109"/>
      <c r="AB23" s="109"/>
      <c r="AC23" s="112">
        <v>1</v>
      </c>
      <c r="AD23" s="113"/>
      <c r="AE23" s="114"/>
      <c r="AF23" s="114"/>
      <c r="AG23" s="115"/>
      <c r="AH23" s="116"/>
      <c r="AI23" s="109"/>
      <c r="AJ23" s="109"/>
      <c r="AK23" s="112">
        <v>1</v>
      </c>
      <c r="AL23" s="113"/>
      <c r="AM23" s="114"/>
      <c r="AN23" s="114"/>
      <c r="AO23" s="115"/>
      <c r="AP23" s="116"/>
      <c r="AQ23" s="109"/>
      <c r="AR23" s="109"/>
      <c r="AS23" s="112">
        <v>1</v>
      </c>
      <c r="AT23" s="113"/>
      <c r="AU23" s="114"/>
      <c r="AV23" s="114"/>
      <c r="AW23" s="115"/>
      <c r="AX23" s="116"/>
      <c r="AY23" s="109"/>
      <c r="AZ23" s="109"/>
      <c r="BA23" s="112">
        <v>1</v>
      </c>
      <c r="BB23" s="113"/>
      <c r="BC23" s="114"/>
      <c r="BD23" s="114"/>
      <c r="BE23" s="115"/>
      <c r="BF23" s="116"/>
      <c r="BG23" s="109"/>
      <c r="BH23" s="109"/>
    </row>
    <row r="24" s="43" customFormat="1" ht="30" customHeight="1" spans="1:60">
      <c r="A24" s="82"/>
      <c r="B24" s="78"/>
      <c r="C24" s="75" t="s">
        <v>692</v>
      </c>
      <c r="D24" s="79"/>
      <c r="E24" s="79"/>
      <c r="F24" s="80" t="s">
        <v>659</v>
      </c>
      <c r="G24" s="76" t="s">
        <v>656</v>
      </c>
      <c r="H24" s="79"/>
      <c r="I24" s="118"/>
      <c r="J24" s="119"/>
      <c r="K24" s="120"/>
      <c r="L24" s="120"/>
      <c r="M24" s="112">
        <v>1</v>
      </c>
      <c r="N24" s="113"/>
      <c r="O24" s="109"/>
      <c r="P24" s="110"/>
      <c r="Q24" s="112">
        <v>1</v>
      </c>
      <c r="R24" s="113"/>
      <c r="S24" s="109"/>
      <c r="T24" s="110"/>
      <c r="U24" s="119"/>
      <c r="V24" s="119"/>
      <c r="W24" s="120"/>
      <c r="X24" s="120"/>
      <c r="Y24" s="112">
        <v>1</v>
      </c>
      <c r="Z24" s="113"/>
      <c r="AA24" s="109"/>
      <c r="AB24" s="109"/>
      <c r="AC24" s="118"/>
      <c r="AD24" s="119"/>
      <c r="AE24" s="120"/>
      <c r="AF24" s="120"/>
      <c r="AG24" s="112">
        <v>1</v>
      </c>
      <c r="AH24" s="113"/>
      <c r="AI24" s="109"/>
      <c r="AJ24" s="109"/>
      <c r="AK24" s="118"/>
      <c r="AL24" s="119"/>
      <c r="AM24" s="120"/>
      <c r="AN24" s="120"/>
      <c r="AO24" s="112">
        <v>1</v>
      </c>
      <c r="AP24" s="113"/>
      <c r="AQ24" s="109"/>
      <c r="AR24" s="109"/>
      <c r="AS24" s="118"/>
      <c r="AT24" s="119"/>
      <c r="AU24" s="120"/>
      <c r="AV24" s="120"/>
      <c r="AW24" s="112">
        <v>1</v>
      </c>
      <c r="AX24" s="113"/>
      <c r="AY24" s="109"/>
      <c r="AZ24" s="109"/>
      <c r="BA24" s="118"/>
      <c r="BB24" s="119"/>
      <c r="BC24" s="120"/>
      <c r="BD24" s="120"/>
      <c r="BE24" s="112">
        <v>1</v>
      </c>
      <c r="BF24" s="113"/>
      <c r="BG24" s="109"/>
      <c r="BH24" s="109"/>
    </row>
    <row r="25" s="43" customFormat="1" ht="30" customHeight="1" spans="1:60">
      <c r="A25" s="81" t="s">
        <v>693</v>
      </c>
      <c r="B25" s="69" t="s">
        <v>694</v>
      </c>
      <c r="C25" s="75" t="s">
        <v>695</v>
      </c>
      <c r="D25" s="70" t="s">
        <v>696</v>
      </c>
      <c r="E25" s="70"/>
      <c r="F25" s="70" t="s">
        <v>655</v>
      </c>
      <c r="G25" s="76" t="s">
        <v>656</v>
      </c>
      <c r="H25" s="758" t="s">
        <v>691</v>
      </c>
      <c r="I25" s="112">
        <v>1</v>
      </c>
      <c r="J25" s="113"/>
      <c r="K25" s="114"/>
      <c r="L25" s="114"/>
      <c r="M25" s="115"/>
      <c r="N25" s="116"/>
      <c r="O25" s="109"/>
      <c r="P25" s="110"/>
      <c r="Q25" s="115"/>
      <c r="R25" s="116"/>
      <c r="S25" s="109"/>
      <c r="T25" s="110"/>
      <c r="U25" s="113">
        <v>1</v>
      </c>
      <c r="V25" s="113"/>
      <c r="W25" s="114"/>
      <c r="X25" s="114"/>
      <c r="Y25" s="115"/>
      <c r="Z25" s="116"/>
      <c r="AA25" s="109"/>
      <c r="AB25" s="109"/>
      <c r="AC25" s="112">
        <v>1</v>
      </c>
      <c r="AD25" s="113"/>
      <c r="AE25" s="114"/>
      <c r="AF25" s="114"/>
      <c r="AG25" s="115"/>
      <c r="AH25" s="116"/>
      <c r="AI25" s="109"/>
      <c r="AJ25" s="109"/>
      <c r="AK25" s="112">
        <v>1</v>
      </c>
      <c r="AL25" s="113"/>
      <c r="AM25" s="114"/>
      <c r="AN25" s="114"/>
      <c r="AO25" s="115"/>
      <c r="AP25" s="116"/>
      <c r="AQ25" s="109"/>
      <c r="AR25" s="109"/>
      <c r="AS25" s="112">
        <v>1</v>
      </c>
      <c r="AT25" s="113"/>
      <c r="AU25" s="114"/>
      <c r="AV25" s="114"/>
      <c r="AW25" s="115"/>
      <c r="AX25" s="116"/>
      <c r="AY25" s="109"/>
      <c r="AZ25" s="109"/>
      <c r="BA25" s="112">
        <v>1</v>
      </c>
      <c r="BB25" s="113"/>
      <c r="BC25" s="114"/>
      <c r="BD25" s="114"/>
      <c r="BE25" s="115"/>
      <c r="BF25" s="116"/>
      <c r="BG25" s="109"/>
      <c r="BH25" s="109"/>
    </row>
    <row r="26" s="43" customFormat="1" ht="30" customHeight="1" spans="1:60">
      <c r="A26" s="82"/>
      <c r="B26" s="78"/>
      <c r="C26" s="75" t="s">
        <v>697</v>
      </c>
      <c r="D26" s="79"/>
      <c r="E26" s="79"/>
      <c r="F26" s="80" t="s">
        <v>659</v>
      </c>
      <c r="G26" s="76" t="s">
        <v>656</v>
      </c>
      <c r="H26" s="79"/>
      <c r="I26" s="118"/>
      <c r="J26" s="119"/>
      <c r="K26" s="120"/>
      <c r="L26" s="120"/>
      <c r="M26" s="112">
        <v>1</v>
      </c>
      <c r="N26" s="113"/>
      <c r="O26" s="109"/>
      <c r="P26" s="110"/>
      <c r="Q26" s="112">
        <v>1</v>
      </c>
      <c r="R26" s="113"/>
      <c r="S26" s="109"/>
      <c r="T26" s="110"/>
      <c r="U26" s="119"/>
      <c r="V26" s="119"/>
      <c r="W26" s="120"/>
      <c r="X26" s="120"/>
      <c r="Y26" s="112">
        <v>1</v>
      </c>
      <c r="Z26" s="113"/>
      <c r="AA26" s="109"/>
      <c r="AB26" s="109"/>
      <c r="AC26" s="118"/>
      <c r="AD26" s="119"/>
      <c r="AE26" s="120"/>
      <c r="AF26" s="120"/>
      <c r="AG26" s="112">
        <v>1</v>
      </c>
      <c r="AH26" s="113"/>
      <c r="AI26" s="109"/>
      <c r="AJ26" s="109"/>
      <c r="AK26" s="118"/>
      <c r="AL26" s="119"/>
      <c r="AM26" s="120"/>
      <c r="AN26" s="120"/>
      <c r="AO26" s="112">
        <v>1</v>
      </c>
      <c r="AP26" s="113"/>
      <c r="AQ26" s="109"/>
      <c r="AR26" s="109"/>
      <c r="AS26" s="118"/>
      <c r="AT26" s="119"/>
      <c r="AU26" s="120"/>
      <c r="AV26" s="120"/>
      <c r="AW26" s="112">
        <v>1</v>
      </c>
      <c r="AX26" s="113"/>
      <c r="AY26" s="109"/>
      <c r="AZ26" s="109"/>
      <c r="BA26" s="118"/>
      <c r="BB26" s="119"/>
      <c r="BC26" s="120"/>
      <c r="BD26" s="120"/>
      <c r="BE26" s="112">
        <v>1</v>
      </c>
      <c r="BF26" s="113"/>
      <c r="BG26" s="109"/>
      <c r="BH26" s="109"/>
    </row>
    <row r="27" s="43" customFormat="1" ht="30" customHeight="1" spans="1:60">
      <c r="A27" s="81" t="s">
        <v>698</v>
      </c>
      <c r="B27" s="69" t="s">
        <v>699</v>
      </c>
      <c r="C27" s="75" t="s">
        <v>700</v>
      </c>
      <c r="D27" s="70" t="s">
        <v>701</v>
      </c>
      <c r="E27" s="70"/>
      <c r="F27" s="70" t="s">
        <v>655</v>
      </c>
      <c r="G27" s="76" t="s">
        <v>656</v>
      </c>
      <c r="H27" s="758" t="s">
        <v>691</v>
      </c>
      <c r="I27" s="112">
        <v>1</v>
      </c>
      <c r="J27" s="113"/>
      <c r="K27" s="114"/>
      <c r="L27" s="114"/>
      <c r="M27" s="115"/>
      <c r="N27" s="116"/>
      <c r="O27" s="109"/>
      <c r="P27" s="110"/>
      <c r="Q27" s="115"/>
      <c r="R27" s="116"/>
      <c r="S27" s="109"/>
      <c r="T27" s="110"/>
      <c r="U27" s="113">
        <v>1</v>
      </c>
      <c r="V27" s="113"/>
      <c r="W27" s="114"/>
      <c r="X27" s="114"/>
      <c r="Y27" s="115"/>
      <c r="Z27" s="116"/>
      <c r="AA27" s="109"/>
      <c r="AB27" s="109"/>
      <c r="AC27" s="112">
        <v>1</v>
      </c>
      <c r="AD27" s="113"/>
      <c r="AE27" s="114"/>
      <c r="AF27" s="114"/>
      <c r="AG27" s="115"/>
      <c r="AH27" s="116"/>
      <c r="AI27" s="109"/>
      <c r="AJ27" s="109"/>
      <c r="AK27" s="112">
        <v>1</v>
      </c>
      <c r="AL27" s="113"/>
      <c r="AM27" s="114"/>
      <c r="AN27" s="114"/>
      <c r="AO27" s="115"/>
      <c r="AP27" s="116"/>
      <c r="AQ27" s="109"/>
      <c r="AR27" s="109"/>
      <c r="AS27" s="112">
        <v>1</v>
      </c>
      <c r="AT27" s="113"/>
      <c r="AU27" s="114"/>
      <c r="AV27" s="114"/>
      <c r="AW27" s="115"/>
      <c r="AX27" s="116"/>
      <c r="AY27" s="109"/>
      <c r="AZ27" s="109"/>
      <c r="BA27" s="112">
        <v>1</v>
      </c>
      <c r="BB27" s="113"/>
      <c r="BC27" s="114"/>
      <c r="BD27" s="114"/>
      <c r="BE27" s="115"/>
      <c r="BF27" s="116"/>
      <c r="BG27" s="109"/>
      <c r="BH27" s="109"/>
    </row>
    <row r="28" s="43" customFormat="1" ht="30" customHeight="1" spans="1:60">
      <c r="A28" s="82"/>
      <c r="B28" s="78"/>
      <c r="C28" s="75" t="s">
        <v>702</v>
      </c>
      <c r="D28" s="79"/>
      <c r="E28" s="79"/>
      <c r="F28" s="80" t="s">
        <v>659</v>
      </c>
      <c r="G28" s="76" t="s">
        <v>656</v>
      </c>
      <c r="H28" s="79"/>
      <c r="I28" s="118"/>
      <c r="J28" s="119"/>
      <c r="K28" s="120"/>
      <c r="L28" s="120"/>
      <c r="M28" s="112">
        <v>1</v>
      </c>
      <c r="N28" s="113"/>
      <c r="O28" s="109"/>
      <c r="P28" s="110"/>
      <c r="Q28" s="112">
        <v>1</v>
      </c>
      <c r="R28" s="113"/>
      <c r="S28" s="109"/>
      <c r="T28" s="110"/>
      <c r="U28" s="119"/>
      <c r="V28" s="119"/>
      <c r="W28" s="120"/>
      <c r="X28" s="120"/>
      <c r="Y28" s="112">
        <v>1</v>
      </c>
      <c r="Z28" s="113"/>
      <c r="AA28" s="109"/>
      <c r="AB28" s="109"/>
      <c r="AC28" s="118"/>
      <c r="AD28" s="119"/>
      <c r="AE28" s="120"/>
      <c r="AF28" s="120"/>
      <c r="AG28" s="112">
        <v>1</v>
      </c>
      <c r="AH28" s="113"/>
      <c r="AI28" s="109"/>
      <c r="AJ28" s="109"/>
      <c r="AK28" s="118"/>
      <c r="AL28" s="119"/>
      <c r="AM28" s="120"/>
      <c r="AN28" s="120"/>
      <c r="AO28" s="112">
        <v>1</v>
      </c>
      <c r="AP28" s="113"/>
      <c r="AQ28" s="109"/>
      <c r="AR28" s="109"/>
      <c r="AS28" s="118"/>
      <c r="AT28" s="119"/>
      <c r="AU28" s="120"/>
      <c r="AV28" s="120"/>
      <c r="AW28" s="112">
        <v>1</v>
      </c>
      <c r="AX28" s="113"/>
      <c r="AY28" s="109"/>
      <c r="AZ28" s="109"/>
      <c r="BA28" s="118"/>
      <c r="BB28" s="119"/>
      <c r="BC28" s="120"/>
      <c r="BD28" s="120"/>
      <c r="BE28" s="112">
        <v>1</v>
      </c>
      <c r="BF28" s="113"/>
      <c r="BG28" s="109"/>
      <c r="BH28" s="109"/>
    </row>
    <row r="29" s="43" customFormat="1" ht="30" customHeight="1" spans="1:60">
      <c r="A29" s="81" t="s">
        <v>703</v>
      </c>
      <c r="B29" s="69" t="s">
        <v>704</v>
      </c>
      <c r="C29" s="75" t="s">
        <v>705</v>
      </c>
      <c r="D29" s="70" t="s">
        <v>706</v>
      </c>
      <c r="E29" s="70"/>
      <c r="F29" s="70" t="s">
        <v>655</v>
      </c>
      <c r="G29" s="76" t="s">
        <v>656</v>
      </c>
      <c r="H29" s="758" t="s">
        <v>691</v>
      </c>
      <c r="I29" s="112"/>
      <c r="J29" s="113">
        <v>1</v>
      </c>
      <c r="K29" s="114"/>
      <c r="L29" s="114"/>
      <c r="M29" s="115"/>
      <c r="N29" s="116"/>
      <c r="O29" s="109"/>
      <c r="P29" s="110"/>
      <c r="Q29" s="115"/>
      <c r="R29" s="116"/>
      <c r="S29" s="109"/>
      <c r="T29" s="110"/>
      <c r="U29" s="113"/>
      <c r="V29" s="113">
        <v>1</v>
      </c>
      <c r="W29" s="114"/>
      <c r="X29" s="114"/>
      <c r="Y29" s="115"/>
      <c r="Z29" s="116"/>
      <c r="AA29" s="109"/>
      <c r="AB29" s="109"/>
      <c r="AC29" s="112"/>
      <c r="AD29" s="113">
        <v>1</v>
      </c>
      <c r="AE29" s="114"/>
      <c r="AF29" s="114"/>
      <c r="AG29" s="115"/>
      <c r="AH29" s="116"/>
      <c r="AI29" s="109"/>
      <c r="AJ29" s="109"/>
      <c r="AK29" s="112"/>
      <c r="AL29" s="113">
        <v>1</v>
      </c>
      <c r="AM29" s="114"/>
      <c r="AN29" s="114"/>
      <c r="AO29" s="115"/>
      <c r="AP29" s="116"/>
      <c r="AQ29" s="109"/>
      <c r="AR29" s="109"/>
      <c r="AS29" s="112"/>
      <c r="AT29" s="113">
        <v>1</v>
      </c>
      <c r="AU29" s="114"/>
      <c r="AV29" s="114"/>
      <c r="AW29" s="115"/>
      <c r="AX29" s="116"/>
      <c r="AY29" s="109"/>
      <c r="AZ29" s="109"/>
      <c r="BA29" s="112"/>
      <c r="BB29" s="113">
        <v>1</v>
      </c>
      <c r="BC29" s="114"/>
      <c r="BD29" s="114"/>
      <c r="BE29" s="115"/>
      <c r="BF29" s="116"/>
      <c r="BG29" s="109"/>
      <c r="BH29" s="109"/>
    </row>
    <row r="30" s="43" customFormat="1" ht="30" customHeight="1" spans="1:60">
      <c r="A30" s="82"/>
      <c r="B30" s="78"/>
      <c r="C30" s="75" t="s">
        <v>707</v>
      </c>
      <c r="D30" s="79"/>
      <c r="E30" s="79"/>
      <c r="F30" s="80" t="s">
        <v>659</v>
      </c>
      <c r="G30" s="76" t="s">
        <v>656</v>
      </c>
      <c r="H30" s="79"/>
      <c r="I30" s="118"/>
      <c r="J30" s="119"/>
      <c r="K30" s="120"/>
      <c r="L30" s="120"/>
      <c r="M30" s="112"/>
      <c r="N30" s="113">
        <v>1</v>
      </c>
      <c r="O30" s="109"/>
      <c r="P30" s="110"/>
      <c r="Q30" s="112"/>
      <c r="R30" s="113">
        <v>1</v>
      </c>
      <c r="S30" s="109"/>
      <c r="T30" s="110"/>
      <c r="U30" s="119"/>
      <c r="V30" s="119"/>
      <c r="W30" s="120"/>
      <c r="X30" s="120"/>
      <c r="Y30" s="112"/>
      <c r="Z30" s="113">
        <v>1</v>
      </c>
      <c r="AA30" s="109"/>
      <c r="AB30" s="109"/>
      <c r="AC30" s="118"/>
      <c r="AD30" s="119"/>
      <c r="AE30" s="120"/>
      <c r="AF30" s="120"/>
      <c r="AG30" s="112"/>
      <c r="AH30" s="113">
        <v>1</v>
      </c>
      <c r="AI30" s="109"/>
      <c r="AJ30" s="109"/>
      <c r="AK30" s="118"/>
      <c r="AL30" s="119"/>
      <c r="AM30" s="120"/>
      <c r="AN30" s="120"/>
      <c r="AO30" s="112"/>
      <c r="AP30" s="113">
        <v>1</v>
      </c>
      <c r="AQ30" s="109"/>
      <c r="AR30" s="109"/>
      <c r="AS30" s="118"/>
      <c r="AT30" s="119"/>
      <c r="AU30" s="120"/>
      <c r="AV30" s="120"/>
      <c r="AW30" s="112"/>
      <c r="AX30" s="113">
        <v>1</v>
      </c>
      <c r="AY30" s="109"/>
      <c r="AZ30" s="109"/>
      <c r="BA30" s="118"/>
      <c r="BB30" s="119"/>
      <c r="BC30" s="120"/>
      <c r="BD30" s="120"/>
      <c r="BE30" s="112"/>
      <c r="BF30" s="113">
        <v>1</v>
      </c>
      <c r="BG30" s="109"/>
      <c r="BH30" s="109"/>
    </row>
    <row r="31" s="43" customFormat="1" ht="30" customHeight="1" spans="1:60">
      <c r="A31" s="81" t="s">
        <v>708</v>
      </c>
      <c r="B31" s="69" t="s">
        <v>709</v>
      </c>
      <c r="C31" s="75" t="s">
        <v>710</v>
      </c>
      <c r="D31" s="70" t="s">
        <v>711</v>
      </c>
      <c r="E31" s="70"/>
      <c r="F31" s="70" t="s">
        <v>655</v>
      </c>
      <c r="G31" s="76" t="s">
        <v>656</v>
      </c>
      <c r="H31" s="758" t="s">
        <v>691</v>
      </c>
      <c r="I31" s="112"/>
      <c r="J31" s="113">
        <v>1</v>
      </c>
      <c r="K31" s="114"/>
      <c r="L31" s="114"/>
      <c r="M31" s="115"/>
      <c r="N31" s="116"/>
      <c r="O31" s="109"/>
      <c r="P31" s="110"/>
      <c r="Q31" s="115"/>
      <c r="R31" s="116"/>
      <c r="S31" s="109"/>
      <c r="T31" s="110"/>
      <c r="U31" s="113"/>
      <c r="V31" s="113">
        <v>1</v>
      </c>
      <c r="W31" s="114"/>
      <c r="X31" s="114"/>
      <c r="Y31" s="115"/>
      <c r="Z31" s="116"/>
      <c r="AA31" s="109"/>
      <c r="AB31" s="109"/>
      <c r="AC31" s="112"/>
      <c r="AD31" s="113">
        <v>1</v>
      </c>
      <c r="AE31" s="114"/>
      <c r="AF31" s="114"/>
      <c r="AG31" s="115"/>
      <c r="AH31" s="116"/>
      <c r="AI31" s="109"/>
      <c r="AJ31" s="109"/>
      <c r="AK31" s="112"/>
      <c r="AL31" s="113">
        <v>1</v>
      </c>
      <c r="AM31" s="114"/>
      <c r="AN31" s="114"/>
      <c r="AO31" s="115"/>
      <c r="AP31" s="116"/>
      <c r="AQ31" s="109"/>
      <c r="AR31" s="109"/>
      <c r="AS31" s="112"/>
      <c r="AT31" s="113">
        <v>1</v>
      </c>
      <c r="AU31" s="114"/>
      <c r="AV31" s="114"/>
      <c r="AW31" s="115"/>
      <c r="AX31" s="116"/>
      <c r="AY31" s="109"/>
      <c r="AZ31" s="109"/>
      <c r="BA31" s="112"/>
      <c r="BB31" s="113">
        <v>1</v>
      </c>
      <c r="BC31" s="114"/>
      <c r="BD31" s="114"/>
      <c r="BE31" s="115"/>
      <c r="BF31" s="116"/>
      <c r="BG31" s="109"/>
      <c r="BH31" s="109"/>
    </row>
    <row r="32" s="43" customFormat="1" ht="30" customHeight="1" spans="1:60">
      <c r="A32" s="82"/>
      <c r="B32" s="78"/>
      <c r="C32" s="75" t="s">
        <v>712</v>
      </c>
      <c r="D32" s="79"/>
      <c r="E32" s="79"/>
      <c r="F32" s="80" t="s">
        <v>659</v>
      </c>
      <c r="G32" s="76" t="s">
        <v>656</v>
      </c>
      <c r="H32" s="79"/>
      <c r="I32" s="118"/>
      <c r="J32" s="119"/>
      <c r="K32" s="120"/>
      <c r="L32" s="120"/>
      <c r="M32" s="112"/>
      <c r="N32" s="113">
        <v>1</v>
      </c>
      <c r="O32" s="109"/>
      <c r="P32" s="110"/>
      <c r="Q32" s="112"/>
      <c r="R32" s="113">
        <v>1</v>
      </c>
      <c r="S32" s="109"/>
      <c r="T32" s="110"/>
      <c r="U32" s="119"/>
      <c r="V32" s="119"/>
      <c r="W32" s="120"/>
      <c r="X32" s="120"/>
      <c r="Y32" s="112"/>
      <c r="Z32" s="113">
        <v>1</v>
      </c>
      <c r="AA32" s="109"/>
      <c r="AB32" s="109"/>
      <c r="AC32" s="118"/>
      <c r="AD32" s="119"/>
      <c r="AE32" s="120"/>
      <c r="AF32" s="120"/>
      <c r="AG32" s="112"/>
      <c r="AH32" s="113">
        <v>1</v>
      </c>
      <c r="AI32" s="109"/>
      <c r="AJ32" s="109"/>
      <c r="AK32" s="118"/>
      <c r="AL32" s="119"/>
      <c r="AM32" s="120"/>
      <c r="AN32" s="120"/>
      <c r="AO32" s="112"/>
      <c r="AP32" s="113">
        <v>1</v>
      </c>
      <c r="AQ32" s="109"/>
      <c r="AR32" s="109"/>
      <c r="AS32" s="118"/>
      <c r="AT32" s="119"/>
      <c r="AU32" s="120"/>
      <c r="AV32" s="120"/>
      <c r="AW32" s="112"/>
      <c r="AX32" s="113">
        <v>1</v>
      </c>
      <c r="AY32" s="109"/>
      <c r="AZ32" s="109"/>
      <c r="BA32" s="118"/>
      <c r="BB32" s="119"/>
      <c r="BC32" s="120"/>
      <c r="BD32" s="120"/>
      <c r="BE32" s="112"/>
      <c r="BF32" s="113">
        <v>1</v>
      </c>
      <c r="BG32" s="109"/>
      <c r="BH32" s="109"/>
    </row>
    <row r="33" s="43" customFormat="1" ht="30" customHeight="1" spans="1:60">
      <c r="A33" s="81" t="s">
        <v>713</v>
      </c>
      <c r="B33" s="69" t="s">
        <v>714</v>
      </c>
      <c r="C33" s="75" t="s">
        <v>715</v>
      </c>
      <c r="D33" s="70" t="s">
        <v>716</v>
      </c>
      <c r="E33" s="70"/>
      <c r="F33" s="70" t="s">
        <v>655</v>
      </c>
      <c r="G33" s="76" t="s">
        <v>656</v>
      </c>
      <c r="H33" s="758" t="s">
        <v>691</v>
      </c>
      <c r="I33" s="112"/>
      <c r="J33" s="113">
        <v>1</v>
      </c>
      <c r="K33" s="114"/>
      <c r="L33" s="114"/>
      <c r="M33" s="115"/>
      <c r="N33" s="116"/>
      <c r="O33" s="109"/>
      <c r="P33" s="110"/>
      <c r="Q33" s="115"/>
      <c r="R33" s="116"/>
      <c r="S33" s="109"/>
      <c r="T33" s="110"/>
      <c r="U33" s="113"/>
      <c r="V33" s="113">
        <v>1</v>
      </c>
      <c r="W33" s="114"/>
      <c r="X33" s="114"/>
      <c r="Y33" s="115"/>
      <c r="Z33" s="116"/>
      <c r="AA33" s="109"/>
      <c r="AB33" s="109"/>
      <c r="AC33" s="112"/>
      <c r="AD33" s="113">
        <v>1</v>
      </c>
      <c r="AE33" s="114"/>
      <c r="AF33" s="114"/>
      <c r="AG33" s="115"/>
      <c r="AH33" s="116"/>
      <c r="AI33" s="109"/>
      <c r="AJ33" s="109"/>
      <c r="AK33" s="112"/>
      <c r="AL33" s="113">
        <v>1</v>
      </c>
      <c r="AM33" s="114"/>
      <c r="AN33" s="114"/>
      <c r="AO33" s="115"/>
      <c r="AP33" s="116"/>
      <c r="AQ33" s="109"/>
      <c r="AR33" s="109"/>
      <c r="AS33" s="112"/>
      <c r="AT33" s="113">
        <v>1</v>
      </c>
      <c r="AU33" s="114"/>
      <c r="AV33" s="114"/>
      <c r="AW33" s="115"/>
      <c r="AX33" s="116"/>
      <c r="AY33" s="109"/>
      <c r="AZ33" s="109"/>
      <c r="BA33" s="112"/>
      <c r="BB33" s="113">
        <v>1</v>
      </c>
      <c r="BC33" s="114"/>
      <c r="BD33" s="114"/>
      <c r="BE33" s="115"/>
      <c r="BF33" s="116"/>
      <c r="BG33" s="109"/>
      <c r="BH33" s="109"/>
    </row>
    <row r="34" s="43" customFormat="1" ht="30" customHeight="1" spans="1:60">
      <c r="A34" s="82"/>
      <c r="B34" s="78"/>
      <c r="C34" s="75" t="s">
        <v>717</v>
      </c>
      <c r="D34" s="79"/>
      <c r="E34" s="79"/>
      <c r="F34" s="80" t="s">
        <v>659</v>
      </c>
      <c r="G34" s="76" t="s">
        <v>656</v>
      </c>
      <c r="H34" s="79"/>
      <c r="I34" s="118"/>
      <c r="J34" s="119"/>
      <c r="K34" s="120"/>
      <c r="L34" s="120"/>
      <c r="M34" s="113"/>
      <c r="N34" s="113">
        <v>1</v>
      </c>
      <c r="O34" s="109"/>
      <c r="P34" s="110"/>
      <c r="Q34" s="113"/>
      <c r="R34" s="113">
        <v>1</v>
      </c>
      <c r="S34" s="109"/>
      <c r="T34" s="110"/>
      <c r="U34" s="119"/>
      <c r="V34" s="119"/>
      <c r="W34" s="120"/>
      <c r="X34" s="120"/>
      <c r="Y34" s="112"/>
      <c r="Z34" s="113">
        <v>1</v>
      </c>
      <c r="AA34" s="109"/>
      <c r="AB34" s="109"/>
      <c r="AC34" s="118"/>
      <c r="AD34" s="119"/>
      <c r="AE34" s="120"/>
      <c r="AF34" s="120"/>
      <c r="AG34" s="112"/>
      <c r="AH34" s="113">
        <v>1</v>
      </c>
      <c r="AI34" s="109"/>
      <c r="AJ34" s="109"/>
      <c r="AK34" s="118"/>
      <c r="AL34" s="119"/>
      <c r="AM34" s="120"/>
      <c r="AN34" s="120"/>
      <c r="AO34" s="112"/>
      <c r="AP34" s="113">
        <v>1</v>
      </c>
      <c r="AQ34" s="109"/>
      <c r="AR34" s="109"/>
      <c r="AS34" s="118"/>
      <c r="AT34" s="119"/>
      <c r="AU34" s="120"/>
      <c r="AV34" s="120"/>
      <c r="AW34" s="112"/>
      <c r="AX34" s="113">
        <v>1</v>
      </c>
      <c r="AY34" s="109"/>
      <c r="AZ34" s="109"/>
      <c r="BA34" s="118"/>
      <c r="BB34" s="119"/>
      <c r="BC34" s="120"/>
      <c r="BD34" s="120"/>
      <c r="BE34" s="112"/>
      <c r="BF34" s="113">
        <v>1</v>
      </c>
      <c r="BG34" s="109"/>
      <c r="BH34" s="109"/>
    </row>
    <row r="35" s="43" customFormat="1" ht="30" customHeight="1" spans="1:60">
      <c r="A35" s="83" t="s">
        <v>718</v>
      </c>
      <c r="B35" s="84" t="s">
        <v>719</v>
      </c>
      <c r="C35" s="75" t="s">
        <v>720</v>
      </c>
      <c r="D35" s="80" t="s">
        <v>721</v>
      </c>
      <c r="E35" s="80"/>
      <c r="F35" s="80" t="s">
        <v>659</v>
      </c>
      <c r="G35" s="76" t="s">
        <v>656</v>
      </c>
      <c r="H35" s="759" t="s">
        <v>691</v>
      </c>
      <c r="I35" s="112">
        <v>1</v>
      </c>
      <c r="J35" s="113">
        <v>1</v>
      </c>
      <c r="K35" s="120"/>
      <c r="L35" s="120"/>
      <c r="M35" s="113">
        <v>1</v>
      </c>
      <c r="N35" s="113">
        <v>1</v>
      </c>
      <c r="O35" s="109"/>
      <c r="P35" s="110"/>
      <c r="Q35" s="113">
        <v>1</v>
      </c>
      <c r="R35" s="113">
        <v>1</v>
      </c>
      <c r="S35" s="109"/>
      <c r="T35" s="110"/>
      <c r="U35" s="113">
        <v>1</v>
      </c>
      <c r="V35" s="113">
        <v>1</v>
      </c>
      <c r="W35" s="120"/>
      <c r="X35" s="120"/>
      <c r="Y35" s="112">
        <v>1</v>
      </c>
      <c r="Z35" s="113">
        <v>1</v>
      </c>
      <c r="AA35" s="109"/>
      <c r="AB35" s="109"/>
      <c r="AC35" s="113">
        <v>1</v>
      </c>
      <c r="AD35" s="113">
        <v>1</v>
      </c>
      <c r="AE35" s="120"/>
      <c r="AF35" s="120"/>
      <c r="AG35" s="112">
        <v>1</v>
      </c>
      <c r="AH35" s="113">
        <v>1</v>
      </c>
      <c r="AI35" s="109"/>
      <c r="AJ35" s="109"/>
      <c r="AK35" s="113">
        <v>1</v>
      </c>
      <c r="AL35" s="113">
        <v>1</v>
      </c>
      <c r="AM35" s="120"/>
      <c r="AN35" s="120"/>
      <c r="AO35" s="112">
        <v>1</v>
      </c>
      <c r="AP35" s="113">
        <v>1</v>
      </c>
      <c r="AQ35" s="109"/>
      <c r="AR35" s="109"/>
      <c r="AS35" s="113">
        <v>1</v>
      </c>
      <c r="AT35" s="113">
        <v>1</v>
      </c>
      <c r="AU35" s="120"/>
      <c r="AV35" s="120"/>
      <c r="AW35" s="112">
        <v>1</v>
      </c>
      <c r="AX35" s="113">
        <v>1</v>
      </c>
      <c r="AY35" s="109"/>
      <c r="AZ35" s="109"/>
      <c r="BA35" s="112">
        <v>1</v>
      </c>
      <c r="BB35" s="113">
        <v>1</v>
      </c>
      <c r="BC35" s="120"/>
      <c r="BD35" s="120"/>
      <c r="BE35" s="112">
        <v>1</v>
      </c>
      <c r="BF35" s="113">
        <v>1</v>
      </c>
      <c r="BG35" s="109"/>
      <c r="BH35" s="109"/>
    </row>
    <row r="36" s="43" customFormat="1" ht="30" customHeight="1" spans="1:60">
      <c r="A36" s="83"/>
      <c r="B36" s="84"/>
      <c r="C36" s="75"/>
      <c r="D36" s="80" t="s">
        <v>722</v>
      </c>
      <c r="E36" s="80"/>
      <c r="F36" s="80" t="s">
        <v>659</v>
      </c>
      <c r="G36" s="76" t="s">
        <v>656</v>
      </c>
      <c r="H36" s="85"/>
      <c r="I36" s="112"/>
      <c r="J36" s="113"/>
      <c r="K36" s="120"/>
      <c r="L36" s="120"/>
      <c r="M36" s="112"/>
      <c r="N36" s="113"/>
      <c r="O36" s="109"/>
      <c r="P36" s="110"/>
      <c r="Q36" s="112"/>
      <c r="R36" s="113"/>
      <c r="S36" s="109"/>
      <c r="T36" s="110"/>
      <c r="U36" s="113"/>
      <c r="V36" s="113"/>
      <c r="W36" s="120"/>
      <c r="X36" s="120"/>
      <c r="Y36" s="112"/>
      <c r="Z36" s="113"/>
      <c r="AA36" s="109"/>
      <c r="AB36" s="109"/>
      <c r="AC36" s="112"/>
      <c r="AD36" s="113"/>
      <c r="AE36" s="120"/>
      <c r="AF36" s="120"/>
      <c r="AG36" s="112"/>
      <c r="AH36" s="113"/>
      <c r="AI36" s="109"/>
      <c r="AJ36" s="109"/>
      <c r="AK36" s="112"/>
      <c r="AL36" s="113"/>
      <c r="AM36" s="120"/>
      <c r="AN36" s="120"/>
      <c r="AO36" s="112"/>
      <c r="AP36" s="113"/>
      <c r="AQ36" s="109"/>
      <c r="AR36" s="109"/>
      <c r="AS36" s="112"/>
      <c r="AT36" s="113"/>
      <c r="AU36" s="120"/>
      <c r="AV36" s="120"/>
      <c r="AW36" s="112"/>
      <c r="AX36" s="113"/>
      <c r="AY36" s="109"/>
      <c r="AZ36" s="109"/>
      <c r="BA36" s="112"/>
      <c r="BB36" s="113"/>
      <c r="BC36" s="120"/>
      <c r="BD36" s="120"/>
      <c r="BE36" s="112"/>
      <c r="BF36" s="113"/>
      <c r="BG36" s="109"/>
      <c r="BH36" s="109"/>
    </row>
    <row r="37" s="43" customFormat="1" ht="30" customHeight="1" spans="1:60">
      <c r="A37" s="81" t="s">
        <v>723</v>
      </c>
      <c r="B37" s="69" t="s">
        <v>724</v>
      </c>
      <c r="C37" s="75" t="s">
        <v>725</v>
      </c>
      <c r="D37" s="70" t="s">
        <v>726</v>
      </c>
      <c r="E37" s="70"/>
      <c r="F37" s="70" t="s">
        <v>655</v>
      </c>
      <c r="G37" s="76" t="s">
        <v>656</v>
      </c>
      <c r="H37" s="758" t="s">
        <v>691</v>
      </c>
      <c r="I37" s="112">
        <v>1</v>
      </c>
      <c r="J37" s="113"/>
      <c r="K37" s="114"/>
      <c r="L37" s="114"/>
      <c r="M37" s="115"/>
      <c r="N37" s="116"/>
      <c r="O37" s="109"/>
      <c r="P37" s="110"/>
      <c r="Q37" s="115"/>
      <c r="R37" s="116"/>
      <c r="S37" s="109"/>
      <c r="T37" s="110"/>
      <c r="U37" s="113">
        <v>1</v>
      </c>
      <c r="V37" s="113"/>
      <c r="W37" s="114"/>
      <c r="X37" s="114"/>
      <c r="Y37" s="115"/>
      <c r="Z37" s="116"/>
      <c r="AA37" s="109"/>
      <c r="AB37" s="109"/>
      <c r="AC37" s="112">
        <v>1</v>
      </c>
      <c r="AD37" s="113"/>
      <c r="AE37" s="114"/>
      <c r="AF37" s="114"/>
      <c r="AG37" s="115"/>
      <c r="AH37" s="116"/>
      <c r="AI37" s="109"/>
      <c r="AJ37" s="109"/>
      <c r="AK37" s="112">
        <v>1</v>
      </c>
      <c r="AL37" s="113"/>
      <c r="AM37" s="114"/>
      <c r="AN37" s="114"/>
      <c r="AO37" s="115"/>
      <c r="AP37" s="116"/>
      <c r="AQ37" s="109"/>
      <c r="AR37" s="109"/>
      <c r="AS37" s="112">
        <v>1</v>
      </c>
      <c r="AT37" s="113"/>
      <c r="AU37" s="114"/>
      <c r="AV37" s="114"/>
      <c r="AW37" s="115"/>
      <c r="AX37" s="116"/>
      <c r="AY37" s="109"/>
      <c r="AZ37" s="109"/>
      <c r="BA37" s="112">
        <v>1</v>
      </c>
      <c r="BB37" s="113"/>
      <c r="BC37" s="114"/>
      <c r="BD37" s="114"/>
      <c r="BE37" s="115"/>
      <c r="BF37" s="116"/>
      <c r="BG37" s="109"/>
      <c r="BH37" s="109"/>
    </row>
    <row r="38" s="43" customFormat="1" ht="30" customHeight="1" spans="1:60">
      <c r="A38" s="82"/>
      <c r="B38" s="78"/>
      <c r="C38" s="75" t="s">
        <v>727</v>
      </c>
      <c r="D38" s="79"/>
      <c r="E38" s="79"/>
      <c r="F38" s="80" t="s">
        <v>659</v>
      </c>
      <c r="G38" s="76" t="s">
        <v>656</v>
      </c>
      <c r="H38" s="79"/>
      <c r="I38" s="118"/>
      <c r="J38" s="119"/>
      <c r="K38" s="120"/>
      <c r="L38" s="120"/>
      <c r="M38" s="112">
        <v>1</v>
      </c>
      <c r="N38" s="113"/>
      <c r="O38" s="109"/>
      <c r="P38" s="110"/>
      <c r="Q38" s="112">
        <v>1</v>
      </c>
      <c r="R38" s="113"/>
      <c r="S38" s="109"/>
      <c r="T38" s="110"/>
      <c r="U38" s="119"/>
      <c r="V38" s="119"/>
      <c r="W38" s="120"/>
      <c r="X38" s="120"/>
      <c r="Y38" s="112">
        <v>1</v>
      </c>
      <c r="Z38" s="113"/>
      <c r="AA38" s="109"/>
      <c r="AB38" s="109"/>
      <c r="AC38" s="118"/>
      <c r="AD38" s="119"/>
      <c r="AE38" s="120"/>
      <c r="AF38" s="120"/>
      <c r="AG38" s="112">
        <v>1</v>
      </c>
      <c r="AH38" s="113"/>
      <c r="AI38" s="109"/>
      <c r="AJ38" s="109"/>
      <c r="AK38" s="118"/>
      <c r="AL38" s="119"/>
      <c r="AM38" s="120"/>
      <c r="AN38" s="120"/>
      <c r="AO38" s="112">
        <v>1</v>
      </c>
      <c r="AP38" s="113"/>
      <c r="AQ38" s="109"/>
      <c r="AR38" s="109"/>
      <c r="AS38" s="118"/>
      <c r="AT38" s="119"/>
      <c r="AU38" s="120"/>
      <c r="AV38" s="120"/>
      <c r="AW38" s="112">
        <v>1</v>
      </c>
      <c r="AX38" s="113"/>
      <c r="AY38" s="109"/>
      <c r="AZ38" s="109"/>
      <c r="BA38" s="118"/>
      <c r="BB38" s="119"/>
      <c r="BC38" s="120"/>
      <c r="BD38" s="120"/>
      <c r="BE38" s="112">
        <v>1</v>
      </c>
      <c r="BF38" s="113"/>
      <c r="BG38" s="109"/>
      <c r="BH38" s="109"/>
    </row>
    <row r="39" s="43" customFormat="1" ht="30" customHeight="1" spans="1:60">
      <c r="A39" s="81" t="s">
        <v>728</v>
      </c>
      <c r="B39" s="69" t="s">
        <v>729</v>
      </c>
      <c r="C39" s="75" t="s">
        <v>730</v>
      </c>
      <c r="D39" s="70" t="s">
        <v>731</v>
      </c>
      <c r="E39" s="70"/>
      <c r="F39" s="70" t="s">
        <v>655</v>
      </c>
      <c r="G39" s="76" t="s">
        <v>656</v>
      </c>
      <c r="H39" s="758" t="s">
        <v>691</v>
      </c>
      <c r="I39" s="112">
        <v>1</v>
      </c>
      <c r="J39" s="113"/>
      <c r="K39" s="114"/>
      <c r="L39" s="114"/>
      <c r="M39" s="115"/>
      <c r="N39" s="116"/>
      <c r="O39" s="109"/>
      <c r="P39" s="110"/>
      <c r="Q39" s="115"/>
      <c r="R39" s="116"/>
      <c r="S39" s="109"/>
      <c r="T39" s="110"/>
      <c r="U39" s="113">
        <v>1</v>
      </c>
      <c r="V39" s="113"/>
      <c r="W39" s="114"/>
      <c r="X39" s="114"/>
      <c r="Y39" s="115"/>
      <c r="Z39" s="116"/>
      <c r="AA39" s="109"/>
      <c r="AB39" s="109"/>
      <c r="AC39" s="112">
        <v>1</v>
      </c>
      <c r="AD39" s="113"/>
      <c r="AE39" s="114"/>
      <c r="AF39" s="114"/>
      <c r="AG39" s="115"/>
      <c r="AH39" s="116"/>
      <c r="AI39" s="109"/>
      <c r="AJ39" s="109"/>
      <c r="AK39" s="112">
        <v>1</v>
      </c>
      <c r="AL39" s="113"/>
      <c r="AM39" s="114"/>
      <c r="AN39" s="114"/>
      <c r="AO39" s="115"/>
      <c r="AP39" s="116"/>
      <c r="AQ39" s="109"/>
      <c r="AR39" s="109"/>
      <c r="AS39" s="112">
        <v>1</v>
      </c>
      <c r="AT39" s="113"/>
      <c r="AU39" s="114"/>
      <c r="AV39" s="114"/>
      <c r="AW39" s="115"/>
      <c r="AX39" s="116"/>
      <c r="AY39" s="109"/>
      <c r="AZ39" s="109"/>
      <c r="BA39" s="112">
        <v>1</v>
      </c>
      <c r="BB39" s="113"/>
      <c r="BC39" s="114"/>
      <c r="BD39" s="114"/>
      <c r="BE39" s="115"/>
      <c r="BF39" s="116"/>
      <c r="BG39" s="109"/>
      <c r="BH39" s="109"/>
    </row>
    <row r="40" s="43" customFormat="1" ht="30" customHeight="1" spans="1:60">
      <c r="A40" s="82"/>
      <c r="B40" s="78"/>
      <c r="C40" s="75" t="s">
        <v>732</v>
      </c>
      <c r="D40" s="79"/>
      <c r="E40" s="79"/>
      <c r="F40" s="80" t="s">
        <v>659</v>
      </c>
      <c r="G40" s="76" t="s">
        <v>656</v>
      </c>
      <c r="H40" s="79"/>
      <c r="I40" s="118"/>
      <c r="J40" s="119"/>
      <c r="K40" s="120"/>
      <c r="L40" s="120"/>
      <c r="M40" s="112">
        <v>1</v>
      </c>
      <c r="N40" s="113"/>
      <c r="O40" s="109"/>
      <c r="P40" s="110"/>
      <c r="Q40" s="112">
        <v>1</v>
      </c>
      <c r="R40" s="113"/>
      <c r="S40" s="109"/>
      <c r="T40" s="110"/>
      <c r="U40" s="119"/>
      <c r="V40" s="119"/>
      <c r="W40" s="120"/>
      <c r="X40" s="120"/>
      <c r="Y40" s="112">
        <v>1</v>
      </c>
      <c r="Z40" s="113"/>
      <c r="AA40" s="109"/>
      <c r="AB40" s="109"/>
      <c r="AC40" s="118"/>
      <c r="AD40" s="119"/>
      <c r="AE40" s="120"/>
      <c r="AF40" s="120"/>
      <c r="AG40" s="112">
        <v>1</v>
      </c>
      <c r="AH40" s="113"/>
      <c r="AI40" s="109"/>
      <c r="AJ40" s="109"/>
      <c r="AK40" s="118"/>
      <c r="AL40" s="119"/>
      <c r="AM40" s="120"/>
      <c r="AN40" s="120"/>
      <c r="AO40" s="112">
        <v>1</v>
      </c>
      <c r="AP40" s="113"/>
      <c r="AQ40" s="109"/>
      <c r="AR40" s="109"/>
      <c r="AS40" s="118"/>
      <c r="AT40" s="119"/>
      <c r="AU40" s="120"/>
      <c r="AV40" s="120"/>
      <c r="AW40" s="112">
        <v>1</v>
      </c>
      <c r="AX40" s="113"/>
      <c r="AY40" s="109"/>
      <c r="AZ40" s="109"/>
      <c r="BA40" s="118"/>
      <c r="BB40" s="119"/>
      <c r="BC40" s="120"/>
      <c r="BD40" s="120"/>
      <c r="BE40" s="112">
        <v>1</v>
      </c>
      <c r="BF40" s="113"/>
      <c r="BG40" s="109"/>
      <c r="BH40" s="109"/>
    </row>
    <row r="41" s="43" customFormat="1" ht="30" customHeight="1" spans="1:60">
      <c r="A41" s="86" t="s">
        <v>733</v>
      </c>
      <c r="B41" s="75" t="s">
        <v>734</v>
      </c>
      <c r="C41" s="75" t="s">
        <v>735</v>
      </c>
      <c r="D41" s="80" t="s">
        <v>736</v>
      </c>
      <c r="E41" s="80"/>
      <c r="F41" s="80"/>
      <c r="G41" s="76" t="s">
        <v>737</v>
      </c>
      <c r="H41" s="760" t="s">
        <v>738</v>
      </c>
      <c r="I41" s="112">
        <v>1</v>
      </c>
      <c r="J41" s="113"/>
      <c r="K41" s="120"/>
      <c r="L41" s="120"/>
      <c r="M41" s="113">
        <v>1</v>
      </c>
      <c r="N41" s="113"/>
      <c r="O41" s="109"/>
      <c r="P41" s="110"/>
      <c r="Q41" s="113">
        <v>1</v>
      </c>
      <c r="R41" s="113"/>
      <c r="S41" s="109"/>
      <c r="T41" s="110"/>
      <c r="U41" s="113">
        <v>1</v>
      </c>
      <c r="V41" s="113"/>
      <c r="W41" s="120"/>
      <c r="X41" s="120"/>
      <c r="Y41" s="112">
        <v>1</v>
      </c>
      <c r="Z41" s="113"/>
      <c r="AA41" s="109"/>
      <c r="AB41" s="109"/>
      <c r="AC41" s="113">
        <v>1</v>
      </c>
      <c r="AD41" s="113"/>
      <c r="AE41" s="120"/>
      <c r="AF41" s="120"/>
      <c r="AG41" s="112">
        <v>1</v>
      </c>
      <c r="AH41" s="113"/>
      <c r="AI41" s="109"/>
      <c r="AJ41" s="109"/>
      <c r="AK41" s="113">
        <v>1</v>
      </c>
      <c r="AL41" s="113"/>
      <c r="AM41" s="120"/>
      <c r="AN41" s="120"/>
      <c r="AO41" s="112">
        <v>1</v>
      </c>
      <c r="AP41" s="113"/>
      <c r="AQ41" s="109"/>
      <c r="AR41" s="109"/>
      <c r="AS41" s="113">
        <v>1</v>
      </c>
      <c r="AT41" s="113"/>
      <c r="AU41" s="120"/>
      <c r="AV41" s="120"/>
      <c r="AW41" s="112">
        <v>1</v>
      </c>
      <c r="AX41" s="113"/>
      <c r="AY41" s="109"/>
      <c r="AZ41" s="109"/>
      <c r="BA41" s="112">
        <v>1</v>
      </c>
      <c r="BB41" s="113"/>
      <c r="BC41" s="120"/>
      <c r="BD41" s="120"/>
      <c r="BE41" s="112">
        <v>1</v>
      </c>
      <c r="BF41" s="113"/>
      <c r="BG41" s="109"/>
      <c r="BH41" s="109"/>
    </row>
    <row r="42" s="43" customFormat="1" ht="30" customHeight="1" spans="1:60">
      <c r="A42" s="83" t="s">
        <v>739</v>
      </c>
      <c r="B42" s="84" t="s">
        <v>740</v>
      </c>
      <c r="C42" s="75" t="s">
        <v>741</v>
      </c>
      <c r="D42" s="85" t="s">
        <v>742</v>
      </c>
      <c r="E42" s="85"/>
      <c r="F42" s="80"/>
      <c r="G42" s="76" t="s">
        <v>737</v>
      </c>
      <c r="H42" s="759" t="s">
        <v>738</v>
      </c>
      <c r="I42" s="112"/>
      <c r="J42" s="113">
        <v>1</v>
      </c>
      <c r="K42" s="120"/>
      <c r="L42" s="120"/>
      <c r="M42" s="113"/>
      <c r="N42" s="113">
        <v>1</v>
      </c>
      <c r="O42" s="109"/>
      <c r="P42" s="110"/>
      <c r="Q42" s="113"/>
      <c r="R42" s="113">
        <v>1</v>
      </c>
      <c r="S42" s="109"/>
      <c r="T42" s="110"/>
      <c r="U42" s="113"/>
      <c r="V42" s="113">
        <v>1</v>
      </c>
      <c r="W42" s="120"/>
      <c r="X42" s="120"/>
      <c r="Y42" s="112"/>
      <c r="Z42" s="113">
        <v>1</v>
      </c>
      <c r="AA42" s="109"/>
      <c r="AB42" s="109"/>
      <c r="AC42" s="113"/>
      <c r="AD42" s="113">
        <v>1</v>
      </c>
      <c r="AE42" s="120"/>
      <c r="AF42" s="120"/>
      <c r="AG42" s="112"/>
      <c r="AH42" s="113">
        <v>1</v>
      </c>
      <c r="AI42" s="109"/>
      <c r="AJ42" s="109"/>
      <c r="AK42" s="113"/>
      <c r="AL42" s="113">
        <v>1</v>
      </c>
      <c r="AM42" s="120"/>
      <c r="AN42" s="120"/>
      <c r="AO42" s="112"/>
      <c r="AP42" s="113">
        <v>1</v>
      </c>
      <c r="AQ42" s="109"/>
      <c r="AR42" s="109"/>
      <c r="AS42" s="113"/>
      <c r="AT42" s="113">
        <v>1</v>
      </c>
      <c r="AU42" s="120"/>
      <c r="AV42" s="120"/>
      <c r="AW42" s="112"/>
      <c r="AX42" s="113">
        <v>1</v>
      </c>
      <c r="AY42" s="109"/>
      <c r="AZ42" s="109"/>
      <c r="BA42" s="112"/>
      <c r="BB42" s="113">
        <v>1</v>
      </c>
      <c r="BC42" s="120"/>
      <c r="BD42" s="120"/>
      <c r="BE42" s="112"/>
      <c r="BF42" s="113">
        <v>1</v>
      </c>
      <c r="BG42" s="109"/>
      <c r="BH42" s="109"/>
    </row>
    <row r="43" s="43" customFormat="1" ht="30" customHeight="1" spans="1:60">
      <c r="A43" s="86" t="s">
        <v>743</v>
      </c>
      <c r="B43" s="75" t="s">
        <v>744</v>
      </c>
      <c r="C43" s="75" t="s">
        <v>745</v>
      </c>
      <c r="D43" s="80" t="s">
        <v>746</v>
      </c>
      <c r="E43" s="80"/>
      <c r="F43" s="80" t="s">
        <v>659</v>
      </c>
      <c r="G43" s="76" t="s">
        <v>747</v>
      </c>
      <c r="H43" s="760" t="s">
        <v>738</v>
      </c>
      <c r="I43" s="112">
        <v>1</v>
      </c>
      <c r="J43" s="113"/>
      <c r="K43" s="120"/>
      <c r="L43" s="120"/>
      <c r="M43" s="113">
        <v>1</v>
      </c>
      <c r="N43" s="113"/>
      <c r="O43" s="109"/>
      <c r="P43" s="110"/>
      <c r="Q43" s="113">
        <v>1</v>
      </c>
      <c r="R43" s="113"/>
      <c r="S43" s="109"/>
      <c r="T43" s="110"/>
      <c r="U43" s="113">
        <v>1</v>
      </c>
      <c r="V43" s="113"/>
      <c r="W43" s="120"/>
      <c r="X43" s="120"/>
      <c r="Y43" s="112">
        <v>1</v>
      </c>
      <c r="Z43" s="113"/>
      <c r="AA43" s="109"/>
      <c r="AB43" s="109"/>
      <c r="AC43" s="113">
        <v>1</v>
      </c>
      <c r="AD43" s="113"/>
      <c r="AE43" s="120"/>
      <c r="AF43" s="120"/>
      <c r="AG43" s="112">
        <v>1</v>
      </c>
      <c r="AH43" s="113"/>
      <c r="AI43" s="109"/>
      <c r="AJ43" s="109"/>
      <c r="AK43" s="113">
        <v>1</v>
      </c>
      <c r="AL43" s="113"/>
      <c r="AM43" s="120"/>
      <c r="AN43" s="120"/>
      <c r="AO43" s="112">
        <v>1</v>
      </c>
      <c r="AP43" s="113"/>
      <c r="AQ43" s="109"/>
      <c r="AR43" s="109"/>
      <c r="AS43" s="113">
        <v>1</v>
      </c>
      <c r="AT43" s="113"/>
      <c r="AU43" s="120"/>
      <c r="AV43" s="120"/>
      <c r="AW43" s="112">
        <v>1</v>
      </c>
      <c r="AX43" s="113"/>
      <c r="AY43" s="109"/>
      <c r="AZ43" s="109"/>
      <c r="BA43" s="112">
        <v>1</v>
      </c>
      <c r="BB43" s="113"/>
      <c r="BC43" s="120"/>
      <c r="BD43" s="120"/>
      <c r="BE43" s="112">
        <v>1</v>
      </c>
      <c r="BF43" s="113"/>
      <c r="BG43" s="109"/>
      <c r="BH43" s="109"/>
    </row>
    <row r="44" s="43" customFormat="1" ht="30" customHeight="1" spans="1:60">
      <c r="A44" s="83" t="s">
        <v>748</v>
      </c>
      <c r="B44" s="84" t="s">
        <v>749</v>
      </c>
      <c r="C44" s="75" t="s">
        <v>750</v>
      </c>
      <c r="D44" s="85" t="s">
        <v>751</v>
      </c>
      <c r="E44" s="85"/>
      <c r="F44" s="80" t="s">
        <v>659</v>
      </c>
      <c r="G44" s="76" t="s">
        <v>747</v>
      </c>
      <c r="H44" s="759" t="s">
        <v>738</v>
      </c>
      <c r="I44" s="112"/>
      <c r="J44" s="113">
        <v>1</v>
      </c>
      <c r="K44" s="120"/>
      <c r="L44" s="120"/>
      <c r="M44" s="113"/>
      <c r="N44" s="113">
        <v>1</v>
      </c>
      <c r="O44" s="109"/>
      <c r="P44" s="110"/>
      <c r="Q44" s="113"/>
      <c r="R44" s="113">
        <v>1</v>
      </c>
      <c r="S44" s="109"/>
      <c r="T44" s="110"/>
      <c r="U44" s="113"/>
      <c r="V44" s="113">
        <v>1</v>
      </c>
      <c r="W44" s="120"/>
      <c r="X44" s="120"/>
      <c r="Y44" s="112"/>
      <c r="Z44" s="113">
        <v>1</v>
      </c>
      <c r="AA44" s="109"/>
      <c r="AB44" s="109"/>
      <c r="AC44" s="113"/>
      <c r="AD44" s="113">
        <v>1</v>
      </c>
      <c r="AE44" s="120"/>
      <c r="AF44" s="120"/>
      <c r="AG44" s="112"/>
      <c r="AH44" s="113">
        <v>1</v>
      </c>
      <c r="AI44" s="109"/>
      <c r="AJ44" s="109"/>
      <c r="AK44" s="113"/>
      <c r="AL44" s="113">
        <v>1</v>
      </c>
      <c r="AM44" s="120"/>
      <c r="AN44" s="120"/>
      <c r="AO44" s="112"/>
      <c r="AP44" s="113">
        <v>1</v>
      </c>
      <c r="AQ44" s="109"/>
      <c r="AR44" s="109"/>
      <c r="AS44" s="113"/>
      <c r="AT44" s="113">
        <v>1</v>
      </c>
      <c r="AU44" s="120"/>
      <c r="AV44" s="120"/>
      <c r="AW44" s="112"/>
      <c r="AX44" s="113">
        <v>1</v>
      </c>
      <c r="AY44" s="109"/>
      <c r="AZ44" s="109"/>
      <c r="BA44" s="112"/>
      <c r="BB44" s="113">
        <v>1</v>
      </c>
      <c r="BC44" s="120"/>
      <c r="BD44" s="120"/>
      <c r="BE44" s="112"/>
      <c r="BF44" s="113">
        <v>1</v>
      </c>
      <c r="BG44" s="109"/>
      <c r="BH44" s="109"/>
    </row>
    <row r="45" s="43" customFormat="1" ht="30" customHeight="1" spans="1:60">
      <c r="A45" s="81" t="s">
        <v>752</v>
      </c>
      <c r="B45" s="69" t="s">
        <v>753</v>
      </c>
      <c r="C45" s="75" t="s">
        <v>754</v>
      </c>
      <c r="D45" s="70" t="s">
        <v>755</v>
      </c>
      <c r="E45" s="70"/>
      <c r="F45" s="70" t="s">
        <v>655</v>
      </c>
      <c r="G45" s="76" t="s">
        <v>756</v>
      </c>
      <c r="H45" s="758" t="s">
        <v>657</v>
      </c>
      <c r="I45" s="112">
        <v>1</v>
      </c>
      <c r="J45" s="113"/>
      <c r="K45" s="114"/>
      <c r="L45" s="114"/>
      <c r="M45" s="115"/>
      <c r="N45" s="116"/>
      <c r="O45" s="109"/>
      <c r="P45" s="110"/>
      <c r="Q45" s="115"/>
      <c r="R45" s="116"/>
      <c r="S45" s="109"/>
      <c r="T45" s="110"/>
      <c r="U45" s="113">
        <v>1</v>
      </c>
      <c r="V45" s="113"/>
      <c r="W45" s="114"/>
      <c r="X45" s="114"/>
      <c r="Y45" s="115"/>
      <c r="Z45" s="116"/>
      <c r="AA45" s="109"/>
      <c r="AB45" s="109"/>
      <c r="AC45" s="112">
        <v>1</v>
      </c>
      <c r="AD45" s="113"/>
      <c r="AE45" s="114"/>
      <c r="AF45" s="114"/>
      <c r="AG45" s="115"/>
      <c r="AH45" s="116"/>
      <c r="AI45" s="109"/>
      <c r="AJ45" s="109"/>
      <c r="AK45" s="112">
        <v>1</v>
      </c>
      <c r="AL45" s="113"/>
      <c r="AM45" s="114"/>
      <c r="AN45" s="114"/>
      <c r="AO45" s="115"/>
      <c r="AP45" s="116"/>
      <c r="AQ45" s="109"/>
      <c r="AR45" s="109"/>
      <c r="AS45" s="112">
        <v>1</v>
      </c>
      <c r="AT45" s="113"/>
      <c r="AU45" s="114"/>
      <c r="AV45" s="114"/>
      <c r="AW45" s="115"/>
      <c r="AX45" s="116"/>
      <c r="AY45" s="109"/>
      <c r="AZ45" s="109"/>
      <c r="BA45" s="112">
        <v>1</v>
      </c>
      <c r="BB45" s="113"/>
      <c r="BC45" s="114"/>
      <c r="BD45" s="114"/>
      <c r="BE45" s="115"/>
      <c r="BF45" s="116"/>
      <c r="BG45" s="109"/>
      <c r="BH45" s="109"/>
    </row>
    <row r="46" s="43" customFormat="1" ht="30" customHeight="1" spans="1:60">
      <c r="A46" s="82"/>
      <c r="B46" s="78"/>
      <c r="C46" s="75" t="s">
        <v>757</v>
      </c>
      <c r="D46" s="79"/>
      <c r="E46" s="79"/>
      <c r="F46" s="80" t="s">
        <v>659</v>
      </c>
      <c r="G46" s="76" t="s">
        <v>756</v>
      </c>
      <c r="H46" s="79"/>
      <c r="I46" s="118"/>
      <c r="J46" s="119"/>
      <c r="K46" s="120"/>
      <c r="L46" s="120"/>
      <c r="M46" s="112">
        <v>1</v>
      </c>
      <c r="N46" s="113"/>
      <c r="O46" s="109"/>
      <c r="P46" s="110"/>
      <c r="Q46" s="112">
        <v>1</v>
      </c>
      <c r="R46" s="113"/>
      <c r="S46" s="109"/>
      <c r="T46" s="110"/>
      <c r="U46" s="119"/>
      <c r="V46" s="119"/>
      <c r="W46" s="120"/>
      <c r="X46" s="120"/>
      <c r="Y46" s="112">
        <v>1</v>
      </c>
      <c r="Z46" s="113"/>
      <c r="AA46" s="109"/>
      <c r="AB46" s="109"/>
      <c r="AC46" s="118"/>
      <c r="AD46" s="119"/>
      <c r="AE46" s="120"/>
      <c r="AF46" s="120"/>
      <c r="AG46" s="112">
        <v>1</v>
      </c>
      <c r="AH46" s="113"/>
      <c r="AI46" s="109"/>
      <c r="AJ46" s="109"/>
      <c r="AK46" s="118"/>
      <c r="AL46" s="119"/>
      <c r="AM46" s="120"/>
      <c r="AN46" s="120"/>
      <c r="AO46" s="112">
        <v>1</v>
      </c>
      <c r="AP46" s="113"/>
      <c r="AQ46" s="109"/>
      <c r="AR46" s="109"/>
      <c r="AS46" s="118"/>
      <c r="AT46" s="119"/>
      <c r="AU46" s="120"/>
      <c r="AV46" s="120"/>
      <c r="AW46" s="112">
        <v>1</v>
      </c>
      <c r="AX46" s="113"/>
      <c r="AY46" s="109"/>
      <c r="AZ46" s="109"/>
      <c r="BA46" s="118"/>
      <c r="BB46" s="119"/>
      <c r="BC46" s="120"/>
      <c r="BD46" s="120"/>
      <c r="BE46" s="112">
        <v>1</v>
      </c>
      <c r="BF46" s="113"/>
      <c r="BG46" s="109"/>
      <c r="BH46" s="109"/>
    </row>
    <row r="47" s="43" customFormat="1" ht="30" customHeight="1" spans="1:60">
      <c r="A47" s="81" t="s">
        <v>758</v>
      </c>
      <c r="B47" s="69" t="s">
        <v>759</v>
      </c>
      <c r="C47" s="75" t="s">
        <v>760</v>
      </c>
      <c r="D47" s="70" t="s">
        <v>761</v>
      </c>
      <c r="E47" s="70"/>
      <c r="F47" s="70" t="s">
        <v>655</v>
      </c>
      <c r="G47" s="76" t="s">
        <v>756</v>
      </c>
      <c r="H47" s="758" t="s">
        <v>657</v>
      </c>
      <c r="I47" s="112">
        <v>1</v>
      </c>
      <c r="J47" s="113"/>
      <c r="K47" s="114"/>
      <c r="L47" s="114"/>
      <c r="M47" s="115"/>
      <c r="N47" s="116"/>
      <c r="O47" s="109"/>
      <c r="P47" s="110"/>
      <c r="Q47" s="115"/>
      <c r="R47" s="116"/>
      <c r="S47" s="109"/>
      <c r="T47" s="110"/>
      <c r="U47" s="113">
        <v>1</v>
      </c>
      <c r="V47" s="113"/>
      <c r="W47" s="114"/>
      <c r="X47" s="114"/>
      <c r="Y47" s="115"/>
      <c r="Z47" s="116"/>
      <c r="AA47" s="109"/>
      <c r="AB47" s="109"/>
      <c r="AC47" s="112">
        <v>1</v>
      </c>
      <c r="AD47" s="113"/>
      <c r="AE47" s="114"/>
      <c r="AF47" s="114"/>
      <c r="AG47" s="115"/>
      <c r="AH47" s="116"/>
      <c r="AI47" s="109"/>
      <c r="AJ47" s="109"/>
      <c r="AK47" s="112">
        <v>1</v>
      </c>
      <c r="AL47" s="113"/>
      <c r="AM47" s="114"/>
      <c r="AN47" s="114"/>
      <c r="AO47" s="115"/>
      <c r="AP47" s="116"/>
      <c r="AQ47" s="109"/>
      <c r="AR47" s="109"/>
      <c r="AS47" s="112">
        <v>1</v>
      </c>
      <c r="AT47" s="113"/>
      <c r="AU47" s="114"/>
      <c r="AV47" s="114"/>
      <c r="AW47" s="115"/>
      <c r="AX47" s="116"/>
      <c r="AY47" s="109"/>
      <c r="AZ47" s="109"/>
      <c r="BA47" s="112">
        <v>1</v>
      </c>
      <c r="BB47" s="113"/>
      <c r="BC47" s="114"/>
      <c r="BD47" s="114"/>
      <c r="BE47" s="115"/>
      <c r="BF47" s="116"/>
      <c r="BG47" s="109"/>
      <c r="BH47" s="109"/>
    </row>
    <row r="48" s="43" customFormat="1" ht="30" customHeight="1" spans="1:60">
      <c r="A48" s="82"/>
      <c r="B48" s="78"/>
      <c r="C48" s="75" t="s">
        <v>762</v>
      </c>
      <c r="D48" s="79"/>
      <c r="E48" s="79"/>
      <c r="F48" s="80" t="s">
        <v>659</v>
      </c>
      <c r="G48" s="76" t="s">
        <v>756</v>
      </c>
      <c r="H48" s="79"/>
      <c r="I48" s="118"/>
      <c r="J48" s="119"/>
      <c r="K48" s="120"/>
      <c r="L48" s="120"/>
      <c r="M48" s="112">
        <v>1</v>
      </c>
      <c r="N48" s="113"/>
      <c r="O48" s="109"/>
      <c r="P48" s="110"/>
      <c r="Q48" s="112">
        <v>1</v>
      </c>
      <c r="R48" s="113"/>
      <c r="S48" s="109"/>
      <c r="T48" s="110"/>
      <c r="U48" s="119"/>
      <c r="V48" s="119"/>
      <c r="W48" s="120"/>
      <c r="X48" s="120"/>
      <c r="Y48" s="112">
        <v>1</v>
      </c>
      <c r="Z48" s="113"/>
      <c r="AA48" s="109"/>
      <c r="AB48" s="109"/>
      <c r="AC48" s="118"/>
      <c r="AD48" s="119"/>
      <c r="AE48" s="120"/>
      <c r="AF48" s="120"/>
      <c r="AG48" s="112">
        <v>1</v>
      </c>
      <c r="AH48" s="113"/>
      <c r="AI48" s="109"/>
      <c r="AJ48" s="109"/>
      <c r="AK48" s="118"/>
      <c r="AL48" s="119"/>
      <c r="AM48" s="120"/>
      <c r="AN48" s="120"/>
      <c r="AO48" s="112">
        <v>1</v>
      </c>
      <c r="AP48" s="113"/>
      <c r="AQ48" s="109"/>
      <c r="AR48" s="109"/>
      <c r="AS48" s="118"/>
      <c r="AT48" s="119"/>
      <c r="AU48" s="120"/>
      <c r="AV48" s="120"/>
      <c r="AW48" s="112">
        <v>1</v>
      </c>
      <c r="AX48" s="113"/>
      <c r="AY48" s="109"/>
      <c r="AZ48" s="109"/>
      <c r="BA48" s="118"/>
      <c r="BB48" s="119"/>
      <c r="BC48" s="120"/>
      <c r="BD48" s="120"/>
      <c r="BE48" s="112">
        <v>1</v>
      </c>
      <c r="BF48" s="113"/>
      <c r="BG48" s="109"/>
      <c r="BH48" s="109"/>
    </row>
    <row r="49" s="43" customFormat="1" ht="30" customHeight="1" spans="1:60">
      <c r="A49" s="81" t="s">
        <v>763</v>
      </c>
      <c r="B49" s="69" t="s">
        <v>764</v>
      </c>
      <c r="C49" s="75" t="s">
        <v>765</v>
      </c>
      <c r="D49" s="70" t="s">
        <v>766</v>
      </c>
      <c r="E49" s="70"/>
      <c r="F49" s="70" t="s">
        <v>655</v>
      </c>
      <c r="G49" s="76" t="s">
        <v>756</v>
      </c>
      <c r="H49" s="758" t="s">
        <v>657</v>
      </c>
      <c r="I49" s="112">
        <v>1</v>
      </c>
      <c r="J49" s="113"/>
      <c r="K49" s="114"/>
      <c r="L49" s="114"/>
      <c r="M49" s="115"/>
      <c r="N49" s="116"/>
      <c r="O49" s="109"/>
      <c r="P49" s="110"/>
      <c r="Q49" s="115"/>
      <c r="R49" s="116"/>
      <c r="S49" s="109"/>
      <c r="T49" s="110"/>
      <c r="U49" s="113">
        <v>1</v>
      </c>
      <c r="V49" s="113"/>
      <c r="W49" s="114"/>
      <c r="X49" s="114"/>
      <c r="Y49" s="115"/>
      <c r="Z49" s="116"/>
      <c r="AA49" s="109"/>
      <c r="AB49" s="109"/>
      <c r="AC49" s="112">
        <v>1</v>
      </c>
      <c r="AD49" s="113"/>
      <c r="AE49" s="114"/>
      <c r="AF49" s="114"/>
      <c r="AG49" s="115"/>
      <c r="AH49" s="116"/>
      <c r="AI49" s="109"/>
      <c r="AJ49" s="109"/>
      <c r="AK49" s="112">
        <v>1</v>
      </c>
      <c r="AL49" s="113"/>
      <c r="AM49" s="114"/>
      <c r="AN49" s="114"/>
      <c r="AO49" s="115"/>
      <c r="AP49" s="116"/>
      <c r="AQ49" s="109"/>
      <c r="AR49" s="109"/>
      <c r="AS49" s="112">
        <v>1</v>
      </c>
      <c r="AT49" s="113"/>
      <c r="AU49" s="114"/>
      <c r="AV49" s="114"/>
      <c r="AW49" s="115"/>
      <c r="AX49" s="116"/>
      <c r="AY49" s="109"/>
      <c r="AZ49" s="109"/>
      <c r="BA49" s="112">
        <v>1</v>
      </c>
      <c r="BB49" s="113"/>
      <c r="BC49" s="114"/>
      <c r="BD49" s="114"/>
      <c r="BE49" s="115"/>
      <c r="BF49" s="116"/>
      <c r="BG49" s="109"/>
      <c r="BH49" s="109"/>
    </row>
    <row r="50" s="43" customFormat="1" ht="30" customHeight="1" spans="1:60">
      <c r="A50" s="82"/>
      <c r="B50" s="78"/>
      <c r="C50" s="75" t="s">
        <v>767</v>
      </c>
      <c r="D50" s="79"/>
      <c r="E50" s="79"/>
      <c r="F50" s="80" t="s">
        <v>659</v>
      </c>
      <c r="G50" s="76" t="s">
        <v>756</v>
      </c>
      <c r="H50" s="79"/>
      <c r="I50" s="118"/>
      <c r="J50" s="119"/>
      <c r="K50" s="120"/>
      <c r="L50" s="120"/>
      <c r="M50" s="112">
        <v>1</v>
      </c>
      <c r="N50" s="113"/>
      <c r="O50" s="109"/>
      <c r="P50" s="110"/>
      <c r="Q50" s="112">
        <v>1</v>
      </c>
      <c r="R50" s="113"/>
      <c r="S50" s="109"/>
      <c r="T50" s="110"/>
      <c r="U50" s="119"/>
      <c r="V50" s="119"/>
      <c r="W50" s="120"/>
      <c r="X50" s="120"/>
      <c r="Y50" s="112">
        <v>1</v>
      </c>
      <c r="Z50" s="113"/>
      <c r="AA50" s="109"/>
      <c r="AB50" s="109"/>
      <c r="AC50" s="118"/>
      <c r="AD50" s="119"/>
      <c r="AE50" s="120"/>
      <c r="AF50" s="120"/>
      <c r="AG50" s="112">
        <v>1</v>
      </c>
      <c r="AH50" s="113"/>
      <c r="AI50" s="109"/>
      <c r="AJ50" s="109"/>
      <c r="AK50" s="118"/>
      <c r="AL50" s="119"/>
      <c r="AM50" s="120"/>
      <c r="AN50" s="120"/>
      <c r="AO50" s="112">
        <v>1</v>
      </c>
      <c r="AP50" s="113"/>
      <c r="AQ50" s="109"/>
      <c r="AR50" s="109"/>
      <c r="AS50" s="118"/>
      <c r="AT50" s="119"/>
      <c r="AU50" s="120"/>
      <c r="AV50" s="120"/>
      <c r="AW50" s="112">
        <v>1</v>
      </c>
      <c r="AX50" s="113"/>
      <c r="AY50" s="109"/>
      <c r="AZ50" s="109"/>
      <c r="BA50" s="118"/>
      <c r="BB50" s="119"/>
      <c r="BC50" s="120"/>
      <c r="BD50" s="120"/>
      <c r="BE50" s="112">
        <v>1</v>
      </c>
      <c r="BF50" s="113"/>
      <c r="BG50" s="109"/>
      <c r="BH50" s="109"/>
    </row>
    <row r="51" s="43" customFormat="1" ht="30" customHeight="1" spans="1:60">
      <c r="A51" s="81" t="s">
        <v>768</v>
      </c>
      <c r="B51" s="69" t="s">
        <v>769</v>
      </c>
      <c r="C51" s="75" t="s">
        <v>770</v>
      </c>
      <c r="D51" s="70" t="s">
        <v>771</v>
      </c>
      <c r="E51" s="70"/>
      <c r="F51" s="70" t="s">
        <v>655</v>
      </c>
      <c r="G51" s="76" t="s">
        <v>756</v>
      </c>
      <c r="H51" s="758" t="s">
        <v>657</v>
      </c>
      <c r="I51" s="112">
        <v>1</v>
      </c>
      <c r="J51" s="113"/>
      <c r="K51" s="114"/>
      <c r="L51" s="114"/>
      <c r="M51" s="115"/>
      <c r="N51" s="116"/>
      <c r="O51" s="109"/>
      <c r="P51" s="110"/>
      <c r="Q51" s="115"/>
      <c r="R51" s="116"/>
      <c r="S51" s="109"/>
      <c r="T51" s="110"/>
      <c r="U51" s="113">
        <v>1</v>
      </c>
      <c r="V51" s="113"/>
      <c r="W51" s="114"/>
      <c r="X51" s="114"/>
      <c r="Y51" s="115"/>
      <c r="Z51" s="116"/>
      <c r="AA51" s="109"/>
      <c r="AB51" s="109"/>
      <c r="AC51" s="112">
        <v>1</v>
      </c>
      <c r="AD51" s="113"/>
      <c r="AE51" s="114"/>
      <c r="AF51" s="114"/>
      <c r="AG51" s="115"/>
      <c r="AH51" s="116"/>
      <c r="AI51" s="109"/>
      <c r="AJ51" s="109"/>
      <c r="AK51" s="112">
        <v>1</v>
      </c>
      <c r="AL51" s="113"/>
      <c r="AM51" s="114"/>
      <c r="AN51" s="114"/>
      <c r="AO51" s="115"/>
      <c r="AP51" s="116"/>
      <c r="AQ51" s="109"/>
      <c r="AR51" s="109"/>
      <c r="AS51" s="112">
        <v>1</v>
      </c>
      <c r="AT51" s="113"/>
      <c r="AU51" s="114"/>
      <c r="AV51" s="114"/>
      <c r="AW51" s="115"/>
      <c r="AX51" s="116"/>
      <c r="AY51" s="109"/>
      <c r="AZ51" s="109"/>
      <c r="BA51" s="112">
        <v>1</v>
      </c>
      <c r="BB51" s="113"/>
      <c r="BC51" s="114"/>
      <c r="BD51" s="114"/>
      <c r="BE51" s="115"/>
      <c r="BF51" s="116"/>
      <c r="BG51" s="109"/>
      <c r="BH51" s="109"/>
    </row>
    <row r="52" s="43" customFormat="1" ht="30" customHeight="1" spans="1:60">
      <c r="A52" s="82"/>
      <c r="B52" s="78"/>
      <c r="C52" s="75" t="s">
        <v>772</v>
      </c>
      <c r="D52" s="79"/>
      <c r="E52" s="79"/>
      <c r="F52" s="80" t="s">
        <v>659</v>
      </c>
      <c r="G52" s="76" t="s">
        <v>756</v>
      </c>
      <c r="H52" s="79"/>
      <c r="I52" s="118"/>
      <c r="J52" s="119"/>
      <c r="K52" s="120"/>
      <c r="L52" s="120"/>
      <c r="M52" s="112">
        <v>1</v>
      </c>
      <c r="N52" s="113"/>
      <c r="O52" s="109"/>
      <c r="P52" s="110"/>
      <c r="Q52" s="112">
        <v>1</v>
      </c>
      <c r="R52" s="113"/>
      <c r="S52" s="109"/>
      <c r="T52" s="110"/>
      <c r="U52" s="119"/>
      <c r="V52" s="119"/>
      <c r="W52" s="120"/>
      <c r="X52" s="120"/>
      <c r="Y52" s="112">
        <v>1</v>
      </c>
      <c r="Z52" s="113"/>
      <c r="AA52" s="109"/>
      <c r="AB52" s="109"/>
      <c r="AC52" s="118"/>
      <c r="AD52" s="119"/>
      <c r="AE52" s="120"/>
      <c r="AF52" s="120"/>
      <c r="AG52" s="112">
        <v>1</v>
      </c>
      <c r="AH52" s="113"/>
      <c r="AI52" s="109"/>
      <c r="AJ52" s="109"/>
      <c r="AK52" s="118"/>
      <c r="AL52" s="119"/>
      <c r="AM52" s="120"/>
      <c r="AN52" s="120"/>
      <c r="AO52" s="112">
        <v>1</v>
      </c>
      <c r="AP52" s="113"/>
      <c r="AQ52" s="109"/>
      <c r="AR52" s="109"/>
      <c r="AS52" s="118"/>
      <c r="AT52" s="119"/>
      <c r="AU52" s="120"/>
      <c r="AV52" s="120"/>
      <c r="AW52" s="112">
        <v>1</v>
      </c>
      <c r="AX52" s="113"/>
      <c r="AY52" s="109"/>
      <c r="AZ52" s="109"/>
      <c r="BA52" s="118"/>
      <c r="BB52" s="119"/>
      <c r="BC52" s="120"/>
      <c r="BD52" s="120"/>
      <c r="BE52" s="112">
        <v>1</v>
      </c>
      <c r="BF52" s="113"/>
      <c r="BG52" s="109"/>
      <c r="BH52" s="109"/>
    </row>
    <row r="53" s="43" customFormat="1" ht="30" customHeight="1" spans="1:60">
      <c r="A53" s="81" t="s">
        <v>773</v>
      </c>
      <c r="B53" s="69" t="s">
        <v>774</v>
      </c>
      <c r="C53" s="75" t="s">
        <v>775</v>
      </c>
      <c r="D53" s="70" t="s">
        <v>776</v>
      </c>
      <c r="E53" s="70"/>
      <c r="F53" s="70" t="s">
        <v>655</v>
      </c>
      <c r="G53" s="76" t="s">
        <v>756</v>
      </c>
      <c r="H53" s="758" t="s">
        <v>657</v>
      </c>
      <c r="I53" s="112"/>
      <c r="J53" s="113">
        <v>1</v>
      </c>
      <c r="K53" s="114"/>
      <c r="L53" s="114"/>
      <c r="M53" s="115"/>
      <c r="N53" s="116"/>
      <c r="O53" s="109"/>
      <c r="P53" s="110"/>
      <c r="Q53" s="115"/>
      <c r="R53" s="116"/>
      <c r="S53" s="109"/>
      <c r="T53" s="110"/>
      <c r="U53" s="113"/>
      <c r="V53" s="113">
        <v>1</v>
      </c>
      <c r="W53" s="114"/>
      <c r="X53" s="114"/>
      <c r="Y53" s="115"/>
      <c r="Z53" s="116"/>
      <c r="AA53" s="109"/>
      <c r="AB53" s="109"/>
      <c r="AC53" s="112"/>
      <c r="AD53" s="113">
        <v>1</v>
      </c>
      <c r="AE53" s="114"/>
      <c r="AF53" s="114"/>
      <c r="AG53" s="115"/>
      <c r="AH53" s="116"/>
      <c r="AI53" s="109"/>
      <c r="AJ53" s="109"/>
      <c r="AK53" s="112"/>
      <c r="AL53" s="113">
        <v>1</v>
      </c>
      <c r="AM53" s="114"/>
      <c r="AN53" s="114"/>
      <c r="AO53" s="115"/>
      <c r="AP53" s="116"/>
      <c r="AQ53" s="109"/>
      <c r="AR53" s="109"/>
      <c r="AS53" s="112"/>
      <c r="AT53" s="113">
        <v>1</v>
      </c>
      <c r="AU53" s="114"/>
      <c r="AV53" s="114"/>
      <c r="AW53" s="115"/>
      <c r="AX53" s="116"/>
      <c r="AY53" s="109"/>
      <c r="AZ53" s="109"/>
      <c r="BA53" s="112"/>
      <c r="BB53" s="113">
        <v>1</v>
      </c>
      <c r="BC53" s="114"/>
      <c r="BD53" s="114"/>
      <c r="BE53" s="115"/>
      <c r="BF53" s="116"/>
      <c r="BG53" s="109"/>
      <c r="BH53" s="109"/>
    </row>
    <row r="54" s="43" customFormat="1" ht="30" customHeight="1" spans="1:60">
      <c r="A54" s="82"/>
      <c r="B54" s="78"/>
      <c r="C54" s="75" t="s">
        <v>777</v>
      </c>
      <c r="D54" s="79"/>
      <c r="E54" s="79"/>
      <c r="F54" s="80" t="s">
        <v>659</v>
      </c>
      <c r="G54" s="76" t="s">
        <v>756</v>
      </c>
      <c r="H54" s="79"/>
      <c r="I54" s="118"/>
      <c r="J54" s="119"/>
      <c r="K54" s="120"/>
      <c r="L54" s="120"/>
      <c r="M54" s="112"/>
      <c r="N54" s="113">
        <v>1</v>
      </c>
      <c r="O54" s="109"/>
      <c r="P54" s="110"/>
      <c r="Q54" s="112"/>
      <c r="R54" s="113">
        <v>1</v>
      </c>
      <c r="S54" s="109"/>
      <c r="T54" s="110"/>
      <c r="U54" s="119"/>
      <c r="V54" s="119"/>
      <c r="W54" s="120"/>
      <c r="X54" s="120"/>
      <c r="Y54" s="112"/>
      <c r="Z54" s="113">
        <v>1</v>
      </c>
      <c r="AA54" s="109"/>
      <c r="AB54" s="109"/>
      <c r="AC54" s="118"/>
      <c r="AD54" s="119"/>
      <c r="AE54" s="120"/>
      <c r="AF54" s="120"/>
      <c r="AG54" s="112"/>
      <c r="AH54" s="113">
        <v>1</v>
      </c>
      <c r="AI54" s="109"/>
      <c r="AJ54" s="109"/>
      <c r="AK54" s="118"/>
      <c r="AL54" s="119"/>
      <c r="AM54" s="120"/>
      <c r="AN54" s="120"/>
      <c r="AO54" s="112"/>
      <c r="AP54" s="113">
        <v>1</v>
      </c>
      <c r="AQ54" s="109"/>
      <c r="AR54" s="109"/>
      <c r="AS54" s="118"/>
      <c r="AT54" s="119"/>
      <c r="AU54" s="120"/>
      <c r="AV54" s="120"/>
      <c r="AW54" s="112"/>
      <c r="AX54" s="113">
        <v>1</v>
      </c>
      <c r="AY54" s="109"/>
      <c r="AZ54" s="109"/>
      <c r="BA54" s="118"/>
      <c r="BB54" s="119"/>
      <c r="BC54" s="120"/>
      <c r="BD54" s="120"/>
      <c r="BE54" s="112"/>
      <c r="BF54" s="113">
        <v>1</v>
      </c>
      <c r="BG54" s="109"/>
      <c r="BH54" s="109"/>
    </row>
    <row r="55" s="43" customFormat="1" ht="30" customHeight="1" spans="1:60">
      <c r="A55" s="81" t="s">
        <v>778</v>
      </c>
      <c r="B55" s="69" t="s">
        <v>779</v>
      </c>
      <c r="C55" s="75" t="s">
        <v>780</v>
      </c>
      <c r="D55" s="70" t="s">
        <v>781</v>
      </c>
      <c r="E55" s="70"/>
      <c r="F55" s="70" t="s">
        <v>655</v>
      </c>
      <c r="G55" s="76" t="s">
        <v>756</v>
      </c>
      <c r="H55" s="758" t="s">
        <v>657</v>
      </c>
      <c r="I55" s="112"/>
      <c r="J55" s="113">
        <v>1</v>
      </c>
      <c r="K55" s="114"/>
      <c r="L55" s="114"/>
      <c r="M55" s="115"/>
      <c r="N55" s="116"/>
      <c r="O55" s="109"/>
      <c r="P55" s="110"/>
      <c r="Q55" s="115"/>
      <c r="R55" s="116"/>
      <c r="S55" s="109"/>
      <c r="T55" s="110"/>
      <c r="U55" s="113"/>
      <c r="V55" s="113">
        <v>1</v>
      </c>
      <c r="W55" s="114"/>
      <c r="X55" s="114"/>
      <c r="Y55" s="115"/>
      <c r="Z55" s="116"/>
      <c r="AA55" s="109"/>
      <c r="AB55" s="109"/>
      <c r="AC55" s="112"/>
      <c r="AD55" s="113">
        <v>1</v>
      </c>
      <c r="AE55" s="114"/>
      <c r="AF55" s="114"/>
      <c r="AG55" s="115"/>
      <c r="AH55" s="116"/>
      <c r="AI55" s="109"/>
      <c r="AJ55" s="109"/>
      <c r="AK55" s="112"/>
      <c r="AL55" s="113">
        <v>1</v>
      </c>
      <c r="AM55" s="114"/>
      <c r="AN55" s="114"/>
      <c r="AO55" s="115"/>
      <c r="AP55" s="116"/>
      <c r="AQ55" s="109"/>
      <c r="AR55" s="109"/>
      <c r="AS55" s="112"/>
      <c r="AT55" s="113">
        <v>1</v>
      </c>
      <c r="AU55" s="114"/>
      <c r="AV55" s="114"/>
      <c r="AW55" s="115"/>
      <c r="AX55" s="116"/>
      <c r="AY55" s="109"/>
      <c r="AZ55" s="109"/>
      <c r="BA55" s="112"/>
      <c r="BB55" s="113">
        <v>1</v>
      </c>
      <c r="BC55" s="114"/>
      <c r="BD55" s="114"/>
      <c r="BE55" s="115"/>
      <c r="BF55" s="116"/>
      <c r="BG55" s="109"/>
      <c r="BH55" s="109"/>
    </row>
    <row r="56" s="43" customFormat="1" ht="30" customHeight="1" spans="1:60">
      <c r="A56" s="82"/>
      <c r="B56" s="78"/>
      <c r="C56" s="75" t="s">
        <v>782</v>
      </c>
      <c r="D56" s="79"/>
      <c r="E56" s="79"/>
      <c r="F56" s="80" t="s">
        <v>659</v>
      </c>
      <c r="G56" s="76" t="s">
        <v>756</v>
      </c>
      <c r="H56" s="79"/>
      <c r="I56" s="118"/>
      <c r="J56" s="119"/>
      <c r="K56" s="120"/>
      <c r="L56" s="120"/>
      <c r="M56" s="112"/>
      <c r="N56" s="113">
        <v>1</v>
      </c>
      <c r="O56" s="109"/>
      <c r="P56" s="110"/>
      <c r="Q56" s="112"/>
      <c r="R56" s="113">
        <v>1</v>
      </c>
      <c r="S56" s="109"/>
      <c r="T56" s="110"/>
      <c r="U56" s="119"/>
      <c r="V56" s="119"/>
      <c r="W56" s="120"/>
      <c r="X56" s="120"/>
      <c r="Y56" s="112"/>
      <c r="Z56" s="113">
        <v>1</v>
      </c>
      <c r="AA56" s="109"/>
      <c r="AB56" s="109"/>
      <c r="AC56" s="118"/>
      <c r="AD56" s="119"/>
      <c r="AE56" s="120"/>
      <c r="AF56" s="120"/>
      <c r="AG56" s="112"/>
      <c r="AH56" s="113">
        <v>1</v>
      </c>
      <c r="AI56" s="109"/>
      <c r="AJ56" s="109"/>
      <c r="AK56" s="118"/>
      <c r="AL56" s="119"/>
      <c r="AM56" s="120"/>
      <c r="AN56" s="120"/>
      <c r="AO56" s="112"/>
      <c r="AP56" s="113">
        <v>1</v>
      </c>
      <c r="AQ56" s="109"/>
      <c r="AR56" s="109"/>
      <c r="AS56" s="118"/>
      <c r="AT56" s="119"/>
      <c r="AU56" s="120"/>
      <c r="AV56" s="120"/>
      <c r="AW56" s="112"/>
      <c r="AX56" s="113">
        <v>1</v>
      </c>
      <c r="AY56" s="109"/>
      <c r="AZ56" s="109"/>
      <c r="BA56" s="118"/>
      <c r="BB56" s="119"/>
      <c r="BC56" s="120"/>
      <c r="BD56" s="120"/>
      <c r="BE56" s="112"/>
      <c r="BF56" s="113">
        <v>1</v>
      </c>
      <c r="BG56" s="109"/>
      <c r="BH56" s="109"/>
    </row>
    <row r="57" s="43" customFormat="1" ht="30" customHeight="1" spans="1:60">
      <c r="A57" s="81" t="s">
        <v>783</v>
      </c>
      <c r="B57" s="69" t="s">
        <v>784</v>
      </c>
      <c r="C57" s="75" t="s">
        <v>785</v>
      </c>
      <c r="D57" s="70" t="s">
        <v>786</v>
      </c>
      <c r="E57" s="70"/>
      <c r="F57" s="70" t="s">
        <v>655</v>
      </c>
      <c r="G57" s="76" t="s">
        <v>756</v>
      </c>
      <c r="H57" s="758" t="s">
        <v>657</v>
      </c>
      <c r="I57" s="112"/>
      <c r="J57" s="113">
        <v>1</v>
      </c>
      <c r="K57" s="114"/>
      <c r="L57" s="114"/>
      <c r="M57" s="115"/>
      <c r="N57" s="116"/>
      <c r="O57" s="109"/>
      <c r="P57" s="110"/>
      <c r="Q57" s="115"/>
      <c r="R57" s="116"/>
      <c r="S57" s="109"/>
      <c r="T57" s="110"/>
      <c r="U57" s="113"/>
      <c r="V57" s="113">
        <v>1</v>
      </c>
      <c r="W57" s="114"/>
      <c r="X57" s="114"/>
      <c r="Y57" s="115"/>
      <c r="Z57" s="116"/>
      <c r="AA57" s="109"/>
      <c r="AB57" s="109"/>
      <c r="AC57" s="112"/>
      <c r="AD57" s="113">
        <v>1</v>
      </c>
      <c r="AE57" s="114"/>
      <c r="AF57" s="114"/>
      <c r="AG57" s="115"/>
      <c r="AH57" s="116"/>
      <c r="AI57" s="109"/>
      <c r="AJ57" s="109"/>
      <c r="AK57" s="112"/>
      <c r="AL57" s="113">
        <v>1</v>
      </c>
      <c r="AM57" s="114"/>
      <c r="AN57" s="114"/>
      <c r="AO57" s="115"/>
      <c r="AP57" s="116"/>
      <c r="AQ57" s="109"/>
      <c r="AR57" s="109"/>
      <c r="AS57" s="112"/>
      <c r="AT57" s="113">
        <v>1</v>
      </c>
      <c r="AU57" s="114"/>
      <c r="AV57" s="114"/>
      <c r="AW57" s="115"/>
      <c r="AX57" s="116"/>
      <c r="AY57" s="109"/>
      <c r="AZ57" s="109"/>
      <c r="BA57" s="112"/>
      <c r="BB57" s="113">
        <v>1</v>
      </c>
      <c r="BC57" s="114"/>
      <c r="BD57" s="114"/>
      <c r="BE57" s="115"/>
      <c r="BF57" s="116"/>
      <c r="BG57" s="109"/>
      <c r="BH57" s="109"/>
    </row>
    <row r="58" s="43" customFormat="1" ht="30" customHeight="1" spans="1:60">
      <c r="A58" s="82"/>
      <c r="B58" s="78"/>
      <c r="C58" s="75" t="s">
        <v>787</v>
      </c>
      <c r="D58" s="79"/>
      <c r="E58" s="79"/>
      <c r="F58" s="80" t="s">
        <v>659</v>
      </c>
      <c r="G58" s="76" t="s">
        <v>756</v>
      </c>
      <c r="H58" s="79"/>
      <c r="I58" s="118"/>
      <c r="J58" s="119"/>
      <c r="K58" s="120"/>
      <c r="L58" s="120"/>
      <c r="M58" s="112"/>
      <c r="N58" s="113">
        <v>1</v>
      </c>
      <c r="O58" s="109"/>
      <c r="P58" s="110"/>
      <c r="Q58" s="112"/>
      <c r="R58" s="113">
        <v>1</v>
      </c>
      <c r="S58" s="109"/>
      <c r="T58" s="110"/>
      <c r="U58" s="119"/>
      <c r="V58" s="119"/>
      <c r="W58" s="120"/>
      <c r="X58" s="120"/>
      <c r="Y58" s="112"/>
      <c r="Z58" s="113">
        <v>1</v>
      </c>
      <c r="AA58" s="109"/>
      <c r="AB58" s="109"/>
      <c r="AC58" s="118"/>
      <c r="AD58" s="119"/>
      <c r="AE58" s="120"/>
      <c r="AF58" s="120"/>
      <c r="AG58" s="112"/>
      <c r="AH58" s="113">
        <v>1</v>
      </c>
      <c r="AI58" s="109"/>
      <c r="AJ58" s="109"/>
      <c r="AK58" s="118"/>
      <c r="AL58" s="119"/>
      <c r="AM58" s="120"/>
      <c r="AN58" s="120"/>
      <c r="AO58" s="112"/>
      <c r="AP58" s="113">
        <v>1</v>
      </c>
      <c r="AQ58" s="109"/>
      <c r="AR58" s="109"/>
      <c r="AS58" s="118"/>
      <c r="AT58" s="119"/>
      <c r="AU58" s="120"/>
      <c r="AV58" s="120"/>
      <c r="AW58" s="112"/>
      <c r="AX58" s="113">
        <v>1</v>
      </c>
      <c r="AY58" s="109"/>
      <c r="AZ58" s="109"/>
      <c r="BA58" s="118"/>
      <c r="BB58" s="119"/>
      <c r="BC58" s="120"/>
      <c r="BD58" s="120"/>
      <c r="BE58" s="112"/>
      <c r="BF58" s="113">
        <v>1</v>
      </c>
      <c r="BG58" s="109"/>
      <c r="BH58" s="109"/>
    </row>
    <row r="59" s="43" customFormat="1" ht="30" customHeight="1" spans="1:60">
      <c r="A59" s="81" t="s">
        <v>788</v>
      </c>
      <c r="B59" s="69" t="s">
        <v>789</v>
      </c>
      <c r="C59" s="75" t="s">
        <v>790</v>
      </c>
      <c r="D59" s="70" t="s">
        <v>791</v>
      </c>
      <c r="E59" s="70"/>
      <c r="F59" s="70" t="s">
        <v>655</v>
      </c>
      <c r="G59" s="76" t="s">
        <v>756</v>
      </c>
      <c r="H59" s="758" t="s">
        <v>657</v>
      </c>
      <c r="I59" s="112"/>
      <c r="J59" s="113">
        <v>1</v>
      </c>
      <c r="K59" s="114"/>
      <c r="L59" s="114"/>
      <c r="M59" s="115"/>
      <c r="N59" s="116"/>
      <c r="O59" s="109"/>
      <c r="P59" s="110"/>
      <c r="Q59" s="115"/>
      <c r="R59" s="116"/>
      <c r="S59" s="109"/>
      <c r="T59" s="110"/>
      <c r="U59" s="113"/>
      <c r="V59" s="113">
        <v>1</v>
      </c>
      <c r="W59" s="114"/>
      <c r="X59" s="114"/>
      <c r="Y59" s="115"/>
      <c r="Z59" s="116"/>
      <c r="AA59" s="109"/>
      <c r="AB59" s="109"/>
      <c r="AC59" s="112"/>
      <c r="AD59" s="113">
        <v>1</v>
      </c>
      <c r="AE59" s="114"/>
      <c r="AF59" s="114"/>
      <c r="AG59" s="115"/>
      <c r="AH59" s="116"/>
      <c r="AI59" s="109"/>
      <c r="AJ59" s="109"/>
      <c r="AK59" s="112"/>
      <c r="AL59" s="113">
        <v>1</v>
      </c>
      <c r="AM59" s="114"/>
      <c r="AN59" s="114"/>
      <c r="AO59" s="115"/>
      <c r="AP59" s="116"/>
      <c r="AQ59" s="109"/>
      <c r="AR59" s="109"/>
      <c r="AS59" s="112"/>
      <c r="AT59" s="113">
        <v>1</v>
      </c>
      <c r="AU59" s="114"/>
      <c r="AV59" s="114"/>
      <c r="AW59" s="115"/>
      <c r="AX59" s="116"/>
      <c r="AY59" s="109"/>
      <c r="AZ59" s="109"/>
      <c r="BA59" s="112"/>
      <c r="BB59" s="113">
        <v>1</v>
      </c>
      <c r="BC59" s="114"/>
      <c r="BD59" s="114"/>
      <c r="BE59" s="115"/>
      <c r="BF59" s="116"/>
      <c r="BG59" s="109"/>
      <c r="BH59" s="109"/>
    </row>
    <row r="60" s="43" customFormat="1" ht="30" customHeight="1" spans="1:60">
      <c r="A60" s="82"/>
      <c r="B60" s="78"/>
      <c r="C60" s="75" t="s">
        <v>792</v>
      </c>
      <c r="D60" s="79"/>
      <c r="E60" s="79"/>
      <c r="F60" s="80" t="s">
        <v>659</v>
      </c>
      <c r="G60" s="76" t="s">
        <v>756</v>
      </c>
      <c r="H60" s="79"/>
      <c r="I60" s="118"/>
      <c r="J60" s="119"/>
      <c r="K60" s="120"/>
      <c r="L60" s="120"/>
      <c r="M60" s="112"/>
      <c r="N60" s="113">
        <v>1</v>
      </c>
      <c r="O60" s="109"/>
      <c r="P60" s="110"/>
      <c r="Q60" s="112"/>
      <c r="R60" s="113">
        <v>1</v>
      </c>
      <c r="S60" s="109"/>
      <c r="T60" s="110"/>
      <c r="U60" s="119"/>
      <c r="V60" s="119"/>
      <c r="W60" s="120"/>
      <c r="X60" s="120"/>
      <c r="Y60" s="112"/>
      <c r="Z60" s="113">
        <v>1</v>
      </c>
      <c r="AA60" s="109"/>
      <c r="AB60" s="109"/>
      <c r="AC60" s="118"/>
      <c r="AD60" s="119"/>
      <c r="AE60" s="120"/>
      <c r="AF60" s="120"/>
      <c r="AG60" s="112"/>
      <c r="AH60" s="113">
        <v>1</v>
      </c>
      <c r="AI60" s="109"/>
      <c r="AJ60" s="109"/>
      <c r="AK60" s="118"/>
      <c r="AL60" s="119"/>
      <c r="AM60" s="120"/>
      <c r="AN60" s="120"/>
      <c r="AO60" s="112"/>
      <c r="AP60" s="113">
        <v>1</v>
      </c>
      <c r="AQ60" s="109"/>
      <c r="AR60" s="109"/>
      <c r="AS60" s="118"/>
      <c r="AT60" s="119"/>
      <c r="AU60" s="120"/>
      <c r="AV60" s="120"/>
      <c r="AW60" s="112"/>
      <c r="AX60" s="113">
        <v>1</v>
      </c>
      <c r="AY60" s="109"/>
      <c r="AZ60" s="109"/>
      <c r="BA60" s="118"/>
      <c r="BB60" s="119"/>
      <c r="BC60" s="120"/>
      <c r="BD60" s="120"/>
      <c r="BE60" s="112"/>
      <c r="BF60" s="113">
        <v>1</v>
      </c>
      <c r="BG60" s="109"/>
      <c r="BH60" s="109"/>
    </row>
    <row r="61" s="43" customFormat="1" ht="30" customHeight="1" spans="1:60">
      <c r="A61" s="81" t="s">
        <v>793</v>
      </c>
      <c r="B61" s="69" t="s">
        <v>794</v>
      </c>
      <c r="C61" s="75" t="s">
        <v>795</v>
      </c>
      <c r="D61" s="70" t="s">
        <v>796</v>
      </c>
      <c r="E61" s="70"/>
      <c r="F61" s="70" t="s">
        <v>655</v>
      </c>
      <c r="G61" s="76" t="s">
        <v>756</v>
      </c>
      <c r="H61" s="758" t="s">
        <v>657</v>
      </c>
      <c r="I61" s="112">
        <v>2</v>
      </c>
      <c r="J61" s="113">
        <v>2</v>
      </c>
      <c r="K61" s="114"/>
      <c r="L61" s="114"/>
      <c r="M61" s="115"/>
      <c r="N61" s="116"/>
      <c r="O61" s="109"/>
      <c r="P61" s="110"/>
      <c r="Q61" s="115"/>
      <c r="R61" s="116"/>
      <c r="S61" s="109"/>
      <c r="T61" s="110"/>
      <c r="U61" s="113">
        <v>2</v>
      </c>
      <c r="V61" s="113">
        <v>2</v>
      </c>
      <c r="W61" s="114"/>
      <c r="X61" s="114"/>
      <c r="Y61" s="115"/>
      <c r="Z61" s="116"/>
      <c r="AA61" s="109"/>
      <c r="AB61" s="109"/>
      <c r="AC61" s="112">
        <v>2</v>
      </c>
      <c r="AD61" s="113">
        <v>2</v>
      </c>
      <c r="AE61" s="114"/>
      <c r="AF61" s="114"/>
      <c r="AG61" s="115"/>
      <c r="AH61" s="116"/>
      <c r="AI61" s="109"/>
      <c r="AJ61" s="109"/>
      <c r="AK61" s="112">
        <v>2</v>
      </c>
      <c r="AL61" s="113">
        <v>2</v>
      </c>
      <c r="AM61" s="114"/>
      <c r="AN61" s="114"/>
      <c r="AO61" s="115"/>
      <c r="AP61" s="116"/>
      <c r="AQ61" s="109"/>
      <c r="AR61" s="109"/>
      <c r="AS61" s="112">
        <v>2</v>
      </c>
      <c r="AT61" s="113">
        <v>2</v>
      </c>
      <c r="AU61" s="114"/>
      <c r="AV61" s="114"/>
      <c r="AW61" s="115"/>
      <c r="AX61" s="116"/>
      <c r="AY61" s="109"/>
      <c r="AZ61" s="109"/>
      <c r="BA61" s="112">
        <v>2</v>
      </c>
      <c r="BB61" s="113">
        <v>2</v>
      </c>
      <c r="BC61" s="114"/>
      <c r="BD61" s="114"/>
      <c r="BE61" s="115"/>
      <c r="BF61" s="116"/>
      <c r="BG61" s="109"/>
      <c r="BH61" s="109"/>
    </row>
    <row r="62" s="43" customFormat="1" ht="30" customHeight="1" spans="1:60">
      <c r="A62" s="82"/>
      <c r="B62" s="78"/>
      <c r="C62" s="75" t="s">
        <v>797</v>
      </c>
      <c r="D62" s="79"/>
      <c r="E62" s="79"/>
      <c r="F62" s="80" t="s">
        <v>659</v>
      </c>
      <c r="G62" s="76" t="s">
        <v>756</v>
      </c>
      <c r="H62" s="79"/>
      <c r="I62" s="118"/>
      <c r="J62" s="119"/>
      <c r="K62" s="120"/>
      <c r="L62" s="120"/>
      <c r="M62" s="112">
        <v>2</v>
      </c>
      <c r="N62" s="113">
        <v>2</v>
      </c>
      <c r="O62" s="109"/>
      <c r="P62" s="110"/>
      <c r="Q62" s="112">
        <v>2</v>
      </c>
      <c r="R62" s="113">
        <v>2</v>
      </c>
      <c r="S62" s="109"/>
      <c r="T62" s="110"/>
      <c r="U62" s="119"/>
      <c r="V62" s="119"/>
      <c r="W62" s="120"/>
      <c r="X62" s="120"/>
      <c r="Y62" s="112">
        <v>2</v>
      </c>
      <c r="Z62" s="113">
        <v>2</v>
      </c>
      <c r="AA62" s="109"/>
      <c r="AB62" s="109"/>
      <c r="AC62" s="118"/>
      <c r="AD62" s="119"/>
      <c r="AE62" s="120"/>
      <c r="AF62" s="120"/>
      <c r="AG62" s="112">
        <v>2</v>
      </c>
      <c r="AH62" s="113">
        <v>2</v>
      </c>
      <c r="AI62" s="109"/>
      <c r="AJ62" s="109"/>
      <c r="AK62" s="118"/>
      <c r="AL62" s="119"/>
      <c r="AM62" s="120"/>
      <c r="AN62" s="120"/>
      <c r="AO62" s="112">
        <v>2</v>
      </c>
      <c r="AP62" s="113">
        <v>2</v>
      </c>
      <c r="AQ62" s="109"/>
      <c r="AR62" s="109"/>
      <c r="AS62" s="118"/>
      <c r="AT62" s="119"/>
      <c r="AU62" s="120"/>
      <c r="AV62" s="120"/>
      <c r="AW62" s="112">
        <v>2</v>
      </c>
      <c r="AX62" s="113">
        <v>2</v>
      </c>
      <c r="AY62" s="109"/>
      <c r="AZ62" s="109"/>
      <c r="BA62" s="118"/>
      <c r="BB62" s="119"/>
      <c r="BC62" s="120"/>
      <c r="BD62" s="120"/>
      <c r="BE62" s="112">
        <v>2</v>
      </c>
      <c r="BF62" s="113">
        <v>2</v>
      </c>
      <c r="BG62" s="109"/>
      <c r="BH62" s="109"/>
    </row>
    <row r="63" s="43" customFormat="1" ht="30" customHeight="1" spans="1:60">
      <c r="A63" s="81" t="s">
        <v>798</v>
      </c>
      <c r="B63" s="69" t="s">
        <v>799</v>
      </c>
      <c r="C63" s="75" t="s">
        <v>800</v>
      </c>
      <c r="D63" s="70" t="s">
        <v>801</v>
      </c>
      <c r="E63" s="70"/>
      <c r="F63" s="70" t="s">
        <v>655</v>
      </c>
      <c r="G63" s="76" t="s">
        <v>756</v>
      </c>
      <c r="H63" s="758" t="s">
        <v>657</v>
      </c>
      <c r="I63" s="112">
        <v>2</v>
      </c>
      <c r="J63" s="113">
        <v>2</v>
      </c>
      <c r="K63" s="114"/>
      <c r="L63" s="114"/>
      <c r="M63" s="115"/>
      <c r="N63" s="116"/>
      <c r="O63" s="109"/>
      <c r="P63" s="110"/>
      <c r="Q63" s="115"/>
      <c r="R63" s="116"/>
      <c r="S63" s="109"/>
      <c r="T63" s="110"/>
      <c r="U63" s="113">
        <v>2</v>
      </c>
      <c r="V63" s="113">
        <v>2</v>
      </c>
      <c r="W63" s="114"/>
      <c r="X63" s="114"/>
      <c r="Y63" s="115"/>
      <c r="Z63" s="116"/>
      <c r="AA63" s="109"/>
      <c r="AB63" s="109"/>
      <c r="AC63" s="112">
        <v>2</v>
      </c>
      <c r="AD63" s="113">
        <v>2</v>
      </c>
      <c r="AE63" s="114"/>
      <c r="AF63" s="114"/>
      <c r="AG63" s="115"/>
      <c r="AH63" s="116"/>
      <c r="AI63" s="109"/>
      <c r="AJ63" s="109"/>
      <c r="AK63" s="112">
        <v>2</v>
      </c>
      <c r="AL63" s="113">
        <v>2</v>
      </c>
      <c r="AM63" s="114"/>
      <c r="AN63" s="114"/>
      <c r="AO63" s="115"/>
      <c r="AP63" s="116"/>
      <c r="AQ63" s="109"/>
      <c r="AR63" s="109"/>
      <c r="AS63" s="112">
        <v>2</v>
      </c>
      <c r="AT63" s="113">
        <v>2</v>
      </c>
      <c r="AU63" s="114"/>
      <c r="AV63" s="114"/>
      <c r="AW63" s="115"/>
      <c r="AX63" s="116"/>
      <c r="AY63" s="109"/>
      <c r="AZ63" s="109"/>
      <c r="BA63" s="112">
        <v>2</v>
      </c>
      <c r="BB63" s="113">
        <v>2</v>
      </c>
      <c r="BC63" s="114"/>
      <c r="BD63" s="114"/>
      <c r="BE63" s="115"/>
      <c r="BF63" s="116"/>
      <c r="BG63" s="109"/>
      <c r="BH63" s="109"/>
    </row>
    <row r="64" s="43" customFormat="1" ht="30" customHeight="1" spans="1:60">
      <c r="A64" s="82"/>
      <c r="B64" s="78"/>
      <c r="C64" s="75" t="s">
        <v>802</v>
      </c>
      <c r="D64" s="79"/>
      <c r="E64" s="79"/>
      <c r="F64" s="80" t="s">
        <v>659</v>
      </c>
      <c r="G64" s="76" t="s">
        <v>756</v>
      </c>
      <c r="H64" s="79"/>
      <c r="I64" s="118"/>
      <c r="J64" s="119"/>
      <c r="K64" s="120"/>
      <c r="L64" s="120"/>
      <c r="M64" s="112">
        <v>2</v>
      </c>
      <c r="N64" s="113">
        <v>2</v>
      </c>
      <c r="O64" s="109"/>
      <c r="P64" s="110"/>
      <c r="Q64" s="112">
        <v>2</v>
      </c>
      <c r="R64" s="113">
        <v>2</v>
      </c>
      <c r="S64" s="109"/>
      <c r="T64" s="110"/>
      <c r="U64" s="119"/>
      <c r="V64" s="119"/>
      <c r="W64" s="120"/>
      <c r="X64" s="120"/>
      <c r="Y64" s="112">
        <v>2</v>
      </c>
      <c r="Z64" s="113">
        <v>2</v>
      </c>
      <c r="AA64" s="109"/>
      <c r="AB64" s="109"/>
      <c r="AC64" s="118"/>
      <c r="AD64" s="119"/>
      <c r="AE64" s="120"/>
      <c r="AF64" s="120"/>
      <c r="AG64" s="112">
        <v>2</v>
      </c>
      <c r="AH64" s="113">
        <v>2</v>
      </c>
      <c r="AI64" s="109"/>
      <c r="AJ64" s="109"/>
      <c r="AK64" s="118"/>
      <c r="AL64" s="119"/>
      <c r="AM64" s="120"/>
      <c r="AN64" s="120"/>
      <c r="AO64" s="112">
        <v>2</v>
      </c>
      <c r="AP64" s="113">
        <v>2</v>
      </c>
      <c r="AQ64" s="109"/>
      <c r="AR64" s="109"/>
      <c r="AS64" s="118"/>
      <c r="AT64" s="119"/>
      <c r="AU64" s="120"/>
      <c r="AV64" s="120"/>
      <c r="AW64" s="112">
        <v>2</v>
      </c>
      <c r="AX64" s="113">
        <v>2</v>
      </c>
      <c r="AY64" s="109"/>
      <c r="AZ64" s="109"/>
      <c r="BA64" s="118"/>
      <c r="BB64" s="119"/>
      <c r="BC64" s="120"/>
      <c r="BD64" s="120"/>
      <c r="BE64" s="112">
        <v>2</v>
      </c>
      <c r="BF64" s="113">
        <v>2</v>
      </c>
      <c r="BG64" s="109"/>
      <c r="BH64" s="109"/>
    </row>
    <row r="65" s="43" customFormat="1" ht="43.5" customHeight="1" spans="1:60">
      <c r="A65" s="81" t="s">
        <v>803</v>
      </c>
      <c r="B65" s="69" t="s">
        <v>804</v>
      </c>
      <c r="C65" s="75" t="s">
        <v>805</v>
      </c>
      <c r="D65" s="70" t="s">
        <v>806</v>
      </c>
      <c r="E65" s="70"/>
      <c r="F65" s="80" t="s">
        <v>807</v>
      </c>
      <c r="G65" s="76" t="s">
        <v>756</v>
      </c>
      <c r="H65" s="758" t="s">
        <v>657</v>
      </c>
      <c r="I65" s="112">
        <v>2</v>
      </c>
      <c r="J65" s="113">
        <v>2</v>
      </c>
      <c r="K65" s="114"/>
      <c r="L65" s="114"/>
      <c r="M65" s="115"/>
      <c r="N65" s="116"/>
      <c r="O65" s="109"/>
      <c r="P65" s="110"/>
      <c r="Q65" s="115"/>
      <c r="R65" s="116"/>
      <c r="S65" s="109"/>
      <c r="T65" s="110"/>
      <c r="U65" s="113">
        <v>2</v>
      </c>
      <c r="V65" s="113">
        <v>2</v>
      </c>
      <c r="W65" s="114"/>
      <c r="X65" s="114"/>
      <c r="Y65" s="115"/>
      <c r="Z65" s="116"/>
      <c r="AA65" s="109"/>
      <c r="AB65" s="109"/>
      <c r="AC65" s="112">
        <v>2</v>
      </c>
      <c r="AD65" s="113">
        <v>2</v>
      </c>
      <c r="AE65" s="114"/>
      <c r="AF65" s="114"/>
      <c r="AG65" s="115"/>
      <c r="AH65" s="116"/>
      <c r="AI65" s="109"/>
      <c r="AJ65" s="109"/>
      <c r="AK65" s="112">
        <v>2</v>
      </c>
      <c r="AL65" s="113">
        <v>2</v>
      </c>
      <c r="AM65" s="114"/>
      <c r="AN65" s="114"/>
      <c r="AO65" s="115"/>
      <c r="AP65" s="116"/>
      <c r="AQ65" s="109"/>
      <c r="AR65" s="109"/>
      <c r="AS65" s="112">
        <v>2</v>
      </c>
      <c r="AT65" s="113">
        <v>2</v>
      </c>
      <c r="AU65" s="114"/>
      <c r="AV65" s="114"/>
      <c r="AW65" s="115"/>
      <c r="AX65" s="116"/>
      <c r="AY65" s="109"/>
      <c r="AZ65" s="109"/>
      <c r="BA65" s="112">
        <v>2</v>
      </c>
      <c r="BB65" s="113">
        <v>2</v>
      </c>
      <c r="BC65" s="114"/>
      <c r="BD65" s="114"/>
      <c r="BE65" s="115"/>
      <c r="BF65" s="116"/>
      <c r="BG65" s="109"/>
      <c r="BH65" s="109"/>
    </row>
    <row r="66" s="43" customFormat="1" ht="43.5" customHeight="1" spans="1:60">
      <c r="A66" s="82"/>
      <c r="B66" s="78"/>
      <c r="C66" s="75" t="s">
        <v>808</v>
      </c>
      <c r="D66" s="79"/>
      <c r="E66" s="79"/>
      <c r="F66" s="80" t="s">
        <v>809</v>
      </c>
      <c r="G66" s="76" t="s">
        <v>756</v>
      </c>
      <c r="H66" s="79"/>
      <c r="I66" s="118"/>
      <c r="J66" s="119"/>
      <c r="K66" s="120"/>
      <c r="L66" s="120"/>
      <c r="M66" s="112">
        <v>2</v>
      </c>
      <c r="N66" s="113">
        <v>2</v>
      </c>
      <c r="O66" s="109"/>
      <c r="P66" s="110"/>
      <c r="Q66" s="112">
        <v>2</v>
      </c>
      <c r="R66" s="113">
        <v>2</v>
      </c>
      <c r="S66" s="109"/>
      <c r="T66" s="110"/>
      <c r="U66" s="119"/>
      <c r="V66" s="119"/>
      <c r="W66" s="120"/>
      <c r="X66" s="120"/>
      <c r="Y66" s="112">
        <v>2</v>
      </c>
      <c r="Z66" s="113">
        <v>2</v>
      </c>
      <c r="AA66" s="109"/>
      <c r="AB66" s="109"/>
      <c r="AC66" s="118"/>
      <c r="AD66" s="119"/>
      <c r="AE66" s="120"/>
      <c r="AF66" s="120"/>
      <c r="AG66" s="112">
        <v>2</v>
      </c>
      <c r="AH66" s="113">
        <v>2</v>
      </c>
      <c r="AI66" s="109"/>
      <c r="AJ66" s="109"/>
      <c r="AK66" s="118"/>
      <c r="AL66" s="119"/>
      <c r="AM66" s="120"/>
      <c r="AN66" s="120"/>
      <c r="AO66" s="112">
        <v>2</v>
      </c>
      <c r="AP66" s="113">
        <v>2</v>
      </c>
      <c r="AQ66" s="109"/>
      <c r="AR66" s="109"/>
      <c r="AS66" s="118"/>
      <c r="AT66" s="119"/>
      <c r="AU66" s="120"/>
      <c r="AV66" s="120"/>
      <c r="AW66" s="112">
        <v>2</v>
      </c>
      <c r="AX66" s="113">
        <v>2</v>
      </c>
      <c r="AY66" s="109"/>
      <c r="AZ66" s="109"/>
      <c r="BA66" s="118"/>
      <c r="BB66" s="119"/>
      <c r="BC66" s="120"/>
      <c r="BD66" s="120"/>
      <c r="BE66" s="112">
        <v>2</v>
      </c>
      <c r="BF66" s="113">
        <v>2</v>
      </c>
      <c r="BG66" s="109"/>
      <c r="BH66" s="109"/>
    </row>
    <row r="67" s="43" customFormat="1" ht="30" customHeight="1" spans="1:60">
      <c r="A67" s="81" t="s">
        <v>810</v>
      </c>
      <c r="B67" s="69" t="s">
        <v>811</v>
      </c>
      <c r="C67" s="75" t="s">
        <v>812</v>
      </c>
      <c r="D67" s="70" t="s">
        <v>813</v>
      </c>
      <c r="E67" s="70"/>
      <c r="F67" s="70" t="s">
        <v>655</v>
      </c>
      <c r="G67" s="76" t="s">
        <v>656</v>
      </c>
      <c r="H67" s="758" t="s">
        <v>691</v>
      </c>
      <c r="I67" s="112">
        <v>1</v>
      </c>
      <c r="J67" s="113"/>
      <c r="K67" s="114"/>
      <c r="L67" s="114"/>
      <c r="M67" s="115"/>
      <c r="N67" s="116"/>
      <c r="O67" s="109"/>
      <c r="P67" s="110"/>
      <c r="Q67" s="115"/>
      <c r="R67" s="116"/>
      <c r="S67" s="109"/>
      <c r="T67" s="110"/>
      <c r="U67" s="113">
        <v>1</v>
      </c>
      <c r="V67" s="113"/>
      <c r="W67" s="114"/>
      <c r="X67" s="114"/>
      <c r="Y67" s="115"/>
      <c r="Z67" s="116"/>
      <c r="AA67" s="109"/>
      <c r="AB67" s="109"/>
      <c r="AC67" s="112">
        <v>1</v>
      </c>
      <c r="AD67" s="113"/>
      <c r="AE67" s="114"/>
      <c r="AF67" s="114"/>
      <c r="AG67" s="115"/>
      <c r="AH67" s="116"/>
      <c r="AI67" s="109"/>
      <c r="AJ67" s="109"/>
      <c r="AK67" s="112">
        <v>1</v>
      </c>
      <c r="AL67" s="113"/>
      <c r="AM67" s="114"/>
      <c r="AN67" s="114"/>
      <c r="AO67" s="115"/>
      <c r="AP67" s="116"/>
      <c r="AQ67" s="109"/>
      <c r="AR67" s="109"/>
      <c r="AS67" s="112">
        <v>1</v>
      </c>
      <c r="AT67" s="113"/>
      <c r="AU67" s="114"/>
      <c r="AV67" s="114"/>
      <c r="AW67" s="115"/>
      <c r="AX67" s="116"/>
      <c r="AY67" s="109"/>
      <c r="AZ67" s="109"/>
      <c r="BA67" s="112">
        <v>1</v>
      </c>
      <c r="BB67" s="113"/>
      <c r="BC67" s="114"/>
      <c r="BD67" s="114"/>
      <c r="BE67" s="115"/>
      <c r="BF67" s="116"/>
      <c r="BG67" s="109"/>
      <c r="BH67" s="109"/>
    </row>
    <row r="68" s="43" customFormat="1" ht="30" customHeight="1" spans="1:60">
      <c r="A68" s="82"/>
      <c r="B68" s="78"/>
      <c r="C68" s="75" t="s">
        <v>814</v>
      </c>
      <c r="D68" s="79"/>
      <c r="E68" s="79"/>
      <c r="F68" s="80" t="s">
        <v>659</v>
      </c>
      <c r="G68" s="76" t="s">
        <v>656</v>
      </c>
      <c r="H68" s="79"/>
      <c r="I68" s="118"/>
      <c r="J68" s="119"/>
      <c r="K68" s="120"/>
      <c r="L68" s="120"/>
      <c r="M68" s="112">
        <v>1</v>
      </c>
      <c r="N68" s="113"/>
      <c r="O68" s="109"/>
      <c r="P68" s="110"/>
      <c r="Q68" s="112">
        <v>1</v>
      </c>
      <c r="R68" s="113"/>
      <c r="S68" s="109"/>
      <c r="T68" s="110"/>
      <c r="U68" s="119"/>
      <c r="V68" s="119"/>
      <c r="W68" s="120"/>
      <c r="X68" s="120"/>
      <c r="Y68" s="112">
        <v>1</v>
      </c>
      <c r="Z68" s="113"/>
      <c r="AA68" s="109"/>
      <c r="AB68" s="109"/>
      <c r="AC68" s="118"/>
      <c r="AD68" s="119"/>
      <c r="AE68" s="120"/>
      <c r="AF68" s="120"/>
      <c r="AG68" s="112">
        <v>1</v>
      </c>
      <c r="AH68" s="113"/>
      <c r="AI68" s="109"/>
      <c r="AJ68" s="109"/>
      <c r="AK68" s="118"/>
      <c r="AL68" s="119"/>
      <c r="AM68" s="120"/>
      <c r="AN68" s="120"/>
      <c r="AO68" s="112">
        <v>1</v>
      </c>
      <c r="AP68" s="113"/>
      <c r="AQ68" s="109"/>
      <c r="AR68" s="109"/>
      <c r="AS68" s="118"/>
      <c r="AT68" s="119"/>
      <c r="AU68" s="120"/>
      <c r="AV68" s="120"/>
      <c r="AW68" s="112">
        <v>1</v>
      </c>
      <c r="AX68" s="113"/>
      <c r="AY68" s="109"/>
      <c r="AZ68" s="109"/>
      <c r="BA68" s="118"/>
      <c r="BB68" s="119"/>
      <c r="BC68" s="120"/>
      <c r="BD68" s="120"/>
      <c r="BE68" s="112">
        <v>1</v>
      </c>
      <c r="BF68" s="113"/>
      <c r="BG68" s="109"/>
      <c r="BH68" s="109"/>
    </row>
    <row r="69" s="43" customFormat="1" ht="30" customHeight="1" spans="1:60">
      <c r="A69" s="83" t="s">
        <v>815</v>
      </c>
      <c r="B69" s="84" t="s">
        <v>816</v>
      </c>
      <c r="C69" s="75" t="s">
        <v>817</v>
      </c>
      <c r="D69" s="85" t="s">
        <v>818</v>
      </c>
      <c r="E69" s="85"/>
      <c r="F69" s="80" t="s">
        <v>659</v>
      </c>
      <c r="G69" s="76" t="s">
        <v>756</v>
      </c>
      <c r="H69" s="759" t="s">
        <v>657</v>
      </c>
      <c r="I69" s="112"/>
      <c r="J69" s="113"/>
      <c r="K69" s="113">
        <v>2</v>
      </c>
      <c r="L69" s="113">
        <v>2</v>
      </c>
      <c r="M69" s="113"/>
      <c r="N69" s="113"/>
      <c r="O69" s="113">
        <v>2</v>
      </c>
      <c r="P69" s="172">
        <v>2</v>
      </c>
      <c r="Q69" s="113"/>
      <c r="R69" s="113"/>
      <c r="S69" s="113">
        <v>2</v>
      </c>
      <c r="T69" s="172">
        <v>2</v>
      </c>
      <c r="U69" s="113"/>
      <c r="V69" s="113"/>
      <c r="W69" s="113">
        <v>2</v>
      </c>
      <c r="X69" s="113">
        <v>2</v>
      </c>
      <c r="Y69" s="113"/>
      <c r="Z69" s="113"/>
      <c r="AA69" s="113">
        <v>2</v>
      </c>
      <c r="AB69" s="113">
        <v>2</v>
      </c>
      <c r="AC69" s="113"/>
      <c r="AD69" s="113"/>
      <c r="AE69" s="113">
        <v>2</v>
      </c>
      <c r="AF69" s="113">
        <v>2</v>
      </c>
      <c r="AG69" s="113"/>
      <c r="AH69" s="113"/>
      <c r="AI69" s="113">
        <v>2</v>
      </c>
      <c r="AJ69" s="113">
        <v>2</v>
      </c>
      <c r="AK69" s="113"/>
      <c r="AL69" s="113"/>
      <c r="AM69" s="113">
        <v>2</v>
      </c>
      <c r="AN69" s="113">
        <v>2</v>
      </c>
      <c r="AO69" s="113"/>
      <c r="AP69" s="113"/>
      <c r="AQ69" s="113">
        <v>2</v>
      </c>
      <c r="AR69" s="113">
        <v>2</v>
      </c>
      <c r="AS69" s="113"/>
      <c r="AT69" s="113"/>
      <c r="AU69" s="113">
        <v>2</v>
      </c>
      <c r="AV69" s="113">
        <v>2</v>
      </c>
      <c r="AW69" s="113"/>
      <c r="AX69" s="113"/>
      <c r="AY69" s="113">
        <v>2</v>
      </c>
      <c r="AZ69" s="113">
        <v>2</v>
      </c>
      <c r="BA69" s="113"/>
      <c r="BB69" s="113"/>
      <c r="BC69" s="113">
        <v>2</v>
      </c>
      <c r="BD69" s="113">
        <v>2</v>
      </c>
      <c r="BE69" s="113"/>
      <c r="BF69" s="113"/>
      <c r="BG69" s="113">
        <v>2</v>
      </c>
      <c r="BH69" s="113">
        <v>2</v>
      </c>
    </row>
    <row r="70" s="45" customFormat="1" ht="20.1" customHeight="1" spans="1:60">
      <c r="A70" s="72" t="s">
        <v>819</v>
      </c>
      <c r="B70" s="123"/>
      <c r="C70" s="123"/>
      <c r="D70" s="123"/>
      <c r="E70" s="123"/>
      <c r="F70" s="123"/>
      <c r="G70" s="123"/>
      <c r="H70" s="123"/>
      <c r="I70" s="173"/>
      <c r="J70" s="174"/>
      <c r="K70" s="175"/>
      <c r="L70" s="175"/>
      <c r="M70" s="173"/>
      <c r="N70" s="174"/>
      <c r="O70" s="175"/>
      <c r="P70" s="176"/>
      <c r="Q70" s="174"/>
      <c r="R70" s="174"/>
      <c r="S70" s="174"/>
      <c r="T70" s="174"/>
      <c r="U70" s="174"/>
      <c r="V70" s="174"/>
      <c r="W70" s="175"/>
      <c r="X70" s="175"/>
      <c r="Y70" s="173"/>
      <c r="Z70" s="174"/>
      <c r="AA70" s="175"/>
      <c r="AB70" s="175"/>
      <c r="AC70" s="173"/>
      <c r="AD70" s="174"/>
      <c r="AE70" s="175"/>
      <c r="AF70" s="175"/>
      <c r="AG70" s="173"/>
      <c r="AH70" s="174"/>
      <c r="AI70" s="175"/>
      <c r="AJ70" s="175"/>
      <c r="AK70" s="173"/>
      <c r="AL70" s="174"/>
      <c r="AM70" s="175"/>
      <c r="AN70" s="175"/>
      <c r="AO70" s="173"/>
      <c r="AP70" s="174"/>
      <c r="AQ70" s="175"/>
      <c r="AR70" s="175"/>
      <c r="AS70" s="173"/>
      <c r="AT70" s="174"/>
      <c r="AU70" s="175"/>
      <c r="AV70" s="175"/>
      <c r="AW70" s="173"/>
      <c r="AX70" s="174"/>
      <c r="AY70" s="175"/>
      <c r="AZ70" s="175"/>
      <c r="BA70" s="173"/>
      <c r="BB70" s="174"/>
      <c r="BC70" s="175"/>
      <c r="BD70" s="175"/>
      <c r="BE70" s="173"/>
      <c r="BF70" s="174"/>
      <c r="BG70" s="175"/>
      <c r="BH70" s="175"/>
    </row>
    <row r="71" s="44" customFormat="1" ht="30" customHeight="1" spans="1:60">
      <c r="A71" s="124">
        <v>1</v>
      </c>
      <c r="B71" s="69" t="s">
        <v>820</v>
      </c>
      <c r="C71" s="76" t="s">
        <v>821</v>
      </c>
      <c r="D71" s="70" t="s">
        <v>822</v>
      </c>
      <c r="E71" s="125"/>
      <c r="F71" s="76" t="s">
        <v>823</v>
      </c>
      <c r="G71" s="76" t="s">
        <v>824</v>
      </c>
      <c r="H71" s="761" t="s">
        <v>825</v>
      </c>
      <c r="I71" s="112">
        <v>1</v>
      </c>
      <c r="J71" s="119"/>
      <c r="K71" s="120"/>
      <c r="L71" s="120"/>
      <c r="M71" s="177"/>
      <c r="N71" s="119"/>
      <c r="O71" s="120"/>
      <c r="P71" s="121"/>
      <c r="Q71" s="179"/>
      <c r="R71" s="179"/>
      <c r="S71" s="179"/>
      <c r="T71" s="179"/>
      <c r="U71" s="113">
        <v>1</v>
      </c>
      <c r="V71" s="119"/>
      <c r="W71" s="120"/>
      <c r="X71" s="120"/>
      <c r="Y71" s="177"/>
      <c r="Z71" s="119"/>
      <c r="AA71" s="120"/>
      <c r="AB71" s="120"/>
      <c r="AC71" s="112">
        <v>1</v>
      </c>
      <c r="AD71" s="119"/>
      <c r="AE71" s="120"/>
      <c r="AF71" s="120"/>
      <c r="AG71" s="177"/>
      <c r="AH71" s="119"/>
      <c r="AI71" s="120"/>
      <c r="AJ71" s="120"/>
      <c r="AK71" s="112">
        <v>1</v>
      </c>
      <c r="AL71" s="119"/>
      <c r="AM71" s="120"/>
      <c r="AN71" s="120"/>
      <c r="AO71" s="177"/>
      <c r="AP71" s="119"/>
      <c r="AQ71" s="120"/>
      <c r="AR71" s="120"/>
      <c r="AS71" s="112">
        <v>1</v>
      </c>
      <c r="AT71" s="119"/>
      <c r="AU71" s="120"/>
      <c r="AV71" s="120"/>
      <c r="AW71" s="177"/>
      <c r="AX71" s="119"/>
      <c r="AY71" s="120"/>
      <c r="AZ71" s="120"/>
      <c r="BA71" s="112">
        <v>1</v>
      </c>
      <c r="BB71" s="119"/>
      <c r="BC71" s="120"/>
      <c r="BD71" s="120"/>
      <c r="BE71" s="177"/>
      <c r="BF71" s="119"/>
      <c r="BG71" s="120"/>
      <c r="BH71" s="120"/>
    </row>
    <row r="72" s="44" customFormat="1" ht="30" customHeight="1" spans="1:60">
      <c r="A72" s="127"/>
      <c r="B72" s="78"/>
      <c r="C72" s="76" t="s">
        <v>826</v>
      </c>
      <c r="D72" s="79"/>
      <c r="E72" s="128"/>
      <c r="F72" s="76" t="s">
        <v>827</v>
      </c>
      <c r="G72" s="76" t="s">
        <v>824</v>
      </c>
      <c r="H72" s="129"/>
      <c r="I72" s="177"/>
      <c r="J72" s="119"/>
      <c r="K72" s="120"/>
      <c r="L72" s="120"/>
      <c r="M72" s="112">
        <v>1</v>
      </c>
      <c r="N72" s="119"/>
      <c r="O72" s="120"/>
      <c r="P72" s="121"/>
      <c r="Q72" s="112">
        <v>1</v>
      </c>
      <c r="R72" s="179"/>
      <c r="S72" s="179"/>
      <c r="T72" s="179"/>
      <c r="U72" s="119"/>
      <c r="V72" s="119"/>
      <c r="W72" s="120"/>
      <c r="X72" s="120"/>
      <c r="Y72" s="112">
        <v>1</v>
      </c>
      <c r="Z72" s="119"/>
      <c r="AA72" s="120"/>
      <c r="AB72" s="120"/>
      <c r="AC72" s="177"/>
      <c r="AD72" s="119"/>
      <c r="AE72" s="120"/>
      <c r="AF72" s="120"/>
      <c r="AG72" s="112">
        <v>1</v>
      </c>
      <c r="AH72" s="119"/>
      <c r="AI72" s="120"/>
      <c r="AJ72" s="120"/>
      <c r="AK72" s="177"/>
      <c r="AL72" s="119"/>
      <c r="AM72" s="120"/>
      <c r="AN72" s="120"/>
      <c r="AO72" s="112">
        <v>1</v>
      </c>
      <c r="AP72" s="119"/>
      <c r="AQ72" s="120"/>
      <c r="AR72" s="120"/>
      <c r="AS72" s="177"/>
      <c r="AT72" s="119"/>
      <c r="AU72" s="120"/>
      <c r="AV72" s="120"/>
      <c r="AW72" s="112">
        <v>1</v>
      </c>
      <c r="AX72" s="119"/>
      <c r="AY72" s="120"/>
      <c r="AZ72" s="120"/>
      <c r="BA72" s="177"/>
      <c r="BB72" s="119"/>
      <c r="BC72" s="120"/>
      <c r="BD72" s="120"/>
      <c r="BE72" s="112">
        <v>1</v>
      </c>
      <c r="BF72" s="119"/>
      <c r="BG72" s="120"/>
      <c r="BH72" s="120"/>
    </row>
    <row r="73" s="43" customFormat="1" ht="30" customHeight="1" spans="1:60">
      <c r="A73" s="81" t="s">
        <v>660</v>
      </c>
      <c r="B73" s="69" t="s">
        <v>828</v>
      </c>
      <c r="C73" s="76" t="s">
        <v>829</v>
      </c>
      <c r="D73" s="70" t="s">
        <v>830</v>
      </c>
      <c r="E73" s="70"/>
      <c r="F73" s="76" t="s">
        <v>823</v>
      </c>
      <c r="G73" s="76" t="s">
        <v>824</v>
      </c>
      <c r="H73" s="758" t="s">
        <v>831</v>
      </c>
      <c r="I73" s="112">
        <v>1</v>
      </c>
      <c r="J73" s="113"/>
      <c r="K73" s="114"/>
      <c r="L73" s="114"/>
      <c r="M73" s="115"/>
      <c r="N73" s="116"/>
      <c r="O73" s="109"/>
      <c r="P73" s="110"/>
      <c r="Q73" s="115"/>
      <c r="R73" s="108"/>
      <c r="S73" s="108"/>
      <c r="T73" s="108"/>
      <c r="U73" s="113">
        <v>1</v>
      </c>
      <c r="V73" s="113"/>
      <c r="W73" s="114"/>
      <c r="X73" s="114"/>
      <c r="Y73" s="115"/>
      <c r="Z73" s="116"/>
      <c r="AA73" s="109"/>
      <c r="AB73" s="109"/>
      <c r="AC73" s="112">
        <v>1</v>
      </c>
      <c r="AD73" s="113"/>
      <c r="AE73" s="114"/>
      <c r="AF73" s="114"/>
      <c r="AG73" s="115"/>
      <c r="AH73" s="116"/>
      <c r="AI73" s="109"/>
      <c r="AJ73" s="109"/>
      <c r="AK73" s="112">
        <v>1</v>
      </c>
      <c r="AL73" s="113"/>
      <c r="AM73" s="114"/>
      <c r="AN73" s="114"/>
      <c r="AO73" s="115"/>
      <c r="AP73" s="116"/>
      <c r="AQ73" s="109"/>
      <c r="AR73" s="109"/>
      <c r="AS73" s="112">
        <v>1</v>
      </c>
      <c r="AT73" s="113"/>
      <c r="AU73" s="114"/>
      <c r="AV73" s="114"/>
      <c r="AW73" s="115"/>
      <c r="AX73" s="116"/>
      <c r="AY73" s="109"/>
      <c r="AZ73" s="109"/>
      <c r="BA73" s="112">
        <v>1</v>
      </c>
      <c r="BB73" s="113"/>
      <c r="BC73" s="114"/>
      <c r="BD73" s="114"/>
      <c r="BE73" s="115"/>
      <c r="BF73" s="116"/>
      <c r="BG73" s="109"/>
      <c r="BH73" s="109"/>
    </row>
    <row r="74" s="43" customFormat="1" ht="30" customHeight="1" spans="1:60">
      <c r="A74" s="82"/>
      <c r="B74" s="78"/>
      <c r="C74" s="76" t="s">
        <v>832</v>
      </c>
      <c r="D74" s="79"/>
      <c r="E74" s="79"/>
      <c r="F74" s="76" t="s">
        <v>827</v>
      </c>
      <c r="G74" s="76" t="s">
        <v>824</v>
      </c>
      <c r="H74" s="79"/>
      <c r="I74" s="118"/>
      <c r="J74" s="119"/>
      <c r="K74" s="120"/>
      <c r="L74" s="120"/>
      <c r="M74" s="112">
        <v>1</v>
      </c>
      <c r="N74" s="113"/>
      <c r="O74" s="109"/>
      <c r="P74" s="110"/>
      <c r="Q74" s="112">
        <v>1</v>
      </c>
      <c r="R74" s="108"/>
      <c r="S74" s="108"/>
      <c r="T74" s="108"/>
      <c r="U74" s="119"/>
      <c r="V74" s="119"/>
      <c r="W74" s="120"/>
      <c r="X74" s="120"/>
      <c r="Y74" s="112">
        <v>1</v>
      </c>
      <c r="Z74" s="113"/>
      <c r="AA74" s="109"/>
      <c r="AB74" s="109"/>
      <c r="AC74" s="118"/>
      <c r="AD74" s="119"/>
      <c r="AE74" s="120"/>
      <c r="AF74" s="120"/>
      <c r="AG74" s="112">
        <v>1</v>
      </c>
      <c r="AH74" s="113"/>
      <c r="AI74" s="109"/>
      <c r="AJ74" s="109"/>
      <c r="AK74" s="118"/>
      <c r="AL74" s="119"/>
      <c r="AM74" s="120"/>
      <c r="AN74" s="120"/>
      <c r="AO74" s="112">
        <v>1</v>
      </c>
      <c r="AP74" s="113"/>
      <c r="AQ74" s="109"/>
      <c r="AR74" s="109"/>
      <c r="AS74" s="118"/>
      <c r="AT74" s="119"/>
      <c r="AU74" s="120"/>
      <c r="AV74" s="120"/>
      <c r="AW74" s="112">
        <v>1</v>
      </c>
      <c r="AX74" s="113"/>
      <c r="AY74" s="109"/>
      <c r="AZ74" s="109"/>
      <c r="BA74" s="118"/>
      <c r="BB74" s="119"/>
      <c r="BC74" s="120"/>
      <c r="BD74" s="120"/>
      <c r="BE74" s="112">
        <v>1</v>
      </c>
      <c r="BF74" s="113"/>
      <c r="BG74" s="109"/>
      <c r="BH74" s="109"/>
    </row>
    <row r="75" s="43" customFormat="1" ht="30" customHeight="1" spans="1:60">
      <c r="A75" s="81" t="s">
        <v>665</v>
      </c>
      <c r="B75" s="69" t="s">
        <v>833</v>
      </c>
      <c r="C75" s="76" t="s">
        <v>834</v>
      </c>
      <c r="D75" s="70" t="s">
        <v>835</v>
      </c>
      <c r="E75" s="70"/>
      <c r="F75" s="70" t="s">
        <v>655</v>
      </c>
      <c r="G75" s="76" t="s">
        <v>656</v>
      </c>
      <c r="H75" s="758" t="s">
        <v>825</v>
      </c>
      <c r="I75" s="112">
        <v>1</v>
      </c>
      <c r="J75" s="113"/>
      <c r="K75" s="114"/>
      <c r="L75" s="114"/>
      <c r="M75" s="115"/>
      <c r="N75" s="116"/>
      <c r="O75" s="109"/>
      <c r="P75" s="110"/>
      <c r="Q75" s="115"/>
      <c r="R75" s="108"/>
      <c r="S75" s="108"/>
      <c r="T75" s="108"/>
      <c r="U75" s="113">
        <v>1</v>
      </c>
      <c r="V75" s="113"/>
      <c r="W75" s="114"/>
      <c r="X75" s="114"/>
      <c r="Y75" s="115"/>
      <c r="Z75" s="116"/>
      <c r="AA75" s="109"/>
      <c r="AB75" s="109"/>
      <c r="AC75" s="112">
        <v>1</v>
      </c>
      <c r="AD75" s="113"/>
      <c r="AE75" s="114"/>
      <c r="AF75" s="114"/>
      <c r="AG75" s="115"/>
      <c r="AH75" s="116"/>
      <c r="AI75" s="109"/>
      <c r="AJ75" s="109"/>
      <c r="AK75" s="112">
        <v>1</v>
      </c>
      <c r="AL75" s="113"/>
      <c r="AM75" s="114"/>
      <c r="AN75" s="114"/>
      <c r="AO75" s="115"/>
      <c r="AP75" s="116"/>
      <c r="AQ75" s="109"/>
      <c r="AR75" s="109"/>
      <c r="AS75" s="112">
        <v>1</v>
      </c>
      <c r="AT75" s="113"/>
      <c r="AU75" s="114"/>
      <c r="AV75" s="114"/>
      <c r="AW75" s="115"/>
      <c r="AX75" s="116"/>
      <c r="AY75" s="109"/>
      <c r="AZ75" s="109"/>
      <c r="BA75" s="112">
        <v>1</v>
      </c>
      <c r="BB75" s="113"/>
      <c r="BC75" s="114"/>
      <c r="BD75" s="114"/>
      <c r="BE75" s="115"/>
      <c r="BF75" s="116"/>
      <c r="BG75" s="109"/>
      <c r="BH75" s="109"/>
    </row>
    <row r="76" s="43" customFormat="1" ht="30" customHeight="1" spans="1:60">
      <c r="A76" s="82"/>
      <c r="B76" s="78"/>
      <c r="C76" s="76" t="s">
        <v>836</v>
      </c>
      <c r="D76" s="79"/>
      <c r="E76" s="79"/>
      <c r="F76" s="80" t="s">
        <v>659</v>
      </c>
      <c r="G76" s="76" t="s">
        <v>656</v>
      </c>
      <c r="H76" s="79"/>
      <c r="I76" s="118"/>
      <c r="J76" s="119"/>
      <c r="K76" s="120"/>
      <c r="L76" s="120"/>
      <c r="M76" s="112">
        <v>1</v>
      </c>
      <c r="N76" s="113"/>
      <c r="O76" s="109"/>
      <c r="P76" s="110"/>
      <c r="Q76" s="112">
        <v>1</v>
      </c>
      <c r="R76" s="108"/>
      <c r="S76" s="108"/>
      <c r="T76" s="108"/>
      <c r="U76" s="119"/>
      <c r="V76" s="119"/>
      <c r="W76" s="120"/>
      <c r="X76" s="120"/>
      <c r="Y76" s="112">
        <v>1</v>
      </c>
      <c r="Z76" s="113"/>
      <c r="AA76" s="109"/>
      <c r="AB76" s="109"/>
      <c r="AC76" s="118"/>
      <c r="AD76" s="119"/>
      <c r="AE76" s="120"/>
      <c r="AF76" s="120"/>
      <c r="AG76" s="112">
        <v>1</v>
      </c>
      <c r="AH76" s="113"/>
      <c r="AI76" s="109"/>
      <c r="AJ76" s="109"/>
      <c r="AK76" s="118"/>
      <c r="AL76" s="119"/>
      <c r="AM76" s="120"/>
      <c r="AN76" s="120"/>
      <c r="AO76" s="112">
        <v>1</v>
      </c>
      <c r="AP76" s="113"/>
      <c r="AQ76" s="109"/>
      <c r="AR76" s="109"/>
      <c r="AS76" s="118"/>
      <c r="AT76" s="119"/>
      <c r="AU76" s="120"/>
      <c r="AV76" s="120"/>
      <c r="AW76" s="112">
        <v>1</v>
      </c>
      <c r="AX76" s="113"/>
      <c r="AY76" s="109"/>
      <c r="AZ76" s="109"/>
      <c r="BA76" s="118"/>
      <c r="BB76" s="119"/>
      <c r="BC76" s="120"/>
      <c r="BD76" s="120"/>
      <c r="BE76" s="112">
        <v>1</v>
      </c>
      <c r="BF76" s="113"/>
      <c r="BG76" s="109"/>
      <c r="BH76" s="109"/>
    </row>
    <row r="77" s="43" customFormat="1" ht="30" customHeight="1" spans="1:60">
      <c r="A77" s="81" t="s">
        <v>667</v>
      </c>
      <c r="B77" s="69" t="s">
        <v>837</v>
      </c>
      <c r="C77" s="76" t="s">
        <v>838</v>
      </c>
      <c r="D77" s="70" t="s">
        <v>839</v>
      </c>
      <c r="E77" s="70"/>
      <c r="F77" s="70" t="s">
        <v>655</v>
      </c>
      <c r="G77" s="76" t="s">
        <v>656</v>
      </c>
      <c r="H77" s="758" t="s">
        <v>825</v>
      </c>
      <c r="I77" s="112">
        <v>1</v>
      </c>
      <c r="J77" s="113"/>
      <c r="K77" s="114"/>
      <c r="L77" s="114"/>
      <c r="M77" s="115"/>
      <c r="N77" s="116"/>
      <c r="O77" s="109"/>
      <c r="P77" s="110"/>
      <c r="Q77" s="115"/>
      <c r="R77" s="108"/>
      <c r="S77" s="108"/>
      <c r="T77" s="108"/>
      <c r="U77" s="113">
        <v>1</v>
      </c>
      <c r="V77" s="113"/>
      <c r="W77" s="114"/>
      <c r="X77" s="114"/>
      <c r="Y77" s="115"/>
      <c r="Z77" s="116"/>
      <c r="AA77" s="109"/>
      <c r="AB77" s="109"/>
      <c r="AC77" s="112">
        <v>1</v>
      </c>
      <c r="AD77" s="113"/>
      <c r="AE77" s="114"/>
      <c r="AF77" s="114"/>
      <c r="AG77" s="115"/>
      <c r="AH77" s="116"/>
      <c r="AI77" s="109"/>
      <c r="AJ77" s="109"/>
      <c r="AK77" s="112">
        <v>1</v>
      </c>
      <c r="AL77" s="113"/>
      <c r="AM77" s="114"/>
      <c r="AN77" s="114"/>
      <c r="AO77" s="115"/>
      <c r="AP77" s="116"/>
      <c r="AQ77" s="109"/>
      <c r="AR77" s="109"/>
      <c r="AS77" s="112">
        <v>1</v>
      </c>
      <c r="AT77" s="113"/>
      <c r="AU77" s="114"/>
      <c r="AV77" s="114"/>
      <c r="AW77" s="115"/>
      <c r="AX77" s="116"/>
      <c r="AY77" s="109"/>
      <c r="AZ77" s="109"/>
      <c r="BA77" s="112">
        <v>1</v>
      </c>
      <c r="BB77" s="113"/>
      <c r="BC77" s="114"/>
      <c r="BD77" s="114"/>
      <c r="BE77" s="115"/>
      <c r="BF77" s="116"/>
      <c r="BG77" s="109"/>
      <c r="BH77" s="109"/>
    </row>
    <row r="78" s="43" customFormat="1" ht="30" customHeight="1" spans="1:60">
      <c r="A78" s="82"/>
      <c r="B78" s="78"/>
      <c r="C78" s="76" t="s">
        <v>840</v>
      </c>
      <c r="D78" s="79"/>
      <c r="E78" s="79"/>
      <c r="F78" s="80" t="s">
        <v>659</v>
      </c>
      <c r="G78" s="76" t="s">
        <v>656</v>
      </c>
      <c r="H78" s="79"/>
      <c r="I78" s="118"/>
      <c r="J78" s="119"/>
      <c r="K78" s="120"/>
      <c r="L78" s="120"/>
      <c r="M78" s="112">
        <v>1</v>
      </c>
      <c r="N78" s="113"/>
      <c r="O78" s="109"/>
      <c r="P78" s="110"/>
      <c r="Q78" s="112">
        <v>1</v>
      </c>
      <c r="R78" s="108"/>
      <c r="S78" s="108"/>
      <c r="T78" s="108"/>
      <c r="U78" s="119"/>
      <c r="V78" s="119"/>
      <c r="W78" s="120"/>
      <c r="X78" s="120"/>
      <c r="Y78" s="112">
        <v>1</v>
      </c>
      <c r="Z78" s="113"/>
      <c r="AA78" s="109"/>
      <c r="AB78" s="109"/>
      <c r="AC78" s="118"/>
      <c r="AD78" s="119"/>
      <c r="AE78" s="120"/>
      <c r="AF78" s="120"/>
      <c r="AG78" s="112">
        <v>1</v>
      </c>
      <c r="AH78" s="113"/>
      <c r="AI78" s="109"/>
      <c r="AJ78" s="109"/>
      <c r="AK78" s="118"/>
      <c r="AL78" s="119"/>
      <c r="AM78" s="120"/>
      <c r="AN78" s="120"/>
      <c r="AO78" s="112">
        <v>1</v>
      </c>
      <c r="AP78" s="113"/>
      <c r="AQ78" s="109"/>
      <c r="AR78" s="109"/>
      <c r="AS78" s="118"/>
      <c r="AT78" s="119"/>
      <c r="AU78" s="120"/>
      <c r="AV78" s="120"/>
      <c r="AW78" s="112">
        <v>1</v>
      </c>
      <c r="AX78" s="113"/>
      <c r="AY78" s="109"/>
      <c r="AZ78" s="109"/>
      <c r="BA78" s="118"/>
      <c r="BB78" s="119"/>
      <c r="BC78" s="120"/>
      <c r="BD78" s="120"/>
      <c r="BE78" s="112">
        <v>1</v>
      </c>
      <c r="BF78" s="113"/>
      <c r="BG78" s="109"/>
      <c r="BH78" s="109"/>
    </row>
    <row r="79" s="43" customFormat="1" ht="30" customHeight="1" spans="1:60">
      <c r="A79" s="86" t="s">
        <v>841</v>
      </c>
      <c r="B79" s="75" t="s">
        <v>842</v>
      </c>
      <c r="C79" s="75" t="s">
        <v>843</v>
      </c>
      <c r="D79" s="80" t="s">
        <v>844</v>
      </c>
      <c r="E79" s="80"/>
      <c r="F79" s="80" t="s">
        <v>659</v>
      </c>
      <c r="G79" s="76" t="s">
        <v>656</v>
      </c>
      <c r="H79" s="760" t="s">
        <v>825</v>
      </c>
      <c r="I79" s="112">
        <v>1</v>
      </c>
      <c r="J79" s="113"/>
      <c r="K79" s="120"/>
      <c r="L79" s="120"/>
      <c r="M79" s="113">
        <v>1</v>
      </c>
      <c r="N79" s="113"/>
      <c r="O79" s="109"/>
      <c r="P79" s="110"/>
      <c r="Q79" s="113">
        <v>1</v>
      </c>
      <c r="R79" s="108"/>
      <c r="S79" s="108"/>
      <c r="T79" s="108"/>
      <c r="U79" s="113">
        <v>1</v>
      </c>
      <c r="V79" s="113"/>
      <c r="W79" s="120"/>
      <c r="X79" s="120"/>
      <c r="Y79" s="112">
        <v>1</v>
      </c>
      <c r="Z79" s="113"/>
      <c r="AA79" s="109"/>
      <c r="AB79" s="109"/>
      <c r="AC79" s="113">
        <v>1</v>
      </c>
      <c r="AD79" s="113"/>
      <c r="AE79" s="120"/>
      <c r="AF79" s="120"/>
      <c r="AG79" s="112">
        <v>1</v>
      </c>
      <c r="AH79" s="113"/>
      <c r="AI79" s="109"/>
      <c r="AJ79" s="109"/>
      <c r="AK79" s="113">
        <v>1</v>
      </c>
      <c r="AL79" s="113"/>
      <c r="AM79" s="120"/>
      <c r="AN79" s="120"/>
      <c r="AO79" s="112">
        <v>1</v>
      </c>
      <c r="AP79" s="113"/>
      <c r="AQ79" s="109"/>
      <c r="AR79" s="109"/>
      <c r="AS79" s="113">
        <v>1</v>
      </c>
      <c r="AT79" s="113"/>
      <c r="AU79" s="120"/>
      <c r="AV79" s="120"/>
      <c r="AW79" s="112">
        <v>1</v>
      </c>
      <c r="AX79" s="113"/>
      <c r="AY79" s="109"/>
      <c r="AZ79" s="109"/>
      <c r="BA79" s="112">
        <v>1</v>
      </c>
      <c r="BB79" s="113"/>
      <c r="BC79" s="120"/>
      <c r="BD79" s="120"/>
      <c r="BE79" s="112">
        <v>1</v>
      </c>
      <c r="BF79" s="113"/>
      <c r="BG79" s="109"/>
      <c r="BH79" s="109"/>
    </row>
    <row r="80" s="46" customFormat="1" ht="20.1" customHeight="1" spans="1:82">
      <c r="A80" s="72" t="s">
        <v>845</v>
      </c>
      <c r="B80" s="123"/>
      <c r="C80" s="123"/>
      <c r="D80" s="123"/>
      <c r="E80" s="123"/>
      <c r="F80" s="123"/>
      <c r="G80" s="123"/>
      <c r="H80" s="123"/>
      <c r="I80" s="178"/>
      <c r="J80" s="179"/>
      <c r="K80" s="120"/>
      <c r="L80" s="120"/>
      <c r="M80" s="178"/>
      <c r="N80" s="179"/>
      <c r="O80" s="120"/>
      <c r="P80" s="120"/>
      <c r="Q80" s="190"/>
      <c r="R80" s="190"/>
      <c r="S80" s="190"/>
      <c r="T80" s="190"/>
      <c r="U80" s="178"/>
      <c r="V80" s="179"/>
      <c r="W80" s="120"/>
      <c r="X80" s="120"/>
      <c r="Y80" s="178"/>
      <c r="Z80" s="179"/>
      <c r="AA80" s="120"/>
      <c r="AB80" s="120"/>
      <c r="AC80" s="178"/>
      <c r="AD80" s="179"/>
      <c r="AE80" s="120"/>
      <c r="AF80" s="120"/>
      <c r="AG80" s="178"/>
      <c r="AH80" s="179"/>
      <c r="AI80" s="120"/>
      <c r="AJ80" s="120"/>
      <c r="AK80" s="178"/>
      <c r="AL80" s="179"/>
      <c r="AM80" s="120"/>
      <c r="AN80" s="120"/>
      <c r="AO80" s="178"/>
      <c r="AP80" s="179"/>
      <c r="AQ80" s="120"/>
      <c r="AR80" s="120"/>
      <c r="AS80" s="178"/>
      <c r="AT80" s="179"/>
      <c r="AU80" s="120"/>
      <c r="AV80" s="120"/>
      <c r="AW80" s="178"/>
      <c r="AX80" s="179"/>
      <c r="AY80" s="120"/>
      <c r="AZ80" s="120"/>
      <c r="BA80" s="178"/>
      <c r="BB80" s="179"/>
      <c r="BC80" s="120"/>
      <c r="BD80" s="120"/>
      <c r="BE80" s="178"/>
      <c r="BF80" s="179"/>
      <c r="BG80" s="120"/>
      <c r="BH80" s="120"/>
      <c r="BI80" s="192"/>
      <c r="BJ80" s="192"/>
      <c r="BK80" s="192"/>
      <c r="BL80" s="192"/>
      <c r="BM80" s="192"/>
      <c r="BN80" s="192"/>
      <c r="BO80" s="192"/>
      <c r="BP80" s="192"/>
      <c r="BQ80" s="192"/>
      <c r="BR80" s="192"/>
      <c r="BS80" s="192"/>
      <c r="BT80" s="192"/>
      <c r="BU80" s="192"/>
      <c r="BV80" s="192"/>
      <c r="BW80" s="192"/>
      <c r="BX80" s="192"/>
      <c r="BY80" s="192"/>
      <c r="BZ80" s="192"/>
      <c r="CA80" s="192"/>
      <c r="CB80" s="192"/>
      <c r="CC80" s="192"/>
      <c r="CD80" s="192"/>
    </row>
    <row r="81" s="44" customFormat="1" ht="30" customHeight="1" spans="1:60">
      <c r="A81" s="81">
        <f>A71+1</f>
        <v>2</v>
      </c>
      <c r="B81" s="69" t="s">
        <v>846</v>
      </c>
      <c r="C81" s="76" t="s">
        <v>847</v>
      </c>
      <c r="D81" s="69" t="s">
        <v>848</v>
      </c>
      <c r="E81" s="130"/>
      <c r="F81" s="76" t="s">
        <v>823</v>
      </c>
      <c r="G81" s="75" t="s">
        <v>824</v>
      </c>
      <c r="H81" s="75" t="s">
        <v>849</v>
      </c>
      <c r="I81" s="180"/>
      <c r="J81" s="180"/>
      <c r="K81" s="180"/>
      <c r="L81" s="180"/>
      <c r="M81" s="180">
        <v>1</v>
      </c>
      <c r="N81" s="180">
        <v>1</v>
      </c>
      <c r="O81" s="112"/>
      <c r="P81" s="112"/>
      <c r="Q81" s="112"/>
      <c r="R81" s="112"/>
      <c r="S81" s="112"/>
      <c r="T81" s="112"/>
      <c r="U81" s="180"/>
      <c r="V81" s="180"/>
      <c r="W81" s="180"/>
      <c r="X81" s="180"/>
      <c r="Y81" s="180">
        <v>1</v>
      </c>
      <c r="Z81" s="180">
        <v>1</v>
      </c>
      <c r="AA81" s="112"/>
      <c r="AB81" s="112"/>
      <c r="AC81" s="180"/>
      <c r="AD81" s="180"/>
      <c r="AE81" s="180"/>
      <c r="AF81" s="180"/>
      <c r="AG81" s="180">
        <v>1</v>
      </c>
      <c r="AH81" s="180">
        <v>1</v>
      </c>
      <c r="AI81" s="112"/>
      <c r="AJ81" s="112"/>
      <c r="AK81" s="180"/>
      <c r="AL81" s="180"/>
      <c r="AM81" s="180"/>
      <c r="AN81" s="180"/>
      <c r="AO81" s="180">
        <v>1</v>
      </c>
      <c r="AP81" s="180">
        <v>1</v>
      </c>
      <c r="AQ81" s="112"/>
      <c r="AR81" s="112"/>
      <c r="AS81" s="180"/>
      <c r="AT81" s="180"/>
      <c r="AU81" s="180"/>
      <c r="AV81" s="180"/>
      <c r="AW81" s="180">
        <v>1</v>
      </c>
      <c r="AX81" s="180">
        <v>1</v>
      </c>
      <c r="AY81" s="112"/>
      <c r="AZ81" s="112"/>
      <c r="BA81" s="180"/>
      <c r="BB81" s="180"/>
      <c r="BC81" s="180"/>
      <c r="BD81" s="180"/>
      <c r="BE81" s="180">
        <v>1</v>
      </c>
      <c r="BF81" s="180">
        <v>1</v>
      </c>
      <c r="BG81" s="112"/>
      <c r="BH81" s="112"/>
    </row>
    <row r="82" s="44" customFormat="1" ht="30" customHeight="1" spans="1:60">
      <c r="A82" s="82"/>
      <c r="B82" s="78"/>
      <c r="C82" s="76" t="s">
        <v>850</v>
      </c>
      <c r="D82" s="78"/>
      <c r="E82" s="131"/>
      <c r="F82" s="76" t="s">
        <v>851</v>
      </c>
      <c r="G82" s="75" t="s">
        <v>824</v>
      </c>
      <c r="H82" s="75" t="s">
        <v>849</v>
      </c>
      <c r="I82" s="180">
        <v>1</v>
      </c>
      <c r="J82" s="180">
        <v>1</v>
      </c>
      <c r="K82" s="180"/>
      <c r="L82" s="180"/>
      <c r="M82" s="180"/>
      <c r="N82" s="180"/>
      <c r="O82" s="112"/>
      <c r="P82" s="112"/>
      <c r="Q82" s="112"/>
      <c r="R82" s="112"/>
      <c r="S82" s="112"/>
      <c r="T82" s="112"/>
      <c r="U82" s="180">
        <v>1</v>
      </c>
      <c r="V82" s="180">
        <v>1</v>
      </c>
      <c r="W82" s="180"/>
      <c r="X82" s="180"/>
      <c r="Y82" s="180"/>
      <c r="Z82" s="180"/>
      <c r="AA82" s="112"/>
      <c r="AB82" s="112"/>
      <c r="AC82" s="180">
        <v>1</v>
      </c>
      <c r="AD82" s="180">
        <v>1</v>
      </c>
      <c r="AE82" s="180"/>
      <c r="AF82" s="180"/>
      <c r="AG82" s="180"/>
      <c r="AH82" s="180"/>
      <c r="AI82" s="112"/>
      <c r="AJ82" s="112"/>
      <c r="AK82" s="180">
        <v>1</v>
      </c>
      <c r="AL82" s="180">
        <v>1</v>
      </c>
      <c r="AM82" s="180"/>
      <c r="AN82" s="180"/>
      <c r="AO82" s="180"/>
      <c r="AP82" s="180"/>
      <c r="AQ82" s="112"/>
      <c r="AR82" s="112"/>
      <c r="AS82" s="180">
        <v>1</v>
      </c>
      <c r="AT82" s="180">
        <v>1</v>
      </c>
      <c r="AU82" s="180"/>
      <c r="AV82" s="180"/>
      <c r="AW82" s="180"/>
      <c r="AX82" s="180"/>
      <c r="AY82" s="112"/>
      <c r="AZ82" s="112"/>
      <c r="BA82" s="180">
        <v>1</v>
      </c>
      <c r="BB82" s="180">
        <v>1</v>
      </c>
      <c r="BC82" s="180"/>
      <c r="BD82" s="180"/>
      <c r="BE82" s="180"/>
      <c r="BF82" s="180"/>
      <c r="BG82" s="112"/>
      <c r="BH82" s="112"/>
    </row>
    <row r="83" s="44" customFormat="1" ht="30" customHeight="1" spans="1:60">
      <c r="A83" s="81" t="s">
        <v>677</v>
      </c>
      <c r="B83" s="69" t="s">
        <v>852</v>
      </c>
      <c r="C83" s="76" t="s">
        <v>853</v>
      </c>
      <c r="D83" s="69" t="s">
        <v>854</v>
      </c>
      <c r="E83" s="130"/>
      <c r="F83" s="76" t="s">
        <v>823</v>
      </c>
      <c r="G83" s="75" t="s">
        <v>824</v>
      </c>
      <c r="H83" s="75" t="s">
        <v>849</v>
      </c>
      <c r="I83" s="180"/>
      <c r="J83" s="180"/>
      <c r="K83" s="180"/>
      <c r="L83" s="180"/>
      <c r="M83" s="180">
        <v>1</v>
      </c>
      <c r="N83" s="180">
        <v>1</v>
      </c>
      <c r="O83" s="112"/>
      <c r="P83" s="112"/>
      <c r="Q83" s="112"/>
      <c r="R83" s="112"/>
      <c r="S83" s="112"/>
      <c r="T83" s="112"/>
      <c r="U83" s="180"/>
      <c r="V83" s="180"/>
      <c r="W83" s="180"/>
      <c r="X83" s="180"/>
      <c r="Y83" s="180">
        <v>1</v>
      </c>
      <c r="Z83" s="180">
        <v>1</v>
      </c>
      <c r="AA83" s="112"/>
      <c r="AB83" s="112"/>
      <c r="AC83" s="180"/>
      <c r="AD83" s="180"/>
      <c r="AE83" s="180"/>
      <c r="AF83" s="180"/>
      <c r="AG83" s="180">
        <v>1</v>
      </c>
      <c r="AH83" s="180">
        <v>1</v>
      </c>
      <c r="AI83" s="112"/>
      <c r="AJ83" s="112"/>
      <c r="AK83" s="180"/>
      <c r="AL83" s="180"/>
      <c r="AM83" s="180"/>
      <c r="AN83" s="180"/>
      <c r="AO83" s="180">
        <v>1</v>
      </c>
      <c r="AP83" s="180">
        <v>1</v>
      </c>
      <c r="AQ83" s="112"/>
      <c r="AR83" s="112"/>
      <c r="AS83" s="180"/>
      <c r="AT83" s="180"/>
      <c r="AU83" s="180"/>
      <c r="AV83" s="180"/>
      <c r="AW83" s="180">
        <v>1</v>
      </c>
      <c r="AX83" s="180">
        <v>1</v>
      </c>
      <c r="AY83" s="112"/>
      <c r="AZ83" s="112"/>
      <c r="BA83" s="180"/>
      <c r="BB83" s="180"/>
      <c r="BC83" s="180"/>
      <c r="BD83" s="180"/>
      <c r="BE83" s="180">
        <v>1</v>
      </c>
      <c r="BF83" s="180">
        <v>1</v>
      </c>
      <c r="BG83" s="112"/>
      <c r="BH83" s="112"/>
    </row>
    <row r="84" s="44" customFormat="1" ht="30" customHeight="1" spans="1:60">
      <c r="A84" s="82"/>
      <c r="B84" s="78"/>
      <c r="C84" s="76" t="s">
        <v>855</v>
      </c>
      <c r="D84" s="78"/>
      <c r="E84" s="131"/>
      <c r="F84" s="76" t="s">
        <v>851</v>
      </c>
      <c r="G84" s="75" t="s">
        <v>824</v>
      </c>
      <c r="H84" s="75" t="s">
        <v>849</v>
      </c>
      <c r="I84" s="180">
        <v>1</v>
      </c>
      <c r="J84" s="180">
        <v>1</v>
      </c>
      <c r="K84" s="180"/>
      <c r="L84" s="180"/>
      <c r="M84" s="180"/>
      <c r="N84" s="180"/>
      <c r="O84" s="112"/>
      <c r="P84" s="112"/>
      <c r="Q84" s="112"/>
      <c r="R84" s="112"/>
      <c r="S84" s="112"/>
      <c r="T84" s="112"/>
      <c r="U84" s="180">
        <v>1</v>
      </c>
      <c r="V84" s="180">
        <v>1</v>
      </c>
      <c r="W84" s="180"/>
      <c r="X84" s="180"/>
      <c r="Y84" s="180"/>
      <c r="Z84" s="180"/>
      <c r="AA84" s="112"/>
      <c r="AB84" s="112"/>
      <c r="AC84" s="180">
        <v>1</v>
      </c>
      <c r="AD84" s="180">
        <v>1</v>
      </c>
      <c r="AE84" s="180"/>
      <c r="AF84" s="180"/>
      <c r="AG84" s="180"/>
      <c r="AH84" s="180"/>
      <c r="AI84" s="112"/>
      <c r="AJ84" s="112"/>
      <c r="AK84" s="180">
        <v>1</v>
      </c>
      <c r="AL84" s="180">
        <v>1</v>
      </c>
      <c r="AM84" s="180"/>
      <c r="AN84" s="180"/>
      <c r="AO84" s="180"/>
      <c r="AP84" s="180"/>
      <c r="AQ84" s="112"/>
      <c r="AR84" s="112"/>
      <c r="AS84" s="180">
        <v>1</v>
      </c>
      <c r="AT84" s="180">
        <v>1</v>
      </c>
      <c r="AU84" s="180"/>
      <c r="AV84" s="180"/>
      <c r="AW84" s="180"/>
      <c r="AX84" s="180"/>
      <c r="AY84" s="112"/>
      <c r="AZ84" s="112"/>
      <c r="BA84" s="180">
        <v>1</v>
      </c>
      <c r="BB84" s="180">
        <v>1</v>
      </c>
      <c r="BC84" s="180"/>
      <c r="BD84" s="180"/>
      <c r="BE84" s="180"/>
      <c r="BF84" s="180"/>
      <c r="BG84" s="112"/>
      <c r="BH84" s="112"/>
    </row>
    <row r="85" s="44" customFormat="1" ht="30" customHeight="1" spans="1:60">
      <c r="A85" s="83"/>
      <c r="B85" s="84"/>
      <c r="C85" s="76"/>
      <c r="D85" s="76" t="s">
        <v>848</v>
      </c>
      <c r="E85" s="132"/>
      <c r="F85" s="76" t="s">
        <v>827</v>
      </c>
      <c r="G85" s="75" t="s">
        <v>824</v>
      </c>
      <c r="H85" s="75" t="s">
        <v>849</v>
      </c>
      <c r="I85" s="180"/>
      <c r="J85" s="180"/>
      <c r="K85" s="180"/>
      <c r="L85" s="180"/>
      <c r="M85" s="180"/>
      <c r="N85" s="180"/>
      <c r="O85" s="112"/>
      <c r="P85" s="112"/>
      <c r="Q85" s="112">
        <v>1</v>
      </c>
      <c r="R85" s="112">
        <v>1</v>
      </c>
      <c r="S85" s="112"/>
      <c r="T85" s="112"/>
      <c r="U85" s="180"/>
      <c r="V85" s="180"/>
      <c r="W85" s="180"/>
      <c r="X85" s="180"/>
      <c r="Y85" s="180"/>
      <c r="Z85" s="180"/>
      <c r="AA85" s="112"/>
      <c r="AB85" s="112"/>
      <c r="AC85" s="180"/>
      <c r="AD85" s="180"/>
      <c r="AE85" s="180"/>
      <c r="AF85" s="180"/>
      <c r="AG85" s="180"/>
      <c r="AH85" s="180"/>
      <c r="AI85" s="112"/>
      <c r="AJ85" s="112"/>
      <c r="AK85" s="180"/>
      <c r="AL85" s="180"/>
      <c r="AM85" s="180"/>
      <c r="AN85" s="180"/>
      <c r="AO85" s="180"/>
      <c r="AP85" s="180"/>
      <c r="AQ85" s="112"/>
      <c r="AR85" s="112"/>
      <c r="AS85" s="180"/>
      <c r="AT85" s="180"/>
      <c r="AU85" s="180"/>
      <c r="AV85" s="180"/>
      <c r="AW85" s="180"/>
      <c r="AX85" s="180"/>
      <c r="AY85" s="112"/>
      <c r="AZ85" s="112"/>
      <c r="BA85" s="180"/>
      <c r="BB85" s="180"/>
      <c r="BC85" s="180"/>
      <c r="BD85" s="180"/>
      <c r="BE85" s="180"/>
      <c r="BF85" s="180"/>
      <c r="BG85" s="112"/>
      <c r="BH85" s="112"/>
    </row>
    <row r="86" s="44" customFormat="1" ht="30" customHeight="1" spans="1:60">
      <c r="A86" s="83"/>
      <c r="B86" s="84"/>
      <c r="C86" s="76"/>
      <c r="D86" s="76" t="s">
        <v>856</v>
      </c>
      <c r="E86" s="132"/>
      <c r="F86" s="76" t="s">
        <v>827</v>
      </c>
      <c r="G86" s="75" t="s">
        <v>824</v>
      </c>
      <c r="H86" s="75" t="s">
        <v>849</v>
      </c>
      <c r="I86" s="180"/>
      <c r="J86" s="180"/>
      <c r="K86" s="180"/>
      <c r="L86" s="180"/>
      <c r="M86" s="180"/>
      <c r="N86" s="180"/>
      <c r="O86" s="112"/>
      <c r="P86" s="112"/>
      <c r="Q86" s="112">
        <v>1</v>
      </c>
      <c r="R86" s="112">
        <v>1</v>
      </c>
      <c r="S86" s="112"/>
      <c r="T86" s="112"/>
      <c r="U86" s="180"/>
      <c r="V86" s="180"/>
      <c r="W86" s="180"/>
      <c r="X86" s="180"/>
      <c r="Y86" s="180"/>
      <c r="Z86" s="180"/>
      <c r="AA86" s="112"/>
      <c r="AB86" s="112"/>
      <c r="AC86" s="180"/>
      <c r="AD86" s="180"/>
      <c r="AE86" s="180"/>
      <c r="AF86" s="180"/>
      <c r="AG86" s="180"/>
      <c r="AH86" s="180"/>
      <c r="AI86" s="112"/>
      <c r="AJ86" s="112"/>
      <c r="AK86" s="180"/>
      <c r="AL86" s="180"/>
      <c r="AM86" s="180"/>
      <c r="AN86" s="180"/>
      <c r="AO86" s="180"/>
      <c r="AP86" s="180"/>
      <c r="AQ86" s="112"/>
      <c r="AR86" s="112"/>
      <c r="AS86" s="180"/>
      <c r="AT86" s="180"/>
      <c r="AU86" s="180"/>
      <c r="AV86" s="180"/>
      <c r="AW86" s="180"/>
      <c r="AX86" s="180"/>
      <c r="AY86" s="112"/>
      <c r="AZ86" s="112"/>
      <c r="BA86" s="180"/>
      <c r="BB86" s="180"/>
      <c r="BC86" s="180"/>
      <c r="BD86" s="180"/>
      <c r="BE86" s="180"/>
      <c r="BF86" s="180"/>
      <c r="BG86" s="112"/>
      <c r="BH86" s="112"/>
    </row>
    <row r="87" s="44" customFormat="1" ht="30" customHeight="1" spans="1:60">
      <c r="A87" s="81" t="s">
        <v>687</v>
      </c>
      <c r="B87" s="69" t="s">
        <v>857</v>
      </c>
      <c r="C87" s="76" t="s">
        <v>858</v>
      </c>
      <c r="D87" s="69" t="s">
        <v>859</v>
      </c>
      <c r="E87" s="130"/>
      <c r="F87" s="76" t="s">
        <v>827</v>
      </c>
      <c r="G87" s="75" t="s">
        <v>824</v>
      </c>
      <c r="H87" s="75" t="s">
        <v>849</v>
      </c>
      <c r="I87" s="180"/>
      <c r="J87" s="180"/>
      <c r="K87" s="180"/>
      <c r="L87" s="180"/>
      <c r="M87" s="180">
        <v>1</v>
      </c>
      <c r="N87" s="180"/>
      <c r="O87" s="112"/>
      <c r="P87" s="112"/>
      <c r="Q87" s="112">
        <v>1</v>
      </c>
      <c r="R87" s="112">
        <v>1</v>
      </c>
      <c r="S87" s="112"/>
      <c r="T87" s="112"/>
      <c r="U87" s="180"/>
      <c r="V87" s="180"/>
      <c r="W87" s="180"/>
      <c r="X87" s="180"/>
      <c r="Y87" s="180">
        <v>1</v>
      </c>
      <c r="Z87" s="180"/>
      <c r="AA87" s="112"/>
      <c r="AB87" s="112"/>
      <c r="AC87" s="180"/>
      <c r="AD87" s="180"/>
      <c r="AE87" s="180"/>
      <c r="AF87" s="180"/>
      <c r="AG87" s="180">
        <v>1</v>
      </c>
      <c r="AH87" s="180"/>
      <c r="AI87" s="112"/>
      <c r="AJ87" s="112"/>
      <c r="AK87" s="180"/>
      <c r="AL87" s="180"/>
      <c r="AM87" s="180"/>
      <c r="AN87" s="180"/>
      <c r="AO87" s="180">
        <v>1</v>
      </c>
      <c r="AP87" s="180"/>
      <c r="AQ87" s="112"/>
      <c r="AR87" s="112"/>
      <c r="AS87" s="180"/>
      <c r="AT87" s="180"/>
      <c r="AU87" s="180"/>
      <c r="AV87" s="180"/>
      <c r="AW87" s="180">
        <v>1</v>
      </c>
      <c r="AX87" s="180"/>
      <c r="AY87" s="112"/>
      <c r="AZ87" s="112"/>
      <c r="BA87" s="180"/>
      <c r="BB87" s="180"/>
      <c r="BC87" s="180"/>
      <c r="BD87" s="180"/>
      <c r="BE87" s="180">
        <v>1</v>
      </c>
      <c r="BF87" s="180"/>
      <c r="BG87" s="112"/>
      <c r="BH87" s="112"/>
    </row>
    <row r="88" s="44" customFormat="1" ht="30" customHeight="1" spans="1:60">
      <c r="A88" s="82"/>
      <c r="B88" s="78"/>
      <c r="C88" s="76" t="s">
        <v>860</v>
      </c>
      <c r="D88" s="78"/>
      <c r="E88" s="131"/>
      <c r="F88" s="76" t="s">
        <v>823</v>
      </c>
      <c r="G88" s="75" t="s">
        <v>824</v>
      </c>
      <c r="H88" s="75" t="s">
        <v>849</v>
      </c>
      <c r="I88" s="180">
        <v>1</v>
      </c>
      <c r="J88" s="180"/>
      <c r="K88" s="180"/>
      <c r="L88" s="180"/>
      <c r="M88" s="180"/>
      <c r="N88" s="180"/>
      <c r="O88" s="112"/>
      <c r="P88" s="112"/>
      <c r="Q88" s="112"/>
      <c r="R88" s="112"/>
      <c r="S88" s="112"/>
      <c r="T88" s="112"/>
      <c r="U88" s="180">
        <v>1</v>
      </c>
      <c r="V88" s="180"/>
      <c r="W88" s="180"/>
      <c r="X88" s="180"/>
      <c r="Y88" s="180"/>
      <c r="Z88" s="180"/>
      <c r="AA88" s="112"/>
      <c r="AB88" s="112"/>
      <c r="AC88" s="180">
        <v>1</v>
      </c>
      <c r="AD88" s="180"/>
      <c r="AE88" s="180"/>
      <c r="AF88" s="180"/>
      <c r="AG88" s="180"/>
      <c r="AH88" s="180"/>
      <c r="AI88" s="112"/>
      <c r="AJ88" s="112"/>
      <c r="AK88" s="180">
        <v>1</v>
      </c>
      <c r="AL88" s="180"/>
      <c r="AM88" s="180"/>
      <c r="AN88" s="180"/>
      <c r="AO88" s="180"/>
      <c r="AP88" s="180"/>
      <c r="AQ88" s="112"/>
      <c r="AR88" s="112"/>
      <c r="AS88" s="180">
        <v>1</v>
      </c>
      <c r="AT88" s="180"/>
      <c r="AU88" s="180"/>
      <c r="AV88" s="180"/>
      <c r="AW88" s="180"/>
      <c r="AX88" s="180"/>
      <c r="AY88" s="112"/>
      <c r="AZ88" s="112"/>
      <c r="BA88" s="180">
        <v>1</v>
      </c>
      <c r="BB88" s="180"/>
      <c r="BC88" s="180"/>
      <c r="BD88" s="180"/>
      <c r="BE88" s="180"/>
      <c r="BF88" s="180"/>
      <c r="BG88" s="112"/>
      <c r="BH88" s="112"/>
    </row>
    <row r="89" s="44" customFormat="1" ht="30" customHeight="1" spans="1:60">
      <c r="A89" s="81" t="s">
        <v>693</v>
      </c>
      <c r="B89" s="69" t="s">
        <v>861</v>
      </c>
      <c r="C89" s="76" t="s">
        <v>862</v>
      </c>
      <c r="D89" s="69" t="s">
        <v>863</v>
      </c>
      <c r="E89" s="130"/>
      <c r="F89" s="76" t="s">
        <v>827</v>
      </c>
      <c r="G89" s="75" t="s">
        <v>824</v>
      </c>
      <c r="H89" s="75" t="s">
        <v>849</v>
      </c>
      <c r="I89" s="180"/>
      <c r="J89" s="180"/>
      <c r="K89" s="180"/>
      <c r="L89" s="180"/>
      <c r="M89" s="180">
        <v>1</v>
      </c>
      <c r="N89" s="180"/>
      <c r="O89" s="112"/>
      <c r="P89" s="112"/>
      <c r="Q89" s="112">
        <v>1</v>
      </c>
      <c r="R89" s="112">
        <v>1</v>
      </c>
      <c r="S89" s="112"/>
      <c r="T89" s="112"/>
      <c r="U89" s="180"/>
      <c r="V89" s="180"/>
      <c r="W89" s="180"/>
      <c r="X89" s="180"/>
      <c r="Y89" s="180">
        <v>1</v>
      </c>
      <c r="Z89" s="180"/>
      <c r="AA89" s="112"/>
      <c r="AB89" s="112"/>
      <c r="AC89" s="180"/>
      <c r="AD89" s="180"/>
      <c r="AE89" s="180"/>
      <c r="AF89" s="180"/>
      <c r="AG89" s="180">
        <v>1</v>
      </c>
      <c r="AH89" s="180"/>
      <c r="AI89" s="112"/>
      <c r="AJ89" s="112"/>
      <c r="AK89" s="180"/>
      <c r="AL89" s="180"/>
      <c r="AM89" s="180"/>
      <c r="AN89" s="180"/>
      <c r="AO89" s="180">
        <v>1</v>
      </c>
      <c r="AP89" s="180"/>
      <c r="AQ89" s="112"/>
      <c r="AR89" s="112"/>
      <c r="AS89" s="180"/>
      <c r="AT89" s="180"/>
      <c r="AU89" s="180"/>
      <c r="AV89" s="180"/>
      <c r="AW89" s="180">
        <v>1</v>
      </c>
      <c r="AX89" s="180"/>
      <c r="AY89" s="112"/>
      <c r="AZ89" s="112"/>
      <c r="BA89" s="180"/>
      <c r="BB89" s="180"/>
      <c r="BC89" s="180"/>
      <c r="BD89" s="180"/>
      <c r="BE89" s="180">
        <v>1</v>
      </c>
      <c r="BF89" s="180"/>
      <c r="BG89" s="112"/>
      <c r="BH89" s="112"/>
    </row>
    <row r="90" s="44" customFormat="1" ht="30" customHeight="1" spans="1:60">
      <c r="A90" s="82"/>
      <c r="B90" s="78"/>
      <c r="C90" s="76" t="s">
        <v>864</v>
      </c>
      <c r="D90" s="78"/>
      <c r="E90" s="131"/>
      <c r="F90" s="76" t="s">
        <v>823</v>
      </c>
      <c r="G90" s="75" t="s">
        <v>824</v>
      </c>
      <c r="H90" s="75" t="s">
        <v>849</v>
      </c>
      <c r="I90" s="180">
        <v>1</v>
      </c>
      <c r="J90" s="180"/>
      <c r="K90" s="180"/>
      <c r="L90" s="180"/>
      <c r="M90" s="180"/>
      <c r="N90" s="180"/>
      <c r="O90" s="112"/>
      <c r="P90" s="112"/>
      <c r="Q90" s="112"/>
      <c r="R90" s="112"/>
      <c r="S90" s="112"/>
      <c r="T90" s="112"/>
      <c r="U90" s="180">
        <v>1</v>
      </c>
      <c r="V90" s="180"/>
      <c r="W90" s="180"/>
      <c r="X90" s="180"/>
      <c r="Y90" s="180"/>
      <c r="Z90" s="180"/>
      <c r="AA90" s="112"/>
      <c r="AB90" s="112"/>
      <c r="AC90" s="180">
        <v>1</v>
      </c>
      <c r="AD90" s="180"/>
      <c r="AE90" s="180"/>
      <c r="AF90" s="180"/>
      <c r="AG90" s="180"/>
      <c r="AH90" s="180"/>
      <c r="AI90" s="112"/>
      <c r="AJ90" s="112"/>
      <c r="AK90" s="180">
        <v>1</v>
      </c>
      <c r="AL90" s="180"/>
      <c r="AM90" s="180"/>
      <c r="AN90" s="180"/>
      <c r="AO90" s="180"/>
      <c r="AP90" s="180"/>
      <c r="AQ90" s="112"/>
      <c r="AR90" s="112"/>
      <c r="AS90" s="180">
        <v>1</v>
      </c>
      <c r="AT90" s="180"/>
      <c r="AU90" s="180"/>
      <c r="AV90" s="180"/>
      <c r="AW90" s="180"/>
      <c r="AX90" s="180"/>
      <c r="AY90" s="112"/>
      <c r="AZ90" s="112"/>
      <c r="BA90" s="180">
        <v>1</v>
      </c>
      <c r="BB90" s="180"/>
      <c r="BC90" s="180"/>
      <c r="BD90" s="180"/>
      <c r="BE90" s="180"/>
      <c r="BF90" s="180"/>
      <c r="BG90" s="112"/>
      <c r="BH90" s="112"/>
    </row>
    <row r="91" s="44" customFormat="1" ht="30" customHeight="1" spans="1:60">
      <c r="A91" s="133"/>
      <c r="B91" s="134"/>
      <c r="C91" s="135"/>
      <c r="D91" s="134"/>
      <c r="E91" s="136"/>
      <c r="F91" s="135"/>
      <c r="G91" s="137"/>
      <c r="H91" s="137"/>
      <c r="I91" s="180"/>
      <c r="J91" s="180"/>
      <c r="K91" s="181"/>
      <c r="L91" s="181"/>
      <c r="M91" s="180"/>
      <c r="N91" s="180"/>
      <c r="O91" s="182"/>
      <c r="P91" s="182"/>
      <c r="Q91" s="182"/>
      <c r="R91" s="182"/>
      <c r="S91" s="182"/>
      <c r="T91" s="182"/>
      <c r="U91" s="180"/>
      <c r="V91" s="180"/>
      <c r="W91" s="181"/>
      <c r="X91" s="181"/>
      <c r="Y91" s="180"/>
      <c r="Z91" s="180"/>
      <c r="AA91" s="182"/>
      <c r="AB91" s="182"/>
      <c r="AC91" s="180"/>
      <c r="AD91" s="180"/>
      <c r="AE91" s="181"/>
      <c r="AF91" s="181"/>
      <c r="AG91" s="180"/>
      <c r="AH91" s="180"/>
      <c r="AI91" s="182"/>
      <c r="AJ91" s="182"/>
      <c r="AK91" s="180"/>
      <c r="AL91" s="180"/>
      <c r="AM91" s="181"/>
      <c r="AN91" s="181"/>
      <c r="AO91" s="180"/>
      <c r="AP91" s="180"/>
      <c r="AQ91" s="182"/>
      <c r="AR91" s="182"/>
      <c r="AS91" s="180"/>
      <c r="AT91" s="180"/>
      <c r="AU91" s="181"/>
      <c r="AV91" s="181"/>
      <c r="AW91" s="180"/>
      <c r="AX91" s="180"/>
      <c r="AY91" s="182"/>
      <c r="AZ91" s="182"/>
      <c r="BA91" s="180"/>
      <c r="BB91" s="180"/>
      <c r="BC91" s="181"/>
      <c r="BD91" s="181"/>
      <c r="BE91" s="180"/>
      <c r="BF91" s="180"/>
      <c r="BG91" s="182"/>
      <c r="BH91" s="182"/>
    </row>
    <row r="92" s="44" customFormat="1" ht="30" customHeight="1" spans="1:60">
      <c r="A92" s="133"/>
      <c r="B92" s="134"/>
      <c r="C92" s="135"/>
      <c r="D92" s="134"/>
      <c r="E92" s="136"/>
      <c r="F92" s="135"/>
      <c r="G92" s="137"/>
      <c r="H92" s="137"/>
      <c r="I92" s="180"/>
      <c r="J92" s="180"/>
      <c r="K92" s="181"/>
      <c r="L92" s="181"/>
      <c r="M92" s="180"/>
      <c r="N92" s="180"/>
      <c r="O92" s="182"/>
      <c r="P92" s="182"/>
      <c r="Q92" s="182"/>
      <c r="R92" s="182"/>
      <c r="S92" s="182"/>
      <c r="T92" s="182"/>
      <c r="U92" s="180"/>
      <c r="V92" s="180"/>
      <c r="W92" s="181"/>
      <c r="X92" s="181"/>
      <c r="Y92" s="180"/>
      <c r="Z92" s="180"/>
      <c r="AA92" s="182"/>
      <c r="AB92" s="182"/>
      <c r="AC92" s="180"/>
      <c r="AD92" s="180"/>
      <c r="AE92" s="181"/>
      <c r="AF92" s="181"/>
      <c r="AG92" s="180"/>
      <c r="AH92" s="180"/>
      <c r="AI92" s="182"/>
      <c r="AJ92" s="182"/>
      <c r="AK92" s="180"/>
      <c r="AL92" s="180"/>
      <c r="AM92" s="181"/>
      <c r="AN92" s="181"/>
      <c r="AO92" s="180"/>
      <c r="AP92" s="180"/>
      <c r="AQ92" s="182"/>
      <c r="AR92" s="182"/>
      <c r="AS92" s="180"/>
      <c r="AT92" s="180"/>
      <c r="AU92" s="181"/>
      <c r="AV92" s="181"/>
      <c r="AW92" s="180"/>
      <c r="AX92" s="180"/>
      <c r="AY92" s="182"/>
      <c r="AZ92" s="182"/>
      <c r="BA92" s="180"/>
      <c r="BB92" s="180"/>
      <c r="BC92" s="181"/>
      <c r="BD92" s="181"/>
      <c r="BE92" s="180"/>
      <c r="BF92" s="180"/>
      <c r="BG92" s="182"/>
      <c r="BH92" s="182"/>
    </row>
    <row r="93" s="47" customFormat="1" ht="20.1" customHeight="1" spans="1:60">
      <c r="A93" s="72" t="s">
        <v>865</v>
      </c>
      <c r="B93" s="123"/>
      <c r="C93" s="123"/>
      <c r="D93" s="123"/>
      <c r="E93" s="123"/>
      <c r="F93" s="123"/>
      <c r="G93" s="123"/>
      <c r="H93" s="123"/>
      <c r="I93" s="183"/>
      <c r="J93" s="184"/>
      <c r="K93" s="185"/>
      <c r="L93" s="185"/>
      <c r="M93" s="183"/>
      <c r="N93" s="184"/>
      <c r="O93" s="185"/>
      <c r="P93" s="185"/>
      <c r="Q93" s="191"/>
      <c r="R93" s="191"/>
      <c r="S93" s="191"/>
      <c r="T93" s="191"/>
      <c r="U93" s="183"/>
      <c r="V93" s="184"/>
      <c r="W93" s="185"/>
      <c r="X93" s="185"/>
      <c r="Y93" s="183"/>
      <c r="Z93" s="184"/>
      <c r="AA93" s="185"/>
      <c r="AB93" s="185"/>
      <c r="AC93" s="183"/>
      <c r="AD93" s="184"/>
      <c r="AE93" s="185"/>
      <c r="AF93" s="185"/>
      <c r="AG93" s="183"/>
      <c r="AH93" s="184"/>
      <c r="AI93" s="185"/>
      <c r="AJ93" s="185"/>
      <c r="AK93" s="183"/>
      <c r="AL93" s="184"/>
      <c r="AM93" s="185"/>
      <c r="AN93" s="185"/>
      <c r="AO93" s="183"/>
      <c r="AP93" s="184"/>
      <c r="AQ93" s="185"/>
      <c r="AR93" s="185"/>
      <c r="AS93" s="183"/>
      <c r="AT93" s="184"/>
      <c r="AU93" s="185"/>
      <c r="AV93" s="185"/>
      <c r="AW93" s="183"/>
      <c r="AX93" s="184"/>
      <c r="AY93" s="185"/>
      <c r="AZ93" s="185"/>
      <c r="BA93" s="183"/>
      <c r="BB93" s="184"/>
      <c r="BC93" s="185"/>
      <c r="BD93" s="185"/>
      <c r="BE93" s="183"/>
      <c r="BF93" s="184"/>
      <c r="BG93" s="185"/>
      <c r="BH93" s="185"/>
    </row>
    <row r="94" s="48" customFormat="1" ht="30" customHeight="1" spans="1:82">
      <c r="A94" s="138">
        <v>1</v>
      </c>
      <c r="B94" s="139" t="s">
        <v>866</v>
      </c>
      <c r="C94" s="140" t="s">
        <v>867</v>
      </c>
      <c r="D94" s="141" t="s">
        <v>868</v>
      </c>
      <c r="E94" s="142"/>
      <c r="F94" s="143" t="s">
        <v>655</v>
      </c>
      <c r="G94" s="144"/>
      <c r="H94" s="144" t="s">
        <v>831</v>
      </c>
      <c r="I94" s="178">
        <v>1</v>
      </c>
      <c r="J94" s="179"/>
      <c r="K94" s="120"/>
      <c r="L94" s="120"/>
      <c r="M94" s="178"/>
      <c r="N94" s="179"/>
      <c r="O94" s="120"/>
      <c r="P94" s="120"/>
      <c r="Q94" s="190"/>
      <c r="R94" s="190"/>
      <c r="S94" s="190"/>
      <c r="T94" s="190"/>
      <c r="U94" s="178"/>
      <c r="V94" s="179"/>
      <c r="W94" s="120"/>
      <c r="X94" s="120"/>
      <c r="Y94" s="178"/>
      <c r="Z94" s="179"/>
      <c r="AA94" s="120"/>
      <c r="AB94" s="120"/>
      <c r="AC94" s="178"/>
      <c r="AD94" s="179"/>
      <c r="AE94" s="120"/>
      <c r="AF94" s="120"/>
      <c r="AG94" s="178"/>
      <c r="AH94" s="179"/>
      <c r="AI94" s="120"/>
      <c r="AJ94" s="120"/>
      <c r="AK94" s="178">
        <v>1</v>
      </c>
      <c r="AL94" s="179"/>
      <c r="AM94" s="120"/>
      <c r="AN94" s="120"/>
      <c r="AO94" s="178"/>
      <c r="AP94" s="179"/>
      <c r="AQ94" s="120"/>
      <c r="AR94" s="120"/>
      <c r="AS94" s="178">
        <v>1</v>
      </c>
      <c r="AT94" s="179"/>
      <c r="AU94" s="120"/>
      <c r="AV94" s="120"/>
      <c r="AW94" s="178"/>
      <c r="AX94" s="179"/>
      <c r="AY94" s="120"/>
      <c r="AZ94" s="120"/>
      <c r="BA94" s="178"/>
      <c r="BB94" s="179"/>
      <c r="BC94" s="120"/>
      <c r="BD94" s="120"/>
      <c r="BE94" s="178"/>
      <c r="BF94" s="179"/>
      <c r="BG94" s="120"/>
      <c r="BH94" s="120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</row>
    <row r="95" s="48" customFormat="1" ht="30" customHeight="1" spans="1:82">
      <c r="A95" s="145"/>
      <c r="B95" s="146"/>
      <c r="C95" s="140" t="s">
        <v>869</v>
      </c>
      <c r="D95" s="147"/>
      <c r="E95" s="148"/>
      <c r="F95" s="143" t="s">
        <v>870</v>
      </c>
      <c r="G95" s="149"/>
      <c r="H95" s="149"/>
      <c r="I95" s="178"/>
      <c r="J95" s="179"/>
      <c r="K95" s="120"/>
      <c r="L95" s="120"/>
      <c r="M95" s="178">
        <v>1</v>
      </c>
      <c r="N95" s="179"/>
      <c r="O95" s="120"/>
      <c r="P95" s="120"/>
      <c r="Q95" s="190"/>
      <c r="R95" s="190"/>
      <c r="S95" s="190"/>
      <c r="T95" s="190"/>
      <c r="U95" s="178"/>
      <c r="V95" s="179"/>
      <c r="W95" s="120"/>
      <c r="X95" s="120"/>
      <c r="Y95" s="178"/>
      <c r="Z95" s="179"/>
      <c r="AA95" s="120"/>
      <c r="AB95" s="120"/>
      <c r="AC95" s="178"/>
      <c r="AD95" s="179"/>
      <c r="AE95" s="120"/>
      <c r="AF95" s="120"/>
      <c r="AG95" s="178"/>
      <c r="AH95" s="179"/>
      <c r="AI95" s="120"/>
      <c r="AJ95" s="120"/>
      <c r="AK95" s="178"/>
      <c r="AL95" s="179"/>
      <c r="AM95" s="120"/>
      <c r="AN95" s="120"/>
      <c r="AO95" s="178">
        <v>1</v>
      </c>
      <c r="AP95" s="179"/>
      <c r="AQ95" s="120"/>
      <c r="AR95" s="120"/>
      <c r="AS95" s="178"/>
      <c r="AT95" s="179"/>
      <c r="AU95" s="120"/>
      <c r="AV95" s="120"/>
      <c r="AW95" s="178">
        <v>1</v>
      </c>
      <c r="AX95" s="179"/>
      <c r="AY95" s="120"/>
      <c r="AZ95" s="120"/>
      <c r="BA95" s="178"/>
      <c r="BB95" s="179"/>
      <c r="BC95" s="120"/>
      <c r="BD95" s="120"/>
      <c r="BE95" s="178"/>
      <c r="BF95" s="179"/>
      <c r="BG95" s="120"/>
      <c r="BH95" s="120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</row>
    <row r="96" s="48" customFormat="1" ht="30" customHeight="1" spans="1:82">
      <c r="A96" s="145"/>
      <c r="B96" s="139" t="s">
        <v>871</v>
      </c>
      <c r="C96" s="140" t="s">
        <v>872</v>
      </c>
      <c r="D96" s="147"/>
      <c r="E96" s="148"/>
      <c r="F96" s="143" t="s">
        <v>870</v>
      </c>
      <c r="G96" s="149"/>
      <c r="H96" s="149"/>
      <c r="I96" s="178"/>
      <c r="J96" s="179"/>
      <c r="K96" s="120"/>
      <c r="L96" s="120"/>
      <c r="M96" s="178"/>
      <c r="N96" s="179"/>
      <c r="O96" s="120"/>
      <c r="P96" s="120"/>
      <c r="Q96" s="190"/>
      <c r="R96" s="190"/>
      <c r="S96" s="190"/>
      <c r="T96" s="190"/>
      <c r="U96" s="178"/>
      <c r="V96" s="179"/>
      <c r="W96" s="120"/>
      <c r="X96" s="120"/>
      <c r="Y96" s="178">
        <v>1</v>
      </c>
      <c r="Z96" s="179"/>
      <c r="AA96" s="120"/>
      <c r="AB96" s="120"/>
      <c r="AC96" s="178"/>
      <c r="AD96" s="179"/>
      <c r="AE96" s="120"/>
      <c r="AF96" s="120"/>
      <c r="AG96" s="178"/>
      <c r="AH96" s="179"/>
      <c r="AI96" s="120"/>
      <c r="AJ96" s="120"/>
      <c r="AK96" s="178"/>
      <c r="AL96" s="179"/>
      <c r="AM96" s="120"/>
      <c r="AN96" s="120"/>
      <c r="AO96" s="178"/>
      <c r="AP96" s="179"/>
      <c r="AQ96" s="120"/>
      <c r="AR96" s="120"/>
      <c r="AS96" s="178"/>
      <c r="AT96" s="179"/>
      <c r="AU96" s="120"/>
      <c r="AV96" s="120"/>
      <c r="AW96" s="178"/>
      <c r="AX96" s="179"/>
      <c r="AY96" s="120"/>
      <c r="AZ96" s="120"/>
      <c r="BA96" s="178"/>
      <c r="BB96" s="179"/>
      <c r="BC96" s="120"/>
      <c r="BD96" s="120"/>
      <c r="BE96" s="178">
        <v>1</v>
      </c>
      <c r="BF96" s="179"/>
      <c r="BG96" s="120"/>
      <c r="BH96" s="120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</row>
    <row r="97" s="48" customFormat="1" ht="30" customHeight="1" spans="1:82">
      <c r="A97" s="145"/>
      <c r="B97" s="139" t="s">
        <v>873</v>
      </c>
      <c r="C97" s="140" t="s">
        <v>874</v>
      </c>
      <c r="D97" s="147"/>
      <c r="E97" s="148"/>
      <c r="F97" s="143" t="s">
        <v>870</v>
      </c>
      <c r="G97" s="149"/>
      <c r="H97" s="149"/>
      <c r="I97" s="178"/>
      <c r="J97" s="179"/>
      <c r="K97" s="120"/>
      <c r="L97" s="120"/>
      <c r="M97" s="178"/>
      <c r="N97" s="179"/>
      <c r="O97" s="120"/>
      <c r="P97" s="120"/>
      <c r="Q97" s="190"/>
      <c r="R97" s="190"/>
      <c r="S97" s="190"/>
      <c r="T97" s="190"/>
      <c r="U97" s="178"/>
      <c r="V97" s="179"/>
      <c r="W97" s="120"/>
      <c r="X97" s="120"/>
      <c r="Y97" s="178"/>
      <c r="Z97" s="179"/>
      <c r="AA97" s="120"/>
      <c r="AB97" s="120"/>
      <c r="AC97" s="178"/>
      <c r="AD97" s="179"/>
      <c r="AE97" s="120"/>
      <c r="AF97" s="120"/>
      <c r="AG97" s="178">
        <v>1</v>
      </c>
      <c r="AH97" s="179"/>
      <c r="AI97" s="120"/>
      <c r="AJ97" s="120"/>
      <c r="AK97" s="178"/>
      <c r="AL97" s="179"/>
      <c r="AM97" s="120"/>
      <c r="AN97" s="120"/>
      <c r="AO97" s="178"/>
      <c r="AP97" s="179"/>
      <c r="AQ97" s="120"/>
      <c r="AR97" s="120"/>
      <c r="AS97" s="178"/>
      <c r="AT97" s="179"/>
      <c r="AU97" s="120"/>
      <c r="AV97" s="120"/>
      <c r="AW97" s="178"/>
      <c r="AX97" s="179"/>
      <c r="AY97" s="120"/>
      <c r="AZ97" s="120"/>
      <c r="BA97" s="178"/>
      <c r="BB97" s="179"/>
      <c r="BC97" s="120"/>
      <c r="BD97" s="120"/>
      <c r="BE97" s="178"/>
      <c r="BF97" s="179"/>
      <c r="BG97" s="120"/>
      <c r="BH97" s="120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</row>
    <row r="98" s="48" customFormat="1" ht="30" customHeight="1" spans="1:82">
      <c r="A98" s="145"/>
      <c r="B98" s="139" t="s">
        <v>875</v>
      </c>
      <c r="C98" s="140" t="s">
        <v>876</v>
      </c>
      <c r="D98" s="147"/>
      <c r="E98" s="148"/>
      <c r="F98" s="143" t="s">
        <v>655</v>
      </c>
      <c r="G98" s="149"/>
      <c r="H98" s="149"/>
      <c r="I98" s="178"/>
      <c r="J98" s="179"/>
      <c r="K98" s="120"/>
      <c r="L98" s="120"/>
      <c r="M98" s="178"/>
      <c r="N98" s="179"/>
      <c r="O98" s="120"/>
      <c r="P98" s="120"/>
      <c r="Q98" s="190"/>
      <c r="R98" s="190"/>
      <c r="S98" s="190"/>
      <c r="T98" s="190"/>
      <c r="U98" s="178"/>
      <c r="V98" s="179"/>
      <c r="W98" s="120"/>
      <c r="X98" s="120"/>
      <c r="Y98" s="178"/>
      <c r="Z98" s="179"/>
      <c r="AA98" s="120"/>
      <c r="AB98" s="120"/>
      <c r="AC98" s="178">
        <v>1</v>
      </c>
      <c r="AD98" s="179"/>
      <c r="AE98" s="120"/>
      <c r="AF98" s="120"/>
      <c r="AG98" s="178"/>
      <c r="AH98" s="179"/>
      <c r="AI98" s="120"/>
      <c r="AJ98" s="120"/>
      <c r="AK98" s="178"/>
      <c r="AL98" s="179"/>
      <c r="AM98" s="120"/>
      <c r="AN98" s="120"/>
      <c r="AO98" s="178"/>
      <c r="AP98" s="179"/>
      <c r="AQ98" s="120"/>
      <c r="AR98" s="120"/>
      <c r="AS98" s="178"/>
      <c r="AT98" s="179"/>
      <c r="AU98" s="120"/>
      <c r="AV98" s="120"/>
      <c r="AW98" s="178"/>
      <c r="AX98" s="179"/>
      <c r="AY98" s="120"/>
      <c r="AZ98" s="120"/>
      <c r="BA98" s="178"/>
      <c r="BB98" s="179"/>
      <c r="BC98" s="120"/>
      <c r="BD98" s="120"/>
      <c r="BE98" s="178"/>
      <c r="BF98" s="179"/>
      <c r="BG98" s="120"/>
      <c r="BH98" s="120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</row>
    <row r="99" s="48" customFormat="1" ht="30" customHeight="1" spans="1:82">
      <c r="A99" s="145"/>
      <c r="B99" s="139" t="s">
        <v>877</v>
      </c>
      <c r="C99" s="150" t="s">
        <v>878</v>
      </c>
      <c r="D99" s="147"/>
      <c r="E99" s="148"/>
      <c r="F99" s="143" t="s">
        <v>655</v>
      </c>
      <c r="G99" s="149"/>
      <c r="H99" s="149"/>
      <c r="I99" s="178"/>
      <c r="J99" s="179"/>
      <c r="K99" s="120"/>
      <c r="L99" s="120"/>
      <c r="M99" s="178"/>
      <c r="N99" s="179"/>
      <c r="O99" s="120"/>
      <c r="P99" s="120"/>
      <c r="Q99" s="190"/>
      <c r="R99" s="190"/>
      <c r="S99" s="190"/>
      <c r="T99" s="190"/>
      <c r="U99" s="178">
        <v>1</v>
      </c>
      <c r="V99" s="179"/>
      <c r="W99" s="120"/>
      <c r="X99" s="120"/>
      <c r="Y99" s="178"/>
      <c r="Z99" s="179"/>
      <c r="AA99" s="120"/>
      <c r="AB99" s="120"/>
      <c r="AC99" s="178"/>
      <c r="AD99" s="179"/>
      <c r="AE99" s="120"/>
      <c r="AF99" s="120"/>
      <c r="AG99" s="178"/>
      <c r="AH99" s="179"/>
      <c r="AI99" s="120"/>
      <c r="AJ99" s="120"/>
      <c r="AK99" s="178"/>
      <c r="AL99" s="179"/>
      <c r="AM99" s="120"/>
      <c r="AN99" s="120"/>
      <c r="AO99" s="178"/>
      <c r="AP99" s="179"/>
      <c r="AQ99" s="120"/>
      <c r="AR99" s="120"/>
      <c r="AS99" s="178"/>
      <c r="AT99" s="179"/>
      <c r="AU99" s="120"/>
      <c r="AV99" s="120"/>
      <c r="AW99" s="178"/>
      <c r="AX99" s="179"/>
      <c r="AY99" s="120"/>
      <c r="AZ99" s="120"/>
      <c r="BA99" s="178">
        <v>1</v>
      </c>
      <c r="BB99" s="179"/>
      <c r="BC99" s="120"/>
      <c r="BD99" s="120"/>
      <c r="BE99" s="178"/>
      <c r="BF99" s="179"/>
      <c r="BG99" s="120"/>
      <c r="BH99" s="120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</row>
    <row r="100" s="48" customFormat="1" ht="30" customHeight="1" spans="1:82">
      <c r="A100" s="138">
        <f>A94+1</f>
        <v>2</v>
      </c>
      <c r="B100" s="139" t="s">
        <v>879</v>
      </c>
      <c r="C100" s="151" t="s">
        <v>880</v>
      </c>
      <c r="D100" s="152" t="s">
        <v>881</v>
      </c>
      <c r="E100" s="142"/>
      <c r="F100" s="143" t="s">
        <v>655</v>
      </c>
      <c r="G100" s="144"/>
      <c r="H100" s="144" t="s">
        <v>831</v>
      </c>
      <c r="I100" s="178"/>
      <c r="J100" s="179">
        <v>1</v>
      </c>
      <c r="K100" s="120"/>
      <c r="L100" s="120"/>
      <c r="M100" s="178"/>
      <c r="N100" s="179"/>
      <c r="O100" s="120"/>
      <c r="P100" s="120"/>
      <c r="Q100" s="190"/>
      <c r="R100" s="190"/>
      <c r="S100" s="190"/>
      <c r="T100" s="190"/>
      <c r="U100" s="178"/>
      <c r="V100" s="179"/>
      <c r="W100" s="120"/>
      <c r="X100" s="120"/>
      <c r="Y100" s="178"/>
      <c r="Z100" s="179"/>
      <c r="AA100" s="120"/>
      <c r="AB100" s="120"/>
      <c r="AC100" s="178"/>
      <c r="AD100" s="179"/>
      <c r="AE100" s="120"/>
      <c r="AF100" s="120"/>
      <c r="AG100" s="178"/>
      <c r="AH100" s="179"/>
      <c r="AI100" s="120"/>
      <c r="AJ100" s="120"/>
      <c r="AK100" s="178"/>
      <c r="AL100" s="179">
        <v>1</v>
      </c>
      <c r="AM100" s="120"/>
      <c r="AN100" s="120"/>
      <c r="AO100" s="178"/>
      <c r="AP100" s="179"/>
      <c r="AQ100" s="120"/>
      <c r="AR100" s="120"/>
      <c r="AS100" s="178"/>
      <c r="AT100" s="179">
        <v>1</v>
      </c>
      <c r="AU100" s="120"/>
      <c r="AV100" s="120"/>
      <c r="AW100" s="178"/>
      <c r="AX100" s="179"/>
      <c r="AY100" s="120"/>
      <c r="AZ100" s="120"/>
      <c r="BA100" s="178"/>
      <c r="BB100" s="179"/>
      <c r="BC100" s="120"/>
      <c r="BD100" s="120"/>
      <c r="BE100" s="178"/>
      <c r="BF100" s="179"/>
      <c r="BG100" s="120"/>
      <c r="BH100" s="120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</row>
    <row r="101" s="48" customFormat="1" ht="30" customHeight="1" spans="1:82">
      <c r="A101" s="145"/>
      <c r="B101" s="146"/>
      <c r="C101" s="151" t="s">
        <v>882</v>
      </c>
      <c r="D101" s="153"/>
      <c r="E101" s="148"/>
      <c r="F101" s="143" t="s">
        <v>870</v>
      </c>
      <c r="G101" s="149"/>
      <c r="H101" s="149"/>
      <c r="I101" s="178"/>
      <c r="J101" s="179"/>
      <c r="K101" s="120"/>
      <c r="L101" s="120"/>
      <c r="M101" s="178"/>
      <c r="N101" s="179">
        <v>1</v>
      </c>
      <c r="O101" s="120"/>
      <c r="P101" s="120"/>
      <c r="Q101" s="190"/>
      <c r="R101" s="190"/>
      <c r="S101" s="190"/>
      <c r="T101" s="190"/>
      <c r="U101" s="178"/>
      <c r="V101" s="179"/>
      <c r="W101" s="120"/>
      <c r="X101" s="120"/>
      <c r="Y101" s="178"/>
      <c r="Z101" s="179"/>
      <c r="AA101" s="120"/>
      <c r="AB101" s="120"/>
      <c r="AC101" s="178"/>
      <c r="AD101" s="179"/>
      <c r="AE101" s="120"/>
      <c r="AF101" s="120"/>
      <c r="AG101" s="178"/>
      <c r="AH101" s="179"/>
      <c r="AI101" s="120"/>
      <c r="AJ101" s="120"/>
      <c r="AK101" s="178"/>
      <c r="AL101" s="179"/>
      <c r="AM101" s="120"/>
      <c r="AN101" s="120"/>
      <c r="AO101" s="178"/>
      <c r="AP101" s="179">
        <v>1</v>
      </c>
      <c r="AQ101" s="120"/>
      <c r="AR101" s="120"/>
      <c r="AS101" s="178"/>
      <c r="AT101" s="179"/>
      <c r="AU101" s="120"/>
      <c r="AV101" s="120"/>
      <c r="AW101" s="178"/>
      <c r="AX101" s="179">
        <v>1</v>
      </c>
      <c r="AY101" s="120"/>
      <c r="AZ101" s="120"/>
      <c r="BA101" s="178"/>
      <c r="BB101" s="179"/>
      <c r="BC101" s="120"/>
      <c r="BD101" s="120"/>
      <c r="BE101" s="178"/>
      <c r="BF101" s="179"/>
      <c r="BG101" s="120"/>
      <c r="BH101" s="120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</row>
    <row r="102" s="48" customFormat="1" ht="30" customHeight="1" spans="1:82">
      <c r="A102" s="145"/>
      <c r="B102" s="140" t="s">
        <v>883</v>
      </c>
      <c r="C102" s="140" t="s">
        <v>884</v>
      </c>
      <c r="D102" s="153"/>
      <c r="E102" s="148"/>
      <c r="F102" s="143" t="s">
        <v>870</v>
      </c>
      <c r="G102" s="149"/>
      <c r="H102" s="149"/>
      <c r="I102" s="178"/>
      <c r="J102" s="179"/>
      <c r="K102" s="120"/>
      <c r="L102" s="120"/>
      <c r="M102" s="178"/>
      <c r="N102" s="179"/>
      <c r="O102" s="120"/>
      <c r="P102" s="120"/>
      <c r="Q102" s="190"/>
      <c r="R102" s="190"/>
      <c r="S102" s="190"/>
      <c r="T102" s="190"/>
      <c r="U102" s="178"/>
      <c r="V102" s="179"/>
      <c r="W102" s="120"/>
      <c r="X102" s="120"/>
      <c r="Y102" s="178"/>
      <c r="Z102" s="179">
        <v>1</v>
      </c>
      <c r="AA102" s="120"/>
      <c r="AB102" s="120"/>
      <c r="AC102" s="178"/>
      <c r="AD102" s="179"/>
      <c r="AE102" s="120"/>
      <c r="AF102" s="120"/>
      <c r="AG102" s="178"/>
      <c r="AH102" s="179"/>
      <c r="AI102" s="120"/>
      <c r="AJ102" s="120"/>
      <c r="AK102" s="178"/>
      <c r="AL102" s="179"/>
      <c r="AM102" s="120"/>
      <c r="AN102" s="120"/>
      <c r="AO102" s="178"/>
      <c r="AP102" s="179"/>
      <c r="AQ102" s="120"/>
      <c r="AR102" s="120"/>
      <c r="AS102" s="178"/>
      <c r="AT102" s="179"/>
      <c r="AU102" s="120"/>
      <c r="AV102" s="120"/>
      <c r="AW102" s="178"/>
      <c r="AX102" s="179"/>
      <c r="AY102" s="120"/>
      <c r="AZ102" s="120"/>
      <c r="BA102" s="178"/>
      <c r="BB102" s="179"/>
      <c r="BC102" s="120"/>
      <c r="BD102" s="120"/>
      <c r="BE102" s="178"/>
      <c r="BF102" s="179">
        <v>1</v>
      </c>
      <c r="BG102" s="120"/>
      <c r="BH102" s="120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</row>
    <row r="103" s="48" customFormat="1" ht="30" customHeight="1" spans="1:82">
      <c r="A103" s="145"/>
      <c r="B103" s="140" t="s">
        <v>885</v>
      </c>
      <c r="C103" s="140" t="s">
        <v>886</v>
      </c>
      <c r="D103" s="153"/>
      <c r="E103" s="148"/>
      <c r="F103" s="143" t="s">
        <v>870</v>
      </c>
      <c r="G103" s="149"/>
      <c r="H103" s="149"/>
      <c r="I103" s="178"/>
      <c r="J103" s="179"/>
      <c r="K103" s="120"/>
      <c r="L103" s="120"/>
      <c r="M103" s="178"/>
      <c r="N103" s="179"/>
      <c r="O103" s="120"/>
      <c r="P103" s="120"/>
      <c r="Q103" s="190"/>
      <c r="R103" s="190"/>
      <c r="S103" s="190"/>
      <c r="T103" s="190"/>
      <c r="U103" s="178"/>
      <c r="V103" s="179"/>
      <c r="W103" s="120"/>
      <c r="X103" s="120"/>
      <c r="Y103" s="178"/>
      <c r="Z103" s="179"/>
      <c r="AA103" s="120"/>
      <c r="AB103" s="120"/>
      <c r="AC103" s="178"/>
      <c r="AD103" s="179"/>
      <c r="AE103" s="120"/>
      <c r="AF103" s="120"/>
      <c r="AG103" s="178"/>
      <c r="AH103" s="179">
        <v>1</v>
      </c>
      <c r="AI103" s="120"/>
      <c r="AJ103" s="120"/>
      <c r="AK103" s="178"/>
      <c r="AL103" s="179"/>
      <c r="AM103" s="120"/>
      <c r="AN103" s="120"/>
      <c r="AO103" s="178"/>
      <c r="AP103" s="179"/>
      <c r="AQ103" s="120"/>
      <c r="AR103" s="120"/>
      <c r="AS103" s="178"/>
      <c r="AT103" s="179"/>
      <c r="AU103" s="120"/>
      <c r="AV103" s="120"/>
      <c r="AW103" s="178"/>
      <c r="AX103" s="179"/>
      <c r="AY103" s="120"/>
      <c r="AZ103" s="120"/>
      <c r="BA103" s="178"/>
      <c r="BB103" s="179"/>
      <c r="BC103" s="120"/>
      <c r="BD103" s="120"/>
      <c r="BE103" s="178"/>
      <c r="BF103" s="179"/>
      <c r="BG103" s="120"/>
      <c r="BH103" s="120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</row>
    <row r="104" s="48" customFormat="1" ht="30" customHeight="1" spans="1:82">
      <c r="A104" s="145"/>
      <c r="B104" s="150" t="s">
        <v>887</v>
      </c>
      <c r="C104" s="150" t="s">
        <v>888</v>
      </c>
      <c r="D104" s="153"/>
      <c r="E104" s="148"/>
      <c r="F104" s="143" t="s">
        <v>655</v>
      </c>
      <c r="G104" s="149"/>
      <c r="H104" s="149"/>
      <c r="I104" s="178"/>
      <c r="J104" s="179"/>
      <c r="K104" s="120"/>
      <c r="L104" s="120"/>
      <c r="M104" s="178"/>
      <c r="N104" s="179"/>
      <c r="O104" s="120"/>
      <c r="P104" s="120"/>
      <c r="Q104" s="190"/>
      <c r="R104" s="190"/>
      <c r="S104" s="190"/>
      <c r="T104" s="190"/>
      <c r="U104" s="178"/>
      <c r="V104" s="179"/>
      <c r="W104" s="120"/>
      <c r="X104" s="120"/>
      <c r="Y104" s="178"/>
      <c r="Z104" s="179"/>
      <c r="AA104" s="120"/>
      <c r="AB104" s="120"/>
      <c r="AC104" s="178"/>
      <c r="AD104" s="179">
        <v>1</v>
      </c>
      <c r="AE104" s="120"/>
      <c r="AF104" s="120"/>
      <c r="AG104" s="178"/>
      <c r="AH104" s="179"/>
      <c r="AI104" s="120"/>
      <c r="AJ104" s="120"/>
      <c r="AK104" s="178"/>
      <c r="AL104" s="179"/>
      <c r="AM104" s="120"/>
      <c r="AN104" s="120"/>
      <c r="AO104" s="178"/>
      <c r="AP104" s="179"/>
      <c r="AQ104" s="120"/>
      <c r="AR104" s="120"/>
      <c r="AS104" s="178"/>
      <c r="AT104" s="179"/>
      <c r="AU104" s="120"/>
      <c r="AV104" s="120"/>
      <c r="AW104" s="178"/>
      <c r="AX104" s="179"/>
      <c r="AY104" s="120"/>
      <c r="AZ104" s="120"/>
      <c r="BA104" s="178"/>
      <c r="BB104" s="179"/>
      <c r="BC104" s="120"/>
      <c r="BD104" s="120"/>
      <c r="BE104" s="178"/>
      <c r="BF104" s="179"/>
      <c r="BG104" s="120"/>
      <c r="BH104" s="120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</row>
    <row r="105" s="48" customFormat="1" ht="30" customHeight="1" spans="1:82">
      <c r="A105" s="154"/>
      <c r="B105" s="150" t="s">
        <v>889</v>
      </c>
      <c r="C105" s="150" t="s">
        <v>890</v>
      </c>
      <c r="D105" s="155"/>
      <c r="E105" s="156"/>
      <c r="F105" s="143" t="s">
        <v>655</v>
      </c>
      <c r="G105" s="157"/>
      <c r="H105" s="149"/>
      <c r="I105" s="178"/>
      <c r="J105" s="179"/>
      <c r="K105" s="120"/>
      <c r="L105" s="120"/>
      <c r="M105" s="178"/>
      <c r="N105" s="179"/>
      <c r="O105" s="120"/>
      <c r="P105" s="120"/>
      <c r="Q105" s="190"/>
      <c r="R105" s="190"/>
      <c r="S105" s="190"/>
      <c r="T105" s="190"/>
      <c r="U105" s="178"/>
      <c r="V105" s="179">
        <v>1</v>
      </c>
      <c r="W105" s="120"/>
      <c r="X105" s="120"/>
      <c r="Y105" s="178"/>
      <c r="Z105" s="179"/>
      <c r="AA105" s="120"/>
      <c r="AB105" s="120"/>
      <c r="AC105" s="178"/>
      <c r="AD105" s="179"/>
      <c r="AE105" s="120"/>
      <c r="AF105" s="120"/>
      <c r="AG105" s="178"/>
      <c r="AH105" s="179"/>
      <c r="AI105" s="120"/>
      <c r="AJ105" s="120"/>
      <c r="AK105" s="178"/>
      <c r="AL105" s="179"/>
      <c r="AM105" s="120"/>
      <c r="AN105" s="120"/>
      <c r="AO105" s="178"/>
      <c r="AP105" s="179"/>
      <c r="AQ105" s="120"/>
      <c r="AR105" s="120"/>
      <c r="AS105" s="178"/>
      <c r="AT105" s="179"/>
      <c r="AU105" s="120"/>
      <c r="AV105" s="120"/>
      <c r="AW105" s="178"/>
      <c r="AX105" s="179"/>
      <c r="AY105" s="120"/>
      <c r="AZ105" s="120"/>
      <c r="BA105" s="178"/>
      <c r="BB105" s="179">
        <v>1</v>
      </c>
      <c r="BC105" s="120"/>
      <c r="BD105" s="120"/>
      <c r="BE105" s="178"/>
      <c r="BF105" s="179"/>
      <c r="BG105" s="120"/>
      <c r="BH105" s="120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</row>
    <row r="106" s="48" customFormat="1" ht="30" customHeight="1" spans="1:82">
      <c r="A106" s="138">
        <v>3</v>
      </c>
      <c r="B106" s="139" t="s">
        <v>891</v>
      </c>
      <c r="C106" s="158" t="s">
        <v>892</v>
      </c>
      <c r="D106" s="141" t="s">
        <v>893</v>
      </c>
      <c r="E106" s="142"/>
      <c r="F106" s="143" t="s">
        <v>655</v>
      </c>
      <c r="G106" s="144"/>
      <c r="H106" s="144" t="s">
        <v>831</v>
      </c>
      <c r="I106" s="178"/>
      <c r="J106" s="179"/>
      <c r="K106" s="120">
        <v>1</v>
      </c>
      <c r="L106" s="120"/>
      <c r="M106" s="178"/>
      <c r="N106" s="179"/>
      <c r="O106" s="120"/>
      <c r="P106" s="120"/>
      <c r="Q106" s="190"/>
      <c r="R106" s="190"/>
      <c r="S106" s="190"/>
      <c r="T106" s="190"/>
      <c r="U106" s="178"/>
      <c r="V106" s="179"/>
      <c r="W106" s="120"/>
      <c r="X106" s="120"/>
      <c r="Y106" s="178"/>
      <c r="Z106" s="179"/>
      <c r="AA106" s="120"/>
      <c r="AB106" s="120"/>
      <c r="AC106" s="178"/>
      <c r="AD106" s="179"/>
      <c r="AE106" s="120"/>
      <c r="AF106" s="120"/>
      <c r="AG106" s="178"/>
      <c r="AH106" s="179"/>
      <c r="AI106" s="120"/>
      <c r="AJ106" s="120"/>
      <c r="AK106" s="178"/>
      <c r="AL106" s="179"/>
      <c r="AM106" s="120">
        <v>1</v>
      </c>
      <c r="AN106" s="120"/>
      <c r="AO106" s="178"/>
      <c r="AP106" s="179"/>
      <c r="AQ106" s="120"/>
      <c r="AR106" s="120"/>
      <c r="AS106" s="178"/>
      <c r="AT106" s="179"/>
      <c r="AU106" s="120">
        <v>1</v>
      </c>
      <c r="AV106" s="120"/>
      <c r="AW106" s="178"/>
      <c r="AX106" s="179"/>
      <c r="AY106" s="120"/>
      <c r="AZ106" s="120"/>
      <c r="BA106" s="178"/>
      <c r="BB106" s="179"/>
      <c r="BC106" s="120"/>
      <c r="BD106" s="120"/>
      <c r="BE106" s="178"/>
      <c r="BF106" s="179"/>
      <c r="BG106" s="120"/>
      <c r="BH106" s="120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</row>
    <row r="107" s="48" customFormat="1" ht="30" customHeight="1" spans="1:82">
      <c r="A107" s="145"/>
      <c r="B107" s="146"/>
      <c r="C107" s="158" t="s">
        <v>894</v>
      </c>
      <c r="D107" s="147"/>
      <c r="E107" s="148"/>
      <c r="F107" s="143" t="s">
        <v>870</v>
      </c>
      <c r="G107" s="149"/>
      <c r="H107" s="149"/>
      <c r="I107" s="178"/>
      <c r="J107" s="179"/>
      <c r="K107" s="120"/>
      <c r="L107" s="120"/>
      <c r="M107" s="178"/>
      <c r="N107" s="179"/>
      <c r="O107" s="120">
        <v>1</v>
      </c>
      <c r="P107" s="121"/>
      <c r="Q107" s="190"/>
      <c r="R107" s="190"/>
      <c r="S107" s="190"/>
      <c r="T107" s="190"/>
      <c r="U107" s="178"/>
      <c r="V107" s="179"/>
      <c r="W107" s="120"/>
      <c r="X107" s="120"/>
      <c r="Y107" s="178"/>
      <c r="Z107" s="179"/>
      <c r="AA107" s="120"/>
      <c r="AB107" s="121"/>
      <c r="AC107" s="178"/>
      <c r="AD107" s="179"/>
      <c r="AE107" s="120"/>
      <c r="AF107" s="120"/>
      <c r="AG107" s="178"/>
      <c r="AH107" s="179"/>
      <c r="AI107" s="120"/>
      <c r="AJ107" s="121"/>
      <c r="AK107" s="178"/>
      <c r="AL107" s="179"/>
      <c r="AM107" s="120"/>
      <c r="AN107" s="120"/>
      <c r="AO107" s="178"/>
      <c r="AP107" s="179"/>
      <c r="AQ107" s="120">
        <v>1</v>
      </c>
      <c r="AR107" s="121"/>
      <c r="AS107" s="178"/>
      <c r="AT107" s="179"/>
      <c r="AU107" s="120"/>
      <c r="AV107" s="120"/>
      <c r="AW107" s="178"/>
      <c r="AX107" s="179"/>
      <c r="AY107" s="120">
        <v>1</v>
      </c>
      <c r="AZ107" s="121"/>
      <c r="BA107" s="178"/>
      <c r="BB107" s="179"/>
      <c r="BC107" s="120"/>
      <c r="BD107" s="120"/>
      <c r="BE107" s="178"/>
      <c r="BF107" s="179"/>
      <c r="BG107" s="120"/>
      <c r="BH107" s="121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</row>
    <row r="108" s="48" customFormat="1" ht="30" customHeight="1" spans="1:82">
      <c r="A108" s="145"/>
      <c r="B108" s="158" t="s">
        <v>895</v>
      </c>
      <c r="C108" s="158" t="s">
        <v>896</v>
      </c>
      <c r="D108" s="147"/>
      <c r="E108" s="148"/>
      <c r="F108" s="143" t="s">
        <v>870</v>
      </c>
      <c r="G108" s="149"/>
      <c r="H108" s="149"/>
      <c r="I108" s="178"/>
      <c r="J108" s="179"/>
      <c r="K108" s="120"/>
      <c r="L108" s="120"/>
      <c r="M108" s="178"/>
      <c r="N108" s="179"/>
      <c r="O108" s="120"/>
      <c r="P108" s="179"/>
      <c r="Q108" s="186"/>
      <c r="R108" s="186"/>
      <c r="S108" s="186"/>
      <c r="T108" s="186"/>
      <c r="U108" s="178"/>
      <c r="V108" s="179"/>
      <c r="W108" s="120"/>
      <c r="X108" s="120"/>
      <c r="Y108" s="178"/>
      <c r="Z108" s="179"/>
      <c r="AA108" s="120">
        <v>1</v>
      </c>
      <c r="AB108" s="179"/>
      <c r="AC108" s="178"/>
      <c r="AD108" s="179"/>
      <c r="AE108" s="120"/>
      <c r="AF108" s="120"/>
      <c r="AG108" s="178"/>
      <c r="AH108" s="179"/>
      <c r="AI108" s="120"/>
      <c r="AJ108" s="179"/>
      <c r="AK108" s="178"/>
      <c r="AL108" s="179"/>
      <c r="AM108" s="120"/>
      <c r="AN108" s="120"/>
      <c r="AO108" s="178"/>
      <c r="AP108" s="179"/>
      <c r="AQ108" s="120"/>
      <c r="AR108" s="179"/>
      <c r="AS108" s="178"/>
      <c r="AT108" s="179"/>
      <c r="AU108" s="120"/>
      <c r="AV108" s="120"/>
      <c r="AW108" s="178"/>
      <c r="AX108" s="179"/>
      <c r="AY108" s="120"/>
      <c r="AZ108" s="179"/>
      <c r="BA108" s="178"/>
      <c r="BB108" s="179"/>
      <c r="BC108" s="120"/>
      <c r="BD108" s="120"/>
      <c r="BE108" s="178"/>
      <c r="BF108" s="179"/>
      <c r="BG108" s="120">
        <v>1</v>
      </c>
      <c r="BH108" s="179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</row>
    <row r="109" s="48" customFormat="1" ht="30" customHeight="1" spans="1:82">
      <c r="A109" s="145"/>
      <c r="B109" s="158" t="s">
        <v>897</v>
      </c>
      <c r="C109" s="158" t="s">
        <v>898</v>
      </c>
      <c r="D109" s="147"/>
      <c r="E109" s="148"/>
      <c r="F109" s="143" t="s">
        <v>655</v>
      </c>
      <c r="G109" s="149"/>
      <c r="H109" s="149"/>
      <c r="I109" s="178"/>
      <c r="J109" s="179"/>
      <c r="K109" s="120"/>
      <c r="L109" s="120"/>
      <c r="M109" s="178"/>
      <c r="N109" s="179"/>
      <c r="O109" s="120"/>
      <c r="P109" s="121"/>
      <c r="Q109" s="190"/>
      <c r="R109" s="190"/>
      <c r="S109" s="190"/>
      <c r="T109" s="190"/>
      <c r="U109" s="178"/>
      <c r="V109" s="179"/>
      <c r="W109" s="120"/>
      <c r="X109" s="120"/>
      <c r="Y109" s="178"/>
      <c r="Z109" s="179"/>
      <c r="AA109" s="120"/>
      <c r="AB109" s="121"/>
      <c r="AC109" s="178"/>
      <c r="AD109" s="179"/>
      <c r="AE109" s="120">
        <v>1</v>
      </c>
      <c r="AF109" s="120"/>
      <c r="AG109" s="178"/>
      <c r="AH109" s="179"/>
      <c r="AI109" s="120"/>
      <c r="AJ109" s="121"/>
      <c r="AK109" s="178"/>
      <c r="AL109" s="179"/>
      <c r="AM109" s="120"/>
      <c r="AN109" s="120"/>
      <c r="AO109" s="178"/>
      <c r="AP109" s="179"/>
      <c r="AQ109" s="120"/>
      <c r="AR109" s="121"/>
      <c r="AS109" s="178"/>
      <c r="AT109" s="179"/>
      <c r="AU109" s="120"/>
      <c r="AV109" s="120"/>
      <c r="AW109" s="178"/>
      <c r="AX109" s="179"/>
      <c r="AY109" s="120"/>
      <c r="AZ109" s="121"/>
      <c r="BA109" s="178"/>
      <c r="BB109" s="179"/>
      <c r="BC109" s="120"/>
      <c r="BD109" s="120"/>
      <c r="BE109" s="178"/>
      <c r="BF109" s="179"/>
      <c r="BG109" s="120"/>
      <c r="BH109" s="121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</row>
    <row r="110" s="48" customFormat="1" ht="30" customHeight="1" spans="1:82">
      <c r="A110" s="145"/>
      <c r="B110" s="158" t="s">
        <v>899</v>
      </c>
      <c r="C110" s="158" t="s">
        <v>900</v>
      </c>
      <c r="D110" s="147"/>
      <c r="E110" s="148"/>
      <c r="F110" s="143" t="s">
        <v>655</v>
      </c>
      <c r="G110" s="149"/>
      <c r="H110" s="149"/>
      <c r="I110" s="178"/>
      <c r="J110" s="179"/>
      <c r="K110" s="120"/>
      <c r="L110" s="120"/>
      <c r="M110" s="178"/>
      <c r="N110" s="179"/>
      <c r="O110" s="120"/>
      <c r="P110" s="121"/>
      <c r="Q110" s="190"/>
      <c r="R110" s="190"/>
      <c r="S110" s="190"/>
      <c r="T110" s="190"/>
      <c r="U110" s="178"/>
      <c r="V110" s="179"/>
      <c r="W110" s="120">
        <v>1</v>
      </c>
      <c r="X110" s="120"/>
      <c r="Y110" s="178"/>
      <c r="Z110" s="179"/>
      <c r="AA110" s="120"/>
      <c r="AB110" s="121"/>
      <c r="AC110" s="178"/>
      <c r="AD110" s="179"/>
      <c r="AE110" s="120"/>
      <c r="AF110" s="120"/>
      <c r="AG110" s="178"/>
      <c r="AH110" s="179"/>
      <c r="AI110" s="120"/>
      <c r="AJ110" s="121"/>
      <c r="AK110" s="178"/>
      <c r="AL110" s="179"/>
      <c r="AM110" s="120"/>
      <c r="AN110" s="120"/>
      <c r="AO110" s="178"/>
      <c r="AP110" s="179"/>
      <c r="AQ110" s="120"/>
      <c r="AR110" s="121"/>
      <c r="AS110" s="178"/>
      <c r="AT110" s="179"/>
      <c r="AU110" s="120"/>
      <c r="AV110" s="120"/>
      <c r="AW110" s="178"/>
      <c r="AX110" s="179"/>
      <c r="AY110" s="120"/>
      <c r="AZ110" s="121"/>
      <c r="BA110" s="178"/>
      <c r="BB110" s="179"/>
      <c r="BC110" s="120">
        <v>1</v>
      </c>
      <c r="BD110" s="120"/>
      <c r="BE110" s="178"/>
      <c r="BF110" s="179"/>
      <c r="BG110" s="120"/>
      <c r="BH110" s="121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</row>
    <row r="111" s="48" customFormat="1" ht="30" customHeight="1" spans="1:82">
      <c r="A111" s="154"/>
      <c r="B111" s="158" t="s">
        <v>901</v>
      </c>
      <c r="C111" s="158" t="s">
        <v>902</v>
      </c>
      <c r="D111" s="159"/>
      <c r="E111" s="156"/>
      <c r="F111" s="143" t="s">
        <v>870</v>
      </c>
      <c r="G111" s="157"/>
      <c r="H111" s="149"/>
      <c r="I111" s="178"/>
      <c r="J111" s="179"/>
      <c r="K111" s="120"/>
      <c r="L111" s="120"/>
      <c r="M111" s="178"/>
      <c r="N111" s="179"/>
      <c r="O111" s="120"/>
      <c r="P111" s="120"/>
      <c r="Q111" s="190"/>
      <c r="R111" s="190"/>
      <c r="S111" s="190"/>
      <c r="T111" s="190"/>
      <c r="U111" s="178"/>
      <c r="V111" s="179"/>
      <c r="W111" s="120"/>
      <c r="X111" s="120"/>
      <c r="Y111" s="178"/>
      <c r="Z111" s="179"/>
      <c r="AA111" s="120"/>
      <c r="AB111" s="120"/>
      <c r="AC111" s="178"/>
      <c r="AD111" s="179"/>
      <c r="AE111" s="120"/>
      <c r="AF111" s="120"/>
      <c r="AG111" s="178"/>
      <c r="AH111" s="179"/>
      <c r="AI111" s="120">
        <v>1</v>
      </c>
      <c r="AJ111" s="120"/>
      <c r="AK111" s="178"/>
      <c r="AL111" s="179"/>
      <c r="AM111" s="120"/>
      <c r="AN111" s="120"/>
      <c r="AO111" s="178"/>
      <c r="AP111" s="179"/>
      <c r="AQ111" s="120"/>
      <c r="AR111" s="120"/>
      <c r="AS111" s="178"/>
      <c r="AT111" s="179"/>
      <c r="AU111" s="120"/>
      <c r="AV111" s="120"/>
      <c r="AW111" s="178"/>
      <c r="AX111" s="179"/>
      <c r="AY111" s="120"/>
      <c r="AZ111" s="120"/>
      <c r="BA111" s="178"/>
      <c r="BB111" s="179"/>
      <c r="BC111" s="120"/>
      <c r="BD111" s="120"/>
      <c r="BE111" s="178"/>
      <c r="BF111" s="179"/>
      <c r="BG111" s="120"/>
      <c r="BH111" s="120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</row>
    <row r="112" s="48" customFormat="1" ht="30" customHeight="1" spans="1:82">
      <c r="A112" s="138">
        <v>4</v>
      </c>
      <c r="B112" s="139" t="s">
        <v>903</v>
      </c>
      <c r="C112" s="151" t="s">
        <v>904</v>
      </c>
      <c r="D112" s="141" t="s">
        <v>905</v>
      </c>
      <c r="E112" s="142"/>
      <c r="F112" s="143" t="s">
        <v>655</v>
      </c>
      <c r="G112" s="144"/>
      <c r="H112" s="160" t="s">
        <v>831</v>
      </c>
      <c r="I112" s="186"/>
      <c r="J112" s="178"/>
      <c r="K112" s="179"/>
      <c r="L112" s="120">
        <v>1</v>
      </c>
      <c r="M112" s="120"/>
      <c r="N112" s="178"/>
      <c r="O112" s="179"/>
      <c r="P112" s="120"/>
      <c r="Q112" s="120"/>
      <c r="R112" s="120"/>
      <c r="S112" s="120"/>
      <c r="T112" s="120"/>
      <c r="U112" s="120"/>
      <c r="V112" s="178"/>
      <c r="W112" s="179"/>
      <c r="X112" s="120"/>
      <c r="Y112" s="120"/>
      <c r="Z112" s="178"/>
      <c r="AA112" s="179"/>
      <c r="AB112" s="120"/>
      <c r="AC112" s="120"/>
      <c r="AD112" s="178"/>
      <c r="AE112" s="179"/>
      <c r="AF112" s="120"/>
      <c r="AG112" s="120"/>
      <c r="AH112" s="178"/>
      <c r="AI112" s="179"/>
      <c r="AJ112" s="120"/>
      <c r="AK112" s="120"/>
      <c r="AL112" s="178"/>
      <c r="AM112" s="179"/>
      <c r="AN112" s="120">
        <v>1</v>
      </c>
      <c r="AO112" s="120"/>
      <c r="AP112" s="178"/>
      <c r="AQ112" s="179"/>
      <c r="AR112" s="120"/>
      <c r="AS112" s="120"/>
      <c r="AT112" s="178"/>
      <c r="AU112" s="179"/>
      <c r="AV112" s="120">
        <v>1</v>
      </c>
      <c r="AW112" s="120"/>
      <c r="AX112" s="178"/>
      <c r="AY112" s="179"/>
      <c r="AZ112" s="120"/>
      <c r="BA112" s="120"/>
      <c r="BB112" s="178"/>
      <c r="BC112" s="179"/>
      <c r="BD112" s="120"/>
      <c r="BE112" s="120"/>
      <c r="BF112" s="178"/>
      <c r="BG112" s="179"/>
      <c r="BH112" s="120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</row>
    <row r="113" s="48" customFormat="1" ht="30" customHeight="1" spans="1:82">
      <c r="A113" s="145"/>
      <c r="B113" s="146"/>
      <c r="C113" s="151" t="s">
        <v>906</v>
      </c>
      <c r="D113" s="147"/>
      <c r="E113" s="148"/>
      <c r="F113" s="143" t="s">
        <v>870</v>
      </c>
      <c r="G113" s="149"/>
      <c r="H113" s="160"/>
      <c r="I113" s="186"/>
      <c r="J113" s="178"/>
      <c r="K113" s="179"/>
      <c r="L113" s="120"/>
      <c r="M113" s="120"/>
      <c r="N113" s="178"/>
      <c r="O113" s="179"/>
      <c r="P113" s="120">
        <v>1</v>
      </c>
      <c r="Q113" s="121"/>
      <c r="R113" s="121"/>
      <c r="S113" s="121"/>
      <c r="T113" s="121"/>
      <c r="U113" s="121"/>
      <c r="V113" s="178"/>
      <c r="W113" s="179"/>
      <c r="X113" s="120"/>
      <c r="Y113" s="120"/>
      <c r="Z113" s="178"/>
      <c r="AA113" s="179"/>
      <c r="AB113" s="120"/>
      <c r="AC113" s="121"/>
      <c r="AD113" s="178"/>
      <c r="AE113" s="179"/>
      <c r="AF113" s="120"/>
      <c r="AG113" s="120"/>
      <c r="AH113" s="178"/>
      <c r="AI113" s="179"/>
      <c r="AJ113" s="120"/>
      <c r="AK113" s="121"/>
      <c r="AL113" s="178"/>
      <c r="AM113" s="179"/>
      <c r="AN113" s="120"/>
      <c r="AO113" s="120"/>
      <c r="AP113" s="178"/>
      <c r="AQ113" s="179"/>
      <c r="AR113" s="120">
        <v>1</v>
      </c>
      <c r="AS113" s="121"/>
      <c r="AT113" s="178"/>
      <c r="AU113" s="179"/>
      <c r="AV113" s="120"/>
      <c r="AW113" s="120"/>
      <c r="AX113" s="178"/>
      <c r="AY113" s="179"/>
      <c r="AZ113" s="120">
        <v>1</v>
      </c>
      <c r="BA113" s="121"/>
      <c r="BB113" s="178"/>
      <c r="BC113" s="179"/>
      <c r="BD113" s="120"/>
      <c r="BE113" s="120"/>
      <c r="BF113" s="178"/>
      <c r="BG113" s="179"/>
      <c r="BH113" s="120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</row>
    <row r="114" s="48" customFormat="1" ht="30" customHeight="1" spans="1:82">
      <c r="A114" s="145"/>
      <c r="B114" s="158" t="s">
        <v>907</v>
      </c>
      <c r="C114" s="158" t="s">
        <v>908</v>
      </c>
      <c r="D114" s="147"/>
      <c r="E114" s="148"/>
      <c r="F114" s="143" t="s">
        <v>870</v>
      </c>
      <c r="G114" s="149"/>
      <c r="H114" s="160"/>
      <c r="I114" s="186"/>
      <c r="J114" s="178"/>
      <c r="K114" s="179"/>
      <c r="L114" s="120"/>
      <c r="M114" s="120"/>
      <c r="N114" s="178"/>
      <c r="O114" s="179"/>
      <c r="P114" s="120"/>
      <c r="Q114" s="121"/>
      <c r="R114" s="121"/>
      <c r="S114" s="121"/>
      <c r="T114" s="121"/>
      <c r="U114" s="179"/>
      <c r="V114" s="178"/>
      <c r="W114" s="179"/>
      <c r="X114" s="120"/>
      <c r="Y114" s="120"/>
      <c r="Z114" s="178"/>
      <c r="AA114" s="179"/>
      <c r="AB114" s="120">
        <v>1</v>
      </c>
      <c r="AC114" s="179"/>
      <c r="AD114" s="178"/>
      <c r="AE114" s="179"/>
      <c r="AF114" s="120"/>
      <c r="AG114" s="120"/>
      <c r="AH114" s="178"/>
      <c r="AI114" s="179"/>
      <c r="AJ114" s="120"/>
      <c r="AK114" s="179"/>
      <c r="AL114" s="178"/>
      <c r="AM114" s="179"/>
      <c r="AN114" s="120"/>
      <c r="AO114" s="120"/>
      <c r="AP114" s="178"/>
      <c r="AQ114" s="179"/>
      <c r="AR114" s="120"/>
      <c r="AS114" s="179"/>
      <c r="AT114" s="178"/>
      <c r="AU114" s="179"/>
      <c r="AV114" s="120"/>
      <c r="AW114" s="120"/>
      <c r="AX114" s="178"/>
      <c r="AY114" s="179"/>
      <c r="AZ114" s="120"/>
      <c r="BA114" s="179"/>
      <c r="BB114" s="178"/>
      <c r="BC114" s="179"/>
      <c r="BD114" s="120"/>
      <c r="BE114" s="120"/>
      <c r="BF114" s="178"/>
      <c r="BG114" s="179"/>
      <c r="BH114" s="120">
        <v>1</v>
      </c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</row>
    <row r="115" s="48" customFormat="1" ht="30" customHeight="1" spans="1:82">
      <c r="A115" s="145"/>
      <c r="B115" s="158" t="s">
        <v>909</v>
      </c>
      <c r="C115" s="158" t="s">
        <v>910</v>
      </c>
      <c r="D115" s="147"/>
      <c r="E115" s="148"/>
      <c r="F115" s="143" t="s">
        <v>655</v>
      </c>
      <c r="G115" s="149"/>
      <c r="H115" s="160"/>
      <c r="I115" s="186"/>
      <c r="J115" s="178"/>
      <c r="K115" s="179"/>
      <c r="L115" s="120"/>
      <c r="M115" s="120"/>
      <c r="N115" s="178"/>
      <c r="O115" s="179"/>
      <c r="P115" s="120"/>
      <c r="Q115" s="121"/>
      <c r="R115" s="121"/>
      <c r="S115" s="121"/>
      <c r="T115" s="121"/>
      <c r="U115" s="121"/>
      <c r="V115" s="178"/>
      <c r="W115" s="179"/>
      <c r="X115" s="120"/>
      <c r="Y115" s="120"/>
      <c r="Z115" s="178"/>
      <c r="AA115" s="179"/>
      <c r="AB115" s="120"/>
      <c r="AC115" s="121"/>
      <c r="AD115" s="178"/>
      <c r="AE115" s="179"/>
      <c r="AF115" s="120">
        <v>1</v>
      </c>
      <c r="AG115" s="120"/>
      <c r="AH115" s="178"/>
      <c r="AI115" s="179"/>
      <c r="AJ115" s="120"/>
      <c r="AK115" s="121"/>
      <c r="AL115" s="178"/>
      <c r="AM115" s="179"/>
      <c r="AN115" s="120"/>
      <c r="AO115" s="120"/>
      <c r="AP115" s="178"/>
      <c r="AQ115" s="179"/>
      <c r="AR115" s="120"/>
      <c r="AS115" s="121"/>
      <c r="AT115" s="178"/>
      <c r="AU115" s="179"/>
      <c r="AV115" s="120"/>
      <c r="AW115" s="120"/>
      <c r="AX115" s="178"/>
      <c r="AY115" s="179"/>
      <c r="AZ115" s="120"/>
      <c r="BA115" s="121"/>
      <c r="BB115" s="178"/>
      <c r="BC115" s="179"/>
      <c r="BD115" s="120"/>
      <c r="BE115" s="120"/>
      <c r="BF115" s="178"/>
      <c r="BG115" s="179"/>
      <c r="BH115" s="120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</row>
    <row r="116" s="48" customFormat="1" ht="30" customHeight="1" spans="1:82">
      <c r="A116" s="145"/>
      <c r="B116" s="158" t="s">
        <v>911</v>
      </c>
      <c r="C116" s="158" t="s">
        <v>912</v>
      </c>
      <c r="D116" s="147"/>
      <c r="E116" s="148"/>
      <c r="F116" s="143" t="s">
        <v>655</v>
      </c>
      <c r="G116" s="149"/>
      <c r="H116" s="160"/>
      <c r="I116" s="186"/>
      <c r="J116" s="178"/>
      <c r="K116" s="179"/>
      <c r="L116" s="120"/>
      <c r="M116" s="120"/>
      <c r="N116" s="178"/>
      <c r="O116" s="179"/>
      <c r="P116" s="120"/>
      <c r="Q116" s="121"/>
      <c r="R116" s="121"/>
      <c r="S116" s="121"/>
      <c r="T116" s="121"/>
      <c r="U116" s="121"/>
      <c r="V116" s="178"/>
      <c r="W116" s="179"/>
      <c r="X116" s="120">
        <v>1</v>
      </c>
      <c r="Y116" s="120"/>
      <c r="Z116" s="178"/>
      <c r="AA116" s="179"/>
      <c r="AB116" s="120"/>
      <c r="AC116" s="121"/>
      <c r="AD116" s="178"/>
      <c r="AE116" s="179"/>
      <c r="AF116" s="120"/>
      <c r="AG116" s="120"/>
      <c r="AH116" s="178"/>
      <c r="AI116" s="179"/>
      <c r="AJ116" s="120"/>
      <c r="AK116" s="121"/>
      <c r="AL116" s="178"/>
      <c r="AM116" s="179"/>
      <c r="AN116" s="120"/>
      <c r="AO116" s="120"/>
      <c r="AP116" s="178"/>
      <c r="AQ116" s="179"/>
      <c r="AR116" s="120"/>
      <c r="AS116" s="121"/>
      <c r="AT116" s="178"/>
      <c r="AU116" s="179"/>
      <c r="AV116" s="120"/>
      <c r="AW116" s="120"/>
      <c r="AX116" s="178"/>
      <c r="AY116" s="179"/>
      <c r="AZ116" s="120"/>
      <c r="BA116" s="121"/>
      <c r="BB116" s="178"/>
      <c r="BC116" s="179"/>
      <c r="BD116" s="120">
        <v>1</v>
      </c>
      <c r="BE116" s="120"/>
      <c r="BF116" s="178"/>
      <c r="BG116" s="179"/>
      <c r="BH116" s="120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</row>
    <row r="117" s="48" customFormat="1" ht="30" customHeight="1" spans="1:82">
      <c r="A117" s="154"/>
      <c r="B117" s="158" t="s">
        <v>913</v>
      </c>
      <c r="C117" s="158" t="s">
        <v>914</v>
      </c>
      <c r="D117" s="159"/>
      <c r="E117" s="156"/>
      <c r="F117" s="143" t="s">
        <v>870</v>
      </c>
      <c r="G117" s="157"/>
      <c r="H117" s="160"/>
      <c r="I117" s="186"/>
      <c r="J117" s="178"/>
      <c r="K117" s="179"/>
      <c r="L117" s="120"/>
      <c r="M117" s="120"/>
      <c r="N117" s="178"/>
      <c r="O117" s="179"/>
      <c r="P117" s="120"/>
      <c r="Q117" s="120"/>
      <c r="R117" s="120"/>
      <c r="S117" s="120"/>
      <c r="T117" s="120"/>
      <c r="U117" s="120"/>
      <c r="V117" s="178"/>
      <c r="W117" s="179"/>
      <c r="X117" s="120"/>
      <c r="Y117" s="120"/>
      <c r="Z117" s="178"/>
      <c r="AA117" s="179"/>
      <c r="AB117" s="120"/>
      <c r="AC117" s="120"/>
      <c r="AD117" s="178"/>
      <c r="AE117" s="179"/>
      <c r="AF117" s="120"/>
      <c r="AG117" s="120"/>
      <c r="AH117" s="178"/>
      <c r="AI117" s="179"/>
      <c r="AJ117" s="120">
        <v>1</v>
      </c>
      <c r="AK117" s="120"/>
      <c r="AL117" s="178"/>
      <c r="AM117" s="179"/>
      <c r="AN117" s="120"/>
      <c r="AO117" s="120"/>
      <c r="AP117" s="178"/>
      <c r="AQ117" s="179"/>
      <c r="AR117" s="120"/>
      <c r="AS117" s="120"/>
      <c r="AT117" s="178"/>
      <c r="AU117" s="179"/>
      <c r="AV117" s="120"/>
      <c r="AW117" s="120"/>
      <c r="AX117" s="178"/>
      <c r="AY117" s="179"/>
      <c r="AZ117" s="120"/>
      <c r="BA117" s="120"/>
      <c r="BB117" s="178"/>
      <c r="BC117" s="179"/>
      <c r="BD117" s="120"/>
      <c r="BE117" s="120"/>
      <c r="BF117" s="178"/>
      <c r="BG117" s="179"/>
      <c r="BH117" s="120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</row>
    <row r="118" s="48" customFormat="1" ht="30" customHeight="1" spans="1:82">
      <c r="A118" s="161"/>
      <c r="B118" s="162"/>
      <c r="C118" s="150" t="s">
        <v>915</v>
      </c>
      <c r="D118" s="141" t="s">
        <v>916</v>
      </c>
      <c r="E118" s="142"/>
      <c r="F118" s="143" t="s">
        <v>870</v>
      </c>
      <c r="G118" s="144"/>
      <c r="H118" s="144" t="s">
        <v>917</v>
      </c>
      <c r="I118" s="179"/>
      <c r="J118" s="179"/>
      <c r="K118" s="179"/>
      <c r="L118" s="179"/>
      <c r="M118" s="179">
        <v>1</v>
      </c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>
        <v>1</v>
      </c>
      <c r="Z118" s="179"/>
      <c r="AA118" s="179"/>
      <c r="AB118" s="179"/>
      <c r="AC118" s="179"/>
      <c r="AD118" s="179">
        <v>1</v>
      </c>
      <c r="AE118" s="179"/>
      <c r="AF118" s="179"/>
      <c r="AG118" s="179"/>
      <c r="AH118" s="179"/>
      <c r="AI118" s="179">
        <v>1</v>
      </c>
      <c r="AJ118" s="179"/>
      <c r="AK118" s="179"/>
      <c r="AL118" s="179"/>
      <c r="AM118" s="179"/>
      <c r="AN118" s="179">
        <v>1</v>
      </c>
      <c r="AO118" s="179"/>
      <c r="AP118" s="179"/>
      <c r="AQ118" s="179"/>
      <c r="AR118" s="179"/>
      <c r="AS118" s="179">
        <v>1</v>
      </c>
      <c r="AT118" s="179"/>
      <c r="AU118" s="179"/>
      <c r="AV118" s="179"/>
      <c r="AW118" s="179"/>
      <c r="AX118" s="179">
        <v>1</v>
      </c>
      <c r="AY118" s="179"/>
      <c r="AZ118" s="179"/>
      <c r="BA118" s="179"/>
      <c r="BB118" s="179"/>
      <c r="BC118" s="179">
        <v>1</v>
      </c>
      <c r="BD118" s="179"/>
      <c r="BE118" s="179"/>
      <c r="BF118" s="179"/>
      <c r="BG118" s="179"/>
      <c r="BH118" s="179">
        <v>1</v>
      </c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</row>
    <row r="119" s="49" customFormat="1" ht="30" customHeight="1" spans="1:82">
      <c r="A119" s="163"/>
      <c r="B119" s="164"/>
      <c r="C119" s="165" t="s">
        <v>918</v>
      </c>
      <c r="D119" s="159"/>
      <c r="E119" s="156"/>
      <c r="F119" s="166" t="s">
        <v>655</v>
      </c>
      <c r="G119" s="157"/>
      <c r="H119" s="157"/>
      <c r="I119" s="187">
        <v>1</v>
      </c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>
        <v>1</v>
      </c>
      <c r="V119" s="187"/>
      <c r="W119" s="187"/>
      <c r="X119" s="187"/>
      <c r="Y119" s="187"/>
      <c r="Z119" s="187">
        <v>1</v>
      </c>
      <c r="AA119" s="187"/>
      <c r="AB119" s="187"/>
      <c r="AC119" s="187"/>
      <c r="AD119" s="187"/>
      <c r="AE119" s="187">
        <v>1</v>
      </c>
      <c r="AF119" s="187"/>
      <c r="AG119" s="187"/>
      <c r="AH119" s="187"/>
      <c r="AI119" s="187"/>
      <c r="AJ119" s="187">
        <v>1</v>
      </c>
      <c r="AK119" s="187"/>
      <c r="AL119" s="187"/>
      <c r="AM119" s="187"/>
      <c r="AN119" s="187"/>
      <c r="AO119" s="187">
        <v>1</v>
      </c>
      <c r="AP119" s="187"/>
      <c r="AQ119" s="187"/>
      <c r="AR119" s="187"/>
      <c r="AS119" s="187"/>
      <c r="AT119" s="187">
        <v>1</v>
      </c>
      <c r="AU119" s="187"/>
      <c r="AV119" s="187"/>
      <c r="AW119" s="187"/>
      <c r="AX119" s="187"/>
      <c r="AY119" s="187">
        <v>1</v>
      </c>
      <c r="AZ119" s="187"/>
      <c r="BA119" s="187"/>
      <c r="BB119" s="187"/>
      <c r="BC119" s="187"/>
      <c r="BD119" s="187">
        <v>1</v>
      </c>
      <c r="BE119" s="187"/>
      <c r="BF119" s="187"/>
      <c r="BG119" s="187"/>
      <c r="BH119" s="187"/>
      <c r="BI119" s="193"/>
      <c r="BJ119" s="193"/>
      <c r="BK119" s="193"/>
      <c r="BL119" s="193"/>
      <c r="BM119" s="193"/>
      <c r="BN119" s="193"/>
      <c r="BO119" s="193"/>
      <c r="BP119" s="193"/>
      <c r="BQ119" s="193"/>
      <c r="BR119" s="193"/>
      <c r="BS119" s="193"/>
      <c r="BT119" s="193"/>
      <c r="BU119" s="193"/>
      <c r="BV119" s="193"/>
      <c r="BW119" s="193"/>
      <c r="BX119" s="193"/>
      <c r="BY119" s="193"/>
      <c r="BZ119" s="193"/>
      <c r="CA119" s="193"/>
      <c r="CB119" s="193"/>
      <c r="CC119" s="193"/>
      <c r="CD119" s="193"/>
    </row>
    <row r="120" s="50" customFormat="1" customHeight="1" spans="2:82">
      <c r="B120" s="167"/>
      <c r="C120" s="167"/>
      <c r="D120" s="168"/>
      <c r="E120" s="168"/>
      <c r="G120" s="169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9"/>
      <c r="BJ120" s="189"/>
      <c r="BK120" s="189"/>
      <c r="BL120" s="189"/>
      <c r="BM120" s="189"/>
      <c r="BN120" s="189"/>
      <c r="BO120" s="189"/>
      <c r="BP120" s="189"/>
      <c r="BQ120" s="189"/>
      <c r="BR120" s="189"/>
      <c r="BS120" s="189"/>
      <c r="BT120" s="189"/>
      <c r="BU120" s="189"/>
      <c r="BV120" s="189"/>
      <c r="BW120" s="189"/>
      <c r="BX120" s="189"/>
      <c r="BY120" s="189"/>
      <c r="BZ120" s="189"/>
      <c r="CA120" s="189"/>
      <c r="CB120" s="189"/>
      <c r="CC120" s="189"/>
      <c r="CD120" s="189"/>
    </row>
    <row r="121" s="50" customFormat="1" customHeight="1" spans="1:82">
      <c r="A121" s="170" t="s">
        <v>9</v>
      </c>
      <c r="B121" s="167"/>
      <c r="C121" s="167"/>
      <c r="D121" s="168"/>
      <c r="E121" s="168"/>
      <c r="G121" s="169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9"/>
      <c r="BJ121" s="189"/>
      <c r="BK121" s="189"/>
      <c r="BL121" s="189"/>
      <c r="BM121" s="189"/>
      <c r="BN121" s="189"/>
      <c r="BO121" s="189"/>
      <c r="BP121" s="189"/>
      <c r="BQ121" s="189"/>
      <c r="BR121" s="189"/>
      <c r="BS121" s="189"/>
      <c r="BT121" s="189"/>
      <c r="BU121" s="189"/>
      <c r="BV121" s="189"/>
      <c r="BW121" s="189"/>
      <c r="BX121" s="189"/>
      <c r="BY121" s="189"/>
      <c r="BZ121" s="189"/>
      <c r="CA121" s="189"/>
      <c r="CB121" s="189"/>
      <c r="CC121" s="189"/>
      <c r="CD121" s="189"/>
    </row>
    <row r="122" s="50" customFormat="1" customHeight="1" spans="1:82">
      <c r="A122" s="171" t="s">
        <v>10</v>
      </c>
      <c r="B122" s="167"/>
      <c r="C122" s="167"/>
      <c r="D122" s="168"/>
      <c r="E122" s="168"/>
      <c r="G122" s="16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89"/>
      <c r="BN122" s="189"/>
      <c r="BO122" s="189"/>
      <c r="BP122" s="189"/>
      <c r="BQ122" s="189"/>
      <c r="BR122" s="189"/>
      <c r="BS122" s="189"/>
      <c r="BT122" s="189"/>
      <c r="BU122" s="189"/>
      <c r="BV122" s="189"/>
      <c r="BW122" s="189"/>
      <c r="BX122" s="189"/>
      <c r="BY122" s="189"/>
      <c r="BZ122" s="189"/>
      <c r="CA122" s="189"/>
      <c r="CB122" s="189"/>
      <c r="CC122" s="189"/>
      <c r="CD122" s="189"/>
    </row>
    <row r="123" s="50" customFormat="1" customHeight="1" spans="1:82">
      <c r="A123" s="171" t="s">
        <v>11</v>
      </c>
      <c r="B123" s="167"/>
      <c r="C123" s="167"/>
      <c r="D123" s="168"/>
      <c r="E123" s="168"/>
      <c r="G123" s="16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89"/>
      <c r="AT123" s="189"/>
      <c r="AU123" s="189"/>
      <c r="AV123" s="189"/>
      <c r="AW123" s="189"/>
      <c r="AX123" s="189"/>
      <c r="AY123" s="189"/>
      <c r="AZ123" s="189"/>
      <c r="BA123" s="189"/>
      <c r="BB123" s="189"/>
      <c r="BC123" s="189"/>
      <c r="BD123" s="189"/>
      <c r="BE123" s="189"/>
      <c r="BF123" s="189"/>
      <c r="BG123" s="189"/>
      <c r="BH123" s="189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  <c r="BS123" s="189"/>
      <c r="BT123" s="189"/>
      <c r="BU123" s="189"/>
      <c r="BV123" s="189"/>
      <c r="BW123" s="189"/>
      <c r="BX123" s="189"/>
      <c r="BY123" s="189"/>
      <c r="BZ123" s="189"/>
      <c r="CA123" s="189"/>
      <c r="CB123" s="189"/>
      <c r="CC123" s="189"/>
      <c r="CD123" s="189"/>
    </row>
    <row r="124" s="50" customFormat="1" customHeight="1" spans="1:82">
      <c r="A124" s="171" t="s">
        <v>919</v>
      </c>
      <c r="B124" s="167"/>
      <c r="C124" s="167"/>
      <c r="D124" s="168"/>
      <c r="E124" s="168"/>
      <c r="G124" s="16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89"/>
      <c r="AT124" s="189"/>
      <c r="AU124" s="189"/>
      <c r="AV124" s="189"/>
      <c r="AW124" s="189"/>
      <c r="AX124" s="189"/>
      <c r="AY124" s="189"/>
      <c r="AZ124" s="189"/>
      <c r="BA124" s="189"/>
      <c r="BB124" s="189"/>
      <c r="BC124" s="189"/>
      <c r="BD124" s="189"/>
      <c r="BE124" s="189"/>
      <c r="BF124" s="189"/>
      <c r="BG124" s="189"/>
      <c r="BH124" s="189"/>
      <c r="BI124" s="189"/>
      <c r="BJ124" s="189"/>
      <c r="BK124" s="189"/>
      <c r="BL124" s="189"/>
      <c r="BM124" s="189"/>
      <c r="BN124" s="189"/>
      <c r="BO124" s="189"/>
      <c r="BP124" s="189"/>
      <c r="BQ124" s="189"/>
      <c r="BR124" s="189"/>
      <c r="BS124" s="189"/>
      <c r="BT124" s="189"/>
      <c r="BU124" s="189"/>
      <c r="BV124" s="189"/>
      <c r="BW124" s="189"/>
      <c r="BX124" s="189"/>
      <c r="BY124" s="189"/>
      <c r="BZ124" s="189"/>
      <c r="CA124" s="189"/>
      <c r="CB124" s="189"/>
      <c r="CC124" s="189"/>
      <c r="CD124" s="189"/>
    </row>
    <row r="125" s="50" customFormat="1" customHeight="1" spans="1:82">
      <c r="A125" s="171"/>
      <c r="B125" s="167"/>
      <c r="C125" s="167"/>
      <c r="D125" s="168"/>
      <c r="E125" s="168"/>
      <c r="G125" s="16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C125" s="189"/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89"/>
      <c r="AT125" s="189"/>
      <c r="AU125" s="189"/>
      <c r="AV125" s="189"/>
      <c r="AW125" s="189"/>
      <c r="AX125" s="189"/>
      <c r="AY125" s="189"/>
      <c r="AZ125" s="189"/>
      <c r="BA125" s="189"/>
      <c r="BB125" s="189"/>
      <c r="BC125" s="189"/>
      <c r="BD125" s="189"/>
      <c r="BE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  <c r="BS125" s="189"/>
      <c r="BT125" s="189"/>
      <c r="BU125" s="189"/>
      <c r="BV125" s="189"/>
      <c r="BW125" s="189"/>
      <c r="BX125" s="189"/>
      <c r="BY125" s="189"/>
      <c r="BZ125" s="189"/>
      <c r="CA125" s="189"/>
      <c r="CB125" s="189"/>
      <c r="CC125" s="189"/>
      <c r="CD125" s="189"/>
    </row>
    <row r="126" s="50" customFormat="1" customHeight="1" spans="1:62">
      <c r="A126" s="171" t="s">
        <v>920</v>
      </c>
      <c r="B126" s="167"/>
      <c r="C126" s="167"/>
      <c r="D126" s="168"/>
      <c r="E126" s="168"/>
      <c r="G126" s="16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89"/>
      <c r="AT126" s="189"/>
      <c r="AU126" s="189"/>
      <c r="AV126" s="189"/>
      <c r="AW126" s="189"/>
      <c r="AX126" s="189"/>
      <c r="AY126" s="189"/>
      <c r="AZ126" s="189"/>
      <c r="BA126" s="189"/>
      <c r="BB126" s="189"/>
      <c r="BC126" s="189"/>
      <c r="BD126" s="189"/>
      <c r="BE126" s="189"/>
      <c r="BF126" s="189"/>
      <c r="BG126" s="189"/>
      <c r="BH126" s="189"/>
      <c r="BI126" s="189"/>
      <c r="BJ126" s="189"/>
    </row>
    <row r="127" s="50" customFormat="1" customHeight="1" spans="1:62">
      <c r="A127" s="171" t="s">
        <v>921</v>
      </c>
      <c r="B127" s="167"/>
      <c r="C127" s="167"/>
      <c r="D127" s="168"/>
      <c r="E127" s="168"/>
      <c r="G127" s="16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C127" s="189"/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89"/>
      <c r="AT127" s="189"/>
      <c r="AU127" s="189"/>
      <c r="AV127" s="189"/>
      <c r="AW127" s="189"/>
      <c r="AX127" s="189"/>
      <c r="AY127" s="189"/>
      <c r="AZ127" s="189"/>
      <c r="BA127" s="189"/>
      <c r="BB127" s="189"/>
      <c r="BC127" s="189"/>
      <c r="BD127" s="189"/>
      <c r="BE127" s="189"/>
      <c r="BF127" s="189"/>
      <c r="BG127" s="189"/>
      <c r="BH127" s="189"/>
      <c r="BI127" s="189"/>
      <c r="BJ127" s="189"/>
    </row>
    <row r="128" s="50" customFormat="1" customHeight="1" spans="1:62">
      <c r="A128" s="171" t="s">
        <v>922</v>
      </c>
      <c r="B128" s="167"/>
      <c r="C128" s="167"/>
      <c r="D128" s="168"/>
      <c r="E128" s="168"/>
      <c r="G128" s="16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89"/>
      <c r="AT128" s="189"/>
      <c r="AU128" s="189"/>
      <c r="AV128" s="189"/>
      <c r="AW128" s="189"/>
      <c r="AX128" s="189"/>
      <c r="AY128" s="189"/>
      <c r="AZ128" s="189"/>
      <c r="BA128" s="189"/>
      <c r="BB128" s="189"/>
      <c r="BC128" s="189"/>
      <c r="BD128" s="189"/>
      <c r="BE128" s="189"/>
      <c r="BF128" s="189"/>
      <c r="BG128" s="189"/>
      <c r="BH128" s="189"/>
      <c r="BI128" s="189"/>
      <c r="BJ128" s="189"/>
    </row>
    <row r="129" s="50" customFormat="1" customHeight="1" spans="1:62">
      <c r="A129" s="171" t="s">
        <v>923</v>
      </c>
      <c r="B129" s="167"/>
      <c r="C129" s="167"/>
      <c r="D129" s="168"/>
      <c r="E129" s="168"/>
      <c r="G129" s="16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89"/>
      <c r="AT129" s="189"/>
      <c r="AU129" s="189"/>
      <c r="AV129" s="189"/>
      <c r="AW129" s="189"/>
      <c r="AX129" s="189"/>
      <c r="AY129" s="189"/>
      <c r="AZ129" s="189"/>
      <c r="BA129" s="189"/>
      <c r="BB129" s="189"/>
      <c r="BC129" s="189"/>
      <c r="BD129" s="189"/>
      <c r="BE129" s="189"/>
      <c r="BF129" s="189"/>
      <c r="BG129" s="189"/>
      <c r="BH129" s="189"/>
      <c r="BI129" s="189"/>
      <c r="BJ129" s="189"/>
    </row>
    <row r="130" s="50" customFormat="1" customHeight="1" spans="1:62">
      <c r="A130" s="171" t="s">
        <v>924</v>
      </c>
      <c r="B130" s="167"/>
      <c r="C130" s="167"/>
      <c r="D130" s="168"/>
      <c r="E130" s="168"/>
      <c r="G130" s="16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89"/>
      <c r="AT130" s="189"/>
      <c r="AU130" s="189"/>
      <c r="AV130" s="189"/>
      <c r="AW130" s="189"/>
      <c r="AX130" s="189"/>
      <c r="AY130" s="189"/>
      <c r="AZ130" s="189"/>
      <c r="BA130" s="189"/>
      <c r="BB130" s="189"/>
      <c r="BC130" s="189"/>
      <c r="BD130" s="189"/>
      <c r="BE130" s="189"/>
      <c r="BF130" s="189"/>
      <c r="BG130" s="189"/>
      <c r="BH130" s="189"/>
      <c r="BI130" s="189"/>
      <c r="BJ130" s="189"/>
    </row>
    <row r="131" s="50" customFormat="1" customHeight="1" spans="1:62">
      <c r="A131" s="171"/>
      <c r="B131" s="167"/>
      <c r="C131" s="167"/>
      <c r="D131" s="168"/>
      <c r="E131" s="168"/>
      <c r="G131" s="16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</row>
    <row r="132" s="50" customFormat="1" customHeight="1" spans="1:62">
      <c r="A132" s="171" t="s">
        <v>925</v>
      </c>
      <c r="B132" s="167"/>
      <c r="C132" s="167"/>
      <c r="D132" s="168"/>
      <c r="E132" s="168"/>
      <c r="G132" s="16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89"/>
      <c r="AT132" s="189"/>
      <c r="AU132" s="189"/>
      <c r="AV132" s="189"/>
      <c r="AW132" s="189"/>
      <c r="AX132" s="189"/>
      <c r="AY132" s="189"/>
      <c r="AZ132" s="189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</row>
    <row r="133" s="50" customFormat="1" customHeight="1" spans="1:62">
      <c r="A133" s="171" t="s">
        <v>926</v>
      </c>
      <c r="B133" s="167"/>
      <c r="C133" s="167"/>
      <c r="D133" s="168"/>
      <c r="E133" s="168"/>
      <c r="G133" s="16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89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89"/>
      <c r="BI133" s="189"/>
      <c r="BJ133" s="189"/>
    </row>
    <row r="134" s="50" customFormat="1" customHeight="1" spans="1:62">
      <c r="A134" s="171" t="s">
        <v>927</v>
      </c>
      <c r="B134" s="167"/>
      <c r="C134" s="167"/>
      <c r="D134" s="168"/>
      <c r="E134" s="168"/>
      <c r="G134" s="16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  <c r="BI134" s="189"/>
      <c r="BJ134" s="189"/>
    </row>
    <row r="135" s="50" customFormat="1" customHeight="1" spans="1:62">
      <c r="A135" s="171"/>
      <c r="B135" s="167"/>
      <c r="C135" s="167"/>
      <c r="D135" s="168"/>
      <c r="E135" s="168"/>
      <c r="G135" s="16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89"/>
      <c r="AT135" s="189"/>
      <c r="AU135" s="189"/>
      <c r="AV135" s="189"/>
      <c r="AW135" s="189"/>
      <c r="AX135" s="189"/>
      <c r="AY135" s="189"/>
      <c r="AZ135" s="189"/>
      <c r="BA135" s="189"/>
      <c r="BB135" s="189"/>
      <c r="BC135" s="189"/>
      <c r="BD135" s="189"/>
      <c r="BE135" s="189"/>
      <c r="BF135" s="189"/>
      <c r="BG135" s="189"/>
      <c r="BH135" s="189"/>
      <c r="BI135" s="189"/>
      <c r="BJ135" s="189"/>
    </row>
    <row r="136" s="50" customFormat="1" customHeight="1" spans="1:62">
      <c r="A136" s="171" t="s">
        <v>928</v>
      </c>
      <c r="B136" s="167"/>
      <c r="C136" s="167"/>
      <c r="D136" s="168"/>
      <c r="E136" s="168"/>
      <c r="G136" s="16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89"/>
      <c r="AT136" s="189"/>
      <c r="AU136" s="189"/>
      <c r="AV136" s="189"/>
      <c r="AW136" s="189"/>
      <c r="AX136" s="189"/>
      <c r="AY136" s="189"/>
      <c r="AZ136" s="189"/>
      <c r="BA136" s="189"/>
      <c r="BB136" s="189"/>
      <c r="BC136" s="189"/>
      <c r="BD136" s="189"/>
      <c r="BE136" s="189"/>
      <c r="BF136" s="189"/>
      <c r="BG136" s="189"/>
      <c r="BH136" s="189"/>
      <c r="BI136" s="189"/>
      <c r="BJ136" s="189"/>
    </row>
    <row r="137" s="50" customFormat="1" customHeight="1" spans="1:7">
      <c r="A137" s="171" t="s">
        <v>929</v>
      </c>
      <c r="B137" s="167"/>
      <c r="C137" s="167"/>
      <c r="D137" s="168"/>
      <c r="E137" s="168"/>
      <c r="G137" s="169"/>
    </row>
    <row r="138" s="50" customFormat="1" customHeight="1" spans="1:7">
      <c r="A138" s="171" t="s">
        <v>930</v>
      </c>
      <c r="B138" s="167"/>
      <c r="C138" s="167"/>
      <c r="D138" s="168"/>
      <c r="E138" s="168"/>
      <c r="G138" s="169"/>
    </row>
    <row r="139" s="50" customFormat="1" customHeight="1" spans="2:7">
      <c r="B139" s="167"/>
      <c r="C139" s="167"/>
      <c r="D139" s="168"/>
      <c r="E139" s="168"/>
      <c r="G139" s="169"/>
    </row>
    <row r="140" s="50" customFormat="1" customHeight="1" spans="2:7">
      <c r="B140" s="167"/>
      <c r="C140" s="167"/>
      <c r="D140" s="168"/>
      <c r="E140" s="168"/>
      <c r="G140" s="169"/>
    </row>
    <row r="141" s="50" customFormat="1" customHeight="1" spans="2:7">
      <c r="B141" s="167"/>
      <c r="C141" s="167"/>
      <c r="D141" s="168"/>
      <c r="E141" s="168"/>
      <c r="G141" s="169"/>
    </row>
    <row r="142" s="50" customFormat="1" customHeight="1" spans="2:7">
      <c r="B142" s="167"/>
      <c r="C142" s="167"/>
      <c r="D142" s="168"/>
      <c r="E142" s="168"/>
      <c r="G142" s="169"/>
    </row>
    <row r="143" s="50" customFormat="1" customHeight="1" spans="2:7">
      <c r="B143" s="167"/>
      <c r="C143" s="167"/>
      <c r="D143" s="168"/>
      <c r="E143" s="168"/>
      <c r="G143" s="169"/>
    </row>
    <row r="144" s="50" customFormat="1" customHeight="1" spans="2:7">
      <c r="B144" s="167"/>
      <c r="C144" s="167"/>
      <c r="D144" s="168"/>
      <c r="E144" s="168"/>
      <c r="G144" s="169"/>
    </row>
    <row r="145" s="50" customFormat="1" customHeight="1" spans="2:7">
      <c r="B145" s="167"/>
      <c r="C145" s="167"/>
      <c r="D145" s="168"/>
      <c r="E145" s="168"/>
      <c r="G145" s="169"/>
    </row>
    <row r="146" s="50" customFormat="1" customHeight="1" spans="2:7">
      <c r="B146" s="167"/>
      <c r="C146" s="167"/>
      <c r="D146" s="168"/>
      <c r="E146" s="168"/>
      <c r="G146" s="169"/>
    </row>
    <row r="147" s="50" customFormat="1" customHeight="1" spans="2:7">
      <c r="B147" s="167"/>
      <c r="C147" s="167"/>
      <c r="D147" s="168"/>
      <c r="E147" s="168"/>
      <c r="G147" s="169"/>
    </row>
    <row r="148" s="50" customFormat="1" customHeight="1" spans="2:7">
      <c r="B148" s="167"/>
      <c r="C148" s="167"/>
      <c r="D148" s="168"/>
      <c r="E148" s="168"/>
      <c r="G148" s="169"/>
    </row>
    <row r="149" s="50" customFormat="1" customHeight="1" spans="2:7">
      <c r="B149" s="167"/>
      <c r="C149" s="167"/>
      <c r="D149" s="168"/>
      <c r="E149" s="168"/>
      <c r="G149" s="169"/>
    </row>
    <row r="150" s="50" customFormat="1" customHeight="1" spans="2:7">
      <c r="B150" s="167"/>
      <c r="C150" s="167"/>
      <c r="D150" s="168"/>
      <c r="E150" s="168"/>
      <c r="G150" s="169"/>
    </row>
    <row r="151" s="50" customFormat="1" customHeight="1" spans="2:7">
      <c r="B151" s="167"/>
      <c r="C151" s="167"/>
      <c r="D151" s="168"/>
      <c r="E151" s="168"/>
      <c r="G151" s="169"/>
    </row>
    <row r="152" s="50" customFormat="1" customHeight="1" spans="2:7">
      <c r="B152" s="167"/>
      <c r="C152" s="167"/>
      <c r="D152" s="168"/>
      <c r="E152" s="168"/>
      <c r="G152" s="169"/>
    </row>
    <row r="153" s="50" customFormat="1" customHeight="1" spans="2:7">
      <c r="B153" s="167"/>
      <c r="C153" s="167"/>
      <c r="D153" s="168"/>
      <c r="E153" s="168"/>
      <c r="G153" s="169"/>
    </row>
    <row r="154" s="50" customFormat="1" customHeight="1" spans="2:7">
      <c r="B154" s="167"/>
      <c r="C154" s="167"/>
      <c r="D154" s="168"/>
      <c r="E154" s="168"/>
      <c r="G154" s="169"/>
    </row>
    <row r="155" s="50" customFormat="1" customHeight="1" spans="2:7">
      <c r="B155" s="167"/>
      <c r="C155" s="167"/>
      <c r="D155" s="168"/>
      <c r="E155" s="168"/>
      <c r="G155" s="169"/>
    </row>
    <row r="156" s="50" customFormat="1" customHeight="1" spans="2:7">
      <c r="B156" s="167"/>
      <c r="C156" s="167"/>
      <c r="D156" s="168"/>
      <c r="E156" s="168"/>
      <c r="G156" s="169"/>
    </row>
    <row r="157" s="50" customFormat="1" customHeight="1" spans="2:7">
      <c r="B157" s="167"/>
      <c r="C157" s="167"/>
      <c r="D157" s="168"/>
      <c r="E157" s="168"/>
      <c r="G157" s="169"/>
    </row>
    <row r="158" s="50" customFormat="1" customHeight="1" spans="2:7">
      <c r="B158" s="167"/>
      <c r="C158" s="167"/>
      <c r="D158" s="168"/>
      <c r="E158" s="168"/>
      <c r="G158" s="169"/>
    </row>
    <row r="159" s="50" customFormat="1" customHeight="1" spans="2:7">
      <c r="B159" s="167"/>
      <c r="C159" s="167"/>
      <c r="D159" s="168"/>
      <c r="E159" s="168"/>
      <c r="G159" s="169"/>
    </row>
    <row r="160" s="50" customFormat="1" customHeight="1" spans="2:7">
      <c r="B160" s="167"/>
      <c r="C160" s="167"/>
      <c r="D160" s="168"/>
      <c r="E160" s="168"/>
      <c r="G160" s="169"/>
    </row>
    <row r="161" s="50" customFormat="1" customHeight="1" spans="2:7">
      <c r="B161" s="167"/>
      <c r="C161" s="167"/>
      <c r="D161" s="168"/>
      <c r="E161" s="168"/>
      <c r="G161" s="169"/>
    </row>
    <row r="162" s="50" customFormat="1" customHeight="1" spans="2:7">
      <c r="B162" s="167"/>
      <c r="C162" s="167"/>
      <c r="D162" s="168"/>
      <c r="E162" s="168"/>
      <c r="G162" s="169"/>
    </row>
    <row r="163" s="50" customFormat="1" customHeight="1" spans="2:7">
      <c r="B163" s="167"/>
      <c r="C163" s="167"/>
      <c r="D163" s="168"/>
      <c r="E163" s="168"/>
      <c r="G163" s="169"/>
    </row>
    <row r="164" s="50" customFormat="1" customHeight="1" spans="2:7">
      <c r="B164" s="167"/>
      <c r="C164" s="167"/>
      <c r="D164" s="168"/>
      <c r="E164" s="168"/>
      <c r="G164" s="169"/>
    </row>
    <row r="165" s="50" customFormat="1" customHeight="1" spans="2:7">
      <c r="B165" s="167"/>
      <c r="C165" s="167"/>
      <c r="D165" s="168"/>
      <c r="E165" s="168"/>
      <c r="G165" s="169"/>
    </row>
    <row r="166" s="50" customFormat="1" customHeight="1" spans="2:7">
      <c r="B166" s="167"/>
      <c r="C166" s="167"/>
      <c r="D166" s="168"/>
      <c r="E166" s="168"/>
      <c r="G166" s="169"/>
    </row>
    <row r="167" s="50" customFormat="1" customHeight="1" spans="2:7">
      <c r="B167" s="167"/>
      <c r="C167" s="167"/>
      <c r="D167" s="168"/>
      <c r="E167" s="168"/>
      <c r="G167" s="169"/>
    </row>
    <row r="168" s="50" customFormat="1" customHeight="1" spans="2:7">
      <c r="B168" s="167"/>
      <c r="C168" s="167"/>
      <c r="D168" s="168"/>
      <c r="E168" s="168"/>
      <c r="G168" s="169"/>
    </row>
    <row r="169" s="50" customFormat="1" customHeight="1" spans="2:7">
      <c r="B169" s="167"/>
      <c r="C169" s="167"/>
      <c r="D169" s="168"/>
      <c r="E169" s="168"/>
      <c r="G169" s="169"/>
    </row>
    <row r="170" s="50" customFormat="1" customHeight="1" spans="2:7">
      <c r="B170" s="167"/>
      <c r="C170" s="167"/>
      <c r="D170" s="168"/>
      <c r="E170" s="168"/>
      <c r="G170" s="169"/>
    </row>
    <row r="171" s="50" customFormat="1" customHeight="1" spans="2:7">
      <c r="B171" s="167"/>
      <c r="C171" s="167"/>
      <c r="D171" s="168"/>
      <c r="E171" s="168"/>
      <c r="G171" s="169"/>
    </row>
    <row r="172" s="50" customFormat="1" customHeight="1" spans="2:7">
      <c r="B172" s="167"/>
      <c r="C172" s="167"/>
      <c r="D172" s="168"/>
      <c r="E172" s="168"/>
      <c r="G172" s="169"/>
    </row>
    <row r="173" s="50" customFormat="1" customHeight="1" spans="2:7">
      <c r="B173" s="167"/>
      <c r="C173" s="167"/>
      <c r="D173" s="168"/>
      <c r="E173" s="168"/>
      <c r="G173" s="169"/>
    </row>
    <row r="174" s="50" customFormat="1" customHeight="1" spans="2:7">
      <c r="B174" s="167"/>
      <c r="C174" s="167"/>
      <c r="D174" s="168"/>
      <c r="E174" s="168"/>
      <c r="G174" s="169"/>
    </row>
    <row r="175" s="50" customFormat="1" customHeight="1" spans="2:7">
      <c r="B175" s="167"/>
      <c r="C175" s="167"/>
      <c r="D175" s="168"/>
      <c r="E175" s="168"/>
      <c r="G175" s="169"/>
    </row>
    <row r="176" s="50" customFormat="1" customHeight="1" spans="2:7">
      <c r="B176" s="167"/>
      <c r="C176" s="167"/>
      <c r="D176" s="168"/>
      <c r="E176" s="168"/>
      <c r="G176" s="169"/>
    </row>
    <row r="177" s="50" customFormat="1" customHeight="1" spans="2:7">
      <c r="B177" s="167"/>
      <c r="C177" s="167"/>
      <c r="D177" s="168"/>
      <c r="E177" s="168"/>
      <c r="G177" s="169"/>
    </row>
    <row r="178" s="50" customFormat="1" customHeight="1" spans="2:7">
      <c r="B178" s="167"/>
      <c r="C178" s="167"/>
      <c r="D178" s="168"/>
      <c r="E178" s="168"/>
      <c r="G178" s="169"/>
    </row>
    <row r="179" s="50" customFormat="1" customHeight="1" spans="2:7">
      <c r="B179" s="167"/>
      <c r="C179" s="167"/>
      <c r="D179" s="168"/>
      <c r="E179" s="168"/>
      <c r="G179" s="169"/>
    </row>
    <row r="180" s="50" customFormat="1" customHeight="1" spans="2:7">
      <c r="B180" s="167"/>
      <c r="C180" s="167"/>
      <c r="D180" s="168"/>
      <c r="E180" s="168"/>
      <c r="G180" s="169"/>
    </row>
    <row r="181" s="50" customFormat="1" customHeight="1" spans="2:7">
      <c r="B181" s="167"/>
      <c r="C181" s="167"/>
      <c r="D181" s="168"/>
      <c r="E181" s="168"/>
      <c r="G181" s="169"/>
    </row>
    <row r="182" s="50" customFormat="1" customHeight="1" spans="2:7">
      <c r="B182" s="167"/>
      <c r="C182" s="167"/>
      <c r="D182" s="168"/>
      <c r="E182" s="168"/>
      <c r="G182" s="169"/>
    </row>
    <row r="183" s="50" customFormat="1" customHeight="1" spans="2:7">
      <c r="B183" s="167"/>
      <c r="C183" s="167"/>
      <c r="D183" s="168"/>
      <c r="E183" s="168"/>
      <c r="G183" s="169"/>
    </row>
    <row r="184" s="50" customFormat="1" customHeight="1" spans="2:7">
      <c r="B184" s="167"/>
      <c r="C184" s="167"/>
      <c r="D184" s="168"/>
      <c r="E184" s="168"/>
      <c r="G184" s="169"/>
    </row>
    <row r="185" s="50" customFormat="1" customHeight="1" spans="2:7">
      <c r="B185" s="167"/>
      <c r="C185" s="167"/>
      <c r="D185" s="168"/>
      <c r="E185" s="168"/>
      <c r="G185" s="169"/>
    </row>
    <row r="186" s="50" customFormat="1" customHeight="1" spans="2:7">
      <c r="B186" s="167"/>
      <c r="C186" s="167"/>
      <c r="D186" s="168"/>
      <c r="E186" s="168"/>
      <c r="G186" s="169"/>
    </row>
    <row r="187" s="50" customFormat="1" customHeight="1" spans="2:7">
      <c r="B187" s="167"/>
      <c r="C187" s="167"/>
      <c r="D187" s="168"/>
      <c r="E187" s="168"/>
      <c r="G187" s="169"/>
    </row>
    <row r="188" s="50" customFormat="1" customHeight="1" spans="2:7">
      <c r="B188" s="167"/>
      <c r="C188" s="167"/>
      <c r="D188" s="168"/>
      <c r="E188" s="168"/>
      <c r="G188" s="169"/>
    </row>
    <row r="189" s="50" customFormat="1" customHeight="1" spans="2:7">
      <c r="B189" s="167"/>
      <c r="C189" s="167"/>
      <c r="D189" s="168"/>
      <c r="E189" s="168"/>
      <c r="G189" s="169"/>
    </row>
  </sheetData>
  <mergeCells count="243">
    <mergeCell ref="I1:Z1"/>
    <mergeCell ref="AK1:AX1"/>
    <mergeCell ref="I2:L2"/>
    <mergeCell ref="M2:P2"/>
    <mergeCell ref="Q2:T2"/>
    <mergeCell ref="U2:X2"/>
    <mergeCell ref="Y2:AB2"/>
    <mergeCell ref="AC2:AF2"/>
    <mergeCell ref="AG2:AJ2"/>
    <mergeCell ref="AK2:AN2"/>
    <mergeCell ref="AO2:AR2"/>
    <mergeCell ref="AS2:AV2"/>
    <mergeCell ref="AW2:AZ2"/>
    <mergeCell ref="BA2:BD2"/>
    <mergeCell ref="BE2:BH2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  <mergeCell ref="AW4:AZ4"/>
    <mergeCell ref="BA4:BD4"/>
    <mergeCell ref="BE4:BH4"/>
    <mergeCell ref="A2:A5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7:A38"/>
    <mergeCell ref="A39:A40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71:A72"/>
    <mergeCell ref="A73:A74"/>
    <mergeCell ref="A75:A76"/>
    <mergeCell ref="A77:A78"/>
    <mergeCell ref="A81:A82"/>
    <mergeCell ref="A83:A84"/>
    <mergeCell ref="A87:A88"/>
    <mergeCell ref="A89:A90"/>
    <mergeCell ref="A94:A99"/>
    <mergeCell ref="A100:A105"/>
    <mergeCell ref="A106:A111"/>
    <mergeCell ref="A112:A117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7:B38"/>
    <mergeCell ref="B39:B40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71:B72"/>
    <mergeCell ref="B73:B74"/>
    <mergeCell ref="B75:B76"/>
    <mergeCell ref="B77:B78"/>
    <mergeCell ref="B81:B82"/>
    <mergeCell ref="B83:B84"/>
    <mergeCell ref="B87:B88"/>
    <mergeCell ref="B89:B90"/>
    <mergeCell ref="B94:B95"/>
    <mergeCell ref="B100:B101"/>
    <mergeCell ref="B106:B107"/>
    <mergeCell ref="B112:B113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7:D38"/>
    <mergeCell ref="D39:D40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71:D72"/>
    <mergeCell ref="D73:D74"/>
    <mergeCell ref="D75:D76"/>
    <mergeCell ref="D77:D78"/>
    <mergeCell ref="D81:D82"/>
    <mergeCell ref="D83:D84"/>
    <mergeCell ref="D87:D88"/>
    <mergeCell ref="D89:D90"/>
    <mergeCell ref="D94:D99"/>
    <mergeCell ref="D100:D105"/>
    <mergeCell ref="D106:D111"/>
    <mergeCell ref="D112:D117"/>
    <mergeCell ref="D118:D119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7:E38"/>
    <mergeCell ref="E39:E40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71:E72"/>
    <mergeCell ref="E73:E74"/>
    <mergeCell ref="E75:E76"/>
    <mergeCell ref="E77:E78"/>
    <mergeCell ref="E81:E82"/>
    <mergeCell ref="E83:E84"/>
    <mergeCell ref="E87:E88"/>
    <mergeCell ref="E89:E90"/>
    <mergeCell ref="E94:E99"/>
    <mergeCell ref="E100:E105"/>
    <mergeCell ref="E106:E111"/>
    <mergeCell ref="E112:E117"/>
    <mergeCell ref="E118:E119"/>
    <mergeCell ref="G94:G99"/>
    <mergeCell ref="G100:G105"/>
    <mergeCell ref="G106:G111"/>
    <mergeCell ref="G112:G117"/>
    <mergeCell ref="G118:G119"/>
    <mergeCell ref="H2:H5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7:H38"/>
    <mergeCell ref="H39:H40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71:H72"/>
    <mergeCell ref="H73:H74"/>
    <mergeCell ref="H75:H76"/>
    <mergeCell ref="H77:H78"/>
    <mergeCell ref="H94:H99"/>
    <mergeCell ref="H100:H105"/>
    <mergeCell ref="H106:H111"/>
    <mergeCell ref="H112:H117"/>
    <mergeCell ref="H118:H119"/>
    <mergeCell ref="B2:G5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zoomScale="85" zoomScaleNormal="85" workbookViewId="0">
      <selection activeCell="E5" sqref="E5"/>
    </sheetView>
  </sheetViews>
  <sheetFormatPr defaultColWidth="8" defaultRowHeight="14.4"/>
  <cols>
    <col min="1" max="1" width="18.4" style="2" customWidth="1"/>
    <col min="2" max="2" width="35.4" style="2" customWidth="1"/>
    <col min="3" max="3" width="8" style="2" customWidth="1"/>
    <col min="4" max="4" width="10.6" style="2"/>
    <col min="5" max="9" width="8" style="2"/>
    <col min="10" max="10" width="14.35" style="2" customWidth="1"/>
    <col min="11" max="11" width="10.6" style="2"/>
    <col min="12" max="13" width="11.6" style="2"/>
    <col min="14" max="14" width="11.7" style="2"/>
    <col min="15" max="15" width="11.6" style="2"/>
    <col min="16" max="16384" width="8" style="2"/>
  </cols>
  <sheetData>
    <row r="1" ht="15.6" spans="2:16">
      <c r="B1" s="3" t="s">
        <v>125</v>
      </c>
      <c r="C1" s="4"/>
      <c r="D1" s="5" t="s">
        <v>931</v>
      </c>
      <c r="E1" s="5"/>
      <c r="F1" s="5"/>
      <c r="G1" s="5"/>
      <c r="H1" s="5" t="s">
        <v>932</v>
      </c>
      <c r="I1" s="5" t="s">
        <v>933</v>
      </c>
      <c r="J1" s="5" t="s">
        <v>934</v>
      </c>
      <c r="K1" s="26" t="s">
        <v>935</v>
      </c>
      <c r="L1" s="27" t="s">
        <v>936</v>
      </c>
      <c r="M1" s="5" t="s">
        <v>937</v>
      </c>
      <c r="N1" s="28" t="s">
        <v>938</v>
      </c>
      <c r="O1" s="5" t="s">
        <v>939</v>
      </c>
      <c r="P1" s="5" t="s">
        <v>940</v>
      </c>
    </row>
    <row r="2" ht="15.6" spans="1:16">
      <c r="A2" s="2" t="s">
        <v>941</v>
      </c>
      <c r="B2" s="3"/>
      <c r="C2" s="4" t="s">
        <v>942</v>
      </c>
      <c r="D2" s="4" t="s">
        <v>943</v>
      </c>
      <c r="E2" s="4" t="s">
        <v>944</v>
      </c>
      <c r="F2" s="4" t="s">
        <v>945</v>
      </c>
      <c r="G2" s="4" t="s">
        <v>946</v>
      </c>
      <c r="H2" s="5" t="s">
        <v>947</v>
      </c>
      <c r="I2" s="5"/>
      <c r="J2" s="5"/>
      <c r="K2" s="26"/>
      <c r="L2" s="5" t="s">
        <v>948</v>
      </c>
      <c r="M2" s="5"/>
      <c r="N2" s="28"/>
      <c r="O2" s="5"/>
      <c r="P2" s="5"/>
    </row>
    <row r="3" ht="30" customHeight="1" spans="1:17">
      <c r="A3" s="6" t="s">
        <v>475</v>
      </c>
      <c r="B3" s="7" t="s">
        <v>949</v>
      </c>
      <c r="C3" s="39">
        <v>1.728</v>
      </c>
      <c r="D3" s="40">
        <f>C3*1.08</f>
        <v>1.86624</v>
      </c>
      <c r="E3" s="40">
        <v>0.08</v>
      </c>
      <c r="F3" s="40">
        <v>0.02</v>
      </c>
      <c r="G3" s="40">
        <f>D3+E3+F3</f>
        <v>1.96624</v>
      </c>
      <c r="H3" s="40">
        <v>13.18</v>
      </c>
      <c r="I3" s="40">
        <v>22.523</v>
      </c>
      <c r="J3" s="9">
        <v>14.57</v>
      </c>
      <c r="K3" s="40">
        <f>G3*H3+I3</f>
        <v>48.4380432</v>
      </c>
      <c r="L3" s="40">
        <v>6.01851851851852</v>
      </c>
      <c r="M3" s="40">
        <v>0.01</v>
      </c>
      <c r="N3" s="40">
        <v>60.95</v>
      </c>
      <c r="O3" s="40">
        <f>N3-K3</f>
        <v>12.5119568</v>
      </c>
      <c r="P3" s="42">
        <f>O3/N3</f>
        <v>0.205282310090238</v>
      </c>
      <c r="Q3" s="2">
        <v>60.95</v>
      </c>
    </row>
    <row r="4" ht="28.2" spans="2:17">
      <c r="B4" s="11" t="s">
        <v>537</v>
      </c>
      <c r="C4" s="41">
        <v>1.458</v>
      </c>
      <c r="D4" s="40">
        <f>C4*1.08</f>
        <v>1.57464</v>
      </c>
      <c r="E4" s="40">
        <v>0.065</v>
      </c>
      <c r="F4" s="40">
        <v>0.02</v>
      </c>
      <c r="G4" s="40">
        <f>D4+E4+F4</f>
        <v>1.65964</v>
      </c>
      <c r="H4" s="40">
        <v>13.18</v>
      </c>
      <c r="I4" s="40">
        <v>17.64</v>
      </c>
      <c r="J4" s="9">
        <v>10.21</v>
      </c>
      <c r="K4" s="40">
        <f>G4*H4+I4</f>
        <v>39.5140552</v>
      </c>
      <c r="L4" s="40">
        <v>6.01851851851852</v>
      </c>
      <c r="M4" s="40">
        <v>0.01</v>
      </c>
      <c r="N4" s="40">
        <v>51.85</v>
      </c>
      <c r="O4" s="40">
        <f>N4-K4</f>
        <v>12.3359448</v>
      </c>
      <c r="P4" s="42">
        <f>O4/N4</f>
        <v>0.237916003857281</v>
      </c>
      <c r="Q4" s="2">
        <v>51.85</v>
      </c>
    </row>
    <row r="5" ht="27" spans="2:17">
      <c r="B5" s="13" t="s">
        <v>559</v>
      </c>
      <c r="C5" s="41">
        <v>2.442</v>
      </c>
      <c r="D5" s="40">
        <f>C5*1.08</f>
        <v>2.63736</v>
      </c>
      <c r="E5" s="40">
        <v>0.065</v>
      </c>
      <c r="F5" s="40">
        <v>0.02</v>
      </c>
      <c r="G5" s="40">
        <f>D5+E5+F5</f>
        <v>2.72236</v>
      </c>
      <c r="H5" s="40">
        <v>13.18</v>
      </c>
      <c r="I5" s="40">
        <v>17.345</v>
      </c>
      <c r="J5" s="9">
        <v>9.36</v>
      </c>
      <c r="K5" s="40">
        <f>G5*H5+I5</f>
        <v>53.2257048</v>
      </c>
      <c r="L5" s="40">
        <v>4.01234567901235</v>
      </c>
      <c r="M5" s="40">
        <v>0.01</v>
      </c>
      <c r="N5" s="40">
        <v>68.24</v>
      </c>
      <c r="O5" s="40">
        <f>N5-K5</f>
        <v>15.0142952</v>
      </c>
      <c r="P5" s="42">
        <f>O5/N5</f>
        <v>0.220021910902696</v>
      </c>
      <c r="Q5" s="2">
        <v>68.24</v>
      </c>
    </row>
    <row r="6" ht="26.4" spans="2:17">
      <c r="B6" s="14" t="s">
        <v>950</v>
      </c>
      <c r="C6" s="15">
        <v>1.72</v>
      </c>
      <c r="D6" s="40">
        <f>C6*1.08</f>
        <v>1.8576</v>
      </c>
      <c r="E6" s="40">
        <v>0.065</v>
      </c>
      <c r="F6" s="40">
        <v>0.02</v>
      </c>
      <c r="G6" s="40">
        <f>D6+E6+F6</f>
        <v>1.9426</v>
      </c>
      <c r="H6" s="40">
        <v>13.18</v>
      </c>
      <c r="I6" s="40">
        <v>17.158</v>
      </c>
      <c r="J6" s="9">
        <v>9.12</v>
      </c>
      <c r="K6" s="40">
        <f>G6*H6+I6</f>
        <v>42.761468</v>
      </c>
      <c r="L6" s="40">
        <v>4.01234567901235</v>
      </c>
      <c r="M6" s="40">
        <v>0.01</v>
      </c>
      <c r="N6" s="40">
        <v>49.42</v>
      </c>
      <c r="O6" s="40">
        <f>N6-K6</f>
        <v>6.658532</v>
      </c>
      <c r="P6" s="42">
        <f>O6/N6</f>
        <v>0.134733549170376</v>
      </c>
      <c r="Q6" s="2">
        <v>49.42</v>
      </c>
    </row>
    <row r="7" spans="2:16">
      <c r="B7" s="16"/>
      <c r="D7" s="17"/>
      <c r="E7" s="18"/>
      <c r="F7" s="18"/>
      <c r="G7" s="18"/>
      <c r="H7" s="18"/>
      <c r="I7" s="18"/>
      <c r="J7" s="18"/>
      <c r="K7" s="18"/>
      <c r="L7" s="30"/>
      <c r="M7" s="17"/>
      <c r="N7" s="18"/>
      <c r="O7" s="30"/>
      <c r="P7" s="31"/>
    </row>
    <row r="8" ht="15.6" spans="2:16">
      <c r="B8" s="19"/>
      <c r="C8" s="19"/>
      <c r="D8" s="20" t="s">
        <v>951</v>
      </c>
      <c r="E8" s="20"/>
      <c r="F8" s="20"/>
      <c r="G8" s="20"/>
      <c r="H8" s="20"/>
      <c r="I8" s="20"/>
      <c r="J8" s="20"/>
      <c r="K8" s="20"/>
      <c r="L8" s="20"/>
      <c r="M8" s="5" t="s">
        <v>952</v>
      </c>
      <c r="N8" s="5"/>
      <c r="O8" s="5"/>
      <c r="P8" s="5" t="s">
        <v>134</v>
      </c>
    </row>
    <row r="9" ht="15.6" spans="2:16">
      <c r="B9" s="19"/>
      <c r="C9" s="19"/>
      <c r="D9" s="20" t="s">
        <v>953</v>
      </c>
      <c r="E9" s="20" t="s">
        <v>954</v>
      </c>
      <c r="F9" s="5" t="s">
        <v>955</v>
      </c>
      <c r="G9" s="5" t="s">
        <v>956</v>
      </c>
      <c r="H9" s="5" t="s">
        <v>936</v>
      </c>
      <c r="I9" s="5" t="s">
        <v>937</v>
      </c>
      <c r="J9" s="32"/>
      <c r="K9" s="32" t="s">
        <v>946</v>
      </c>
      <c r="L9" s="33"/>
      <c r="M9" s="5" t="s">
        <v>938</v>
      </c>
      <c r="N9" s="5" t="s">
        <v>957</v>
      </c>
      <c r="O9" s="28" t="s">
        <v>958</v>
      </c>
      <c r="P9" s="5"/>
    </row>
    <row r="10" ht="35" customHeight="1" spans="2:16">
      <c r="B10" s="21" t="s">
        <v>478</v>
      </c>
      <c r="C10" s="19"/>
      <c r="D10" s="40">
        <v>46.4514432</v>
      </c>
      <c r="E10" s="19">
        <v>3</v>
      </c>
      <c r="F10" s="19">
        <v>1</v>
      </c>
      <c r="G10" s="19">
        <v>0.5</v>
      </c>
      <c r="H10" s="19">
        <v>6.01851851851852</v>
      </c>
      <c r="I10" s="19">
        <v>0.01</v>
      </c>
      <c r="J10" s="34"/>
      <c r="K10" s="32">
        <f t="shared" ref="K10:K13" si="0">(C10+D10+F10+G10)/(1-I10)+H10</f>
        <v>54.4543197306397</v>
      </c>
      <c r="L10" s="33"/>
      <c r="M10" s="19">
        <v>60.95</v>
      </c>
      <c r="N10" s="9">
        <f>M10-K10</f>
        <v>6.49568026936027</v>
      </c>
      <c r="O10" s="37">
        <f>N10/M10</f>
        <v>0.106573917462843</v>
      </c>
      <c r="P10" s="19"/>
    </row>
    <row r="11" ht="35" customHeight="1" spans="2:16">
      <c r="B11" s="22" t="s">
        <v>537</v>
      </c>
      <c r="C11" s="19"/>
      <c r="D11" s="40">
        <v>38.6704552</v>
      </c>
      <c r="E11" s="19">
        <v>3</v>
      </c>
      <c r="F11" s="19">
        <v>1</v>
      </c>
      <c r="G11" s="19">
        <v>0.5</v>
      </c>
      <c r="H11" s="19">
        <v>6.01851851851852</v>
      </c>
      <c r="I11" s="19">
        <v>0.01</v>
      </c>
      <c r="J11" s="34"/>
      <c r="K11" s="32">
        <f t="shared" si="0"/>
        <v>46.5947358922559</v>
      </c>
      <c r="L11" s="33"/>
      <c r="M11" s="19">
        <v>51.85</v>
      </c>
      <c r="N11" s="9">
        <f>M11-K11</f>
        <v>5.25526410774411</v>
      </c>
      <c r="O11" s="37">
        <f>N11/M11</f>
        <v>0.101355141904419</v>
      </c>
      <c r="P11" s="19"/>
    </row>
    <row r="12" ht="35" customHeight="1" spans="2:16">
      <c r="B12" s="23" t="s">
        <v>559</v>
      </c>
      <c r="C12" s="19"/>
      <c r="D12" s="40">
        <v>53.8271048</v>
      </c>
      <c r="E12" s="19">
        <v>3</v>
      </c>
      <c r="F12" s="19">
        <v>1</v>
      </c>
      <c r="G12" s="19">
        <v>0.5</v>
      </c>
      <c r="H12" s="19">
        <v>4.01234567901235</v>
      </c>
      <c r="I12" s="19">
        <v>0.01</v>
      </c>
      <c r="J12" s="34"/>
      <c r="K12" s="32">
        <f t="shared" si="0"/>
        <v>59.8983101234568</v>
      </c>
      <c r="L12" s="33"/>
      <c r="M12" s="19">
        <v>68.24</v>
      </c>
      <c r="N12" s="9">
        <f>M12-K12</f>
        <v>8.3416898765432</v>
      </c>
      <c r="O12" s="37">
        <f>N12/M12</f>
        <v>0.122240472985686</v>
      </c>
      <c r="P12" s="19"/>
    </row>
    <row r="13" ht="35" customHeight="1" spans="2:16">
      <c r="B13" s="24" t="s">
        <v>950</v>
      </c>
      <c r="C13" s="19"/>
      <c r="D13" s="40">
        <v>43.679868</v>
      </c>
      <c r="E13" s="19">
        <v>3</v>
      </c>
      <c r="F13" s="19">
        <v>1</v>
      </c>
      <c r="G13" s="19">
        <v>0.5</v>
      </c>
      <c r="H13" s="19">
        <v>4.01234567901235</v>
      </c>
      <c r="I13" s="19">
        <v>0.01</v>
      </c>
      <c r="J13" s="34"/>
      <c r="K13" s="32">
        <f t="shared" si="0"/>
        <v>49.6485759820427</v>
      </c>
      <c r="L13" s="33"/>
      <c r="M13" s="19">
        <v>49.42</v>
      </c>
      <c r="N13" s="9">
        <f>M13-K13</f>
        <v>-0.228575982042649</v>
      </c>
      <c r="O13" s="37">
        <f>N13/M13</f>
        <v>-0.00462517163178165</v>
      </c>
      <c r="P13" s="19"/>
    </row>
  </sheetData>
  <mergeCells count="17">
    <mergeCell ref="D1:G1"/>
    <mergeCell ref="D8:L8"/>
    <mergeCell ref="M8:O8"/>
    <mergeCell ref="K9:L9"/>
    <mergeCell ref="K10:L10"/>
    <mergeCell ref="K11:L11"/>
    <mergeCell ref="K12:L12"/>
    <mergeCell ref="K13:L13"/>
    <mergeCell ref="B1:B2"/>
    <mergeCell ref="I1:I2"/>
    <mergeCell ref="J1:J2"/>
    <mergeCell ref="K1:K2"/>
    <mergeCell ref="M1:M2"/>
    <mergeCell ref="N1:N2"/>
    <mergeCell ref="O1:O2"/>
    <mergeCell ref="P1:P2"/>
    <mergeCell ref="P8:P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zoomScale="85" zoomScaleNormal="85" workbookViewId="0">
      <selection activeCell="P16" sqref="P16"/>
    </sheetView>
  </sheetViews>
  <sheetFormatPr defaultColWidth="8" defaultRowHeight="14.4"/>
  <cols>
    <col min="1" max="1" width="18.4" style="2" customWidth="1"/>
    <col min="2" max="2" width="35.4" style="2" customWidth="1"/>
    <col min="3" max="3" width="13.525" style="2" customWidth="1"/>
    <col min="4" max="4" width="10.6" style="2"/>
    <col min="5" max="8" width="8" style="2"/>
    <col min="9" max="9" width="12.2333333333333" style="2" customWidth="1"/>
    <col min="10" max="10" width="13.7583333333333" style="2" customWidth="1"/>
    <col min="11" max="11" width="10.6" style="2"/>
    <col min="12" max="12" width="11.6" style="2"/>
    <col min="13" max="13" width="14.4583333333333" style="2" customWidth="1"/>
    <col min="14" max="14" width="11.7" style="2"/>
    <col min="15" max="15" width="11.6" style="2"/>
    <col min="16" max="16383" width="8" style="2"/>
  </cols>
  <sheetData>
    <row r="1" ht="15.6" spans="2:16">
      <c r="B1" s="3" t="s">
        <v>125</v>
      </c>
      <c r="C1" s="4"/>
      <c r="D1" s="5" t="s">
        <v>931</v>
      </c>
      <c r="E1" s="5"/>
      <c r="F1" s="5"/>
      <c r="G1" s="5"/>
      <c r="H1" s="5" t="s">
        <v>932</v>
      </c>
      <c r="I1" s="25" t="s">
        <v>959</v>
      </c>
      <c r="J1" s="5" t="s">
        <v>934</v>
      </c>
      <c r="K1" s="26" t="s">
        <v>935</v>
      </c>
      <c r="L1" s="27" t="s">
        <v>936</v>
      </c>
      <c r="M1" s="5" t="s">
        <v>937</v>
      </c>
      <c r="N1" s="28" t="s">
        <v>938</v>
      </c>
      <c r="O1" s="5" t="s">
        <v>939</v>
      </c>
      <c r="P1" s="5" t="s">
        <v>940</v>
      </c>
    </row>
    <row r="2" ht="19" customHeight="1" spans="1:16">
      <c r="A2" s="2" t="s">
        <v>941</v>
      </c>
      <c r="B2" s="3"/>
      <c r="C2" s="4" t="s">
        <v>942</v>
      </c>
      <c r="D2" s="4" t="s">
        <v>943</v>
      </c>
      <c r="E2" s="4" t="s">
        <v>944</v>
      </c>
      <c r="F2" s="4" t="s">
        <v>945</v>
      </c>
      <c r="G2" s="4" t="s">
        <v>946</v>
      </c>
      <c r="H2" s="5" t="s">
        <v>947</v>
      </c>
      <c r="I2" s="25"/>
      <c r="J2" s="5"/>
      <c r="K2" s="26"/>
      <c r="L2" s="5" t="s">
        <v>948</v>
      </c>
      <c r="M2" s="5"/>
      <c r="N2" s="28"/>
      <c r="O2" s="5"/>
      <c r="P2" s="5"/>
    </row>
    <row r="3" s="1" customFormat="1" ht="30" customHeight="1" spans="1:17">
      <c r="A3" s="6" t="s">
        <v>475</v>
      </c>
      <c r="B3" s="7" t="s">
        <v>949</v>
      </c>
      <c r="C3" s="8">
        <v>1.728</v>
      </c>
      <c r="D3" s="9">
        <f t="shared" ref="D3:D6" si="0">C3*1.08</f>
        <v>1.86624</v>
      </c>
      <c r="E3" s="10">
        <v>0.08</v>
      </c>
      <c r="F3" s="10">
        <v>0.05</v>
      </c>
      <c r="G3" s="10">
        <f t="shared" ref="G3:G6" si="1">D3+E3+F3</f>
        <v>1.99624</v>
      </c>
      <c r="H3" s="10">
        <v>13.18</v>
      </c>
      <c r="I3" s="10">
        <v>14.944</v>
      </c>
      <c r="J3" s="10">
        <f>'B41V RS EBOM'!CJ17</f>
        <v>10.5045</v>
      </c>
      <c r="K3" s="10">
        <f>G3*H3+J3</f>
        <v>36.8149432</v>
      </c>
      <c r="L3" s="10">
        <v>6.01851851851852</v>
      </c>
      <c r="M3" s="10">
        <v>0.01</v>
      </c>
      <c r="N3" s="10">
        <v>60.95</v>
      </c>
      <c r="O3" s="10">
        <f t="shared" ref="O3:O6" si="2">N3-K3</f>
        <v>24.1350568</v>
      </c>
      <c r="P3" s="29">
        <f t="shared" ref="P3:P6" si="3">O3/N3</f>
        <v>0.39598124364233</v>
      </c>
      <c r="Q3" s="1">
        <v>60.95</v>
      </c>
    </row>
    <row r="4" s="1" customFormat="1" ht="28.2" spans="2:17">
      <c r="B4" s="11" t="s">
        <v>537</v>
      </c>
      <c r="C4" s="12">
        <v>1.458</v>
      </c>
      <c r="D4" s="9">
        <f t="shared" si="0"/>
        <v>1.57464</v>
      </c>
      <c r="E4" s="10">
        <v>0.065</v>
      </c>
      <c r="F4" s="10">
        <v>0.05</v>
      </c>
      <c r="G4" s="10">
        <f t="shared" si="1"/>
        <v>1.68964</v>
      </c>
      <c r="H4" s="10">
        <v>13.18</v>
      </c>
      <c r="I4" s="10">
        <v>9.944</v>
      </c>
      <c r="J4" s="10">
        <f>'B41V RS EBOM'!CJ31</f>
        <v>6.527</v>
      </c>
      <c r="K4" s="10">
        <f>G4*H4+J4</f>
        <v>28.7964552</v>
      </c>
      <c r="L4" s="10">
        <v>6.01851851851852</v>
      </c>
      <c r="M4" s="10">
        <v>0.01</v>
      </c>
      <c r="N4" s="10">
        <v>51.85</v>
      </c>
      <c r="O4" s="10">
        <f t="shared" si="2"/>
        <v>23.0535448</v>
      </c>
      <c r="P4" s="29">
        <f t="shared" si="3"/>
        <v>0.444619957569913</v>
      </c>
      <c r="Q4" s="1">
        <v>51.85</v>
      </c>
    </row>
    <row r="5" s="1" customFormat="1" ht="27" spans="2:17">
      <c r="B5" s="13" t="s">
        <v>559</v>
      </c>
      <c r="C5" s="12">
        <v>2.442</v>
      </c>
      <c r="D5" s="9">
        <f t="shared" si="0"/>
        <v>2.63736</v>
      </c>
      <c r="E5" s="10">
        <v>0.065</v>
      </c>
      <c r="F5" s="10">
        <v>0.05</v>
      </c>
      <c r="G5" s="10">
        <f t="shared" si="1"/>
        <v>2.75236</v>
      </c>
      <c r="H5" s="10">
        <v>13.18</v>
      </c>
      <c r="I5" s="10">
        <v>12.44</v>
      </c>
      <c r="J5" s="10">
        <f>'B41V RS EBOM'!CJ41</f>
        <v>10.6818</v>
      </c>
      <c r="K5" s="10">
        <f>G5*H5+J5</f>
        <v>46.9579048</v>
      </c>
      <c r="L5" s="10">
        <v>4.01234567901235</v>
      </c>
      <c r="M5" s="10">
        <v>0.01</v>
      </c>
      <c r="N5" s="10">
        <v>68.24</v>
      </c>
      <c r="O5" s="10">
        <f t="shared" si="2"/>
        <v>21.2820952</v>
      </c>
      <c r="P5" s="29">
        <f t="shared" si="3"/>
        <v>0.311871266119578</v>
      </c>
      <c r="Q5" s="1">
        <v>68.24</v>
      </c>
    </row>
    <row r="6" s="1" customFormat="1" ht="26.4" spans="2:17">
      <c r="B6" s="14" t="s">
        <v>950</v>
      </c>
      <c r="C6" s="15">
        <v>1.72</v>
      </c>
      <c r="D6" s="9">
        <f t="shared" si="0"/>
        <v>1.8576</v>
      </c>
      <c r="E6" s="10">
        <v>0.065</v>
      </c>
      <c r="F6" s="10">
        <v>0.05</v>
      </c>
      <c r="G6" s="10">
        <f t="shared" si="1"/>
        <v>1.9726</v>
      </c>
      <c r="H6" s="10">
        <v>13.18</v>
      </c>
      <c r="I6" s="10">
        <v>12.273</v>
      </c>
      <c r="J6" s="10">
        <f>'B41V RS EBOM'!CJ53</f>
        <v>10.4415</v>
      </c>
      <c r="K6" s="10">
        <f>G6*H6+J6</f>
        <v>36.440368</v>
      </c>
      <c r="L6" s="10">
        <v>4.01234567901235</v>
      </c>
      <c r="M6" s="10">
        <v>0.01</v>
      </c>
      <c r="N6" s="10">
        <v>49.42</v>
      </c>
      <c r="O6" s="10">
        <f t="shared" si="2"/>
        <v>12.979632</v>
      </c>
      <c r="P6" s="29">
        <f t="shared" si="3"/>
        <v>0.262639255362202</v>
      </c>
      <c r="Q6" s="1">
        <v>49.42</v>
      </c>
    </row>
    <row r="7" ht="22" customHeight="1" spans="2:16">
      <c r="B7" s="16"/>
      <c r="D7" s="17"/>
      <c r="E7" s="18"/>
      <c r="F7" s="18"/>
      <c r="G7" s="18"/>
      <c r="H7" s="18"/>
      <c r="I7" s="18">
        <f>SUM(I3:I6)</f>
        <v>49.601</v>
      </c>
      <c r="J7" s="18">
        <f>SUM(J3:J6)</f>
        <v>38.1548</v>
      </c>
      <c r="K7" s="18">
        <f>I7-J7</f>
        <v>11.4462</v>
      </c>
      <c r="L7" s="30"/>
      <c r="M7" s="17"/>
      <c r="N7" s="18"/>
      <c r="O7" s="30"/>
      <c r="P7" s="31"/>
    </row>
    <row r="8" ht="15.6" spans="2:16">
      <c r="B8" s="19"/>
      <c r="C8" s="19"/>
      <c r="D8" s="20" t="s">
        <v>951</v>
      </c>
      <c r="E8" s="20"/>
      <c r="F8" s="20"/>
      <c r="G8" s="20"/>
      <c r="H8" s="20"/>
      <c r="I8" s="20"/>
      <c r="J8" s="20"/>
      <c r="K8" s="20"/>
      <c r="L8" s="20"/>
      <c r="M8" s="5" t="s">
        <v>952</v>
      </c>
      <c r="N8" s="5"/>
      <c r="O8" s="5"/>
      <c r="P8" s="5" t="s">
        <v>134</v>
      </c>
    </row>
    <row r="9" ht="15.6" spans="2:16">
      <c r="B9" s="19"/>
      <c r="C9" s="20" t="s">
        <v>960</v>
      </c>
      <c r="D9" s="20" t="s">
        <v>953</v>
      </c>
      <c r="E9" s="20" t="s">
        <v>954</v>
      </c>
      <c r="F9" s="5" t="s">
        <v>955</v>
      </c>
      <c r="G9" s="5" t="s">
        <v>956</v>
      </c>
      <c r="H9" s="5" t="s">
        <v>936</v>
      </c>
      <c r="I9" s="5" t="s">
        <v>937</v>
      </c>
      <c r="J9" s="32"/>
      <c r="K9" s="32" t="s">
        <v>946</v>
      </c>
      <c r="L9" s="33"/>
      <c r="M9" s="5" t="s">
        <v>938</v>
      </c>
      <c r="N9" s="5" t="s">
        <v>957</v>
      </c>
      <c r="O9" s="28" t="s">
        <v>958</v>
      </c>
      <c r="P9" s="5"/>
    </row>
    <row r="10" ht="35" customHeight="1" spans="2:16">
      <c r="B10" s="21" t="s">
        <v>478</v>
      </c>
      <c r="C10" s="10">
        <v>40.2044432</v>
      </c>
      <c r="D10" s="10">
        <f>K3</f>
        <v>36.8149432</v>
      </c>
      <c r="E10" s="19">
        <v>3</v>
      </c>
      <c r="F10" s="19">
        <v>1</v>
      </c>
      <c r="G10" s="19">
        <v>0.5</v>
      </c>
      <c r="H10" s="19">
        <v>6.01851851851852</v>
      </c>
      <c r="I10" s="19">
        <v>0.01</v>
      </c>
      <c r="J10" s="34"/>
      <c r="K10" s="35">
        <f>(D10+F10+G10)/(1-I10)+H10</f>
        <v>44.7204813468013</v>
      </c>
      <c r="L10" s="36"/>
      <c r="M10" s="19">
        <v>60.95</v>
      </c>
      <c r="N10" s="9">
        <f t="shared" ref="N10:N13" si="4">M10-K10</f>
        <v>16.2295186531987</v>
      </c>
      <c r="O10" s="37">
        <f t="shared" ref="O10:O13" si="5">N10/M10</f>
        <v>0.266275941808017</v>
      </c>
      <c r="P10" s="19"/>
    </row>
    <row r="11" ht="35" customHeight="1" spans="2:16">
      <c r="B11" s="22" t="s">
        <v>537</v>
      </c>
      <c r="C11" s="10">
        <v>32.2134552</v>
      </c>
      <c r="D11" s="10">
        <f>K4</f>
        <v>28.7964552</v>
      </c>
      <c r="E11" s="19">
        <v>3</v>
      </c>
      <c r="F11" s="19">
        <v>1</v>
      </c>
      <c r="G11" s="19">
        <v>0.5</v>
      </c>
      <c r="H11" s="19">
        <v>6.01851851851852</v>
      </c>
      <c r="I11" s="19">
        <v>0.01</v>
      </c>
      <c r="J11" s="34"/>
      <c r="K11" s="35">
        <f>(D11+F11+G11)/(1-I11)+H11</f>
        <v>36.6209985185185</v>
      </c>
      <c r="L11" s="36"/>
      <c r="M11" s="19">
        <v>51.85</v>
      </c>
      <c r="N11" s="9">
        <f t="shared" si="4"/>
        <v>15.2290014814815</v>
      </c>
      <c r="O11" s="37">
        <f t="shared" si="5"/>
        <v>0.29371266116647</v>
      </c>
      <c r="P11" s="19"/>
    </row>
    <row r="12" ht="35" customHeight="1" spans="2:16">
      <c r="B12" s="23" t="s">
        <v>559</v>
      </c>
      <c r="C12" s="10">
        <v>48.7161048</v>
      </c>
      <c r="D12" s="10">
        <f>K5</f>
        <v>46.9579048</v>
      </c>
      <c r="E12" s="19">
        <v>3</v>
      </c>
      <c r="F12" s="19">
        <v>1</v>
      </c>
      <c r="G12" s="19">
        <v>0.5</v>
      </c>
      <c r="H12" s="19">
        <v>4.01234567901235</v>
      </c>
      <c r="I12" s="19">
        <v>0.01</v>
      </c>
      <c r="J12" s="34"/>
      <c r="K12" s="35">
        <f>(D12+F12+G12)/(1-I12)+H12</f>
        <v>52.9597242648709</v>
      </c>
      <c r="L12" s="36"/>
      <c r="M12" s="19">
        <v>68.24</v>
      </c>
      <c r="N12" s="9">
        <f t="shared" si="4"/>
        <v>15.2802757351291</v>
      </c>
      <c r="O12" s="37">
        <f t="shared" si="5"/>
        <v>0.223919632695326</v>
      </c>
      <c r="P12" s="19"/>
    </row>
    <row r="13" ht="35" customHeight="1" spans="2:16">
      <c r="B13" s="24" t="s">
        <v>950</v>
      </c>
      <c r="C13" s="10">
        <v>37.216868</v>
      </c>
      <c r="D13" s="10">
        <f>K6</f>
        <v>36.440368</v>
      </c>
      <c r="E13" s="19">
        <v>3</v>
      </c>
      <c r="F13" s="19">
        <v>1</v>
      </c>
      <c r="G13" s="19">
        <v>0.5</v>
      </c>
      <c r="H13" s="19">
        <v>4.01234567901235</v>
      </c>
      <c r="I13" s="19">
        <v>0.01</v>
      </c>
      <c r="J13" s="34"/>
      <c r="K13" s="35">
        <f>(D13+F13+G13)/(1-I13)+H13</f>
        <v>42.3359497194164</v>
      </c>
      <c r="L13" s="36"/>
      <c r="M13" s="19">
        <v>49.42</v>
      </c>
      <c r="N13" s="9">
        <f t="shared" si="4"/>
        <v>7.08405028058361</v>
      </c>
      <c r="O13" s="37">
        <f t="shared" si="5"/>
        <v>0.143343793617637</v>
      </c>
      <c r="P13" s="19"/>
    </row>
    <row r="14" spans="14:14">
      <c r="N14" s="2">
        <f>SUM(N10:N13)</f>
        <v>53.8228461503928</v>
      </c>
    </row>
    <row r="15" spans="13:14">
      <c r="M15" s="38" t="s">
        <v>961</v>
      </c>
      <c r="N15" s="2">
        <v>1.5</v>
      </c>
    </row>
    <row r="16" s="1" customFormat="1" ht="29" customHeight="1" spans="13:14">
      <c r="M16" s="1" t="s">
        <v>962</v>
      </c>
      <c r="N16" s="1">
        <f>N14-N15</f>
        <v>52.3228461503928</v>
      </c>
    </row>
    <row r="17" ht="26" customHeight="1" spans="13:14">
      <c r="M17" s="1" t="s">
        <v>963</v>
      </c>
      <c r="N17" s="1">
        <f>N16*5000</f>
        <v>261614.230751964</v>
      </c>
    </row>
    <row r="18" spans="14:14">
      <c r="N18" s="2">
        <f>N17*12</f>
        <v>3139370.76902357</v>
      </c>
    </row>
  </sheetData>
  <mergeCells count="17">
    <mergeCell ref="D1:G1"/>
    <mergeCell ref="D8:L8"/>
    <mergeCell ref="M8:O8"/>
    <mergeCell ref="K9:L9"/>
    <mergeCell ref="K10:L10"/>
    <mergeCell ref="K11:L11"/>
    <mergeCell ref="K12:L12"/>
    <mergeCell ref="K13:L13"/>
    <mergeCell ref="B1:B2"/>
    <mergeCell ref="I1:I2"/>
    <mergeCell ref="J1:J2"/>
    <mergeCell ref="K1:K2"/>
    <mergeCell ref="M1:M2"/>
    <mergeCell ref="N1:N2"/>
    <mergeCell ref="O1:O2"/>
    <mergeCell ref="P1:P2"/>
    <mergeCell ref="P8:P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Lear China Engineering Center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Cover</vt:lpstr>
      <vt:lpstr>Change Log</vt:lpstr>
      <vt:lpstr>Feature Matrix</vt:lpstr>
      <vt:lpstr>B41V RS Seat Assembly</vt:lpstr>
      <vt:lpstr>B41V RS EBOM</vt:lpstr>
      <vt:lpstr>Sheet1</vt:lpstr>
      <vt:lpstr>B41V RS Color BOM</vt:lpstr>
      <vt:lpstr>汇总 (2)</vt:lpstr>
      <vt:lpstr>汇总-最终版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Lear BOM</dc:title>
  <dc:creator>Lear CEC Standardization Group</dc:creator>
  <cp:lastModifiedBy>吴英格</cp:lastModifiedBy>
  <dcterms:created xsi:type="dcterms:W3CDTF">2007-01-04T09:52:00Z</dcterms:created>
  <cp:lastPrinted>2008-10-17T03:22:00Z</cp:lastPrinted>
  <dcterms:modified xsi:type="dcterms:W3CDTF">2025-07-14T07:28:53Z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963EC0603C6D4AA1B358754E51EEA30A_12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