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ghrc\Documents\WXWork\1688851262543347\Cache\File\2025-07\"/>
    </mc:Choice>
  </mc:AlternateContent>
  <bookViews>
    <workbookView xWindow="0" yWindow="0" windowWidth="22185" windowHeight="9180" activeTab="2"/>
  </bookViews>
  <sheets>
    <sheet name="散装边际贡献汇总表" sheetId="1" r:id="rId1"/>
    <sheet name="工装边际贡献汇总表 " sheetId="3" r:id="rId2"/>
    <sheet name="附加值汇总表" sheetId="2" r:id="rId3"/>
  </sheets>
  <externalReferences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\D" localSheetId="2">#REF!</definedName>
    <definedName name="\D" localSheetId="1">#REF!</definedName>
    <definedName name="\D">#REF!</definedName>
    <definedName name="\P" localSheetId="2">#REF!</definedName>
    <definedName name="\P" localSheetId="1">#REF!</definedName>
    <definedName name="\P">#REF!</definedName>
    <definedName name="__A" localSheetId="2">#REF!</definedName>
    <definedName name="__A" localSheetId="1">#REF!</definedName>
    <definedName name="__A">#REF!</definedName>
    <definedName name="__A03" localSheetId="2">#REF!</definedName>
    <definedName name="__A03" localSheetId="1">#REF!</definedName>
    <definedName name="__A03">#REF!</definedName>
    <definedName name="__A400000" localSheetId="2">#REF!</definedName>
    <definedName name="__A400000" localSheetId="1">#REF!</definedName>
    <definedName name="__A400000">#REF!</definedName>
    <definedName name="__A66000" localSheetId="2">#REF!</definedName>
    <definedName name="__A66000" localSheetId="1">#REF!</definedName>
    <definedName name="__A66000">#REF!</definedName>
    <definedName name="__A66666" localSheetId="2">#REF!</definedName>
    <definedName name="__A66666" localSheetId="1">#REF!</definedName>
    <definedName name="__A66666">#REF!</definedName>
    <definedName name="__A69000" localSheetId="2">#REF!</definedName>
    <definedName name="__A69000" localSheetId="1">#REF!</definedName>
    <definedName name="__A69000">#REF!</definedName>
    <definedName name="__A69999" localSheetId="2">#REF!</definedName>
    <definedName name="__A69999" localSheetId="1">#REF!</definedName>
    <definedName name="__A69999">#REF!</definedName>
    <definedName name="__A70000" localSheetId="2">#REF!</definedName>
    <definedName name="__A70000" localSheetId="1">#REF!</definedName>
    <definedName name="__A70000">#REF!</definedName>
    <definedName name="__A79000" localSheetId="2">#REF!</definedName>
    <definedName name="__A79000" localSheetId="1">#REF!</definedName>
    <definedName name="__A79000">#REF!</definedName>
    <definedName name="__A89999" localSheetId="2">#REF!</definedName>
    <definedName name="__A89999" localSheetId="1">#REF!</definedName>
    <definedName name="__A89999">#REF!</definedName>
    <definedName name="__A99000" localSheetId="2">#REF!</definedName>
    <definedName name="__A99000" localSheetId="1">#REF!</definedName>
    <definedName name="__A99000">#REF!</definedName>
    <definedName name="__B100000" localSheetId="2">#REF!</definedName>
    <definedName name="__B100000" localSheetId="1">#REF!</definedName>
    <definedName name="__B100000">#REF!</definedName>
    <definedName name="__B99999" localSheetId="2">#REF!</definedName>
    <definedName name="__B99999" localSheetId="1">#REF!</definedName>
    <definedName name="__B99999">#REF!</definedName>
    <definedName name="__C65800" localSheetId="2">#REF!</definedName>
    <definedName name="__C65800" localSheetId="1">#REF!</definedName>
    <definedName name="__C65800">#REF!</definedName>
    <definedName name="__C65900" localSheetId="2">#REF!</definedName>
    <definedName name="__C65900" localSheetId="1">#REF!</definedName>
    <definedName name="__C65900">#REF!</definedName>
    <definedName name="__C66000" localSheetId="2">#REF!</definedName>
    <definedName name="__C66000" localSheetId="1">#REF!</definedName>
    <definedName name="__C66000">#REF!</definedName>
    <definedName name="__E80000" localSheetId="2">#REF!</definedName>
    <definedName name="__E80000" localSheetId="1">#REF!</definedName>
    <definedName name="__E80000">#REF!</definedName>
    <definedName name="__mat11" localSheetId="2">#REF!</definedName>
    <definedName name="__mat11" localSheetId="1">#REF!</definedName>
    <definedName name="__mat11">#REF!</definedName>
    <definedName name="__mat28" localSheetId="2">#REF!</definedName>
    <definedName name="__mat28" localSheetId="1">#REF!</definedName>
    <definedName name="__mat28">#REF!</definedName>
    <definedName name="__R" localSheetId="2">#REF!</definedName>
    <definedName name="__R" localSheetId="1">#REF!</definedName>
    <definedName name="__R">#REF!</definedName>
    <definedName name="_A400000" localSheetId="2">#REF!</definedName>
    <definedName name="_A400000" localSheetId="1">#REF!</definedName>
    <definedName name="_A400000">#REF!</definedName>
    <definedName name="_A66000" localSheetId="2">#REF!</definedName>
    <definedName name="_A66000" localSheetId="1">#REF!</definedName>
    <definedName name="_A66000">#REF!</definedName>
    <definedName name="_A66666" localSheetId="2">#REF!</definedName>
    <definedName name="_A66666" localSheetId="1">#REF!</definedName>
    <definedName name="_A66666">#REF!</definedName>
    <definedName name="_A69000" localSheetId="2">#REF!</definedName>
    <definedName name="_A69000" localSheetId="1">#REF!</definedName>
    <definedName name="_A69000">#REF!</definedName>
    <definedName name="_A69999" localSheetId="2">#REF!</definedName>
    <definedName name="_A69999" localSheetId="1">#REF!</definedName>
    <definedName name="_A69999">#REF!</definedName>
    <definedName name="_A70000" localSheetId="2">#REF!</definedName>
    <definedName name="_A70000" localSheetId="1">#REF!</definedName>
    <definedName name="_A70000">#REF!</definedName>
    <definedName name="_A79000" localSheetId="2">#REF!</definedName>
    <definedName name="_A79000" localSheetId="1">#REF!</definedName>
    <definedName name="_A79000">#REF!</definedName>
    <definedName name="_A89999" localSheetId="2">#REF!</definedName>
    <definedName name="_A89999" localSheetId="1">#REF!</definedName>
    <definedName name="_A89999">#REF!</definedName>
    <definedName name="_A99000" localSheetId="2">#REF!</definedName>
    <definedName name="_A99000" localSheetId="1">#REF!</definedName>
    <definedName name="_A99000">#REF!</definedName>
    <definedName name="_ad" localSheetId="2">#REF!</definedName>
    <definedName name="_ad" localSheetId="1">#REF!</definedName>
    <definedName name="_ad">#REF!</definedName>
    <definedName name="_B100000" localSheetId="2">#REF!</definedName>
    <definedName name="_B100000" localSheetId="1">#REF!</definedName>
    <definedName name="_B100000">#REF!</definedName>
    <definedName name="_B99999" localSheetId="2">#REF!</definedName>
    <definedName name="_B99999" localSheetId="1">#REF!</definedName>
    <definedName name="_B99999">#REF!</definedName>
    <definedName name="_C65800" localSheetId="2">#REF!</definedName>
    <definedName name="_C65800" localSheetId="1">#REF!</definedName>
    <definedName name="_C65800">#REF!</definedName>
    <definedName name="_C65900" localSheetId="2">#REF!</definedName>
    <definedName name="_C65900" localSheetId="1">#REF!</definedName>
    <definedName name="_C65900">#REF!</definedName>
    <definedName name="_C66000" localSheetId="2">#REF!</definedName>
    <definedName name="_C66000" localSheetId="1">#REF!</definedName>
    <definedName name="_C66000">#REF!</definedName>
    <definedName name="_CHB027" localSheetId="2">#REF!</definedName>
    <definedName name="_CHB027" localSheetId="1">#REF!</definedName>
    <definedName name="_CHB027">#REF!</definedName>
    <definedName name="_E80000" localSheetId="2">#REF!</definedName>
    <definedName name="_E80000" localSheetId="1">#REF!</definedName>
    <definedName name="_E80000">#REF!</definedName>
    <definedName name="_Fill" localSheetId="2" hidden="1">#REF!</definedName>
    <definedName name="_Fill" localSheetId="1" hidden="1">#REF!</definedName>
    <definedName name="_Fill" hidden="1">#REF!</definedName>
    <definedName name="_xlnm._FilterDatabase" localSheetId="2" hidden="1">附加值汇总表!$A$1:$M$13</definedName>
    <definedName name="_xlnm._FilterDatabase" localSheetId="1" hidden="1">'工装边际贡献汇总表 '!$A$1:$M$13</definedName>
    <definedName name="_xlnm._FilterDatabase" localSheetId="0" hidden="1">散装边际贡献汇总表!$A$1:$M$13</definedName>
    <definedName name="_Key1" localSheetId="2" hidden="1">#REF!</definedName>
    <definedName name="_Key1" localSheetId="1" hidden="1">#REF!</definedName>
    <definedName name="_Key1" hidden="1">#REF!</definedName>
    <definedName name="_mat11" localSheetId="2">#REF!</definedName>
    <definedName name="_mat11" localSheetId="1">#REF!</definedName>
    <definedName name="_mat11">#REF!</definedName>
    <definedName name="_mat28" localSheetId="2">#REF!</definedName>
    <definedName name="_mat28" localSheetId="1">#REF!</definedName>
    <definedName name="_mat28">#REF!</definedName>
    <definedName name="_Order1" hidden="1">255</definedName>
    <definedName name="_R" localSheetId="2">#REF!</definedName>
    <definedName name="_R" localSheetId="1">#REF!</definedName>
    <definedName name="_R">#REF!</definedName>
    <definedName name="_Sort" localSheetId="2" hidden="1">#REF!</definedName>
    <definedName name="_Sort" localSheetId="1" hidden="1">#REF!</definedName>
    <definedName name="_Sort" hidden="1">#REF!</definedName>
    <definedName name="AA">[1]Tabelle2!$A$5:$C$3417</definedName>
    <definedName name="ActiveFlag" localSheetId="2">OFFSET(#REF!,1,0,COUNTA(#REF!),1)</definedName>
    <definedName name="ActiveFlag" localSheetId="1">OFFSET(#REF!,1,0,COUNTA(#REF!),1)</definedName>
    <definedName name="ActiveFlag">OFFSET(#REF!,1,0,COUNTA(#REF!),1)</definedName>
    <definedName name="asdf" localSheetId="2">#REF!</definedName>
    <definedName name="asdf" localSheetId="1">#REF!</definedName>
    <definedName name="asdf">#REF!</definedName>
    <definedName name="ASSUMPTIONS" localSheetId="2">#REF!</definedName>
    <definedName name="ASSUMPTIONS" localSheetId="1">#REF!</definedName>
    <definedName name="ASSUMPTIONS">#REF!</definedName>
    <definedName name="b" localSheetId="2">#REF!</definedName>
    <definedName name="b" localSheetId="1">#REF!</definedName>
    <definedName name="b">#REF!</definedName>
    <definedName name="Bat_adjustment" localSheetId="2">[2]Battery!#REF!</definedName>
    <definedName name="Bat_adjustment" localSheetId="1">[2]Battery!#REF!</definedName>
    <definedName name="Bat_adjustment">[2]Battery!#REF!</definedName>
    <definedName name="Bat_speed" localSheetId="2">[2]Battery!#REF!</definedName>
    <definedName name="Bat_speed" localSheetId="1">[2]Battery!#REF!</definedName>
    <definedName name="Bat_speed">[2]Battery!#REF!</definedName>
    <definedName name="Class" localSheetId="2">[3]Instructions!#REF!</definedName>
    <definedName name="Class" localSheetId="1">[3]Instructions!#REF!</definedName>
    <definedName name="Class">[3]Instructions!#REF!</definedName>
    <definedName name="CNT" localSheetId="2">#REF!</definedName>
    <definedName name="CNT" localSheetId="1">#REF!</definedName>
    <definedName name="CNT">#REF!</definedName>
    <definedName name="COLUMN" localSheetId="2">#REF!</definedName>
    <definedName name="COLUMN" localSheetId="1">#REF!</definedName>
    <definedName name="COLUMN">#REF!</definedName>
    <definedName name="comnp" localSheetId="2">#REF!</definedName>
    <definedName name="comnp" localSheetId="1">#REF!</definedName>
    <definedName name="comnp">#REF!</definedName>
    <definedName name="comp" localSheetId="2">#REF!</definedName>
    <definedName name="comp" localSheetId="1">#REF!</definedName>
    <definedName name="comp">#REF!</definedName>
    <definedName name="comp11" localSheetId="2">#REF!</definedName>
    <definedName name="comp11" localSheetId="1">#REF!</definedName>
    <definedName name="comp11">#REF!</definedName>
    <definedName name="comp28" localSheetId="2">#REF!</definedName>
    <definedName name="comp28" localSheetId="1">#REF!</definedName>
    <definedName name="comp28">#REF!</definedName>
    <definedName name="compcomp" localSheetId="2">#REF!</definedName>
    <definedName name="compcomp" localSheetId="1">#REF!</definedName>
    <definedName name="compcomp">#REF!</definedName>
    <definedName name="Components" localSheetId="2">#REF!</definedName>
    <definedName name="Components" localSheetId="1">#REF!</definedName>
    <definedName name="Components">#REF!</definedName>
    <definedName name="CountryID" localSheetId="2">OFFSET(#REF!,1,0,COUNTA(#REF!),1)</definedName>
    <definedName name="CountryID" localSheetId="1">OFFSET(#REF!,1,0,COUNTA(#REF!),1)</definedName>
    <definedName name="CountryID">OFFSET(#REF!,1,0,COUNTA(#REF!),1)</definedName>
    <definedName name="D" localSheetId="2">#REF!</definedName>
    <definedName name="D" localSheetId="1">#REF!</definedName>
    <definedName name="D">#REF!</definedName>
    <definedName name="dd" localSheetId="2">#REF!</definedName>
    <definedName name="dd" localSheetId="1">#REF!</definedName>
    <definedName name="dd">#REF!</definedName>
    <definedName name="dddd" localSheetId="2">#REF!</definedName>
    <definedName name="dddd" localSheetId="1">#REF!</definedName>
    <definedName name="dddd">#REF!</definedName>
    <definedName name="DETAIL" localSheetId="2">#REF!</definedName>
    <definedName name="DETAIL" localSheetId="1">#REF!</definedName>
    <definedName name="DETAIL">#REF!</definedName>
    <definedName name="DF" localSheetId="2">#REF!</definedName>
    <definedName name="DF" localSheetId="1">#REF!</definedName>
    <definedName name="DF">#REF!</definedName>
    <definedName name="dfg" localSheetId="2">#REF!</definedName>
    <definedName name="dfg" localSheetId="1">#REF!</definedName>
    <definedName name="dfg">#REF!</definedName>
    <definedName name="Entid" localSheetId="2">OFFSET(#REF!,1,0,COUNTA(#REF!),1)</definedName>
    <definedName name="Entid" localSheetId="1">OFFSET(#REF!,1,0,COUNTA(#REF!),1)</definedName>
    <definedName name="Entid">OFFSET(#REF!,1,0,COUNTA(#REF!),1)</definedName>
    <definedName name="FCTemp" localSheetId="2">#REF!</definedName>
    <definedName name="FCTemp" localSheetId="1">#REF!</definedName>
    <definedName name="FCTemp">#REF!</definedName>
    <definedName name="FirstYear" localSheetId="2">#REF!</definedName>
    <definedName name="FirstYear" localSheetId="1">#REF!</definedName>
    <definedName name="FirstYear">#REF!</definedName>
    <definedName name="GH" localSheetId="2">#REF!</definedName>
    <definedName name="GH" localSheetId="1">#REF!</definedName>
    <definedName name="GH">#REF!</definedName>
    <definedName name="GO" localSheetId="2">#REF!</definedName>
    <definedName name="GO" localSheetId="1">#REF!</definedName>
    <definedName name="GO">#REF!</definedName>
    <definedName name="JOEC" localSheetId="2">#REF!</definedName>
    <definedName name="JOEC" localSheetId="1">#REF!</definedName>
    <definedName name="JOEC">#REF!</definedName>
    <definedName name="JOEM" localSheetId="2">#REF!</definedName>
    <definedName name="JOEM" localSheetId="1">#REF!</definedName>
    <definedName name="JOEM">#REF!</definedName>
    <definedName name="labor" localSheetId="2">#REF!</definedName>
    <definedName name="labor" localSheetId="1">#REF!</definedName>
    <definedName name="labor">#REF!</definedName>
    <definedName name="M" localSheetId="2">#REF!</definedName>
    <definedName name="M" localSheetId="1">#REF!</definedName>
    <definedName name="M">#REF!</definedName>
    <definedName name="machine_rates" localSheetId="2">#REF!</definedName>
    <definedName name="machine_rates" localSheetId="1">#REF!</definedName>
    <definedName name="machine_rates">#REF!</definedName>
    <definedName name="MACRS" localSheetId="2">#REF!</definedName>
    <definedName name="MACRS" localSheetId="1">#REF!</definedName>
    <definedName name="MACRS">#REF!</definedName>
    <definedName name="mat" localSheetId="2">#REF!</definedName>
    <definedName name="mat" localSheetId="1">#REF!</definedName>
    <definedName name="mat">#REF!</definedName>
    <definedName name="Material" localSheetId="2">#REF!</definedName>
    <definedName name="Material" localSheetId="1">#REF!</definedName>
    <definedName name="Material">#REF!</definedName>
    <definedName name="matmat" localSheetId="2">#REF!</definedName>
    <definedName name="matmat" localSheetId="1">#REF!</definedName>
    <definedName name="matmat">#REF!</definedName>
    <definedName name="N" localSheetId="2">#REF!</definedName>
    <definedName name="N" localSheetId="1">#REF!</definedName>
    <definedName name="N">#REF!</definedName>
    <definedName name="Pcprice">'[4]Piece Cost'!$N$40</definedName>
    <definedName name="Pcprice2">'[5]Piece Cost'!$N$42</definedName>
    <definedName name="PermTemp" localSheetId="2">#REF!</definedName>
    <definedName name="PermTemp" localSheetId="1">#REF!</definedName>
    <definedName name="PermTemp">#REF!</definedName>
    <definedName name="PROMPT1">[6]Summary!$E$14:$E$14</definedName>
    <definedName name="prtD2" localSheetId="2">#REF!</definedName>
    <definedName name="prtD2" localSheetId="1">#REF!</definedName>
    <definedName name="prtD2">#REF!</definedName>
    <definedName name="prtD3" localSheetId="2">#REF!</definedName>
    <definedName name="prtD3" localSheetId="1">#REF!</definedName>
    <definedName name="prtD3">#REF!</definedName>
    <definedName name="prtD4" localSheetId="2">#REF!</definedName>
    <definedName name="prtD4" localSheetId="1">#REF!</definedName>
    <definedName name="prtD4">#REF!</definedName>
    <definedName name="prtD5" localSheetId="2">#REF!</definedName>
    <definedName name="prtD5" localSheetId="1">#REF!</definedName>
    <definedName name="prtD5">#REF!</definedName>
    <definedName name="prtD6" localSheetId="2">#REF!</definedName>
    <definedName name="prtD6" localSheetId="1">#REF!</definedName>
    <definedName name="prtD6">#REF!</definedName>
    <definedName name="prtD7" localSheetId="2">#REF!</definedName>
    <definedName name="prtD7" localSheetId="1">#REF!</definedName>
    <definedName name="prtD7">#REF!</definedName>
    <definedName name="prtD8" localSheetId="2">#REF!</definedName>
    <definedName name="prtD8" localSheetId="1">#REF!</definedName>
    <definedName name="prtD8">#REF!</definedName>
    <definedName name="prtD9" localSheetId="2">#REF!</definedName>
    <definedName name="prtD9" localSheetId="1">#REF!</definedName>
    <definedName name="prtD9">#REF!</definedName>
    <definedName name="QQQ" localSheetId="2">#REF!</definedName>
    <definedName name="QQQ" localSheetId="1">#REF!</definedName>
    <definedName name="QQQ">#REF!</definedName>
    <definedName name="Recorder" localSheetId="2">#REF!</definedName>
    <definedName name="Recorder" localSheetId="1">#REF!</definedName>
    <definedName name="Recorder">#REF!</definedName>
    <definedName name="Responsibility" localSheetId="2">[3]Instructions!#REF!</definedName>
    <definedName name="Responsibility" localSheetId="1">[3]Instructions!#REF!</definedName>
    <definedName name="Responsibility">[3]Instructions!#REF!</definedName>
    <definedName name="RYG" localSheetId="2">[3]Instructions!#REF!</definedName>
    <definedName name="RYG" localSheetId="1">[3]Instructions!#REF!</definedName>
    <definedName name="RYG">[3]Instructions!#REF!</definedName>
    <definedName name="sd" localSheetId="2">#REF!</definedName>
    <definedName name="sd" localSheetId="1">#REF!</definedName>
    <definedName name="sd">#REF!</definedName>
    <definedName name="SecondYear" localSheetId="2">#REF!</definedName>
    <definedName name="SecondYear" localSheetId="1">#REF!</definedName>
    <definedName name="SecondYear">#REF!</definedName>
    <definedName name="Severity_Rankings" localSheetId="2">[3]Instructions!#REF!</definedName>
    <definedName name="Severity_Rankings" localSheetId="1">[3]Instructions!#REF!</definedName>
    <definedName name="Severity_Rankings">[3]Instructions!#REF!</definedName>
    <definedName name="Spdofwldrob" localSheetId="2">#REF!</definedName>
    <definedName name="Spdofwldrob" localSheetId="1">#REF!</definedName>
    <definedName name="Spdofwldrob">#REF!</definedName>
    <definedName name="SUMMARY" localSheetId="2">#REF!</definedName>
    <definedName name="SUMMARY" localSheetId="1">#REF!</definedName>
    <definedName name="SUMMARY">#REF!</definedName>
    <definedName name="TABLE" localSheetId="2">#REF!</definedName>
    <definedName name="TABLE" localSheetId="1">#REF!</definedName>
    <definedName name="TABLE">#REF!</definedName>
    <definedName name="TABLE3" localSheetId="2">#REF!</definedName>
    <definedName name="TABLE3" localSheetId="1">#REF!</definedName>
    <definedName name="TABLE3">#REF!</definedName>
    <definedName name="TAX_LIFE_LOOKUP" localSheetId="2">#REF!</definedName>
    <definedName name="TAX_LIFE_LOOKUP" localSheetId="1">#REF!</definedName>
    <definedName name="TAX_LIFE_LOOKUP">#REF!</definedName>
    <definedName name="TAX_TABLE" localSheetId="2">#REF!</definedName>
    <definedName name="TAX_TABLE" localSheetId="1">#REF!</definedName>
    <definedName name="TAX_TABLE">#REF!</definedName>
    <definedName name="Test" localSheetId="2">#REF!</definedName>
    <definedName name="Test" localSheetId="1">#REF!</definedName>
    <definedName name="Test">#REF!</definedName>
    <definedName name="Titems" localSheetId="2">#REF!</definedName>
    <definedName name="Titems" localSheetId="1">#REF!</definedName>
    <definedName name="Titems">#REF!</definedName>
    <definedName name="Toolprice">'[4]Tool Cost'!$L$28</definedName>
    <definedName name="TOT" localSheetId="2">#REF!</definedName>
    <definedName name="TOT" localSheetId="1">#REF!</definedName>
    <definedName name="TOT">#REF!</definedName>
    <definedName name="USTemp" localSheetId="2">#REF!</definedName>
    <definedName name="USTemp" localSheetId="1">#REF!</definedName>
    <definedName name="USTemp">#REF!</definedName>
    <definedName name="v" localSheetId="2">#REF!</definedName>
    <definedName name="v" localSheetId="1">#REF!</definedName>
    <definedName name="v">#REF!</definedName>
    <definedName name="wqe" localSheetId="2" hidden="1">#REF!</definedName>
    <definedName name="wqe" localSheetId="1" hidden="1">#REF!</definedName>
    <definedName name="wqe" hidden="1">#REF!</definedName>
    <definedName name="X">[6]Sheet1!$K$8:$O$37</definedName>
    <definedName name="year" localSheetId="2">#REF!</definedName>
    <definedName name="year" localSheetId="1">#REF!</definedName>
    <definedName name="year">#REF!</definedName>
    <definedName name="Z" localSheetId="2">#REF!</definedName>
    <definedName name="Z" localSheetId="1">#REF!</definedName>
    <definedName name="Z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3" l="1"/>
  <c r="E9" i="3" s="1"/>
  <c r="G9" i="3" s="1"/>
  <c r="H9" i="3" s="1"/>
  <c r="E6" i="3"/>
  <c r="E4" i="3"/>
  <c r="E2" i="3"/>
  <c r="F14" i="3"/>
  <c r="E12" i="3"/>
  <c r="G12" i="3" s="1"/>
  <c r="H12" i="3" s="1"/>
  <c r="E10" i="3"/>
  <c r="G10" i="3" s="1"/>
  <c r="H10" i="3" s="1"/>
  <c r="E8" i="3"/>
  <c r="G8" i="3" s="1"/>
  <c r="H8" i="3" s="1"/>
  <c r="G7" i="3"/>
  <c r="H7" i="3" s="1"/>
  <c r="G6" i="3"/>
  <c r="H6" i="3" s="1"/>
  <c r="E5" i="3"/>
  <c r="G5" i="3" s="1"/>
  <c r="H5" i="3" s="1"/>
  <c r="G4" i="3"/>
  <c r="H4" i="3" s="1"/>
  <c r="E3" i="3"/>
  <c r="G3" i="3" s="1"/>
  <c r="H3" i="3" s="1"/>
  <c r="H2" i="3"/>
  <c r="G2" i="3"/>
  <c r="E11" i="3" l="1"/>
  <c r="G11" i="3" s="1"/>
  <c r="H11" i="3" s="1"/>
  <c r="E13" i="3"/>
  <c r="G13" i="3" s="1"/>
  <c r="H13" i="3" s="1"/>
  <c r="F14" i="2"/>
  <c r="E12" i="2"/>
  <c r="G12" i="2" s="1"/>
  <c r="H12" i="2" s="1"/>
  <c r="E10" i="2"/>
  <c r="G10" i="2" s="1"/>
  <c r="H10" i="2" s="1"/>
  <c r="E9" i="2"/>
  <c r="G9" i="2" s="1"/>
  <c r="H9" i="2" s="1"/>
  <c r="E8" i="2"/>
  <c r="G8" i="2" s="1"/>
  <c r="H8" i="2" s="1"/>
  <c r="G7" i="2"/>
  <c r="H7" i="2" s="1"/>
  <c r="G6" i="2"/>
  <c r="H6" i="2" s="1"/>
  <c r="E5" i="2"/>
  <c r="G5" i="2" s="1"/>
  <c r="H5" i="2" s="1"/>
  <c r="G4" i="2"/>
  <c r="H4" i="2" s="1"/>
  <c r="E3" i="2"/>
  <c r="G2" i="2"/>
  <c r="H2" i="2" s="1"/>
  <c r="F14" i="1"/>
  <c r="E14" i="3" l="1"/>
  <c r="G14" i="3" s="1"/>
  <c r="H14" i="3" s="1"/>
  <c r="E11" i="2"/>
  <c r="G11" i="2" s="1"/>
  <c r="H11" i="2" s="1"/>
  <c r="E13" i="2"/>
  <c r="G13" i="2" s="1"/>
  <c r="H13" i="2" s="1"/>
  <c r="G3" i="2"/>
  <c r="H3" i="2" s="1"/>
  <c r="E14" i="2" l="1"/>
  <c r="G14" i="2" s="1"/>
  <c r="H14" i="2" s="1"/>
  <c r="E12" i="1" l="1"/>
  <c r="E13" i="1" s="1"/>
  <c r="G13" i="1" s="1"/>
  <c r="H13" i="1" s="1"/>
  <c r="E10" i="1"/>
  <c r="E11" i="1" s="1"/>
  <c r="G11" i="1" s="1"/>
  <c r="H11" i="1" s="1"/>
  <c r="E9" i="1"/>
  <c r="G9" i="1" s="1"/>
  <c r="H9" i="1" s="1"/>
  <c r="E8" i="1"/>
  <c r="G8" i="1" s="1"/>
  <c r="H8" i="1" s="1"/>
  <c r="G7" i="1"/>
  <c r="H7" i="1" s="1"/>
  <c r="G6" i="1"/>
  <c r="H6" i="1" s="1"/>
  <c r="E5" i="1"/>
  <c r="G5" i="1" s="1"/>
  <c r="H5" i="1" s="1"/>
  <c r="G4" i="1"/>
  <c r="H4" i="1" s="1"/>
  <c r="E3" i="1"/>
  <c r="G2" i="1"/>
  <c r="H2" i="1" s="1"/>
  <c r="G12" i="1" l="1"/>
  <c r="H12" i="1" s="1"/>
  <c r="E14" i="1"/>
  <c r="G14" i="1" s="1"/>
  <c r="H14" i="1" s="1"/>
  <c r="G10" i="1"/>
  <c r="H10" i="1" s="1"/>
  <c r="G3" i="1"/>
  <c r="H3" i="1" s="1"/>
</calcChain>
</file>

<file path=xl/sharedStrings.xml><?xml version="1.0" encoding="utf-8"?>
<sst xmlns="http://schemas.openxmlformats.org/spreadsheetml/2006/main" count="147" uniqueCount="44">
  <si>
    <t>编码</t>
  </si>
  <si>
    <t>零件号</t>
  </si>
  <si>
    <t>产品名称</t>
  </si>
  <si>
    <t>备注</t>
  </si>
  <si>
    <t>李尔售价</t>
  </si>
  <si>
    <t>BLB410613002 NCLR</t>
  </si>
  <si>
    <t>60%座垫发泡总成</t>
  </si>
  <si>
    <t>BLB410613022 NCLR</t>
  </si>
  <si>
    <t>60%座垫发泡总成SBR</t>
  </si>
  <si>
    <t>BLB410613001 NCLR</t>
  </si>
  <si>
    <t>40%座垫发泡总成</t>
  </si>
  <si>
    <t>BLB410613021 NCLR</t>
  </si>
  <si>
    <t>40%座垫发泡总成SBR</t>
  </si>
  <si>
    <t>BLB410513002 NCLR</t>
  </si>
  <si>
    <t>60%靠背发泡总成-带扶手</t>
  </si>
  <si>
    <t>BLB410513001 NCLR</t>
  </si>
  <si>
    <t>40%靠背发泡总成</t>
  </si>
  <si>
    <t>BLB410513022 NCLR</t>
  </si>
  <si>
    <t>60%靠背发泡总成-通风</t>
  </si>
  <si>
    <t>国际通风版</t>
  </si>
  <si>
    <t>通风舒适棉较无通风每个增加1元</t>
  </si>
  <si>
    <t>BLB410513026 NCLR</t>
  </si>
  <si>
    <t>40%靠背发泡总成_通风</t>
  </si>
  <si>
    <t>BLB410613023 NCLR</t>
  </si>
  <si>
    <t>60%座垫发泡总成_通风无SBR</t>
  </si>
  <si>
    <t>BLB410613034 NCLR</t>
  </si>
  <si>
    <t>60%座垫发泡总成_通风+SBR</t>
  </si>
  <si>
    <t>BLB410613029 NCLR</t>
  </si>
  <si>
    <t>40%座垫发泡总成_通风无SBR</t>
  </si>
  <si>
    <t>BLB410613033 NCLR</t>
  </si>
  <si>
    <t>40%座垫发泡总成_通风+SBR</t>
  </si>
  <si>
    <t>变动成本（散装）</t>
    <phoneticPr fontId="4" type="noConversion"/>
  </si>
  <si>
    <t>边际贡献</t>
    <phoneticPr fontId="4" type="noConversion"/>
  </si>
  <si>
    <t>边际贡献率</t>
    <phoneticPr fontId="4" type="noConversion"/>
  </si>
  <si>
    <r>
      <t xml:space="preserve">2个SBR   </t>
    </r>
    <r>
      <rPr>
        <sz val="12"/>
        <rFont val="宋体"/>
        <family val="3"/>
        <charset val="134"/>
      </rPr>
      <t>18</t>
    </r>
    <r>
      <rPr>
        <sz val="12"/>
        <rFont val="宋体"/>
        <family val="3"/>
        <charset val="134"/>
      </rPr>
      <t>元</t>
    </r>
    <phoneticPr fontId="4" type="noConversion"/>
  </si>
  <si>
    <r>
      <t>1个SBR    9</t>
    </r>
    <r>
      <rPr>
        <sz val="12"/>
        <rFont val="宋体"/>
        <family val="3"/>
        <charset val="134"/>
      </rPr>
      <t>元</t>
    </r>
    <phoneticPr fontId="4" type="noConversion"/>
  </si>
  <si>
    <t>产</t>
    <phoneticPr fontId="4" type="noConversion"/>
  </si>
  <si>
    <t>品</t>
    <phoneticPr fontId="4" type="noConversion"/>
  </si>
  <si>
    <t>组</t>
    <phoneticPr fontId="4" type="noConversion"/>
  </si>
  <si>
    <t>合</t>
    <phoneticPr fontId="4" type="noConversion"/>
  </si>
  <si>
    <t>合计/单台合计</t>
    <phoneticPr fontId="4" type="noConversion"/>
  </si>
  <si>
    <t>附加值</t>
    <phoneticPr fontId="4" type="noConversion"/>
  </si>
  <si>
    <t>附加值率</t>
    <phoneticPr fontId="4" type="noConversion"/>
  </si>
  <si>
    <t>原材料成本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</si>
</sst>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76" formatCode="[$$-409]#,##0.00"/>
    <numFmt numFmtId="177" formatCode="[$-409]mmmm\ d\,\ yyyy;@"/>
    <numFmt numFmtId="178" formatCode="[$$-409]#,##0.00;\-[$$-409]#,##0.00"/>
  </numFmts>
  <fonts count="5" x14ac:knownFonts="1">
    <font>
      <sz val="12"/>
      <name val="宋体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10"/>
      <color indexed="10"/>
      <name val="Arial"/>
      <family val="2"/>
    </font>
    <font>
      <sz val="9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176" fontId="0" fillId="0" borderId="0"/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7" fontId="2" fillId="0" borderId="0"/>
    <xf numFmtId="177" fontId="3" fillId="0" borderId="1" applyNumberFormat="0" applyFill="0" applyBorder="0" applyAlignment="0" applyProtection="0">
      <alignment vertical="center"/>
    </xf>
  </cellStyleXfs>
  <cellXfs count="20">
    <xf numFmtId="176" fontId="0" fillId="0" borderId="0" xfId="0"/>
    <xf numFmtId="176" fontId="0" fillId="0" borderId="0" xfId="0" applyAlignment="1">
      <alignment horizontal="center" vertical="center"/>
    </xf>
    <xf numFmtId="0" fontId="0" fillId="0" borderId="0" xfId="0" applyNumberFormat="1" applyAlignment="1">
      <alignment vertical="center"/>
    </xf>
    <xf numFmtId="176" fontId="0" fillId="0" borderId="0" xfId="0" applyAlignment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Border="1" applyAlignment="1">
      <alignment horizontal="center" vertical="center"/>
    </xf>
    <xf numFmtId="178" fontId="0" fillId="0" borderId="1" xfId="0" applyNumberFormat="1" applyBorder="1" applyAlignment="1">
      <alignment vertical="center"/>
    </xf>
    <xf numFmtId="176" fontId="0" fillId="0" borderId="1" xfId="0" applyBorder="1" applyAlignment="1">
      <alignment vertical="center"/>
    </xf>
    <xf numFmtId="10" fontId="0" fillId="0" borderId="1" xfId="2" applyNumberFormat="1" applyFont="1" applyBorder="1" applyAlignment="1">
      <alignment vertical="center"/>
    </xf>
    <xf numFmtId="43" fontId="0" fillId="0" borderId="1" xfId="1" applyFont="1" applyBorder="1" applyAlignment="1">
      <alignment horizontal="center" vertical="center"/>
    </xf>
    <xf numFmtId="43" fontId="0" fillId="0" borderId="1" xfId="1" applyFont="1" applyBorder="1" applyAlignment="1">
      <alignment vertical="center"/>
    </xf>
    <xf numFmtId="43" fontId="0" fillId="0" borderId="0" xfId="1" applyFont="1" applyAlignment="1">
      <alignment vertical="center"/>
    </xf>
    <xf numFmtId="43" fontId="2" fillId="0" borderId="1" xfId="1" applyFont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0" xfId="0" applyFont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0" fillId="0" borderId="1" xfId="0" applyNumberFormat="1" applyBorder="1" applyAlignment="1">
      <alignment vertical="center"/>
    </xf>
    <xf numFmtId="176" fontId="2" fillId="0" borderId="1" xfId="0" applyFont="1" applyBorder="1" applyAlignment="1">
      <alignment vertical="center"/>
    </xf>
    <xf numFmtId="43" fontId="0" fillId="2" borderId="1" xfId="1" applyFont="1" applyFill="1" applyBorder="1" applyAlignment="1">
      <alignment vertical="center"/>
    </xf>
  </cellXfs>
  <cellStyles count="5">
    <cellStyle name="BOM_Level_0 2 2 2" xfId="4"/>
    <cellStyle name="Normal 8 2" xfId="3"/>
    <cellStyle name="百分比" xfId="2" builtinId="5"/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4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2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14</xdr:row>
      <xdr:rowOff>107157</xdr:rowOff>
    </xdr:from>
    <xdr:to>
      <xdr:col>8</xdr:col>
      <xdr:colOff>440894</xdr:colOff>
      <xdr:row>29</xdr:row>
      <xdr:rowOff>71437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38813"/>
          <a:ext cx="8632394" cy="264318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14</xdr:row>
      <xdr:rowOff>107157</xdr:rowOff>
    </xdr:from>
    <xdr:to>
      <xdr:col>8</xdr:col>
      <xdr:colOff>440894</xdr:colOff>
      <xdr:row>29</xdr:row>
      <xdr:rowOff>71437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07857"/>
          <a:ext cx="8641919" cy="26789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141361</xdr:colOff>
      <xdr:row>14</xdr:row>
      <xdr:rowOff>83343</xdr:rowOff>
    </xdr:from>
    <xdr:to>
      <xdr:col>8</xdr:col>
      <xdr:colOff>475099</xdr:colOff>
      <xdr:row>29</xdr:row>
      <xdr:rowOff>47623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1361" y="5714999"/>
          <a:ext cx="8632394" cy="264318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Documents%20and%20Settings\SXu01\Local%20Settings\Temporary%20Internet%20Files\Content.Outlook\SZVB9UH7\SEAT_numbers%20(2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DGoff%20dfmea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CTC-FS01\Engineering%20Project\JMC\X8\ECR&amp;ECN\ECR%20Document\X8-2008-005\LCEC_DPM5.2%20F5%20-%20DFMEA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365HAND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sha-vnx01\nasvol01\WINUSERS\BRAD\MSOFFICE\EXCEL\TGMT25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67634BF\ProTec%20Plus%20--%20Costed%20BOM%20--%202005%200801%200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elle1"/>
      <sheetName val="Tabelle2"/>
      <sheetName val="Tabelle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V000"/>
      <sheetName val="Instructions"/>
      <sheetName val="Index-function"/>
      <sheetName val="Interior"/>
      <sheetName val="Seat"/>
      <sheetName val="Electronics"/>
      <sheetName val="Battery"/>
      <sheetName val="Causes"/>
      <sheetName val="Control"/>
      <sheetName val="PFMEA"/>
      <sheetName val="Revis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FMEA High RPN"/>
      <sheetName val="Revision History"/>
      <sheetName val="Instructions"/>
      <sheetName val="DFMEA Safety"/>
      <sheetName val="DFMEA Packaging"/>
      <sheetName val="DFMEA Service"/>
      <sheetName val="DFMEA Function"/>
      <sheetName val="DFMEA BSR"/>
      <sheetName val="DFMEA Appearance"/>
      <sheetName val="DFMEA Assembly"/>
      <sheetName val="DFMEA Comfort"/>
      <sheetName val="RPNseverity"/>
      <sheetName val="DFMEA Ergonomics"/>
      <sheetName val="DFMEA TRW.FMC"/>
      <sheetName val="PFMEA"/>
      <sheetName val="Summary"/>
      <sheetName val="MISC"/>
      <sheetName val="CHECK"/>
      <sheetName val="SVC2"/>
      <sheetName val="분석ma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Detail"/>
      <sheetName val="Piece Cost"/>
      <sheetName val="Tool Cost"/>
      <sheetName val="Constant"/>
      <sheetName val="Instructions"/>
      <sheetName val="365HAND"/>
      <sheetName val="Vendor Receivable"/>
      <sheetName val="Balance Sht"/>
      <sheetName val="Grille Q3P Organe"/>
      <sheetName val="Baseline"/>
      <sheetName val="Auto Sales"/>
      <sheetName val="U%"/>
      <sheetName val="Analyst"/>
      <sheetName val="Inputs and Data"/>
      <sheetName val="scorecard-NA"/>
      <sheetName val="Synthesis"/>
      <sheetName val="Cost Reduction Programs"/>
      <sheetName val="ERP 7_06"/>
      <sheetName val="253241"/>
      <sheetName val="Mapping"/>
      <sheetName val="98上契約"/>
      <sheetName val="MOTO"/>
      <sheetName val="Labels"/>
      <sheetName val="Input"/>
      <sheetName val="Macro1"/>
      <sheetName val="Tables"/>
      <sheetName val="plant data - $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PRICE"/>
      <sheetName val="Part Detail"/>
      <sheetName val="Piece Cost"/>
      <sheetName val="Constant"/>
      <sheetName val="Tool Cost"/>
      <sheetName val="Synthése vente"/>
      <sheetName val="R&amp;D"/>
      <sheetName val="ECO-5P100A"/>
      <sheetName val="Summary"/>
      <sheetName val="Sheet1"/>
      <sheetName val="Base Data"/>
      <sheetName val="Vehicles"/>
      <sheetName val="scorecard-NA"/>
      <sheetName val="Cost Reduction Programs"/>
      <sheetName val="TGMT250"/>
      <sheetName val="ERP 7_06"/>
      <sheetName val="253241"/>
      <sheetName val="98上契約"/>
      <sheetName val="MOTO"/>
      <sheetName val="현금및현금등가물"/>
      <sheetName val="Jobs"/>
      <sheetName val="Labor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heet1"/>
      <sheetName val="Base Lum"/>
      <sheetName val="Add'l Lum "/>
      <sheetName val="Add'l Frame"/>
      <sheetName val="Weld"/>
      <sheetName val="Precios Bumpchart"/>
    </sheet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80" zoomScaleNormal="80" workbookViewId="0">
      <selection activeCell="N18" sqref="N18"/>
    </sheetView>
  </sheetViews>
  <sheetFormatPr defaultColWidth="9" defaultRowHeight="14.25" x14ac:dyDescent="0.15"/>
  <cols>
    <col min="1" max="1" width="6" style="2" customWidth="1"/>
    <col min="2" max="2" width="20.875" style="3" customWidth="1"/>
    <col min="3" max="3" width="25.875" style="3" customWidth="1"/>
    <col min="4" max="4" width="10.625" style="3" customWidth="1"/>
    <col min="5" max="6" width="11.625" style="11" customWidth="1"/>
    <col min="7" max="7" width="11.25" style="11" customWidth="1"/>
    <col min="8" max="8" width="11" style="3" customWidth="1"/>
    <col min="9" max="9" width="29.625" style="3" customWidth="1"/>
    <col min="10" max="13" width="4.25" style="2" customWidth="1"/>
    <col min="14" max="16384" width="9" style="3"/>
  </cols>
  <sheetData>
    <row r="1" spans="1:13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31</v>
      </c>
      <c r="F1" s="9" t="s">
        <v>4</v>
      </c>
      <c r="G1" s="12" t="s">
        <v>32</v>
      </c>
      <c r="H1" s="14" t="s">
        <v>33</v>
      </c>
      <c r="J1" s="16" t="s">
        <v>36</v>
      </c>
      <c r="K1" s="16" t="s">
        <v>37</v>
      </c>
      <c r="L1" s="16" t="s">
        <v>38</v>
      </c>
      <c r="M1" s="16" t="s">
        <v>39</v>
      </c>
    </row>
    <row r="2" spans="1:13" ht="30.75" customHeight="1" x14ac:dyDescent="0.15">
      <c r="A2" s="4">
        <v>1</v>
      </c>
      <c r="B2" s="6" t="s">
        <v>5</v>
      </c>
      <c r="C2" s="7" t="s">
        <v>6</v>
      </c>
      <c r="D2" s="7"/>
      <c r="E2" s="19">
        <v>56.528691717171696</v>
      </c>
      <c r="F2" s="10">
        <v>68.239999999999995</v>
      </c>
      <c r="G2" s="10">
        <f t="shared" ref="G2:G7" si="0">F2-E2</f>
        <v>11.711308282828298</v>
      </c>
      <c r="H2" s="8">
        <f>G2/F2</f>
        <v>0.17161940625481095</v>
      </c>
      <c r="J2" s="2">
        <v>1</v>
      </c>
    </row>
    <row r="3" spans="1:13" ht="30.75" customHeight="1" x14ac:dyDescent="0.15">
      <c r="A3" s="4">
        <v>2</v>
      </c>
      <c r="B3" s="6" t="s">
        <v>7</v>
      </c>
      <c r="C3" s="7" t="s">
        <v>8</v>
      </c>
      <c r="D3" s="7"/>
      <c r="E3" s="10">
        <f>E2+18</f>
        <v>74.528691717171696</v>
      </c>
      <c r="F3" s="10">
        <v>86.43</v>
      </c>
      <c r="G3" s="10">
        <f t="shared" si="0"/>
        <v>11.90130828282831</v>
      </c>
      <c r="H3" s="8">
        <f t="shared" ref="H3:H13" si="1">G3/F3</f>
        <v>0.13769881155650016</v>
      </c>
      <c r="I3" s="15" t="s">
        <v>34</v>
      </c>
      <c r="K3" s="2">
        <v>1</v>
      </c>
    </row>
    <row r="4" spans="1:13" ht="30.75" customHeight="1" x14ac:dyDescent="0.15">
      <c r="A4" s="4">
        <v>3</v>
      </c>
      <c r="B4" s="6" t="s">
        <v>9</v>
      </c>
      <c r="C4" s="7" t="s">
        <v>10</v>
      </c>
      <c r="D4" s="7"/>
      <c r="E4" s="19">
        <v>45.420371717171697</v>
      </c>
      <c r="F4" s="10">
        <v>49.42</v>
      </c>
      <c r="G4" s="10">
        <f t="shared" si="0"/>
        <v>3.9996282828283043</v>
      </c>
      <c r="H4" s="8">
        <f t="shared" si="1"/>
        <v>8.0931369543267989E-2</v>
      </c>
      <c r="J4" s="2">
        <v>1</v>
      </c>
    </row>
    <row r="5" spans="1:13" ht="30.75" customHeight="1" x14ac:dyDescent="0.15">
      <c r="A5" s="4">
        <v>4</v>
      </c>
      <c r="B5" s="6" t="s">
        <v>11</v>
      </c>
      <c r="C5" s="7" t="s">
        <v>12</v>
      </c>
      <c r="D5" s="7"/>
      <c r="E5" s="10">
        <f>E4+9</f>
        <v>54.420371717171697</v>
      </c>
      <c r="F5" s="10">
        <v>58.49</v>
      </c>
      <c r="G5" s="10">
        <f t="shared" si="0"/>
        <v>4.0696282828283046</v>
      </c>
      <c r="H5" s="8">
        <f t="shared" si="1"/>
        <v>6.9578189140507854E-2</v>
      </c>
      <c r="I5" s="15" t="s">
        <v>35</v>
      </c>
      <c r="K5" s="2">
        <v>1</v>
      </c>
    </row>
    <row r="6" spans="1:13" ht="30.75" customHeight="1" x14ac:dyDescent="0.15">
      <c r="A6" s="4">
        <v>5</v>
      </c>
      <c r="B6" s="6" t="s">
        <v>13</v>
      </c>
      <c r="C6" s="7" t="s">
        <v>14</v>
      </c>
      <c r="D6" s="7"/>
      <c r="E6" s="19">
        <v>44.724286060606097</v>
      </c>
      <c r="F6" s="10">
        <v>60.95</v>
      </c>
      <c r="G6" s="10">
        <f t="shared" si="0"/>
        <v>16.225713939393906</v>
      </c>
      <c r="H6" s="8">
        <f t="shared" si="1"/>
        <v>0.26621351828373924</v>
      </c>
      <c r="J6" s="2">
        <v>1</v>
      </c>
      <c r="K6" s="2">
        <v>1</v>
      </c>
    </row>
    <row r="7" spans="1:13" ht="30.75" customHeight="1" x14ac:dyDescent="0.15">
      <c r="A7" s="4">
        <v>6</v>
      </c>
      <c r="B7" s="6" t="s">
        <v>15</v>
      </c>
      <c r="C7" s="7" t="s">
        <v>16</v>
      </c>
      <c r="D7" s="7"/>
      <c r="E7" s="19">
        <v>36.286621414141401</v>
      </c>
      <c r="F7" s="10">
        <v>51.85</v>
      </c>
      <c r="G7" s="10">
        <f t="shared" si="0"/>
        <v>15.563378585858601</v>
      </c>
      <c r="H7" s="8">
        <f t="shared" si="1"/>
        <v>0.30016159278415816</v>
      </c>
      <c r="J7" s="2">
        <v>1</v>
      </c>
      <c r="K7" s="2">
        <v>1</v>
      </c>
    </row>
    <row r="8" spans="1:13" ht="30.75" customHeight="1" x14ac:dyDescent="0.15">
      <c r="A8" s="4">
        <v>7</v>
      </c>
      <c r="B8" s="6" t="s">
        <v>17</v>
      </c>
      <c r="C8" s="7" t="s">
        <v>18</v>
      </c>
      <c r="D8" s="7" t="s">
        <v>19</v>
      </c>
      <c r="E8" s="10">
        <f>E6+4</f>
        <v>48.724286060606097</v>
      </c>
      <c r="F8" s="10">
        <v>70.2</v>
      </c>
      <c r="G8" s="10">
        <f t="shared" ref="G8:G13" si="2">F8-E8</f>
        <v>21.475713939393906</v>
      </c>
      <c r="H8" s="8">
        <f t="shared" si="1"/>
        <v>0.30592185098851715</v>
      </c>
      <c r="I8" s="3" t="s">
        <v>20</v>
      </c>
      <c r="L8" s="2">
        <v>1</v>
      </c>
      <c r="M8" s="2">
        <v>1</v>
      </c>
    </row>
    <row r="9" spans="1:13" ht="30.75" customHeight="1" x14ac:dyDescent="0.15">
      <c r="A9" s="4">
        <v>8</v>
      </c>
      <c r="B9" s="6" t="s">
        <v>21</v>
      </c>
      <c r="C9" s="7" t="s">
        <v>22</v>
      </c>
      <c r="D9" s="7" t="s">
        <v>19</v>
      </c>
      <c r="E9" s="10">
        <f>E7+4</f>
        <v>40.286621414141401</v>
      </c>
      <c r="F9" s="10">
        <v>60.92</v>
      </c>
      <c r="G9" s="10">
        <f t="shared" si="2"/>
        <v>20.633378585858601</v>
      </c>
      <c r="H9" s="8">
        <f t="shared" si="1"/>
        <v>0.33869629983352922</v>
      </c>
      <c r="I9" s="3" t="s">
        <v>20</v>
      </c>
      <c r="L9" s="2">
        <v>1</v>
      </c>
      <c r="M9" s="2">
        <v>1</v>
      </c>
    </row>
    <row r="10" spans="1:13" ht="30.75" customHeight="1" x14ac:dyDescent="0.15">
      <c r="A10" s="4">
        <v>9</v>
      </c>
      <c r="B10" s="6" t="s">
        <v>23</v>
      </c>
      <c r="C10" s="7" t="s">
        <v>24</v>
      </c>
      <c r="D10" s="7" t="s">
        <v>19</v>
      </c>
      <c r="E10" s="10">
        <f>E2+4</f>
        <v>60.528691717171696</v>
      </c>
      <c r="F10" s="10">
        <v>74.099999999999994</v>
      </c>
      <c r="G10" s="10">
        <f t="shared" si="2"/>
        <v>13.571308282828298</v>
      </c>
      <c r="H10" s="8">
        <f t="shared" si="1"/>
        <v>0.18314855982224426</v>
      </c>
      <c r="I10" s="3" t="s">
        <v>20</v>
      </c>
      <c r="L10" s="2">
        <v>1</v>
      </c>
    </row>
    <row r="11" spans="1:13" ht="30.75" customHeight="1" x14ac:dyDescent="0.15">
      <c r="A11" s="4">
        <v>10</v>
      </c>
      <c r="B11" s="6" t="s">
        <v>25</v>
      </c>
      <c r="C11" s="7" t="s">
        <v>26</v>
      </c>
      <c r="D11" s="7" t="s">
        <v>19</v>
      </c>
      <c r="E11" s="10">
        <f>E10+18</f>
        <v>78.528691717171696</v>
      </c>
      <c r="F11" s="10">
        <v>92.29</v>
      </c>
      <c r="G11" s="10">
        <f t="shared" si="2"/>
        <v>13.76130828282831</v>
      </c>
      <c r="H11" s="8">
        <f t="shared" si="1"/>
        <v>0.14910941903595523</v>
      </c>
      <c r="M11" s="2">
        <v>1</v>
      </c>
    </row>
    <row r="12" spans="1:13" ht="30.75" customHeight="1" x14ac:dyDescent="0.15">
      <c r="A12" s="4">
        <v>11</v>
      </c>
      <c r="B12" s="6" t="s">
        <v>27</v>
      </c>
      <c r="C12" s="7" t="s">
        <v>28</v>
      </c>
      <c r="D12" s="7" t="s">
        <v>19</v>
      </c>
      <c r="E12" s="10">
        <f>E4+4</f>
        <v>49.420371717171697</v>
      </c>
      <c r="F12" s="10">
        <v>54.91</v>
      </c>
      <c r="G12" s="10">
        <f t="shared" si="2"/>
        <v>5.4896282828282992</v>
      </c>
      <c r="H12" s="8">
        <f t="shared" si="1"/>
        <v>9.9975018809475499E-2</v>
      </c>
      <c r="I12" s="3" t="s">
        <v>20</v>
      </c>
      <c r="L12" s="2">
        <v>1</v>
      </c>
    </row>
    <row r="13" spans="1:13" ht="30.75" customHeight="1" x14ac:dyDescent="0.15">
      <c r="A13" s="4">
        <v>12</v>
      </c>
      <c r="B13" s="6" t="s">
        <v>29</v>
      </c>
      <c r="C13" s="7" t="s">
        <v>30</v>
      </c>
      <c r="D13" s="7" t="s">
        <v>19</v>
      </c>
      <c r="E13" s="10">
        <f>E12+9</f>
        <v>58.420371717171697</v>
      </c>
      <c r="F13" s="10">
        <v>63.98</v>
      </c>
      <c r="G13" s="10">
        <f t="shared" si="2"/>
        <v>5.5596282828282995</v>
      </c>
      <c r="H13" s="8">
        <f t="shared" si="1"/>
        <v>8.6896347027638321E-2</v>
      </c>
      <c r="M13" s="2">
        <v>1</v>
      </c>
    </row>
    <row r="14" spans="1:13" ht="35.25" customHeight="1" x14ac:dyDescent="0.15">
      <c r="A14" s="17"/>
      <c r="B14" s="7"/>
      <c r="C14" s="18" t="s">
        <v>40</v>
      </c>
      <c r="D14" s="7"/>
      <c r="E14" s="10">
        <f>SUBTOTAL(9,E2:E13)</f>
        <v>647.81806868686863</v>
      </c>
      <c r="F14" s="10">
        <f>SUBTOTAL(9,F2:F13)</f>
        <v>791.78</v>
      </c>
      <c r="G14" s="10">
        <f t="shared" ref="G14" si="3">F14-E14</f>
        <v>143.96193131313134</v>
      </c>
      <c r="H14" s="8">
        <f t="shared" ref="H14" si="4">G14/F14</f>
        <v>0.18182062102241955</v>
      </c>
      <c r="J14" s="2">
        <v>1</v>
      </c>
      <c r="K14" s="2">
        <v>1</v>
      </c>
      <c r="L14" s="2">
        <v>1</v>
      </c>
      <c r="M14" s="2">
        <v>1</v>
      </c>
    </row>
  </sheetData>
  <autoFilter ref="A1:M13"/>
  <phoneticPr fontId="4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zoomScale="80" zoomScaleNormal="80" workbookViewId="0">
      <selection activeCell="I1" sqref="I1"/>
    </sheetView>
  </sheetViews>
  <sheetFormatPr defaultColWidth="9" defaultRowHeight="14.25" x14ac:dyDescent="0.15"/>
  <cols>
    <col min="1" max="1" width="6" style="2" customWidth="1"/>
    <col min="2" max="2" width="20.875" style="3" customWidth="1"/>
    <col min="3" max="3" width="25.875" style="3" customWidth="1"/>
    <col min="4" max="4" width="10.625" style="3" customWidth="1"/>
    <col min="5" max="6" width="11.625" style="11" customWidth="1"/>
    <col min="7" max="7" width="11.25" style="11" customWidth="1"/>
    <col min="8" max="8" width="11" style="3" customWidth="1"/>
    <col min="9" max="9" width="29.625" style="3" customWidth="1"/>
    <col min="10" max="13" width="4.25" style="2" customWidth="1"/>
    <col min="14" max="16384" width="9" style="3"/>
  </cols>
  <sheetData>
    <row r="1" spans="1:13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31</v>
      </c>
      <c r="F1" s="9" t="s">
        <v>4</v>
      </c>
      <c r="G1" s="12" t="s">
        <v>32</v>
      </c>
      <c r="H1" s="14" t="s">
        <v>33</v>
      </c>
      <c r="J1" s="16" t="s">
        <v>36</v>
      </c>
      <c r="K1" s="16" t="s">
        <v>37</v>
      </c>
      <c r="L1" s="16" t="s">
        <v>38</v>
      </c>
      <c r="M1" s="16" t="s">
        <v>39</v>
      </c>
    </row>
    <row r="2" spans="1:13" ht="30.75" customHeight="1" x14ac:dyDescent="0.15">
      <c r="A2" s="4">
        <v>1</v>
      </c>
      <c r="B2" s="6" t="s">
        <v>5</v>
      </c>
      <c r="C2" s="7" t="s">
        <v>6</v>
      </c>
      <c r="D2" s="7"/>
      <c r="E2" s="19">
        <f>56.5286917171717+3.02</f>
        <v>59.5486917171717</v>
      </c>
      <c r="F2" s="10">
        <v>68.239999999999995</v>
      </c>
      <c r="G2" s="10">
        <f t="shared" ref="G2:G14" si="0">F2-E2</f>
        <v>8.6913082828282953</v>
      </c>
      <c r="H2" s="8">
        <f>G2/F2</f>
        <v>0.12736383767333376</v>
      </c>
      <c r="J2" s="2">
        <v>1</v>
      </c>
    </row>
    <row r="3" spans="1:13" ht="30.75" customHeight="1" x14ac:dyDescent="0.15">
      <c r="A3" s="4">
        <v>2</v>
      </c>
      <c r="B3" s="6" t="s">
        <v>7</v>
      </c>
      <c r="C3" s="7" t="s">
        <v>8</v>
      </c>
      <c r="D3" s="7"/>
      <c r="E3" s="10">
        <f>E2+18</f>
        <v>77.548691717171693</v>
      </c>
      <c r="F3" s="10">
        <v>86.43</v>
      </c>
      <c r="G3" s="10">
        <f t="shared" si="0"/>
        <v>8.8813082828283143</v>
      </c>
      <c r="H3" s="8">
        <f t="shared" ref="H3:H14" si="1">G3/F3</f>
        <v>0.10275724034280127</v>
      </c>
      <c r="I3" s="15" t="s">
        <v>34</v>
      </c>
      <c r="K3" s="2">
        <v>1</v>
      </c>
    </row>
    <row r="4" spans="1:13" ht="30.75" customHeight="1" x14ac:dyDescent="0.15">
      <c r="A4" s="4">
        <v>3</v>
      </c>
      <c r="B4" s="6" t="s">
        <v>9</v>
      </c>
      <c r="C4" s="7" t="s">
        <v>10</v>
      </c>
      <c r="D4" s="7"/>
      <c r="E4" s="19">
        <f>45.4203717171717+1.51</f>
        <v>46.930371717171695</v>
      </c>
      <c r="F4" s="10">
        <v>49.42</v>
      </c>
      <c r="G4" s="10">
        <f t="shared" si="0"/>
        <v>2.4896282828283063</v>
      </c>
      <c r="H4" s="8">
        <f t="shared" si="1"/>
        <v>5.0376938138978269E-2</v>
      </c>
      <c r="J4" s="2">
        <v>1</v>
      </c>
    </row>
    <row r="5" spans="1:13" ht="30.75" customHeight="1" x14ac:dyDescent="0.15">
      <c r="A5" s="4">
        <v>4</v>
      </c>
      <c r="B5" s="6" t="s">
        <v>11</v>
      </c>
      <c r="C5" s="7" t="s">
        <v>12</v>
      </c>
      <c r="D5" s="7"/>
      <c r="E5" s="10">
        <f>E4+9</f>
        <v>55.930371717171695</v>
      </c>
      <c r="F5" s="10">
        <v>58.49</v>
      </c>
      <c r="G5" s="10">
        <f t="shared" si="0"/>
        <v>2.5596282828283066</v>
      </c>
      <c r="H5" s="8">
        <f t="shared" si="1"/>
        <v>4.3761810272325292E-2</v>
      </c>
      <c r="I5" s="15" t="s">
        <v>35</v>
      </c>
      <c r="K5" s="2">
        <v>1</v>
      </c>
    </row>
    <row r="6" spans="1:13" ht="30.75" customHeight="1" x14ac:dyDescent="0.15">
      <c r="A6" s="4">
        <v>5</v>
      </c>
      <c r="B6" s="6" t="s">
        <v>13</v>
      </c>
      <c r="C6" s="7" t="s">
        <v>14</v>
      </c>
      <c r="D6" s="7"/>
      <c r="E6" s="19">
        <f>44.7242860606061+3.02</f>
        <v>47.7442860606061</v>
      </c>
      <c r="F6" s="10">
        <v>60.95</v>
      </c>
      <c r="G6" s="10">
        <f t="shared" si="0"/>
        <v>13.205713939393902</v>
      </c>
      <c r="H6" s="8">
        <f t="shared" si="1"/>
        <v>0.216664707783329</v>
      </c>
      <c r="J6" s="2">
        <v>1</v>
      </c>
      <c r="K6" s="2">
        <v>1</v>
      </c>
    </row>
    <row r="7" spans="1:13" ht="30.75" customHeight="1" x14ac:dyDescent="0.15">
      <c r="A7" s="4">
        <v>6</v>
      </c>
      <c r="B7" s="6" t="s">
        <v>15</v>
      </c>
      <c r="C7" s="7" t="s">
        <v>16</v>
      </c>
      <c r="D7" s="7"/>
      <c r="E7" s="19">
        <f>36.2866214141414+1.51</f>
        <v>37.796621414141399</v>
      </c>
      <c r="F7" s="10">
        <v>51.85</v>
      </c>
      <c r="G7" s="10">
        <f t="shared" si="0"/>
        <v>14.053378585858603</v>
      </c>
      <c r="H7" s="8">
        <f t="shared" si="1"/>
        <v>0.27103912412456321</v>
      </c>
      <c r="J7" s="2">
        <v>1</v>
      </c>
      <c r="K7" s="2">
        <v>1</v>
      </c>
    </row>
    <row r="8" spans="1:13" ht="30.75" customHeight="1" x14ac:dyDescent="0.15">
      <c r="A8" s="4">
        <v>7</v>
      </c>
      <c r="B8" s="6" t="s">
        <v>17</v>
      </c>
      <c r="C8" s="7" t="s">
        <v>18</v>
      </c>
      <c r="D8" s="7" t="s">
        <v>19</v>
      </c>
      <c r="E8" s="10">
        <f>E6+4</f>
        <v>51.7442860606061</v>
      </c>
      <c r="F8" s="10">
        <v>70.2</v>
      </c>
      <c r="G8" s="10">
        <f t="shared" si="0"/>
        <v>18.455713939393902</v>
      </c>
      <c r="H8" s="8">
        <f t="shared" si="1"/>
        <v>0.2629019079685741</v>
      </c>
      <c r="I8" s="3" t="s">
        <v>20</v>
      </c>
      <c r="L8" s="2">
        <v>1</v>
      </c>
      <c r="M8" s="2">
        <v>1</v>
      </c>
    </row>
    <row r="9" spans="1:13" ht="30.75" customHeight="1" x14ac:dyDescent="0.15">
      <c r="A9" s="4">
        <v>8</v>
      </c>
      <c r="B9" s="6" t="s">
        <v>21</v>
      </c>
      <c r="C9" s="7" t="s">
        <v>22</v>
      </c>
      <c r="D9" s="7" t="s">
        <v>19</v>
      </c>
      <c r="E9" s="10">
        <f>E7+4</f>
        <v>41.796621414141399</v>
      </c>
      <c r="F9" s="10">
        <v>60.92</v>
      </c>
      <c r="G9" s="10">
        <f t="shared" si="0"/>
        <v>19.123378585858603</v>
      </c>
      <c r="H9" s="8">
        <f t="shared" si="1"/>
        <v>0.31390969444941896</v>
      </c>
      <c r="I9" s="3" t="s">
        <v>20</v>
      </c>
      <c r="L9" s="2">
        <v>1</v>
      </c>
      <c r="M9" s="2">
        <v>1</v>
      </c>
    </row>
    <row r="10" spans="1:13" ht="30.75" customHeight="1" x14ac:dyDescent="0.15">
      <c r="A10" s="4">
        <v>9</v>
      </c>
      <c r="B10" s="6" t="s">
        <v>23</v>
      </c>
      <c r="C10" s="7" t="s">
        <v>24</v>
      </c>
      <c r="D10" s="7" t="s">
        <v>19</v>
      </c>
      <c r="E10" s="10">
        <f>E2+4</f>
        <v>63.5486917171717</v>
      </c>
      <c r="F10" s="10">
        <v>74.099999999999994</v>
      </c>
      <c r="G10" s="10">
        <f t="shared" si="0"/>
        <v>10.551308282828295</v>
      </c>
      <c r="H10" s="8">
        <f t="shared" si="1"/>
        <v>0.1423928243296666</v>
      </c>
      <c r="I10" s="3" t="s">
        <v>20</v>
      </c>
      <c r="L10" s="2">
        <v>1</v>
      </c>
    </row>
    <row r="11" spans="1:13" ht="30.75" customHeight="1" x14ac:dyDescent="0.15">
      <c r="A11" s="4">
        <v>10</v>
      </c>
      <c r="B11" s="6" t="s">
        <v>25</v>
      </c>
      <c r="C11" s="7" t="s">
        <v>26</v>
      </c>
      <c r="D11" s="7" t="s">
        <v>19</v>
      </c>
      <c r="E11" s="10">
        <f>E10+18</f>
        <v>81.548691717171693</v>
      </c>
      <c r="F11" s="10">
        <v>92.29</v>
      </c>
      <c r="G11" s="10">
        <f t="shared" si="0"/>
        <v>10.741308282828314</v>
      </c>
      <c r="H11" s="8">
        <f t="shared" si="1"/>
        <v>0.11638648047273066</v>
      </c>
      <c r="M11" s="2">
        <v>1</v>
      </c>
    </row>
    <row r="12" spans="1:13" ht="30.75" customHeight="1" x14ac:dyDescent="0.15">
      <c r="A12" s="4">
        <v>11</v>
      </c>
      <c r="B12" s="6" t="s">
        <v>27</v>
      </c>
      <c r="C12" s="7" t="s">
        <v>28</v>
      </c>
      <c r="D12" s="7" t="s">
        <v>19</v>
      </c>
      <c r="E12" s="10">
        <f>E4+4</f>
        <v>50.930371717171695</v>
      </c>
      <c r="F12" s="10">
        <v>54.91</v>
      </c>
      <c r="G12" s="10">
        <f t="shared" si="0"/>
        <v>3.9796282828283012</v>
      </c>
      <c r="H12" s="8">
        <f t="shared" si="1"/>
        <v>7.2475474099950851E-2</v>
      </c>
      <c r="I12" s="3" t="s">
        <v>20</v>
      </c>
      <c r="L12" s="2">
        <v>1</v>
      </c>
    </row>
    <row r="13" spans="1:13" ht="30.75" customHeight="1" x14ac:dyDescent="0.15">
      <c r="A13" s="4">
        <v>12</v>
      </c>
      <c r="B13" s="6" t="s">
        <v>29</v>
      </c>
      <c r="C13" s="7" t="s">
        <v>30</v>
      </c>
      <c r="D13" s="7" t="s">
        <v>19</v>
      </c>
      <c r="E13" s="10">
        <f>E12+9</f>
        <v>59.930371717171695</v>
      </c>
      <c r="F13" s="10">
        <v>63.98</v>
      </c>
      <c r="G13" s="10">
        <f t="shared" si="0"/>
        <v>4.0496282828283015</v>
      </c>
      <c r="H13" s="8">
        <f t="shared" si="1"/>
        <v>6.3295221675965949E-2</v>
      </c>
      <c r="M13" s="2">
        <v>1</v>
      </c>
    </row>
    <row r="14" spans="1:13" ht="35.25" customHeight="1" x14ac:dyDescent="0.15">
      <c r="A14" s="17"/>
      <c r="B14" s="7"/>
      <c r="C14" s="18" t="s">
        <v>40</v>
      </c>
      <c r="D14" s="7"/>
      <c r="E14" s="10">
        <f>SUBTOTAL(9,E2:E13)</f>
        <v>674.99806868686858</v>
      </c>
      <c r="F14" s="10">
        <f>SUBTOTAL(9,F2:F13)</f>
        <v>791.78</v>
      </c>
      <c r="G14" s="10">
        <f t="shared" si="0"/>
        <v>116.78193131313139</v>
      </c>
      <c r="H14" s="8">
        <f t="shared" si="1"/>
        <v>0.14749290372721136</v>
      </c>
      <c r="J14" s="2">
        <v>1</v>
      </c>
      <c r="K14" s="2">
        <v>1</v>
      </c>
      <c r="L14" s="2">
        <v>1</v>
      </c>
      <c r="M14" s="2">
        <v>1</v>
      </c>
    </row>
  </sheetData>
  <autoFilter ref="A1:M13"/>
  <phoneticPr fontId="4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zoomScale="80" zoomScaleNormal="80" workbookViewId="0">
      <selection activeCell="I14" sqref="I14"/>
    </sheetView>
  </sheetViews>
  <sheetFormatPr defaultColWidth="9" defaultRowHeight="14.25" x14ac:dyDescent="0.15"/>
  <cols>
    <col min="1" max="1" width="6" style="2" customWidth="1"/>
    <col min="2" max="2" width="21.125" style="3" customWidth="1"/>
    <col min="3" max="3" width="25.875" style="3" customWidth="1"/>
    <col min="4" max="4" width="10.625" style="3" customWidth="1"/>
    <col min="5" max="6" width="11.625" style="11" customWidth="1"/>
    <col min="7" max="7" width="11.25" style="11" customWidth="1"/>
    <col min="8" max="8" width="11" style="3" customWidth="1"/>
    <col min="9" max="9" width="29.625" style="3" customWidth="1"/>
    <col min="10" max="13" width="4.25" style="2" customWidth="1"/>
    <col min="14" max="16384" width="9" style="3"/>
  </cols>
  <sheetData>
    <row r="1" spans="1:13" s="1" customFormat="1" ht="36.75" customHeight="1" x14ac:dyDescent="0.15">
      <c r="A1" s="4" t="s">
        <v>0</v>
      </c>
      <c r="B1" s="5" t="s">
        <v>1</v>
      </c>
      <c r="C1" s="5" t="s">
        <v>2</v>
      </c>
      <c r="D1" s="5" t="s">
        <v>3</v>
      </c>
      <c r="E1" s="13" t="s">
        <v>43</v>
      </c>
      <c r="F1" s="9" t="s">
        <v>4</v>
      </c>
      <c r="G1" s="12" t="s">
        <v>41</v>
      </c>
      <c r="H1" s="14" t="s">
        <v>42</v>
      </c>
      <c r="J1" s="16" t="s">
        <v>36</v>
      </c>
      <c r="K1" s="16" t="s">
        <v>37</v>
      </c>
      <c r="L1" s="16" t="s">
        <v>38</v>
      </c>
      <c r="M1" s="16" t="s">
        <v>39</v>
      </c>
    </row>
    <row r="2" spans="1:13" ht="30.75" customHeight="1" x14ac:dyDescent="0.15">
      <c r="A2" s="4">
        <v>1</v>
      </c>
      <c r="B2" s="6" t="s">
        <v>5</v>
      </c>
      <c r="C2" s="7" t="s">
        <v>6</v>
      </c>
      <c r="D2" s="7"/>
      <c r="E2" s="19">
        <v>47.563000000000002</v>
      </c>
      <c r="F2" s="10">
        <v>68.239999999999995</v>
      </c>
      <c r="G2" s="10">
        <f t="shared" ref="G2:G14" si="0">F2-E2</f>
        <v>20.676999999999992</v>
      </c>
      <c r="H2" s="8">
        <f>G2/F2</f>
        <v>0.30300410316529885</v>
      </c>
      <c r="J2" s="2">
        <v>1</v>
      </c>
    </row>
    <row r="3" spans="1:13" ht="30.75" customHeight="1" x14ac:dyDescent="0.15">
      <c r="A3" s="4">
        <v>2</v>
      </c>
      <c r="B3" s="6" t="s">
        <v>7</v>
      </c>
      <c r="C3" s="7" t="s">
        <v>8</v>
      </c>
      <c r="D3" s="7"/>
      <c r="E3" s="10">
        <f>E2+18</f>
        <v>65.563000000000002</v>
      </c>
      <c r="F3" s="10">
        <v>86.43</v>
      </c>
      <c r="G3" s="10">
        <f t="shared" si="0"/>
        <v>20.867000000000004</v>
      </c>
      <c r="H3" s="8">
        <f t="shared" ref="H3:H14" si="1">G3/F3</f>
        <v>0.24143237301862783</v>
      </c>
      <c r="I3" s="15" t="s">
        <v>34</v>
      </c>
      <c r="K3" s="2">
        <v>1</v>
      </c>
    </row>
    <row r="4" spans="1:13" ht="30.75" customHeight="1" x14ac:dyDescent="0.15">
      <c r="A4" s="4">
        <v>3</v>
      </c>
      <c r="B4" s="6" t="s">
        <v>9</v>
      </c>
      <c r="C4" s="7" t="s">
        <v>10</v>
      </c>
      <c r="D4" s="7"/>
      <c r="E4" s="19">
        <v>37.066000000000003</v>
      </c>
      <c r="F4" s="10">
        <v>49.42</v>
      </c>
      <c r="G4" s="10">
        <f t="shared" si="0"/>
        <v>12.353999999999999</v>
      </c>
      <c r="H4" s="8">
        <f t="shared" si="1"/>
        <v>0.24997976527721569</v>
      </c>
      <c r="J4" s="2">
        <v>1</v>
      </c>
    </row>
    <row r="5" spans="1:13" ht="30.75" customHeight="1" x14ac:dyDescent="0.15">
      <c r="A5" s="4">
        <v>4</v>
      </c>
      <c r="B5" s="6" t="s">
        <v>11</v>
      </c>
      <c r="C5" s="7" t="s">
        <v>12</v>
      </c>
      <c r="D5" s="7"/>
      <c r="E5" s="10">
        <f>E4+9</f>
        <v>46.066000000000003</v>
      </c>
      <c r="F5" s="10">
        <v>58.49</v>
      </c>
      <c r="G5" s="10">
        <f t="shared" si="0"/>
        <v>12.423999999999999</v>
      </c>
      <c r="H5" s="8">
        <f t="shared" si="1"/>
        <v>0.212412378184305</v>
      </c>
      <c r="I5" s="15" t="s">
        <v>35</v>
      </c>
      <c r="K5" s="2">
        <v>1</v>
      </c>
    </row>
    <row r="6" spans="1:13" ht="30.75" customHeight="1" x14ac:dyDescent="0.15">
      <c r="A6" s="4">
        <v>5</v>
      </c>
      <c r="B6" s="6" t="s">
        <v>13</v>
      </c>
      <c r="C6" s="7" t="s">
        <v>14</v>
      </c>
      <c r="D6" s="7"/>
      <c r="E6" s="19">
        <v>35.877000000000002</v>
      </c>
      <c r="F6" s="10">
        <v>60.95</v>
      </c>
      <c r="G6" s="10">
        <f t="shared" si="0"/>
        <v>25.073</v>
      </c>
      <c r="H6" s="8">
        <f t="shared" si="1"/>
        <v>0.41136997538966363</v>
      </c>
      <c r="J6" s="2">
        <v>1</v>
      </c>
      <c r="K6" s="2">
        <v>1</v>
      </c>
    </row>
    <row r="7" spans="1:13" ht="30.75" customHeight="1" x14ac:dyDescent="0.15">
      <c r="A7" s="4">
        <v>6</v>
      </c>
      <c r="B7" s="6" t="s">
        <v>15</v>
      </c>
      <c r="C7" s="7" t="s">
        <v>16</v>
      </c>
      <c r="D7" s="7"/>
      <c r="E7" s="19">
        <v>28.024000000000001</v>
      </c>
      <c r="F7" s="10">
        <v>51.85</v>
      </c>
      <c r="G7" s="10">
        <f t="shared" si="0"/>
        <v>23.826000000000001</v>
      </c>
      <c r="H7" s="8">
        <f t="shared" si="1"/>
        <v>0.45951783992285439</v>
      </c>
      <c r="J7" s="2">
        <v>1</v>
      </c>
      <c r="K7" s="2">
        <v>1</v>
      </c>
    </row>
    <row r="8" spans="1:13" ht="30.75" customHeight="1" x14ac:dyDescent="0.15">
      <c r="A8" s="4">
        <v>7</v>
      </c>
      <c r="B8" s="6" t="s">
        <v>17</v>
      </c>
      <c r="C8" s="7" t="s">
        <v>18</v>
      </c>
      <c r="D8" s="7" t="s">
        <v>19</v>
      </c>
      <c r="E8" s="10">
        <f>E6+4</f>
        <v>39.877000000000002</v>
      </c>
      <c r="F8" s="10">
        <v>70.2</v>
      </c>
      <c r="G8" s="10">
        <f t="shared" si="0"/>
        <v>30.323</v>
      </c>
      <c r="H8" s="8">
        <f t="shared" si="1"/>
        <v>0.43195156695156695</v>
      </c>
      <c r="I8" s="3" t="s">
        <v>20</v>
      </c>
      <c r="L8" s="2">
        <v>1</v>
      </c>
      <c r="M8" s="2">
        <v>1</v>
      </c>
    </row>
    <row r="9" spans="1:13" ht="30.75" customHeight="1" x14ac:dyDescent="0.15">
      <c r="A9" s="4">
        <v>8</v>
      </c>
      <c r="B9" s="6" t="s">
        <v>21</v>
      </c>
      <c r="C9" s="7" t="s">
        <v>22</v>
      </c>
      <c r="D9" s="7" t="s">
        <v>19</v>
      </c>
      <c r="E9" s="10">
        <f>E7+4</f>
        <v>32.024000000000001</v>
      </c>
      <c r="F9" s="10">
        <v>60.92</v>
      </c>
      <c r="G9" s="10">
        <f t="shared" si="0"/>
        <v>28.896000000000001</v>
      </c>
      <c r="H9" s="8">
        <f t="shared" si="1"/>
        <v>0.47432698621142483</v>
      </c>
      <c r="I9" s="3" t="s">
        <v>20</v>
      </c>
      <c r="L9" s="2">
        <v>1</v>
      </c>
      <c r="M9" s="2">
        <v>1</v>
      </c>
    </row>
    <row r="10" spans="1:13" ht="30.75" customHeight="1" x14ac:dyDescent="0.15">
      <c r="A10" s="4">
        <v>9</v>
      </c>
      <c r="B10" s="6" t="s">
        <v>23</v>
      </c>
      <c r="C10" s="7" t="s">
        <v>24</v>
      </c>
      <c r="D10" s="7" t="s">
        <v>19</v>
      </c>
      <c r="E10" s="10">
        <f>E2+4</f>
        <v>51.563000000000002</v>
      </c>
      <c r="F10" s="10">
        <v>74.099999999999994</v>
      </c>
      <c r="G10" s="10">
        <f t="shared" si="0"/>
        <v>22.536999999999992</v>
      </c>
      <c r="H10" s="8">
        <f t="shared" si="1"/>
        <v>0.30414304993252356</v>
      </c>
      <c r="I10" s="3" t="s">
        <v>20</v>
      </c>
      <c r="L10" s="2">
        <v>1</v>
      </c>
    </row>
    <row r="11" spans="1:13" ht="30.75" customHeight="1" x14ac:dyDescent="0.15">
      <c r="A11" s="4">
        <v>10</v>
      </c>
      <c r="B11" s="6" t="s">
        <v>25</v>
      </c>
      <c r="C11" s="7" t="s">
        <v>26</v>
      </c>
      <c r="D11" s="7" t="s">
        <v>19</v>
      </c>
      <c r="E11" s="10">
        <f>E10+18</f>
        <v>69.563000000000002</v>
      </c>
      <c r="F11" s="10">
        <v>92.29</v>
      </c>
      <c r="G11" s="10">
        <f t="shared" si="0"/>
        <v>22.727000000000004</v>
      </c>
      <c r="H11" s="8">
        <f t="shared" si="1"/>
        <v>0.24625636580344568</v>
      </c>
      <c r="M11" s="2">
        <v>1</v>
      </c>
    </row>
    <row r="12" spans="1:13" ht="30.75" customHeight="1" x14ac:dyDescent="0.15">
      <c r="A12" s="4">
        <v>11</v>
      </c>
      <c r="B12" s="6" t="s">
        <v>27</v>
      </c>
      <c r="C12" s="7" t="s">
        <v>28</v>
      </c>
      <c r="D12" s="7" t="s">
        <v>19</v>
      </c>
      <c r="E12" s="10">
        <f>E4+4</f>
        <v>41.066000000000003</v>
      </c>
      <c r="F12" s="10">
        <v>54.91</v>
      </c>
      <c r="G12" s="10">
        <f t="shared" si="0"/>
        <v>13.843999999999994</v>
      </c>
      <c r="H12" s="8">
        <f t="shared" si="1"/>
        <v>0.25212165361500627</v>
      </c>
      <c r="I12" s="3" t="s">
        <v>20</v>
      </c>
      <c r="L12" s="2">
        <v>1</v>
      </c>
    </row>
    <row r="13" spans="1:13" ht="30.75" customHeight="1" x14ac:dyDescent="0.15">
      <c r="A13" s="4">
        <v>12</v>
      </c>
      <c r="B13" s="6" t="s">
        <v>29</v>
      </c>
      <c r="C13" s="7" t="s">
        <v>30</v>
      </c>
      <c r="D13" s="7" t="s">
        <v>19</v>
      </c>
      <c r="E13" s="10">
        <f>E12+9</f>
        <v>50.066000000000003</v>
      </c>
      <c r="F13" s="10">
        <v>63.98</v>
      </c>
      <c r="G13" s="10">
        <f t="shared" si="0"/>
        <v>13.913999999999994</v>
      </c>
      <c r="H13" s="8">
        <f t="shared" si="1"/>
        <v>0.2174742106908408</v>
      </c>
      <c r="M13" s="2">
        <v>1</v>
      </c>
    </row>
    <row r="14" spans="1:13" ht="35.25" customHeight="1" x14ac:dyDescent="0.15">
      <c r="A14" s="17"/>
      <c r="B14" s="7"/>
      <c r="C14" s="18" t="s">
        <v>40</v>
      </c>
      <c r="D14" s="7"/>
      <c r="E14" s="10">
        <f>SUBTOTAL(9,E2:E13)</f>
        <v>544.31799999999998</v>
      </c>
      <c r="F14" s="10">
        <f>SUBTOTAL(9,F2:F13)</f>
        <v>791.78</v>
      </c>
      <c r="G14" s="10">
        <f t="shared" si="0"/>
        <v>247.46199999999999</v>
      </c>
      <c r="H14" s="8">
        <f t="shared" si="1"/>
        <v>0.31253883654550507</v>
      </c>
      <c r="J14" s="2">
        <v>1</v>
      </c>
      <c r="K14" s="2">
        <v>1</v>
      </c>
      <c r="L14" s="2">
        <v>1</v>
      </c>
      <c r="M14" s="2">
        <v>1</v>
      </c>
    </row>
  </sheetData>
  <autoFilter ref="A1:M13"/>
  <phoneticPr fontId="4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散装边际贡献汇总表</vt:lpstr>
      <vt:lpstr>工装边际贡献汇总表 </vt:lpstr>
      <vt:lpstr>附加值汇总表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ghrc</dc:creator>
  <cp:lastModifiedBy>ghrc</cp:lastModifiedBy>
  <dcterms:created xsi:type="dcterms:W3CDTF">2025-07-16T02:16:00Z</dcterms:created>
  <dcterms:modified xsi:type="dcterms:W3CDTF">2025-07-16T09:16:06Z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42B2B3ECBA734D53B268F7921AA60C92_12</vt:lpwstr>
  </property>
  <property fmtid="{D5CDD505-2E9C-101B-9397-08002B2CF9AE}" pid="3" name="KSOProductBuildVer">
    <vt:lpwstr>2052-12.1.0.21915</vt:lpwstr>
  </property>
</Properties>
</file>