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47" activeTab="53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4月月度" sheetId="9" r:id="rId9"/>
    <sheet name="4月1" sheetId="10" r:id="rId10"/>
    <sheet name="4月8" sheetId="11" r:id="rId11"/>
    <sheet name="4月11" sheetId="12" r:id="rId12"/>
    <sheet name="4月15" sheetId="13" r:id="rId13"/>
    <sheet name="5月月度" sheetId="15" r:id="rId14"/>
    <sheet name="Sheet5 (2)" sheetId="16" r:id="rId15"/>
    <sheet name="6月月度" sheetId="17" r:id="rId16"/>
    <sheet name="7月月度" sheetId="18" r:id="rId17"/>
    <sheet name="7月6日" sheetId="19" r:id="rId18"/>
    <sheet name="8月月度" sheetId="20" r:id="rId19"/>
    <sheet name="10月办公用品" sheetId="14" r:id="rId20"/>
    <sheet name="8月23" sheetId="21" r:id="rId21"/>
    <sheet name="工厂搬迁" sheetId="23" r:id="rId22"/>
    <sheet name="工厂搬迁生产" sheetId="25" r:id="rId23"/>
    <sheet name="Sheet9" sheetId="26" r:id="rId24"/>
    <sheet name="10月月度" sheetId="22" r:id="rId25"/>
    <sheet name="生产线改造" sheetId="27" r:id="rId26"/>
    <sheet name="车棚改造" sheetId="28" r:id="rId27"/>
    <sheet name="11月" sheetId="30" r:id="rId28"/>
    <sheet name="10月已采购补单" sheetId="31" r:id="rId29"/>
    <sheet name="11月增补1" sheetId="33" r:id="rId30"/>
    <sheet name="11月增补" sheetId="32" r:id="rId31"/>
    <sheet name="11月28" sheetId="35" r:id="rId32"/>
    <sheet name="12月度确认" sheetId="37" r:id="rId33"/>
    <sheet name="12月月度" sheetId="36" r:id="rId34"/>
    <sheet name="Sheet10" sheetId="29" r:id="rId35"/>
    <sheet name="12月自付报销" sheetId="34" r:id="rId36"/>
    <sheet name="12月月度增补" sheetId="38" r:id="rId37"/>
    <sheet name="25年1月月度" sheetId="39" r:id="rId38"/>
    <sheet name="25年1月月度产线" sheetId="40" r:id="rId39"/>
    <sheet name="25年前排产线 " sheetId="41" r:id="rId40"/>
    <sheet name="25年2月月度" sheetId="42" r:id="rId41"/>
    <sheet name="25年2月月度增补" sheetId="43" r:id="rId42"/>
    <sheet name="25年3月月度" sheetId="45" r:id="rId43"/>
    <sheet name="25年3月增补" sheetId="47" r:id="rId44"/>
    <sheet name="25年4月月度" sheetId="48" r:id="rId45"/>
    <sheet name="25年4月月度增补" sheetId="49" r:id="rId46"/>
    <sheet name="25年5月皮卡" sheetId="50" r:id="rId47"/>
    <sheet name="25年5月月度" sheetId="52" r:id="rId48"/>
    <sheet name="25年5月月度增补" sheetId="53" r:id="rId49"/>
    <sheet name="25年6月KD纸箱" sheetId="54" r:id="rId50"/>
    <sheet name="25年6月" sheetId="55" r:id="rId51"/>
    <sheet name="25年7月." sheetId="57" r:id="rId52"/>
    <sheet name="25年7月增补" sheetId="56" r:id="rId53"/>
    <sheet name="25年7月增补 (2)" sheetId="58" r:id="rId54"/>
  </sheets>
  <definedNames>
    <definedName name="_xlnm._FilterDatabase" localSheetId="42" hidden="1">'25年3月月度'!$A$7:$V$33</definedName>
    <definedName name="_xlnm._FilterDatabase" localSheetId="50" hidden="1">'25年6月'!$A$6:$W$24</definedName>
    <definedName name="_xlnm._FilterDatabase" localSheetId="52" hidden="1">'25年7月增补'!$A$6:$W$24</definedName>
    <definedName name="_xlnm._FilterDatabase" localSheetId="53" hidden="1">'25年7月增补 (2)'!$A$6:$W$23</definedName>
    <definedName name="_xlnm.Print_Area" localSheetId="9">'4月1'!$A$2:$R$20</definedName>
    <definedName name="_xlnm.Print_Area" localSheetId="11">'4月11'!$A$2:$R$20</definedName>
    <definedName name="_xlnm.Print_Area" localSheetId="12">'4月15'!$A$2:$R$20</definedName>
    <definedName name="_xlnm.Print_Area" localSheetId="10">'4月8'!$A$2:$R$20</definedName>
    <definedName name="_xlnm.Print_Area" localSheetId="13">'5月月度'!$A$2:$R$24</definedName>
    <definedName name="_xlnm.Print_Area" localSheetId="15">'6月月度'!$A$2:$R$19</definedName>
    <definedName name="_xlnm.Print_Area" localSheetId="17">'7月6日'!$A$2:$R$20</definedName>
    <definedName name="_xlnm.Print_Area" localSheetId="16">'7月月度'!$A$2:$R$27</definedName>
    <definedName name="_xlnm.Print_Area" localSheetId="18">'8月月度'!$A$2:$R$27</definedName>
    <definedName name="_xlnm.Print_Area" localSheetId="20">'8月23'!$A$2:$R$27</definedName>
    <definedName name="_xlnm.Print_Area" localSheetId="24">'10月月度'!$A$2:$R$23</definedName>
    <definedName name="_xlnm.Print_Area" localSheetId="21">工厂搬迁!$A$2:$R$86</definedName>
    <definedName name="_xlnm.Print_Area" localSheetId="22">工厂搬迁生产!$A$2:$R$23</definedName>
    <definedName name="_xlnm.Print_Titles" localSheetId="21">工厂搬迁!$2:$5</definedName>
    <definedName name="_xlnm.Print_Area" localSheetId="25">生产线改造!$A$2:$R$28</definedName>
    <definedName name="_xlnm.Print_Area" localSheetId="26">车棚改造!$A$2:$R$26</definedName>
    <definedName name="_xlnm.Print_Area" localSheetId="27">'11月'!$A$2:$R$27</definedName>
    <definedName name="_xlnm.Print_Area" localSheetId="28">'10月已采购补单'!$A$2:$R$22</definedName>
    <definedName name="_xlnm.Print_Area" localSheetId="30">'11月增补'!$A$2:$R$24</definedName>
    <definedName name="_xlnm.Print_Area" localSheetId="29">'11月增补1'!$A$2:$R$24</definedName>
    <definedName name="_xlnm.Print_Area" localSheetId="35">'12月自付报销'!$A$2:$R$37</definedName>
    <definedName name="_xlnm.Print_Area" localSheetId="31">'11月28'!$A$2:$R$20</definedName>
    <definedName name="_xlnm.Print_Area" localSheetId="33">'12月月度'!$A$2:$R$43</definedName>
    <definedName name="_xlnm.Print_Area" localSheetId="32">'12月度确认'!$A$2:$R$30</definedName>
    <definedName name="_xlnm.Print_Area" localSheetId="36">'12月月度增补'!$A$2:$R$19</definedName>
    <definedName name="_xlnm.Print_Area" localSheetId="37">'25年1月月度'!$A$2:$R$37</definedName>
    <definedName name="_xlnm.Print_Area" localSheetId="38">'25年1月月度产线'!$A$2:$R$19</definedName>
    <definedName name="_xlnm.Print_Area" localSheetId="39">'25年前排产线 '!$A$2:$R$38</definedName>
    <definedName name="_xlnm.Print_Area" localSheetId="40">'25年2月月度'!$A$2:$R$21</definedName>
    <definedName name="_xlnm.Print_Area" localSheetId="41">'25年2月月度增补'!$A$2:$V$21</definedName>
    <definedName name="_xlnm.Print_Area" localSheetId="42">'25年3月月度'!$A$2:$V$33</definedName>
    <definedName name="_xlnm.Print_Area" localSheetId="43">'25年3月增补'!$A$2:$V$21</definedName>
    <definedName name="_xlnm.Print_Area" localSheetId="44">'25年4月月度'!$A$2:$V$32</definedName>
    <definedName name="_xlnm.Print_Area" localSheetId="45">'25年4月月度增补'!$A$2:$V$17</definedName>
    <definedName name="_xlnm.Print_Area" localSheetId="46">'25年5月皮卡'!$A$2:$V$17</definedName>
    <definedName name="_xlnm.Print_Area" localSheetId="47">'25年5月月度'!$A$2:$V$32</definedName>
    <definedName name="_xlnm.Print_Area" localSheetId="48">'25年5月月度增补'!$A$2:$V$25</definedName>
    <definedName name="_xlnm.Print_Area" localSheetId="49">'25年6月KD纸箱'!$A$2:$V$25</definedName>
    <definedName name="_xlnm.Print_Area" localSheetId="50">'25年6月'!$A$2:$V$24</definedName>
    <definedName name="_xlnm.Print_Area" localSheetId="52">'25年7月增补'!$A$2:$V$24</definedName>
    <definedName name="_xlnm.Print_Area" localSheetId="53">'25年7月增补 (2)'!$A$2:$V$23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<sst xmlns="http://schemas.openxmlformats.org/spreadsheetml/2006/main" count="3877" uniqueCount="903">
  <si>
    <t>潍坊光华荣昌汽车部件有限公司 
采 购 申 请 单</t>
  </si>
  <si>
    <t>编制</t>
  </si>
  <si>
    <t>审核</t>
  </si>
  <si>
    <t>批准</t>
  </si>
  <si>
    <t>申购部门：制造部-座椅车间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</si>
  <si>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</si>
  <si>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申购时间：2024.01.19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</si>
  <si>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</si>
  <si>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</si>
  <si>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</si>
  <si>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</si>
  <si>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</si>
  <si>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</si>
  <si>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</si>
  <si>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</si>
  <si>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</si>
  <si>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</si>
  <si>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</si>
  <si>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</si>
  <si>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</si>
  <si>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</si>
  <si>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</si>
  <si>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</si>
  <si>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</si>
  <si>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</si>
  <si>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铁板1.5mm</t>
  </si>
  <si>
    <t>1.6*1.9M</t>
  </si>
  <si>
    <t>1块</t>
  </si>
  <si>
    <t>2024.01.22</t>
  </si>
  <si>
    <t>维修工装</t>
  </si>
  <si>
    <t>防磕布</t>
  </si>
  <si>
    <t>铁扣碗</t>
  </si>
  <si>
    <t>4套</t>
  </si>
  <si>
    <t>雨布塑料</t>
  </si>
  <si>
    <t>1卷</t>
  </si>
  <si>
    <t>自喷漆</t>
  </si>
  <si>
    <t>4箱</t>
  </si>
  <si>
    <t>合计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</si>
  <si>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</si>
  <si>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</si>
  <si>
    <t>申购时间：2024.01.23</t>
  </si>
  <si>
    <t>被褥</t>
  </si>
  <si>
    <t>1套</t>
  </si>
  <si>
    <t>2024.1.24</t>
  </si>
  <si>
    <t>打包绳</t>
  </si>
  <si>
    <t>2捆</t>
  </si>
  <si>
    <t>除锈剂</t>
  </si>
  <si>
    <t>4瓶</t>
  </si>
  <si>
    <t>申购时间：2024.02.16</t>
  </si>
  <si>
    <t>气动扳机</t>
  </si>
  <si>
    <t>个</t>
  </si>
  <si>
    <t>奥杰项目使用</t>
  </si>
  <si>
    <t>套筒</t>
  </si>
  <si>
    <t>13#</t>
  </si>
  <si>
    <t>14#</t>
  </si>
  <si>
    <t xml:space="preserve">个 </t>
  </si>
  <si>
    <t>卡环枪</t>
  </si>
  <si>
    <t>钢丝钳</t>
  </si>
  <si>
    <t>电动改锥</t>
  </si>
  <si>
    <t>十字批头</t>
  </si>
  <si>
    <t>手提打包机</t>
  </si>
  <si>
    <t>气动热熔</t>
  </si>
  <si>
    <t>扭矩扳手</t>
  </si>
  <si>
    <t>W1TE(WT3-110 10-110N.M)</t>
  </si>
  <si>
    <t>大剪子</t>
  </si>
  <si>
    <t>小剪子</t>
  </si>
  <si>
    <t>防风火机</t>
  </si>
  <si>
    <t>箱</t>
  </si>
  <si>
    <t>工装滚轮</t>
  </si>
  <si>
    <t>套</t>
  </si>
  <si>
    <t>双面胶</t>
  </si>
  <si>
    <t>卷</t>
  </si>
  <si>
    <t>申购时间：2024.03.03</t>
  </si>
  <si>
    <t>滚轮/牵引</t>
  </si>
  <si>
    <t>30套</t>
  </si>
  <si>
    <t>2024.3.5</t>
  </si>
  <si>
    <t xml:space="preserve">   </t>
  </si>
  <si>
    <t>100卷</t>
  </si>
  <si>
    <t>防风打火机</t>
  </si>
  <si>
    <t>20个</t>
  </si>
  <si>
    <t>热风枪</t>
  </si>
  <si>
    <t>1把</t>
  </si>
  <si>
    <t>丝锥套头</t>
  </si>
  <si>
    <t>#6 #8 #10</t>
  </si>
  <si>
    <t>6个</t>
  </si>
  <si>
    <t>套头</t>
  </si>
  <si>
    <t>#16</t>
  </si>
  <si>
    <t>3个</t>
  </si>
  <si>
    <t>申购时间：2024.03.16</t>
  </si>
  <si>
    <t>扎带</t>
  </si>
  <si>
    <t>10包</t>
  </si>
  <si>
    <t>扫把</t>
  </si>
  <si>
    <t>簸箕</t>
  </si>
  <si>
    <t>油漆滚刷</t>
  </si>
  <si>
    <t>刹车绳</t>
  </si>
  <si>
    <t>1捆</t>
  </si>
  <si>
    <t>申购部门：生产制造部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</si>
  <si>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  紧急采购</t>
    </r>
  </si>
  <si>
    <t>申购时间：2024.03.20</t>
  </si>
  <si>
    <t>洒水壶</t>
  </si>
  <si>
    <t>2个</t>
  </si>
  <si>
    <t>气枪</t>
  </si>
  <si>
    <t>顾倬铨</t>
  </si>
  <si>
    <t>申购部门：生产制造</t>
  </si>
  <si>
    <t>申购时间：2024.03.21</t>
  </si>
  <si>
    <t>白色油漆</t>
  </si>
  <si>
    <t>2kg</t>
  </si>
  <si>
    <t>1桶</t>
  </si>
  <si>
    <t>维修挂钩</t>
  </si>
  <si>
    <t>成品修工装</t>
  </si>
  <si>
    <t>角磨钢刷</t>
  </si>
  <si>
    <t>5个</t>
  </si>
  <si>
    <t>挂钩除锈</t>
  </si>
  <si>
    <t>燕尾钉</t>
  </si>
  <si>
    <t>1盒</t>
  </si>
  <si>
    <t>临时措施</t>
  </si>
  <si>
    <t>马来双人座骨架孔偏，需使用燕尾钉装配</t>
  </si>
  <si>
    <t>直通接头</t>
  </si>
  <si>
    <t>#16-#16</t>
  </si>
  <si>
    <t>1个</t>
  </si>
  <si>
    <t>气枪吹成品浮土使用</t>
  </si>
  <si>
    <t>变径接头</t>
  </si>
  <si>
    <t>#16-#8单通</t>
  </si>
  <si>
    <t>三通</t>
  </si>
  <si>
    <t>#8三通</t>
  </si>
  <si>
    <t>紧固卡子</t>
  </si>
  <si>
    <t>地面固沙剂</t>
  </si>
  <si>
    <t>2桶</t>
  </si>
  <si>
    <t>涂抹成品地面</t>
  </si>
  <si>
    <t>焊条</t>
  </si>
  <si>
    <t>1箱</t>
  </si>
  <si>
    <t>维修工装使用</t>
  </si>
  <si>
    <r>
      <rPr>
        <b/>
        <sz val="12"/>
        <color theme="1"/>
        <rFont val="微软雅黑"/>
        <charset val="134"/>
      </rPr>
      <t xml:space="preserve">申购类型：              </t>
    </r>
    <r>
      <rPr>
        <sz val="12"/>
        <color theme="1"/>
        <rFont val="微软雅黑"/>
        <charset val="134"/>
      </rPr>
      <t>周期采购                     紧急采购</t>
    </r>
  </si>
  <si>
    <t>申购时间：2024.03.28</t>
  </si>
  <si>
    <t>万能胶</t>
  </si>
  <si>
    <t>6kg</t>
  </si>
  <si>
    <t>4桶</t>
  </si>
  <si>
    <t>25KG</t>
  </si>
  <si>
    <t>丝锥加长套筒六角柄</t>
  </si>
  <si>
    <t>#6</t>
  </si>
  <si>
    <t>生产月度使用</t>
  </si>
  <si>
    <t>丝锥</t>
  </si>
  <si>
    <t>#8</t>
  </si>
  <si>
    <t>50个</t>
  </si>
  <si>
    <t>#10</t>
  </si>
  <si>
    <t>10个</t>
  </si>
  <si>
    <t>固定气管使用</t>
  </si>
  <si>
    <t>喷火枪</t>
  </si>
  <si>
    <t>面套线头使用、扶手划伤修复</t>
  </si>
  <si>
    <t>充气罐</t>
  </si>
  <si>
    <t>6罐</t>
  </si>
  <si>
    <t>卷尺</t>
  </si>
  <si>
    <t>5M</t>
  </si>
  <si>
    <t>测量使用</t>
  </si>
  <si>
    <t>切割片</t>
  </si>
  <si>
    <t>熨烫机气管</t>
  </si>
  <si>
    <t>高压加粗</t>
  </si>
  <si>
    <t>2根</t>
  </si>
  <si>
    <t>1根替换，1根备用</t>
  </si>
  <si>
    <t>350mm</t>
  </si>
  <si>
    <t>24瓶装/箱</t>
  </si>
  <si>
    <t>3箱</t>
  </si>
  <si>
    <t>固架精益管28mm</t>
  </si>
  <si>
    <t>2.mm钢塑复合管</t>
  </si>
  <si>
    <t>1根*4M</t>
  </si>
  <si>
    <t>10根</t>
  </si>
  <si>
    <t>生产物料架搭建</t>
  </si>
  <si>
    <t>3寸万向轮带刹车轮</t>
  </si>
  <si>
    <t>8个</t>
  </si>
  <si>
    <t>直径管扣件 HJ-11</t>
  </si>
  <si>
    <t>直径管扣件 HJ-4</t>
  </si>
  <si>
    <t>直径管扣件 HJ-3</t>
  </si>
  <si>
    <t>直径管扣件 HJ-2</t>
  </si>
  <si>
    <t>直径管扣件 HJ-1</t>
  </si>
  <si>
    <r>
      <rPr>
        <b/>
        <sz val="12"/>
        <color theme="1"/>
        <rFont val="微软雅黑"/>
        <charset val="134"/>
      </rPr>
      <t xml:space="preserve">申购类型：                 </t>
    </r>
    <r>
      <rPr>
        <sz val="12"/>
        <color theme="1"/>
        <rFont val="微软雅黑"/>
        <charset val="134"/>
      </rPr>
      <t>周期采购                         紧急采购</t>
    </r>
  </si>
  <si>
    <t>申购时间：2024.04.07</t>
  </si>
  <si>
    <t>申购数量</t>
  </si>
  <si>
    <t>单位</t>
  </si>
  <si>
    <t>单价预估（元）</t>
  </si>
  <si>
    <t>埃及打包纸箱</t>
  </si>
  <si>
    <t>500mm*380mm*210mm</t>
  </si>
  <si>
    <t>埃及打包</t>
  </si>
  <si>
    <t>KD头枕白皮箱</t>
  </si>
  <si>
    <t>600mm*400mm*700mm</t>
  </si>
  <si>
    <t>头枕KD件使用</t>
  </si>
  <si>
    <t>申购时间：2024.04.08</t>
  </si>
  <si>
    <t>生产线维修</t>
  </si>
  <si>
    <t>维修皮带（包含装）</t>
  </si>
  <si>
    <t>产线维修</t>
  </si>
  <si>
    <t>申购时间：2024.04.11</t>
  </si>
  <si>
    <t>百丽珠</t>
  </si>
  <si>
    <t>罩壳配色</t>
  </si>
  <si>
    <t>地毯</t>
  </si>
  <si>
    <t>2米宽*60米</t>
  </si>
  <si>
    <t>平米</t>
  </si>
  <si>
    <t>桶</t>
  </si>
  <si>
    <t>包</t>
  </si>
  <si>
    <t>报警灯</t>
  </si>
  <si>
    <t>物料异常警示</t>
  </si>
  <si>
    <t>消防报警铃</t>
  </si>
  <si>
    <t>消防使用</t>
  </si>
  <si>
    <t>申购时间：2024.04.15</t>
  </si>
  <si>
    <t>8KG一桶，维修3个工装</t>
  </si>
  <si>
    <t>电源开关</t>
  </si>
  <si>
    <t>接物料预警、消防预警灯使用</t>
  </si>
  <si>
    <t>绝缘胶带</t>
  </si>
  <si>
    <t>申购时间：2024.04.26</t>
  </si>
  <si>
    <t>骨架划伤喷漆使用</t>
  </si>
  <si>
    <t>磨石</t>
  </si>
  <si>
    <t>磨剪刀使用</t>
  </si>
  <si>
    <t>剪刀</t>
  </si>
  <si>
    <t>把</t>
  </si>
  <si>
    <t>生产使用</t>
  </si>
  <si>
    <t>电瓶液</t>
  </si>
  <si>
    <t>叉车使用</t>
  </si>
  <si>
    <t>瓶</t>
  </si>
  <si>
    <t>骨架除锈</t>
  </si>
  <si>
    <t>白油漆</t>
  </si>
  <si>
    <t>油漆刷</t>
  </si>
  <si>
    <t>定向轮</t>
  </si>
  <si>
    <t>带支架</t>
  </si>
  <si>
    <t>转向轮</t>
  </si>
  <si>
    <t>小</t>
  </si>
  <si>
    <t>主机厂现场返修使用</t>
  </si>
  <si>
    <t>可充气</t>
  </si>
  <si>
    <t>现场</t>
  </si>
  <si>
    <t>捆</t>
  </si>
  <si>
    <t>成品发运使用</t>
  </si>
  <si>
    <t>插头</t>
  </si>
  <si>
    <t>六孔公牛</t>
  </si>
  <si>
    <t>插线板</t>
  </si>
  <si>
    <t>三项公牛</t>
  </si>
  <si>
    <t>申购时间：2024.05.28</t>
  </si>
  <si>
    <t>潍坊光华荣昌汽车部件有限公司 
采 购 申 请 单（6月月度）</t>
  </si>
  <si>
    <t>申购时间：2024.06.3</t>
  </si>
  <si>
    <t>塑料袋</t>
  </si>
  <si>
    <t>公斤</t>
  </si>
  <si>
    <t>头枕使用</t>
  </si>
  <si>
    <t>潍坊光华荣昌汽车部件有限公司 
采 购 申 请 单（7月月度）</t>
  </si>
  <si>
    <t>申购时间：2024.07.01</t>
  </si>
  <si>
    <t>透明胶带</t>
  </si>
  <si>
    <t>6cm宽</t>
  </si>
  <si>
    <t>KD发货使用</t>
  </si>
  <si>
    <t>油漆</t>
  </si>
  <si>
    <t>主机厂要求工装维修</t>
  </si>
  <si>
    <t>钢板</t>
  </si>
  <si>
    <t>1.6m*1.9M*1.5mm</t>
  </si>
  <si>
    <t>块</t>
  </si>
  <si>
    <t>支架</t>
  </si>
  <si>
    <t>子母接头</t>
  </si>
  <si>
    <t>生产线气管备用</t>
  </si>
  <si>
    <t>改锥头</t>
  </si>
  <si>
    <t>小剪刀</t>
  </si>
  <si>
    <t>M8丝锥</t>
  </si>
  <si>
    <t>M10丝锥</t>
  </si>
  <si>
    <t>M6丝锥</t>
  </si>
  <si>
    <t>M10丝锥头</t>
  </si>
  <si>
    <t>安全带丝锥</t>
  </si>
  <si>
    <t>7/16-2</t>
  </si>
  <si>
    <t>潍坊光华荣昌汽车部件有限公司 
采 购 申 请 单（7月）</t>
  </si>
  <si>
    <t>消防沙袋</t>
  </si>
  <si>
    <t>袋</t>
  </si>
  <si>
    <t>防雨使用</t>
  </si>
  <si>
    <t>雨布</t>
  </si>
  <si>
    <t>2米宽</t>
  </si>
  <si>
    <t>潍坊光华荣昌汽车部件有限公司 
采 购 申 请 单（8月月度）</t>
  </si>
  <si>
    <t>黑色自喷漆</t>
  </si>
  <si>
    <t>粘贴骨架解决异响问题</t>
  </si>
  <si>
    <t>风扇</t>
  </si>
  <si>
    <t>工业风扇</t>
  </si>
  <si>
    <t>车间降温使用</t>
  </si>
  <si>
    <t>申购时间：2024.10.6</t>
  </si>
  <si>
    <t>5号电池</t>
  </si>
  <si>
    <t>办公用</t>
  </si>
  <si>
    <t>7号电池</t>
  </si>
  <si>
    <t>打印机数据线</t>
  </si>
  <si>
    <t>潍坊光华荣昌汽车部件有限公司 
采 购 申 请 单（8月23日）</t>
  </si>
  <si>
    <t>无线36V（不带电池、充电器）</t>
  </si>
  <si>
    <t>潍坊光华荣昌汽车部件有限公司 
采 购 申 请 单（工厂搬迁建设）</t>
  </si>
  <si>
    <t>申购时间：2024.10.08</t>
  </si>
  <si>
    <t>水龙头</t>
  </si>
  <si>
    <t>小水龙头</t>
  </si>
  <si>
    <t>上水管</t>
  </si>
  <si>
    <t>下水管</t>
  </si>
  <si>
    <t>阀门芯</t>
  </si>
  <si>
    <t>插座底盒</t>
  </si>
  <si>
    <t>膨胀螺栓</t>
  </si>
  <si>
    <t>线管</t>
  </si>
  <si>
    <t>支</t>
  </si>
  <si>
    <t>线管卡子</t>
  </si>
  <si>
    <t>五孔插座</t>
  </si>
  <si>
    <t>5米-插排</t>
  </si>
  <si>
    <t>公牛-地插</t>
  </si>
  <si>
    <t>铁条</t>
  </si>
  <si>
    <t>铲子-长柄</t>
  </si>
  <si>
    <t>线鼻子50</t>
  </si>
  <si>
    <t>线鼻子35</t>
  </si>
  <si>
    <t>线鼻子25</t>
  </si>
  <si>
    <t>护套线4平方</t>
  </si>
  <si>
    <t>米</t>
  </si>
  <si>
    <t>电工胶带</t>
  </si>
  <si>
    <t>6孔插排-3米</t>
  </si>
  <si>
    <t>8孔插排-3米</t>
  </si>
  <si>
    <t>线槽2公分</t>
  </si>
  <si>
    <t>长柄刷子</t>
  </si>
  <si>
    <t>马桶刷子</t>
  </si>
  <si>
    <t>钢丝球</t>
  </si>
  <si>
    <t>六角扳手</t>
  </si>
  <si>
    <t>洗洁精</t>
  </si>
  <si>
    <t>草酸</t>
  </si>
  <si>
    <t>蛇皮管</t>
  </si>
  <si>
    <t>胶手套</t>
  </si>
  <si>
    <t>付</t>
  </si>
  <si>
    <t>螺丝</t>
  </si>
  <si>
    <t>斤</t>
  </si>
  <si>
    <t>线槽3公分</t>
  </si>
  <si>
    <t>明五孔插座</t>
  </si>
  <si>
    <t>50w灯泡</t>
  </si>
  <si>
    <t>3*2.5电线100米</t>
  </si>
  <si>
    <t>盘</t>
  </si>
  <si>
    <t>4*3电缆</t>
  </si>
  <si>
    <t>8.5钻头</t>
  </si>
  <si>
    <t>8*100螺丝</t>
  </si>
  <si>
    <t>线鼻子70</t>
  </si>
  <si>
    <t>灯口</t>
  </si>
  <si>
    <t>线鼻子16</t>
  </si>
  <si>
    <t>线鼻子10</t>
  </si>
  <si>
    <t>尖嘴钳</t>
  </si>
  <si>
    <t>开口扳手13-16</t>
  </si>
  <si>
    <t>钻尾丝</t>
  </si>
  <si>
    <t>尘推拖把</t>
  </si>
  <si>
    <t>盒</t>
  </si>
  <si>
    <t>美纹纸</t>
  </si>
  <si>
    <t>滚头</t>
  </si>
  <si>
    <t>滚把</t>
  </si>
  <si>
    <t>漏保开关-40A</t>
  </si>
  <si>
    <t xml:space="preserve">安全阀-16KG </t>
  </si>
  <si>
    <t>压力表</t>
  </si>
  <si>
    <t>安全阀-A27W-10T</t>
  </si>
  <si>
    <t>空气开关-200A</t>
  </si>
  <si>
    <t>腻子粉</t>
  </si>
  <si>
    <t>石膏粉</t>
  </si>
  <si>
    <t>油灰刀</t>
  </si>
  <si>
    <t>泥板</t>
  </si>
  <si>
    <t>潍坊光华荣昌汽车部件有限公司 
采 购 申 请 单（搬迁）</t>
  </si>
  <si>
    <t>钢材</t>
  </si>
  <si>
    <t>6米一根扁铁</t>
  </si>
  <si>
    <t>根</t>
  </si>
  <si>
    <t>内8*20</t>
  </si>
  <si>
    <t>止回阀</t>
  </si>
  <si>
    <t>生产线地脚</t>
  </si>
  <si>
    <t>小便斗感应冲水器</t>
  </si>
  <si>
    <t>1套+3个电磁阀</t>
  </si>
  <si>
    <t>潍坊光华荣昌汽车部件有限公司 
采 购 申 请 单（10月月度）</t>
  </si>
  <si>
    <t>申购时间：2024.10.09</t>
  </si>
  <si>
    <t>备用，搬迁时使用一捆</t>
  </si>
  <si>
    <t>维修工装，生产使用</t>
  </si>
  <si>
    <t>大剪刀</t>
  </si>
  <si>
    <t>发货剪膜使用</t>
  </si>
  <si>
    <t>熨烫机</t>
  </si>
  <si>
    <t>佳先9KW熨烫机</t>
  </si>
  <si>
    <t>台</t>
  </si>
  <si>
    <t>K1产线使用</t>
  </si>
  <si>
    <t>骨架孔偏临时修补</t>
  </si>
  <si>
    <t>熨斗</t>
  </si>
  <si>
    <t>1根熨烫机使用，1根备用</t>
  </si>
  <si>
    <t>尘推</t>
  </si>
  <si>
    <t>60cm带拖把杆</t>
  </si>
  <si>
    <t>60cm</t>
  </si>
  <si>
    <t>条码打印纸</t>
  </si>
  <si>
    <t>铜板标签纸80*30,1500张/卷</t>
  </si>
  <si>
    <t>泡沫胶</t>
  </si>
  <si>
    <t>900g</t>
  </si>
  <si>
    <t>办公室堵墙缝使用</t>
  </si>
  <si>
    <t>潍坊光华荣昌汽车部件有限公司 
采 购 申 请 单（生产线改造）</t>
  </si>
  <si>
    <t>申购时间：2024.10.12</t>
  </si>
  <si>
    <t>铝型材</t>
  </si>
  <si>
    <t>QL-235 40*80*3.0圆孔银白</t>
  </si>
  <si>
    <t>一根6米，16公斤，368</t>
  </si>
  <si>
    <t>K1产线</t>
  </si>
  <si>
    <t>2.7米*12</t>
  </si>
  <si>
    <t>1.2米*12</t>
  </si>
  <si>
    <t>1.5米*11</t>
  </si>
  <si>
    <t>8080L型连接板</t>
  </si>
  <si>
    <t>四方螺母14B-M8</t>
  </si>
  <si>
    <t>M8-16半圆头内六角螺栓</t>
  </si>
  <si>
    <t>4040 L型 连接板</t>
  </si>
  <si>
    <t>包含半圆头、滑块</t>
  </si>
  <si>
    <t>40*80</t>
  </si>
  <si>
    <t>P203产线</t>
  </si>
  <si>
    <t>2.7米*1</t>
  </si>
  <si>
    <t>1.2米*1</t>
  </si>
  <si>
    <t>QL 40*40*2.0圆孔银白</t>
  </si>
  <si>
    <t>一根6米，11.2公斤，257.6</t>
  </si>
  <si>
    <t>面套装配工作台</t>
  </si>
  <si>
    <t>20*28mm</t>
  </si>
  <si>
    <t>角码</t>
  </si>
  <si>
    <t>地脚套装</t>
  </si>
  <si>
    <t>螺丝、脚杯、脚杯连接器</t>
  </si>
  <si>
    <t>工字钢</t>
  </si>
  <si>
    <t>0.5公分厚，110一根6米</t>
  </si>
  <si>
    <t>0.08米*0.04*0.6*12</t>
  </si>
  <si>
    <t>线槽减速带</t>
  </si>
  <si>
    <t>橡胶PVC电缆保护槽（1000*350*75）槽径规格60*70</t>
  </si>
  <si>
    <t>PVC电缆管</t>
  </si>
  <si>
    <t>电缆直径42mm</t>
  </si>
  <si>
    <t>潍坊光华荣昌汽车部件有限公司 
采 购 申 请 单（10月）</t>
  </si>
  <si>
    <t>申购时间：2024.10.17</t>
  </si>
  <si>
    <t>水泥</t>
  </si>
  <si>
    <t>3袋</t>
  </si>
  <si>
    <t>车棚搭建使用</t>
  </si>
  <si>
    <t>电动车棚+车间办公室</t>
  </si>
  <si>
    <t>沙子</t>
  </si>
  <si>
    <t>焊接预埋铁件</t>
  </si>
  <si>
    <t>彩钢瓦</t>
  </si>
  <si>
    <t>蓝色5.5米一块</t>
  </si>
  <si>
    <t>张</t>
  </si>
  <si>
    <t>方管</t>
  </si>
  <si>
    <t>10*10,6米一根，1.5mm厚</t>
  </si>
  <si>
    <t>电焊钳</t>
  </si>
  <si>
    <t>护目镜</t>
  </si>
  <si>
    <t>燕尾丝</t>
  </si>
  <si>
    <t>8公分长，1盒/140个</t>
  </si>
  <si>
    <t>3公分，1盒/350个</t>
  </si>
  <si>
    <t>长管</t>
  </si>
  <si>
    <t>3*5，1.5厚</t>
  </si>
  <si>
    <t>红色油漆</t>
  </si>
  <si>
    <t>不良品架子使用</t>
  </si>
  <si>
    <t>一字改锥</t>
  </si>
  <si>
    <t>P203产线使用</t>
  </si>
  <si>
    <t>剪钳</t>
  </si>
  <si>
    <t>真空发生器</t>
  </si>
  <si>
    <t>SMC品牌，型号ZL112</t>
  </si>
  <si>
    <t>K1头枕机</t>
  </si>
  <si>
    <t>普票</t>
  </si>
  <si>
    <t>P203发货使用</t>
  </si>
  <si>
    <t>潍坊光华荣昌汽车部件有限公司 
采 购 申 请 单（11月）</t>
  </si>
  <si>
    <t>申购时间：2024.11.4</t>
  </si>
  <si>
    <t>主机使用、皮卡座椅返修使用</t>
  </si>
  <si>
    <t>插座接电使用</t>
  </si>
  <si>
    <t>成品工装维修</t>
  </si>
  <si>
    <t>T45套头</t>
  </si>
  <si>
    <t>皮卡座椅组装使用</t>
  </si>
  <si>
    <t>#12</t>
  </si>
  <si>
    <t>皮卡座椅使用</t>
  </si>
  <si>
    <t>手电钻</t>
  </si>
  <si>
    <t>东城16V锂电钻充电式双电</t>
  </si>
  <si>
    <t>皮卡2把，K1线2把，备用1把</t>
  </si>
  <si>
    <t>K1线3把，备用1把</t>
  </si>
  <si>
    <t>车棚使用</t>
  </si>
  <si>
    <t>KD打包使用</t>
  </si>
  <si>
    <t>打火机</t>
  </si>
  <si>
    <t>生产线面套线头使用</t>
  </si>
  <si>
    <t>钻头</t>
  </si>
  <si>
    <t>3.2mm</t>
  </si>
  <si>
    <t>骨架钻眼使用</t>
  </si>
  <si>
    <t>气管子母接头</t>
  </si>
  <si>
    <t>产线气管漏气使用</t>
  </si>
  <si>
    <t>十字</t>
  </si>
  <si>
    <t>K1产线、皮卡产线使用</t>
  </si>
  <si>
    <t>骨架划伤、主机厂堵漏</t>
  </si>
  <si>
    <t>申购时间：2024.10.29</t>
  </si>
  <si>
    <t>泡沫清洗剂</t>
  </si>
  <si>
    <t>550ml</t>
  </si>
  <si>
    <t>皮卡座椅清洁使用</t>
  </si>
  <si>
    <t>线鼻子</t>
  </si>
  <si>
    <t>16平方</t>
  </si>
  <si>
    <t>电缆接线</t>
  </si>
  <si>
    <t>10平方</t>
  </si>
  <si>
    <t>下雨防护</t>
  </si>
  <si>
    <t>申购时间：2024.11.3</t>
  </si>
  <si>
    <t>白色</t>
  </si>
  <si>
    <t>毛刷</t>
  </si>
  <si>
    <t>10个一包</t>
  </si>
  <si>
    <t>防火帘</t>
  </si>
  <si>
    <t>2mm厚1平米/张</t>
  </si>
  <si>
    <t>隧道炉隔热</t>
  </si>
  <si>
    <t>线手套</t>
  </si>
  <si>
    <t>（生产一线+库房+销售服务人员）40人*6月*4副/月</t>
  </si>
  <si>
    <t>副</t>
  </si>
  <si>
    <t>劳保使用</t>
  </si>
  <si>
    <t>镀锌桥架</t>
  </si>
  <si>
    <t>80*50*0.8mm/米,2米/根</t>
  </si>
  <si>
    <t>产线改造</t>
  </si>
  <si>
    <t>含运费及配件</t>
  </si>
  <si>
    <t>40*40
6米/根</t>
  </si>
  <si>
    <t>3米对切</t>
  </si>
  <si>
    <t>铝型材一字连接杆</t>
  </si>
  <si>
    <t>40*40（含螺丝）</t>
  </si>
  <si>
    <t>LED灯管</t>
  </si>
  <si>
    <t>1米/根</t>
  </si>
  <si>
    <t>绿色夜光胶带贴</t>
  </si>
  <si>
    <t>2cm*3米/卷</t>
  </si>
  <si>
    <t>车间立柱粘贴，提高安全使用</t>
  </si>
  <si>
    <t>申购时间：2024.10.30</t>
  </si>
  <si>
    <t>打码机</t>
  </si>
  <si>
    <t>新北洋（SNBC)BTP-2100E</t>
  </si>
  <si>
    <t>皮卡打码使用</t>
  </si>
  <si>
    <t>碳带</t>
  </si>
  <si>
    <t>110*300，蜡基碳带</t>
  </si>
  <si>
    <t>内六角扳手</t>
  </si>
  <si>
    <t>皮卡产线使用</t>
  </si>
  <si>
    <t>中正已买</t>
  </si>
  <si>
    <t>申购时间：2024.11.29</t>
  </si>
  <si>
    <t>预估单价（元）</t>
  </si>
  <si>
    <t>皮卡产线增加</t>
  </si>
  <si>
    <t>服务：质保1年内免费维修</t>
  </si>
  <si>
    <t>工具柜</t>
  </si>
  <si>
    <t>产线工具放置使用</t>
  </si>
  <si>
    <t>1根熨烫机使用，1个备用</t>
  </si>
  <si>
    <t>地面橡胶垫</t>
  </si>
  <si>
    <t>1.5米宽，15米长，5mm厚</t>
  </si>
  <si>
    <t>成品放置使用</t>
  </si>
  <si>
    <t>工装牵引</t>
  </si>
  <si>
    <t>带螺栓</t>
  </si>
  <si>
    <t>维修K1，皮卡工装使用</t>
  </si>
  <si>
    <t>万向工装轮</t>
  </si>
  <si>
    <t>带减震</t>
  </si>
  <si>
    <t>皮卡维修工装使用</t>
  </si>
  <si>
    <t>定向工装轮</t>
  </si>
  <si>
    <t>红色周转筐</t>
  </si>
  <si>
    <t>不合格品（640*420*310)</t>
  </si>
  <si>
    <t>产线不良品放置</t>
  </si>
  <si>
    <t>潍坊光华荣昌汽车部件有限公司 
采 购 申 请 单（12月）</t>
  </si>
  <si>
    <t>申购时间：2024.12.14</t>
  </si>
  <si>
    <t>皮卡线1把，K1产线1把</t>
  </si>
  <si>
    <t>活动扳手</t>
  </si>
  <si>
    <t>小型切割机</t>
  </si>
  <si>
    <t>东城</t>
  </si>
  <si>
    <t>公牛角磨机</t>
  </si>
  <si>
    <t>开口扳手一套</t>
  </si>
  <si>
    <t>电笔</t>
  </si>
  <si>
    <t>尖口钳子</t>
  </si>
  <si>
    <t>老虎钳子</t>
  </si>
  <si>
    <t>4.8mm</t>
  </si>
  <si>
    <t>粘贴皮卡标识</t>
  </si>
  <si>
    <t>6mm</t>
  </si>
  <si>
    <t>打包使用</t>
  </si>
  <si>
    <t>拉伸缠绕膜</t>
  </si>
  <si>
    <t>宽60cm、膜净重6.6公斤约300m1卷</t>
  </si>
  <si>
    <t>发运使用</t>
  </si>
  <si>
    <t>拉伸膜</t>
  </si>
  <si>
    <t>80*100</t>
  </si>
  <si>
    <t>M4包装使用</t>
  </si>
  <si>
    <t>M4调角手柄、面套线头使用</t>
  </si>
  <si>
    <t>申购时间：2024.12.1</t>
  </si>
  <si>
    <t>轻卡产线、2把、皮卡产线2把</t>
  </si>
  <si>
    <t>K1头枕机使用</t>
  </si>
  <si>
    <t>蒸汽熨斗罩</t>
  </si>
  <si>
    <t>熨烫使用</t>
  </si>
  <si>
    <t>十字改锥</t>
  </si>
  <si>
    <t>维修使用</t>
  </si>
  <si>
    <t>磨头</t>
  </si>
  <si>
    <t>6*18mm</t>
  </si>
  <si>
    <t>维修K1产品使用</t>
  </si>
  <si>
    <t>轻卡产线</t>
  </si>
  <si>
    <t>气动改锥</t>
  </si>
  <si>
    <t>电动扳手</t>
  </si>
  <si>
    <t>星固</t>
  </si>
  <si>
    <t>角磨机</t>
  </si>
  <si>
    <t>套筒13#</t>
  </si>
  <si>
    <t>红色棉马甲</t>
  </si>
  <si>
    <t>质量</t>
  </si>
  <si>
    <t>件</t>
  </si>
  <si>
    <t>黑色棉马甲</t>
  </si>
  <si>
    <t>卡环剪钳</t>
  </si>
  <si>
    <t>工作台使用</t>
  </si>
  <si>
    <t>3米一根</t>
  </si>
  <si>
    <t>工装名称</t>
  </si>
  <si>
    <t>数量</t>
  </si>
  <si>
    <t>单价</t>
  </si>
  <si>
    <t>金额合计</t>
  </si>
  <si>
    <t>发泡工装车</t>
  </si>
  <si>
    <t>不带支架</t>
  </si>
  <si>
    <t>面套工装车</t>
  </si>
  <si>
    <t>座骨架工装车</t>
  </si>
  <si>
    <t>备用</t>
  </si>
  <si>
    <t>包含支架</t>
  </si>
  <si>
    <t>撬棍</t>
  </si>
  <si>
    <t>1.5米</t>
  </si>
  <si>
    <t>返修皮卡整体座座椅</t>
  </si>
  <si>
    <t>1.2米</t>
  </si>
  <si>
    <t>5*25</t>
  </si>
  <si>
    <t>黄油</t>
  </si>
  <si>
    <t>皮卡生产线维护</t>
  </si>
  <si>
    <t>正泰交流接触器</t>
  </si>
  <si>
    <t>维修产线</t>
  </si>
  <si>
    <t>梅花包胶塑钢锁</t>
  </si>
  <si>
    <t>锁扣</t>
  </si>
  <si>
    <t>65/75</t>
  </si>
  <si>
    <t>焊合页</t>
  </si>
  <si>
    <t>可磨片</t>
  </si>
  <si>
    <t>标准件螺丝</t>
  </si>
  <si>
    <t>10*30</t>
  </si>
  <si>
    <t>方柄螺丝批</t>
  </si>
  <si>
    <t>6*125一字</t>
  </si>
  <si>
    <t>6*126十字</t>
  </si>
  <si>
    <t>BS426098</t>
  </si>
  <si>
    <t>节流阀8-02</t>
  </si>
  <si>
    <t>连接工装维修使用</t>
  </si>
  <si>
    <t>梅花六角扳手</t>
  </si>
  <si>
    <t>加长</t>
  </si>
  <si>
    <t>主机厂返修使用</t>
  </si>
  <si>
    <t>10mm</t>
  </si>
  <si>
    <t>13mm</t>
  </si>
  <si>
    <t>16mm</t>
  </si>
  <si>
    <t>14mm</t>
  </si>
  <si>
    <t>头枕机使用</t>
  </si>
  <si>
    <t>标签打印纸</t>
  </si>
  <si>
    <t>皮卡罩壳擦拭使用</t>
  </si>
  <si>
    <t>潍坊光华荣昌汽车部件有限公司 
采 购 申 请 单（12月增补）</t>
  </si>
  <si>
    <t>申购时间：2024.12.25</t>
  </si>
  <si>
    <t>K1产品KD使用</t>
  </si>
  <si>
    <t>125*100</t>
  </si>
  <si>
    <r>
      <rPr>
        <sz val="14"/>
        <color rgb="FF000000"/>
        <rFont val="微软雅黑"/>
        <charset val="134"/>
      </rPr>
      <t>12.5</t>
    </r>
    <r>
      <rPr>
        <sz val="10"/>
        <color theme="1"/>
        <rFont val="宋体"/>
        <charset val="134"/>
      </rPr>
      <t>平方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卷</t>
    </r>
  </si>
  <si>
    <t>潍坊光华荣昌汽车部件有限公司 
采 购 申 请 单（1月）</t>
  </si>
  <si>
    <t>申购时间：2025.1.2</t>
  </si>
  <si>
    <t>65MM</t>
  </si>
  <si>
    <t>K1产线200，皮卡产线,100个</t>
  </si>
  <si>
    <t>K1产线、M4产线线头、调角手柄罩壳色差使用</t>
  </si>
  <si>
    <t>黄油枪+黄油</t>
  </si>
  <si>
    <t>保养产线</t>
  </si>
  <si>
    <t>双杠枪+5支黄油</t>
  </si>
  <si>
    <t>T50套头</t>
  </si>
  <si>
    <t>前排生产使用</t>
  </si>
  <si>
    <t>打包KD使用</t>
  </si>
  <si>
    <t>套筒10#</t>
  </si>
  <si>
    <t>套筒17#</t>
  </si>
  <si>
    <t>M8丝锥套头</t>
  </si>
  <si>
    <t>过丝使用</t>
  </si>
  <si>
    <t>东城电改锥</t>
  </si>
  <si>
    <t>皮卡更换</t>
  </si>
  <si>
    <t>内六角批头</t>
  </si>
  <si>
    <t>5mm</t>
  </si>
  <si>
    <t>2根备用</t>
  </si>
  <si>
    <t>前排发货使用</t>
  </si>
  <si>
    <t>泡沫清洁剂</t>
  </si>
  <si>
    <t>皮卡面套擦拭使用</t>
  </si>
  <si>
    <t>发货使用</t>
  </si>
  <si>
    <t>M4</t>
  </si>
  <si>
    <t>黄色油漆</t>
  </si>
  <si>
    <t>厂外停车位规划</t>
  </si>
  <si>
    <t>车间打扫卫生</t>
  </si>
  <si>
    <t>大扫把</t>
  </si>
  <si>
    <t>灯管对接头</t>
  </si>
  <si>
    <t>产线LED灯对接使用</t>
  </si>
  <si>
    <t>移动挂钩</t>
  </si>
  <si>
    <t>产线作业指导书悬挂使用</t>
  </si>
  <si>
    <t>缝纫机油</t>
  </si>
  <si>
    <t>10斤/桶</t>
  </si>
  <si>
    <t>工具保养</t>
  </si>
  <si>
    <t>叉车充电</t>
  </si>
  <si>
    <t>潍坊光华荣昌汽车部件有限公司 
采 购 申 请 单（1月前排产线）</t>
  </si>
  <si>
    <t>申购时间：2025.1.10</t>
  </si>
  <si>
    <t>烤箱使用</t>
  </si>
  <si>
    <t>皮卡产线</t>
  </si>
  <si>
    <t>风机电容器</t>
  </si>
  <si>
    <t>2.5UF/450V</t>
  </si>
  <si>
    <t>烤箱维修</t>
  </si>
  <si>
    <t>光电开关</t>
  </si>
  <si>
    <t>E3F-DS30P1</t>
  </si>
  <si>
    <t>皮卡前排产线使用</t>
  </si>
  <si>
    <t>皮卡前排产线使用，1个皮卡产线备用</t>
  </si>
  <si>
    <t>产线地脚</t>
  </si>
  <si>
    <t>皮卡前排产线</t>
  </si>
  <si>
    <t>亚德克电磁阀</t>
  </si>
  <si>
    <t>气动铜快插</t>
  </si>
  <si>
    <t>气动电磁阀消音器</t>
  </si>
  <si>
    <t>气动气缸调速阀</t>
  </si>
  <si>
    <t>气动电磁阀堵头</t>
  </si>
  <si>
    <t>K1夹具使用</t>
  </si>
  <si>
    <t>气管</t>
  </si>
  <si>
    <t>PUL10-04</t>
  </si>
  <si>
    <t>镀锌管帽</t>
  </si>
  <si>
    <t>管子割刀</t>
  </si>
  <si>
    <t>按钮盒</t>
  </si>
  <si>
    <t>按钮</t>
  </si>
  <si>
    <t>开关</t>
  </si>
  <si>
    <t>绿色</t>
  </si>
  <si>
    <t>16-04三通</t>
  </si>
  <si>
    <t>自锁接头</t>
  </si>
  <si>
    <t>铜管箍</t>
  </si>
  <si>
    <t>铜补芯</t>
  </si>
  <si>
    <t>电缆</t>
  </si>
  <si>
    <t>连接杆</t>
  </si>
  <si>
    <t>5*16A</t>
  </si>
  <si>
    <t>正泰控制按钮</t>
  </si>
  <si>
    <t>铜铝塑管内丝</t>
  </si>
  <si>
    <t>铝塑管</t>
  </si>
  <si>
    <t>铝塑管外丝直接</t>
  </si>
  <si>
    <t>潍坊光华荣昌汽车部件有限公司 
采 购 申 请 单（2月）</t>
  </si>
  <si>
    <t>申购时间：2025.2.8</t>
  </si>
  <si>
    <t>手套</t>
  </si>
  <si>
    <t>劳保</t>
  </si>
  <si>
    <t>3月用量</t>
  </si>
  <si>
    <t>M4包装、KD使用</t>
  </si>
  <si>
    <t>2月用量</t>
  </si>
  <si>
    <t>皮卡发运</t>
  </si>
  <si>
    <t>A4不干胶纸</t>
  </si>
  <si>
    <t>80张/本</t>
  </si>
  <si>
    <t>KD交付使用</t>
  </si>
  <si>
    <t>潍坊光华荣昌汽车部件有限公司 
采 购 申 请 单（2月）增补</t>
  </si>
  <si>
    <t>申购时间：2025.2.20</t>
  </si>
  <si>
    <t>预算成本中心</t>
  </si>
  <si>
    <t>预算编码</t>
  </si>
  <si>
    <t>支出项目</t>
  </si>
  <si>
    <t>归属</t>
  </si>
  <si>
    <t>剩余数量</t>
  </si>
  <si>
    <t>D206</t>
  </si>
  <si>
    <t>SCZZ001</t>
  </si>
  <si>
    <t>绳子</t>
  </si>
  <si>
    <t>K1</t>
  </si>
  <si>
    <t>多功能裁纸刀</t>
  </si>
  <si>
    <t>可得优</t>
  </si>
  <si>
    <t>发KD标识使用</t>
  </si>
  <si>
    <t>办公用品</t>
  </si>
  <si>
    <t>插排</t>
  </si>
  <si>
    <t>过载保护</t>
  </si>
  <si>
    <t>电池充电使用</t>
  </si>
  <si>
    <t>潍坊光华荣昌汽车部件有限公司 
采 购 申 请 单（3月）</t>
  </si>
  <si>
    <t>申购时间：2025.3.11</t>
  </si>
  <si>
    <t>扶手薄膜</t>
  </si>
  <si>
    <t>生产扶手使用</t>
  </si>
  <si>
    <t>P203</t>
  </si>
  <si>
    <t>笤帚</t>
  </si>
  <si>
    <t>小号</t>
  </si>
  <si>
    <t>轻卡K1使用</t>
  </si>
  <si>
    <t>P203/轻卡/K1</t>
  </si>
  <si>
    <t>缝纫机油壶</t>
  </si>
  <si>
    <t>P203/轻卡</t>
  </si>
  <si>
    <t>铆钉枪</t>
  </si>
  <si>
    <t>更换</t>
  </si>
  <si>
    <t>P203/K1</t>
  </si>
  <si>
    <t>公牛</t>
  </si>
  <si>
    <t>充电使用</t>
  </si>
  <si>
    <t>共用</t>
  </si>
  <si>
    <t>工装轮</t>
  </si>
  <si>
    <t>直径12㎝</t>
  </si>
  <si>
    <t>皮卡工装维修</t>
  </si>
  <si>
    <t>皮卡</t>
  </si>
  <si>
    <t>直径8㎝</t>
  </si>
  <si>
    <t>头枕工装维修</t>
  </si>
  <si>
    <t>磨光机切割片</t>
  </si>
  <si>
    <t>片</t>
  </si>
  <si>
    <t>角磨机切割片</t>
  </si>
  <si>
    <t>电板机</t>
  </si>
  <si>
    <t>K1、轻卡卡文使用</t>
  </si>
  <si>
    <t>轻卡/k1</t>
  </si>
  <si>
    <t>橡胶锤</t>
  </si>
  <si>
    <t>750型</t>
  </si>
  <si>
    <t>轻卡2把
皮卡1把</t>
  </si>
  <si>
    <t>轻卡/皮卡</t>
  </si>
  <si>
    <t>活扳子</t>
  </si>
  <si>
    <t>8寸</t>
  </si>
  <si>
    <t>K1维修使用</t>
  </si>
  <si>
    <t>k1</t>
  </si>
  <si>
    <t>带减震直径14㎝</t>
  </si>
  <si>
    <t>K1工装发泡工装维修</t>
  </si>
  <si>
    <t>皮卡前排使用</t>
  </si>
  <si>
    <t>K1,1把，轻卡1把</t>
  </si>
  <si>
    <t>K1/轻卡</t>
  </si>
  <si>
    <t>燕尾丝套头</t>
  </si>
  <si>
    <t>小计</t>
  </si>
  <si>
    <t>申购时间：2025.3.27</t>
  </si>
  <si>
    <t>轻卡</t>
  </si>
  <si>
    <t>16#</t>
  </si>
  <si>
    <t>17#</t>
  </si>
  <si>
    <t>皮卡前排</t>
  </si>
  <si>
    <t>潍坊光华荣昌汽车部件有限公司 
采 购 申 请 单（4月）</t>
  </si>
  <si>
    <t>申购时间：2025.4.9</t>
  </si>
  <si>
    <t>80*40*1000</t>
  </si>
  <si>
    <t>油漆笔</t>
  </si>
  <si>
    <t>绿色漆笔</t>
  </si>
  <si>
    <t>点检</t>
  </si>
  <si>
    <t>1公斤约650根</t>
  </si>
  <si>
    <t>皮卡生产使用</t>
  </si>
  <si>
    <t>卡文发货使用日需求2卷</t>
  </si>
  <si>
    <t>KD打包、皮卡发运</t>
  </si>
  <si>
    <t>150*100</t>
  </si>
  <si>
    <t>K1发运</t>
  </si>
  <si>
    <t>叉车加油</t>
  </si>
  <si>
    <t>牵引杆</t>
  </si>
  <si>
    <t>带螺母</t>
  </si>
  <si>
    <t>K1/6,皮卡/6，轻卡3，智蓝现场服务1；</t>
  </si>
  <si>
    <t>皮卡3把
轻卡1把</t>
  </si>
  <si>
    <t>K1/7,皮卡/2，轻卡4，报废15</t>
  </si>
  <si>
    <t>气扳机机打头</t>
  </si>
  <si>
    <t>老虎钳</t>
  </si>
  <si>
    <t>K1产线100，皮卡产线,100个</t>
  </si>
  <si>
    <t>黑色</t>
  </si>
  <si>
    <t>潍坊光华荣昌汽车部件有限公司 
采 购 申 请 单（4月）增补</t>
  </si>
  <si>
    <t>申购时间：2025.4.27</t>
  </si>
  <si>
    <t>白色/2Kg</t>
  </si>
  <si>
    <t>工装、生产线刷漆</t>
  </si>
  <si>
    <t>稀料</t>
  </si>
  <si>
    <t>潍坊光华荣昌汽车部件有限公司 
采 购 申 请 单（5月）</t>
  </si>
  <si>
    <t>申购时间：2025.5.9</t>
  </si>
  <si>
    <t>SCS0010931</t>
  </si>
  <si>
    <t>中间安全带防护毛毡</t>
  </si>
  <si>
    <t>皮卡后排产品使用</t>
  </si>
  <si>
    <t>BCL0010028</t>
  </si>
  <si>
    <t>黑色尼龙扎带150mm</t>
  </si>
  <si>
    <t>1公斤约800根</t>
  </si>
  <si>
    <t>皮卡前排产品使用</t>
  </si>
  <si>
    <t>BCL0010029</t>
  </si>
  <si>
    <t>黑色尼龙扎带300mm</t>
  </si>
  <si>
    <t>1公斤约600根</t>
  </si>
  <si>
    <t>申购时间：2025.5.17</t>
  </si>
  <si>
    <t>创口贴</t>
  </si>
  <si>
    <t>10l</t>
  </si>
  <si>
    <t>皮卡发货、打包KD</t>
  </si>
  <si>
    <t>工位风扇</t>
  </si>
  <si>
    <t>生产降温使用</t>
  </si>
  <si>
    <t>K1/20,P203/20</t>
  </si>
  <si>
    <t>采购样品2个确认后批量</t>
  </si>
  <si>
    <t>拉铆枪配件</t>
  </si>
  <si>
    <t>三爪抓片</t>
  </si>
  <si>
    <t>铆钉枪维修</t>
  </si>
  <si>
    <t>美工刀</t>
  </si>
  <si>
    <t>每组3把美工刀+10把刀片</t>
  </si>
  <si>
    <t>组</t>
  </si>
  <si>
    <t>13#套头</t>
  </si>
  <si>
    <t>K1使用</t>
  </si>
  <si>
    <t>M6丝锥套头</t>
  </si>
  <si>
    <t>风批用</t>
  </si>
  <si>
    <t>发货3把
K1/把P203/把</t>
  </si>
  <si>
    <t>8插位公牛</t>
  </si>
  <si>
    <t>电线</t>
  </si>
  <si>
    <t>4平方三芯电线</t>
  </si>
  <si>
    <t>潍坊光华荣昌汽车部件有限公司 
采 购 申 请 单（5月增补）</t>
  </si>
  <si>
    <t>申购时间：2025.5.23</t>
  </si>
  <si>
    <t>电线桥架</t>
  </si>
  <si>
    <t>2米一根,1米10元</t>
  </si>
  <si>
    <t>K1/,P203</t>
  </si>
  <si>
    <t>5*20</t>
  </si>
  <si>
    <t>小熨斗</t>
  </si>
  <si>
    <t>皮卡维修面套</t>
  </si>
  <si>
    <t>京东</t>
  </si>
  <si>
    <t>粘毛器</t>
  </si>
  <si>
    <t>潍坊光华荣昌汽车部件有限公司 
采 购 申 请 单（6月KD）</t>
  </si>
  <si>
    <t>申购时间：2025.5.28</t>
  </si>
  <si>
    <t>瓦楞纸箱</t>
  </si>
  <si>
    <t>1420*810*420</t>
  </si>
  <si>
    <t>皮卡KD打包</t>
  </si>
  <si>
    <t>780*560*870</t>
  </si>
  <si>
    <t>三层垫板</t>
  </si>
  <si>
    <t>620*485</t>
  </si>
  <si>
    <t>潍坊光华荣昌汽车部件有限公司 
采 购 申 请 单（6月）</t>
  </si>
  <si>
    <t>闫晓晨</t>
  </si>
  <si>
    <t>申购时间：2025.6.28</t>
  </si>
  <si>
    <t>丝攻</t>
  </si>
  <si>
    <t>16/7-20-英美制</t>
  </si>
  <si>
    <t>K1生产使用</t>
  </si>
  <si>
    <t>10*1.25-机用加强</t>
  </si>
  <si>
    <t>冰灰17kg/桶</t>
  </si>
  <si>
    <t>工装维新</t>
  </si>
  <si>
    <t>喷壶</t>
  </si>
  <si>
    <t>气动</t>
  </si>
  <si>
    <t>码钉枪</t>
  </si>
  <si>
    <t>宽度10厘米</t>
  </si>
  <si>
    <t>运输车辆工装防撞</t>
  </si>
  <si>
    <t>运输</t>
  </si>
  <si>
    <t>KD包装使用</t>
  </si>
  <si>
    <t>成品发运</t>
  </si>
  <si>
    <t>K1头枕包装使用</t>
  </si>
  <si>
    <t>65CM</t>
  </si>
  <si>
    <t>特殊岗位降温使用</t>
  </si>
  <si>
    <t>13套头</t>
  </si>
  <si>
    <t>叉车维护使用</t>
  </si>
  <si>
    <t>万向轮支架</t>
  </si>
  <si>
    <t>13㎝</t>
  </si>
  <si>
    <t>工装维护使用</t>
  </si>
  <si>
    <t>定向轮支架</t>
  </si>
  <si>
    <t>T型三通圆管连接件</t>
  </si>
  <si>
    <t>线边上线工装</t>
  </si>
  <si>
    <t>角四通圆管连接件</t>
  </si>
  <si>
    <t>熨烫机蒸汽管</t>
  </si>
  <si>
    <t>5米高压管</t>
  </si>
  <si>
    <t>返修熨烫使用</t>
  </si>
  <si>
    <t>线滚子</t>
  </si>
  <si>
    <t>4平方</t>
  </si>
  <si>
    <t>维修接电使用</t>
  </si>
  <si>
    <t>骨架防护使用</t>
  </si>
  <si>
    <t>申购时间：2025.7.9</t>
  </si>
  <si>
    <t>16套头</t>
  </si>
  <si>
    <t>14套头</t>
  </si>
  <si>
    <t>轮子</t>
  </si>
  <si>
    <t>12㎝（带销轴）</t>
  </si>
  <si>
    <t>14㎝（带销轴）</t>
  </si>
  <si>
    <t>工装限位</t>
  </si>
  <si>
    <t>防风</t>
  </si>
  <si>
    <t>码钉</t>
  </si>
  <si>
    <t>1013J</t>
  </si>
  <si>
    <t>橡胶皮垫</t>
  </si>
  <si>
    <t>长2m宽1m厚5㎜</t>
  </si>
  <si>
    <t>生产工位地面防护</t>
  </si>
  <si>
    <t>申购时间：2025.7.16</t>
  </si>
  <si>
    <t>生产劳保</t>
  </si>
  <si>
    <t>KD附件白皮箱</t>
  </si>
  <si>
    <t>500mm*380mm*220mm</t>
  </si>
  <si>
    <t>KD附件使用</t>
  </si>
  <si>
    <t>白色自喷漆</t>
  </si>
  <si>
    <t>工装补漆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</si>
</sst>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.00_ "/>
  </numFmts>
  <fonts count="4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b/>
      <sz val="12"/>
      <color rgb="FF000000"/>
      <name val="微软雅黑"/>
      <charset val="134"/>
    </font>
    <font>
      <sz val="14"/>
      <color rgb="FF000000"/>
      <name val="微软雅黑"/>
      <charset val="134"/>
    </font>
    <font>
      <sz val="12"/>
      <color rgb="FF000000"/>
      <name val="微软雅黑"/>
      <charset val="134"/>
    </font>
    <font>
      <sz val="20"/>
      <color rgb="FF000000"/>
      <name val="微软雅黑"/>
      <charset val="134"/>
    </font>
    <font>
      <sz val="18"/>
      <color rgb="FF000000"/>
      <name val="微软雅黑"/>
      <charset val="134"/>
    </font>
    <font>
      <sz val="16"/>
      <color rgb="FF000000"/>
      <name val="微软雅黑"/>
      <charset val="134"/>
    </font>
    <font>
      <b/>
      <sz val="18"/>
      <color rgb="FF000000"/>
      <name val="微软雅黑"/>
      <charset val="134"/>
    </font>
    <font>
      <sz val="12"/>
      <name val="宋体"/>
      <charset val="134"/>
    </font>
    <font>
      <b/>
      <sz val="20"/>
      <color rgb="FF000000"/>
      <name val="微软雅黑"/>
      <charset val="134"/>
    </font>
    <font>
      <b/>
      <sz val="16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FF0000"/>
      <name val="微软雅黑"/>
      <charset val="134"/>
    </font>
    <font>
      <sz val="18"/>
      <name val="微软雅黑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8"/>
      <color rgb="FFFF0000"/>
      <name val="微软雅黑"/>
      <charset val="134"/>
    </font>
    <font>
      <sz val="2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微软雅黑"/>
      <charset val="134"/>
    </font>
    <font>
      <sz val="10"/>
      <color theme="1"/>
      <name val="Times New Roman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1" borderId="3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2" borderId="40" applyNumberFormat="0" applyAlignment="0" applyProtection="0">
      <alignment vertical="center"/>
    </xf>
    <xf numFmtId="0" fontId="35" fillId="13" borderId="41" applyNumberFormat="0" applyAlignment="0" applyProtection="0">
      <alignment vertical="center"/>
    </xf>
    <xf numFmtId="0" fontId="36" fillId="13" borderId="40" applyNumberFormat="0" applyAlignment="0" applyProtection="0">
      <alignment vertical="center"/>
    </xf>
    <xf numFmtId="0" fontId="37" fillId="14" borderId="42" applyNumberFormat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9" fillId="0" borderId="44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top" wrapText="1"/>
    </xf>
    <xf numFmtId="0" fontId="5" fillId="0" borderId="1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0" fillId="0" borderId="11" xfId="0" applyFont="1" applyFill="1" applyBorder="1">
      <alignment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center" vertical="center" wrapText="1"/>
    </xf>
    <xf numFmtId="58" fontId="11" fillId="0" borderId="1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4" fillId="0" borderId="2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58" fontId="10" fillId="0" borderId="11" xfId="0" applyNumberFormat="1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58" fontId="10" fillId="0" borderId="11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3" fillId="0" borderId="17" xfId="0" applyFont="1" applyFill="1" applyBorder="1" applyAlignment="1">
      <alignment horizontal="left" vertical="center" wrapText="1"/>
    </xf>
    <xf numFmtId="58" fontId="13" fillId="0" borderId="1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 wrapText="1"/>
    </xf>
    <xf numFmtId="58" fontId="13" fillId="0" borderId="11" xfId="0" applyNumberFormat="1" applyFont="1" applyFill="1" applyBorder="1" applyAlignment="1">
      <alignment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12" fillId="8" borderId="1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7" fillId="9" borderId="10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9" borderId="27" xfId="0" applyFont="1" applyFill="1" applyBorder="1" applyAlignment="1">
      <alignment horizontal="center" vertical="center" wrapText="1"/>
    </xf>
    <xf numFmtId="0" fontId="7" fillId="9" borderId="28" xfId="0" applyFont="1" applyFill="1" applyBorder="1" applyAlignment="1">
      <alignment horizontal="center" vertical="center" wrapText="1"/>
    </xf>
    <xf numFmtId="0" fontId="7" fillId="9" borderId="29" xfId="0" applyFont="1" applyFill="1" applyBorder="1" applyAlignment="1">
      <alignment horizontal="center" vertical="center" wrapText="1"/>
    </xf>
    <xf numFmtId="0" fontId="7" fillId="9" borderId="30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7" fillId="9" borderId="31" xfId="0" applyFont="1" applyFill="1" applyBorder="1" applyAlignment="1">
      <alignment horizontal="center" vertical="center" wrapText="1"/>
    </xf>
    <xf numFmtId="0" fontId="7" fillId="9" borderId="32" xfId="0" applyFont="1" applyFill="1" applyBorder="1" applyAlignment="1">
      <alignment horizontal="center" vertical="center" wrapText="1"/>
    </xf>
    <xf numFmtId="58" fontId="13" fillId="0" borderId="11" xfId="0" applyNumberFormat="1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58" fontId="11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9" borderId="26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13" fillId="0" borderId="11" xfId="0" applyFont="1" applyBorder="1" applyAlignment="1">
      <alignment vertical="center" wrapText="1"/>
    </xf>
    <xf numFmtId="0" fontId="14" fillId="0" borderId="23" xfId="0" applyFont="1" applyBorder="1" applyAlignment="1">
      <alignment horizontal="left" vertical="center" wrapText="1"/>
    </xf>
    <xf numFmtId="0" fontId="12" fillId="0" borderId="11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vertical="center" wrapText="1"/>
    </xf>
    <xf numFmtId="0" fontId="21" fillId="10" borderId="11" xfId="0" applyFont="1" applyFill="1" applyBorder="1" applyAlignment="1">
      <alignment horizontal="center" vertical="center" wrapText="1"/>
    </xf>
    <xf numFmtId="0" fontId="21" fillId="10" borderId="11" xfId="0" applyFont="1" applyFill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2" fillId="10" borderId="11" xfId="0" applyFont="1" applyFill="1" applyBorder="1" applyAlignment="1">
      <alignment horizontal="center" vertical="center" wrapText="1"/>
    </xf>
    <xf numFmtId="0" fontId="23" fillId="10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11" xfId="0" applyFont="1" applyBorder="1">
      <alignment vertical="center"/>
    </xf>
    <xf numFmtId="0" fontId="9" fillId="0" borderId="1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justify" vertical="top"/>
    </xf>
    <xf numFmtId="0" fontId="7" fillId="9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58" fontId="13" fillId="0" borderId="11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76" fontId="12" fillId="0" borderId="11" xfId="0" applyNumberFormat="1" applyFont="1" applyBorder="1" applyAlignment="1">
      <alignment horizontal="center" vertical="center" wrapText="1"/>
    </xf>
    <xf numFmtId="176" fontId="12" fillId="0" borderId="11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77" fontId="13" fillId="0" borderId="11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76" fontId="16" fillId="0" borderId="11" xfId="0" applyNumberFormat="1" applyFont="1" applyBorder="1" applyAlignment="1">
      <alignment horizontal="center" vertical="center" wrapText="1"/>
    </xf>
    <xf numFmtId="0" fontId="13" fillId="0" borderId="36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vertical="center" wrapText="1"/>
    </xf>
    <xf numFmtId="0" fontId="25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176" fontId="24" fillId="0" borderId="1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7" Type="http://schemas.openxmlformats.org/officeDocument/2006/relationships/styles" Target="styles.xml"/><Relationship Id="rId56" Type="http://schemas.openxmlformats.org/officeDocument/2006/relationships/sharedStrings" Target="sharedStrings.xml"/><Relationship Id="rId55" Type="http://schemas.openxmlformats.org/officeDocument/2006/relationships/theme" Target="theme/theme1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7" Type="http://schemas.openxmlformats.org/officeDocument/2006/relationships/image" Target="../media/image15.png"/><Relationship Id="rId6" Type="http://schemas.openxmlformats.org/officeDocument/2006/relationships/image" Target="../media/image14.png"/><Relationship Id="rId5" Type="http://schemas.openxmlformats.org/officeDocument/2006/relationships/image" Target="../media/image13.jpeg"/><Relationship Id="rId4" Type="http://schemas.openxmlformats.org/officeDocument/2006/relationships/image" Target="../media/image12.jpeg"/><Relationship Id="rId3" Type="http://schemas.openxmlformats.org/officeDocument/2006/relationships/image" Target="../media/image11.jpe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3" Type="http://schemas.openxmlformats.org/officeDocument/2006/relationships/image" Target="../media/image17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4" Type="http://schemas.openxmlformats.org/officeDocument/2006/relationships/image" Target="../media/image21.png"/><Relationship Id="rId3" Type="http://schemas.openxmlformats.org/officeDocument/2006/relationships/image" Target="../media/image20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47764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9622155" y="1584960"/>
          <a:ext cx="38608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168209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17</xdr:row>
      <xdr:rowOff>34641</xdr:rowOff>
    </xdr:from>
    <xdr:to>
      <xdr:col>9</xdr:col>
      <xdr:colOff>577288</xdr:colOff>
      <xdr:row>17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79255" y="10239375"/>
          <a:ext cx="183642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446314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470535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47764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296726</xdr:colOff>
      <xdr:row>3</xdr:row>
      <xdr:rowOff>205830</xdr:rowOff>
    </xdr:from>
    <xdr:to>
      <xdr:col>10</xdr:col>
      <xdr:colOff>844731</xdr:colOff>
      <xdr:row>3</xdr:row>
      <xdr:rowOff>459830</xdr:rowOff>
    </xdr:to>
    <xdr:sp>
      <xdr:nvSpPr>
        <xdr:cNvPr id="3" name="矩形 2"/>
        <xdr:cNvSpPr/>
      </xdr:nvSpPr>
      <xdr:spPr>
        <a:xfrm>
          <a:off x="11703685" y="184975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17</xdr:row>
      <xdr:rowOff>34641</xdr:rowOff>
    </xdr:from>
    <xdr:to>
      <xdr:col>9</xdr:col>
      <xdr:colOff>577288</xdr:colOff>
      <xdr:row>17</xdr:row>
      <xdr:rowOff>263241</xdr:rowOff>
    </xdr:to>
    <xdr:pic>
      <xdr:nvPicPr>
        <xdr:cNvPr id="4" name="图片 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79255" y="10494645"/>
          <a:ext cx="183642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47764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9622155" y="1584960"/>
          <a:ext cx="38608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168209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17</xdr:row>
      <xdr:rowOff>34641</xdr:rowOff>
    </xdr:from>
    <xdr:to>
      <xdr:col>9</xdr:col>
      <xdr:colOff>577288</xdr:colOff>
      <xdr:row>17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79255" y="10239375"/>
          <a:ext cx="183642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47764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3</xdr:row>
      <xdr:rowOff>162287</xdr:rowOff>
    </xdr:from>
    <xdr:to>
      <xdr:col>6</xdr:col>
      <xdr:colOff>507273</xdr:colOff>
      <xdr:row>3</xdr:row>
      <xdr:rowOff>416287</xdr:rowOff>
    </xdr:to>
    <xdr:sp>
      <xdr:nvSpPr>
        <xdr:cNvPr id="3" name="矩形 2"/>
        <xdr:cNvSpPr/>
      </xdr:nvSpPr>
      <xdr:spPr>
        <a:xfrm>
          <a:off x="7893685" y="1550670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4</xdr:col>
      <xdr:colOff>228600</xdr:colOff>
      <xdr:row>9</xdr:row>
      <xdr:rowOff>50800</xdr:rowOff>
    </xdr:from>
    <xdr:to>
      <xdr:col>4</xdr:col>
      <xdr:colOff>2415540</xdr:colOff>
      <xdr:row>9</xdr:row>
      <xdr:rowOff>2522220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80460" y="4161790"/>
          <a:ext cx="2186940" cy="2471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4</xdr:col>
      <xdr:colOff>25400</xdr:colOff>
      <xdr:row>11</xdr:row>
      <xdr:rowOff>38100</xdr:rowOff>
    </xdr:from>
    <xdr:to>
      <xdr:col>4</xdr:col>
      <xdr:colOff>1686560</xdr:colOff>
      <xdr:row>11</xdr:row>
      <xdr:rowOff>1188720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77260" y="5495290"/>
          <a:ext cx="1661160" cy="1150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9241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5</xdr:col>
      <xdr:colOff>60960</xdr:colOff>
      <xdr:row>11</xdr:row>
      <xdr:rowOff>127000</xdr:rowOff>
    </xdr:from>
    <xdr:to>
      <xdr:col>8</xdr:col>
      <xdr:colOff>386080</xdr:colOff>
      <xdr:row>11</xdr:row>
      <xdr:rowOff>599440</xdr:rowOff>
    </xdr:to>
    <xdr:pic>
      <xdr:nvPicPr>
        <xdr:cNvPr id="4" name="图片 3" descr="裁剪旋转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55180" y="5584190"/>
          <a:ext cx="2931160" cy="472440"/>
        </a:xfrm>
        <a:prstGeom prst="rect">
          <a:avLst/>
        </a:prstGeom>
      </xdr:spPr>
    </xdr:pic>
    <xdr:clientData/>
  </xdr:twoCellAnchor>
  <xdr:twoCellAnchor editAs="oneCell">
    <xdr:from>
      <xdr:col>5</xdr:col>
      <xdr:colOff>48260</xdr:colOff>
      <xdr:row>12</xdr:row>
      <xdr:rowOff>50800</xdr:rowOff>
    </xdr:from>
    <xdr:to>
      <xdr:col>8</xdr:col>
      <xdr:colOff>358140</xdr:colOff>
      <xdr:row>12</xdr:row>
      <xdr:rowOff>734695</xdr:rowOff>
    </xdr:to>
    <xdr:pic>
      <xdr:nvPicPr>
        <xdr:cNvPr id="5" name="图片 4" descr="微信图片_202411011830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142480" y="6193790"/>
          <a:ext cx="2915920" cy="683895"/>
        </a:xfrm>
        <a:prstGeom prst="rect">
          <a:avLst/>
        </a:prstGeom>
      </xdr:spPr>
    </xdr:pic>
    <xdr:clientData/>
  </xdr:twoCellAnchor>
  <xdr:twoCellAnchor editAs="oneCell">
    <xdr:from>
      <xdr:col>5</xdr:col>
      <xdr:colOff>35560</xdr:colOff>
      <xdr:row>13</xdr:row>
      <xdr:rowOff>126365</xdr:rowOff>
    </xdr:from>
    <xdr:to>
      <xdr:col>8</xdr:col>
      <xdr:colOff>389255</xdr:colOff>
      <xdr:row>13</xdr:row>
      <xdr:rowOff>606425</xdr:rowOff>
    </xdr:to>
    <xdr:pic>
      <xdr:nvPicPr>
        <xdr:cNvPr id="6" name="图片 5" descr="微信图片_2024110118334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29780" y="7132955"/>
          <a:ext cx="2959735" cy="480060"/>
        </a:xfrm>
        <a:prstGeom prst="rect">
          <a:avLst/>
        </a:prstGeom>
      </xdr:spPr>
    </xdr:pic>
    <xdr:clientData/>
  </xdr:twoCellAnchor>
  <xdr:twoCellAnchor editAs="oneCell">
    <xdr:from>
      <xdr:col>5</xdr:col>
      <xdr:colOff>48260</xdr:colOff>
      <xdr:row>15</xdr:row>
      <xdr:rowOff>101600</xdr:rowOff>
    </xdr:from>
    <xdr:to>
      <xdr:col>8</xdr:col>
      <xdr:colOff>355600</xdr:colOff>
      <xdr:row>15</xdr:row>
      <xdr:rowOff>811530</xdr:rowOff>
    </xdr:to>
    <xdr:pic>
      <xdr:nvPicPr>
        <xdr:cNvPr id="8" name="图片 7" descr="微信图片_2024110209314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142480" y="8746490"/>
          <a:ext cx="2913380" cy="709930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</xdr:colOff>
      <xdr:row>14</xdr:row>
      <xdr:rowOff>50800</xdr:rowOff>
    </xdr:from>
    <xdr:to>
      <xdr:col>8</xdr:col>
      <xdr:colOff>426085</xdr:colOff>
      <xdr:row>14</xdr:row>
      <xdr:rowOff>854710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155180" y="7806690"/>
          <a:ext cx="2971165" cy="803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47764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9622155" y="1584960"/>
          <a:ext cx="38608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168209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23</xdr:row>
      <xdr:rowOff>34641</xdr:rowOff>
    </xdr:from>
    <xdr:to>
      <xdr:col>9</xdr:col>
      <xdr:colOff>577288</xdr:colOff>
      <xdr:row>23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79255" y="14354175"/>
          <a:ext cx="183642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4</xdr:col>
      <xdr:colOff>211455</xdr:colOff>
      <xdr:row>8</xdr:row>
      <xdr:rowOff>62865</xdr:rowOff>
    </xdr:from>
    <xdr:to>
      <xdr:col>4</xdr:col>
      <xdr:colOff>2728595</xdr:colOff>
      <xdr:row>8</xdr:row>
      <xdr:rowOff>1867535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3315" y="3691255"/>
          <a:ext cx="2517140" cy="1804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4</xdr:col>
      <xdr:colOff>50800</xdr:colOff>
      <xdr:row>12</xdr:row>
      <xdr:rowOff>114300</xdr:rowOff>
    </xdr:from>
    <xdr:to>
      <xdr:col>4</xdr:col>
      <xdr:colOff>2806700</xdr:colOff>
      <xdr:row>12</xdr:row>
      <xdr:rowOff>1646555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02660" y="6181090"/>
          <a:ext cx="2755900" cy="153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25400</xdr:colOff>
      <xdr:row>13</xdr:row>
      <xdr:rowOff>63500</xdr:rowOff>
    </xdr:from>
    <xdr:to>
      <xdr:col>4</xdr:col>
      <xdr:colOff>2945765</xdr:colOff>
      <xdr:row>13</xdr:row>
      <xdr:rowOff>2382520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77260" y="7920990"/>
          <a:ext cx="2920365" cy="231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189865</xdr:colOff>
      <xdr:row>27</xdr:row>
      <xdr:rowOff>35560</xdr:rowOff>
    </xdr:from>
    <xdr:to>
      <xdr:col>4</xdr:col>
      <xdr:colOff>2969260</xdr:colOff>
      <xdr:row>27</xdr:row>
      <xdr:rowOff>1640840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41725" y="18243550"/>
          <a:ext cx="2779395" cy="1605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7390765" y="17849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47764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9622155" y="1584960"/>
          <a:ext cx="38608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168209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17</xdr:row>
      <xdr:rowOff>34641</xdr:rowOff>
    </xdr:from>
    <xdr:to>
      <xdr:col>9</xdr:col>
      <xdr:colOff>577288</xdr:colOff>
      <xdr:row>17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79255" y="10239375"/>
          <a:ext cx="183642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702945</xdr:colOff>
      <xdr:row>4</xdr:row>
      <xdr:rowOff>111125</xdr:rowOff>
    </xdr:from>
    <xdr:to>
      <xdr:col>13</xdr:col>
      <xdr:colOff>423273</xdr:colOff>
      <xdr:row>4</xdr:row>
      <xdr:rowOff>365125</xdr:rowOff>
    </xdr:to>
    <xdr:sp>
      <xdr:nvSpPr>
        <xdr:cNvPr id="3" name="矩形 2"/>
        <xdr:cNvSpPr/>
      </xdr:nvSpPr>
      <xdr:spPr>
        <a:xfrm>
          <a:off x="10723245" y="17341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702945</xdr:colOff>
      <xdr:row>4</xdr:row>
      <xdr:rowOff>111125</xdr:rowOff>
    </xdr:from>
    <xdr:to>
      <xdr:col>13</xdr:col>
      <xdr:colOff>423273</xdr:colOff>
      <xdr:row>4</xdr:row>
      <xdr:rowOff>365125</xdr:rowOff>
    </xdr:to>
    <xdr:sp>
      <xdr:nvSpPr>
        <xdr:cNvPr id="3" name="矩形 2"/>
        <xdr:cNvSpPr/>
      </xdr:nvSpPr>
      <xdr:spPr>
        <a:xfrm>
          <a:off x="10868025" y="17341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702945</xdr:colOff>
      <xdr:row>4</xdr:row>
      <xdr:rowOff>111125</xdr:rowOff>
    </xdr:from>
    <xdr:to>
      <xdr:col>13</xdr:col>
      <xdr:colOff>423273</xdr:colOff>
      <xdr:row>4</xdr:row>
      <xdr:rowOff>365125</xdr:rowOff>
    </xdr:to>
    <xdr:sp>
      <xdr:nvSpPr>
        <xdr:cNvPr id="3" name="矩形 2"/>
        <xdr:cNvSpPr/>
      </xdr:nvSpPr>
      <xdr:spPr>
        <a:xfrm>
          <a:off x="10868025" y="17341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702945</xdr:colOff>
      <xdr:row>4</xdr:row>
      <xdr:rowOff>111125</xdr:rowOff>
    </xdr:from>
    <xdr:to>
      <xdr:col>13</xdr:col>
      <xdr:colOff>423273</xdr:colOff>
      <xdr:row>4</xdr:row>
      <xdr:rowOff>365125</xdr:rowOff>
    </xdr:to>
    <xdr:sp>
      <xdr:nvSpPr>
        <xdr:cNvPr id="3" name="矩形 2"/>
        <xdr:cNvSpPr/>
      </xdr:nvSpPr>
      <xdr:spPr>
        <a:xfrm>
          <a:off x="10868025" y="17341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702945</xdr:colOff>
      <xdr:row>4</xdr:row>
      <xdr:rowOff>111125</xdr:rowOff>
    </xdr:from>
    <xdr:to>
      <xdr:col>13</xdr:col>
      <xdr:colOff>423273</xdr:colOff>
      <xdr:row>4</xdr:row>
      <xdr:rowOff>365125</xdr:rowOff>
    </xdr:to>
    <xdr:sp>
      <xdr:nvSpPr>
        <xdr:cNvPr id="3" name="矩形 2"/>
        <xdr:cNvSpPr/>
      </xdr:nvSpPr>
      <xdr:spPr>
        <a:xfrm>
          <a:off x="10868025" y="17341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702945</xdr:colOff>
      <xdr:row>4</xdr:row>
      <xdr:rowOff>111125</xdr:rowOff>
    </xdr:from>
    <xdr:to>
      <xdr:col>13</xdr:col>
      <xdr:colOff>423273</xdr:colOff>
      <xdr:row>4</xdr:row>
      <xdr:rowOff>365125</xdr:rowOff>
    </xdr:to>
    <xdr:sp>
      <xdr:nvSpPr>
        <xdr:cNvPr id="3" name="矩形 2"/>
        <xdr:cNvSpPr/>
      </xdr:nvSpPr>
      <xdr:spPr>
        <a:xfrm>
          <a:off x="11284585" y="17341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702945</xdr:colOff>
      <xdr:row>4</xdr:row>
      <xdr:rowOff>111125</xdr:rowOff>
    </xdr:from>
    <xdr:to>
      <xdr:col>13</xdr:col>
      <xdr:colOff>423273</xdr:colOff>
      <xdr:row>4</xdr:row>
      <xdr:rowOff>365125</xdr:rowOff>
    </xdr:to>
    <xdr:sp>
      <xdr:nvSpPr>
        <xdr:cNvPr id="3" name="矩形 2"/>
        <xdr:cNvSpPr/>
      </xdr:nvSpPr>
      <xdr:spPr>
        <a:xfrm>
          <a:off x="10868025" y="17341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702945</xdr:colOff>
      <xdr:row>4</xdr:row>
      <xdr:rowOff>111125</xdr:rowOff>
    </xdr:from>
    <xdr:to>
      <xdr:col>13</xdr:col>
      <xdr:colOff>423273</xdr:colOff>
      <xdr:row>4</xdr:row>
      <xdr:rowOff>365125</xdr:rowOff>
    </xdr:to>
    <xdr:sp>
      <xdr:nvSpPr>
        <xdr:cNvPr id="3" name="矩形 2"/>
        <xdr:cNvSpPr/>
      </xdr:nvSpPr>
      <xdr:spPr>
        <a:xfrm>
          <a:off x="10868025" y="17341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702945</xdr:colOff>
      <xdr:row>4</xdr:row>
      <xdr:rowOff>111125</xdr:rowOff>
    </xdr:from>
    <xdr:to>
      <xdr:col>13</xdr:col>
      <xdr:colOff>423273</xdr:colOff>
      <xdr:row>4</xdr:row>
      <xdr:rowOff>365125</xdr:rowOff>
    </xdr:to>
    <xdr:sp>
      <xdr:nvSpPr>
        <xdr:cNvPr id="3" name="矩形 2"/>
        <xdr:cNvSpPr/>
      </xdr:nvSpPr>
      <xdr:spPr>
        <a:xfrm>
          <a:off x="10868025" y="17341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702945</xdr:colOff>
      <xdr:row>4</xdr:row>
      <xdr:rowOff>111125</xdr:rowOff>
    </xdr:from>
    <xdr:to>
      <xdr:col>13</xdr:col>
      <xdr:colOff>423273</xdr:colOff>
      <xdr:row>4</xdr:row>
      <xdr:rowOff>365125</xdr:rowOff>
    </xdr:to>
    <xdr:sp>
      <xdr:nvSpPr>
        <xdr:cNvPr id="3" name="矩形 2"/>
        <xdr:cNvSpPr/>
      </xdr:nvSpPr>
      <xdr:spPr>
        <a:xfrm>
          <a:off x="10868025" y="17341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47764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296726</xdr:colOff>
      <xdr:row>3</xdr:row>
      <xdr:rowOff>205830</xdr:rowOff>
    </xdr:from>
    <xdr:to>
      <xdr:col>10</xdr:col>
      <xdr:colOff>844731</xdr:colOff>
      <xdr:row>3</xdr:row>
      <xdr:rowOff>459830</xdr:rowOff>
    </xdr:to>
    <xdr:sp>
      <xdr:nvSpPr>
        <xdr:cNvPr id="4" name="矩形 3"/>
        <xdr:cNvSpPr/>
      </xdr:nvSpPr>
      <xdr:spPr>
        <a:xfrm>
          <a:off x="11703685" y="159448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17</xdr:row>
      <xdr:rowOff>34641</xdr:rowOff>
    </xdr:from>
    <xdr:to>
      <xdr:col>9</xdr:col>
      <xdr:colOff>577288</xdr:colOff>
      <xdr:row>17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79255" y="10239375"/>
          <a:ext cx="183642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702945</xdr:colOff>
      <xdr:row>4</xdr:row>
      <xdr:rowOff>111125</xdr:rowOff>
    </xdr:from>
    <xdr:to>
      <xdr:col>13</xdr:col>
      <xdr:colOff>423273</xdr:colOff>
      <xdr:row>4</xdr:row>
      <xdr:rowOff>365125</xdr:rowOff>
    </xdr:to>
    <xdr:sp>
      <xdr:nvSpPr>
        <xdr:cNvPr id="3" name="矩形 2"/>
        <xdr:cNvSpPr/>
      </xdr:nvSpPr>
      <xdr:spPr>
        <a:xfrm>
          <a:off x="13515975" y="17341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825500</xdr:colOff>
      <xdr:row>21</xdr:row>
      <xdr:rowOff>38100</xdr:rowOff>
    </xdr:from>
    <xdr:to>
      <xdr:col>10</xdr:col>
      <xdr:colOff>185420</xdr:colOff>
      <xdr:row>21</xdr:row>
      <xdr:rowOff>628015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825990" y="12023090"/>
          <a:ext cx="1681480" cy="589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672465</xdr:colOff>
      <xdr:row>22</xdr:row>
      <xdr:rowOff>0</xdr:rowOff>
    </xdr:from>
    <xdr:to>
      <xdr:col>10</xdr:col>
      <xdr:colOff>162560</xdr:colOff>
      <xdr:row>22</xdr:row>
      <xdr:rowOff>693420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72955" y="12696190"/>
          <a:ext cx="1811655" cy="693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702945</xdr:colOff>
      <xdr:row>4</xdr:row>
      <xdr:rowOff>111125</xdr:rowOff>
    </xdr:from>
    <xdr:to>
      <xdr:col>13</xdr:col>
      <xdr:colOff>423273</xdr:colOff>
      <xdr:row>4</xdr:row>
      <xdr:rowOff>365125</xdr:rowOff>
    </xdr:to>
    <xdr:sp>
      <xdr:nvSpPr>
        <xdr:cNvPr id="3" name="矩形 2"/>
        <xdr:cNvSpPr/>
      </xdr:nvSpPr>
      <xdr:spPr>
        <a:xfrm>
          <a:off x="10868025" y="17341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10</xdr:col>
      <xdr:colOff>238760</xdr:colOff>
      <xdr:row>17</xdr:row>
      <xdr:rowOff>88265</xdr:rowOff>
    </xdr:from>
    <xdr:to>
      <xdr:col>11</xdr:col>
      <xdr:colOff>363855</xdr:colOff>
      <xdr:row>17</xdr:row>
      <xdr:rowOff>709930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12860" y="8860155"/>
          <a:ext cx="747395" cy="621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85915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702945</xdr:colOff>
      <xdr:row>4</xdr:row>
      <xdr:rowOff>111125</xdr:rowOff>
    </xdr:from>
    <xdr:to>
      <xdr:col>13</xdr:col>
      <xdr:colOff>423273</xdr:colOff>
      <xdr:row>4</xdr:row>
      <xdr:rowOff>365125</xdr:rowOff>
    </xdr:to>
    <xdr:sp>
      <xdr:nvSpPr>
        <xdr:cNvPr id="3" name="矩形 2"/>
        <xdr:cNvSpPr/>
      </xdr:nvSpPr>
      <xdr:spPr>
        <a:xfrm>
          <a:off x="10868025" y="1734185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47764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296726</xdr:colOff>
      <xdr:row>3</xdr:row>
      <xdr:rowOff>205830</xdr:rowOff>
    </xdr:from>
    <xdr:to>
      <xdr:col>10</xdr:col>
      <xdr:colOff>844731</xdr:colOff>
      <xdr:row>3</xdr:row>
      <xdr:rowOff>459830</xdr:rowOff>
    </xdr:to>
    <xdr:sp>
      <xdr:nvSpPr>
        <xdr:cNvPr id="3" name="矩形 2"/>
        <xdr:cNvSpPr/>
      </xdr:nvSpPr>
      <xdr:spPr>
        <a:xfrm>
          <a:off x="11703685" y="159448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47764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405582</xdr:colOff>
      <xdr:row>3</xdr:row>
      <xdr:rowOff>173173</xdr:rowOff>
    </xdr:from>
    <xdr:to>
      <xdr:col>8</xdr:col>
      <xdr:colOff>82730</xdr:colOff>
      <xdr:row>3</xdr:row>
      <xdr:rowOff>427173</xdr:rowOff>
    </xdr:to>
    <xdr:sp>
      <xdr:nvSpPr>
        <xdr:cNvPr id="3" name="矩形 2"/>
        <xdr:cNvSpPr/>
      </xdr:nvSpPr>
      <xdr:spPr>
        <a:xfrm>
          <a:off x="9206230" y="1561465"/>
          <a:ext cx="546100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47764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405582</xdr:colOff>
      <xdr:row>3</xdr:row>
      <xdr:rowOff>173173</xdr:rowOff>
    </xdr:from>
    <xdr:to>
      <xdr:col>8</xdr:col>
      <xdr:colOff>82730</xdr:colOff>
      <xdr:row>3</xdr:row>
      <xdr:rowOff>427173</xdr:rowOff>
    </xdr:to>
    <xdr:sp>
      <xdr:nvSpPr>
        <xdr:cNvPr id="3" name="矩形 2"/>
        <xdr:cNvSpPr/>
      </xdr:nvSpPr>
      <xdr:spPr>
        <a:xfrm>
          <a:off x="9206230" y="1561465"/>
          <a:ext cx="546100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47764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3</xdr:row>
      <xdr:rowOff>162287</xdr:rowOff>
    </xdr:from>
    <xdr:to>
      <xdr:col>6</xdr:col>
      <xdr:colOff>507273</xdr:colOff>
      <xdr:row>3</xdr:row>
      <xdr:rowOff>416287</xdr:rowOff>
    </xdr:to>
    <xdr:sp>
      <xdr:nvSpPr>
        <xdr:cNvPr id="3" name="矩形 2"/>
        <xdr:cNvSpPr/>
      </xdr:nvSpPr>
      <xdr:spPr>
        <a:xfrm>
          <a:off x="7893685" y="1550670"/>
          <a:ext cx="54546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4</xdr:col>
      <xdr:colOff>130629</xdr:colOff>
      <xdr:row>27</xdr:row>
      <xdr:rowOff>65315</xdr:rowOff>
    </xdr:from>
    <xdr:to>
      <xdr:col>4</xdr:col>
      <xdr:colOff>2340429</xdr:colOff>
      <xdr:row>27</xdr:row>
      <xdr:rowOff>2037867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93615" y="22991445"/>
          <a:ext cx="2209800" cy="1972945"/>
        </a:xfrm>
        <a:prstGeom prst="rect">
          <a:avLst/>
        </a:prstGeom>
      </xdr:spPr>
    </xdr:pic>
    <xdr:clientData/>
  </xdr:twoCellAnchor>
  <xdr:twoCellAnchor editAs="oneCell">
    <xdr:from>
      <xdr:col>4</xdr:col>
      <xdr:colOff>97973</xdr:colOff>
      <xdr:row>26</xdr:row>
      <xdr:rowOff>76200</xdr:rowOff>
    </xdr:from>
    <xdr:to>
      <xdr:col>4</xdr:col>
      <xdr:colOff>2351315</xdr:colOff>
      <xdr:row>26</xdr:row>
      <xdr:rowOff>1981200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761230" y="20892135"/>
          <a:ext cx="2252980" cy="1905000"/>
        </a:xfrm>
        <a:prstGeom prst="rect">
          <a:avLst/>
        </a:prstGeom>
      </xdr:spPr>
    </xdr:pic>
    <xdr:clientData/>
  </xdr:twoCellAnchor>
  <xdr:twoCellAnchor editAs="oneCell">
    <xdr:from>
      <xdr:col>4</xdr:col>
      <xdr:colOff>130629</xdr:colOff>
      <xdr:row>22</xdr:row>
      <xdr:rowOff>76200</xdr:rowOff>
    </xdr:from>
    <xdr:to>
      <xdr:col>4</xdr:col>
      <xdr:colOff>2286000</xdr:colOff>
      <xdr:row>22</xdr:row>
      <xdr:rowOff>1675069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793615" y="13912215"/>
          <a:ext cx="2155825" cy="1598295"/>
        </a:xfrm>
        <a:prstGeom prst="rect">
          <a:avLst/>
        </a:prstGeom>
      </xdr:spPr>
    </xdr:pic>
    <xdr:clientData/>
  </xdr:twoCellAnchor>
  <xdr:twoCellAnchor editAs="oneCell">
    <xdr:from>
      <xdr:col>4</xdr:col>
      <xdr:colOff>87087</xdr:colOff>
      <xdr:row>25</xdr:row>
      <xdr:rowOff>65315</xdr:rowOff>
    </xdr:from>
    <xdr:to>
      <xdr:col>4</xdr:col>
      <xdr:colOff>2286001</xdr:colOff>
      <xdr:row>25</xdr:row>
      <xdr:rowOff>1636028</xdr:rowOff>
    </xdr:to>
    <xdr:pic>
      <xdr:nvPicPr>
        <xdr:cNvPr id="6" name="图片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750435" y="19135725"/>
          <a:ext cx="2199005" cy="1570990"/>
        </a:xfrm>
        <a:prstGeom prst="rect">
          <a:avLst/>
        </a:prstGeom>
      </xdr:spPr>
    </xdr:pic>
    <xdr:clientData/>
  </xdr:twoCellAnchor>
  <xdr:twoCellAnchor editAs="oneCell">
    <xdr:from>
      <xdr:col>4</xdr:col>
      <xdr:colOff>87086</xdr:colOff>
      <xdr:row>24</xdr:row>
      <xdr:rowOff>87085</xdr:rowOff>
    </xdr:from>
    <xdr:to>
      <xdr:col>4</xdr:col>
      <xdr:colOff>2329544</xdr:colOff>
      <xdr:row>24</xdr:row>
      <xdr:rowOff>1698172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750435" y="17412970"/>
          <a:ext cx="2242185" cy="1610995"/>
        </a:xfrm>
        <a:prstGeom prst="rect">
          <a:avLst/>
        </a:prstGeom>
      </xdr:spPr>
    </xdr:pic>
    <xdr:clientData/>
  </xdr:twoCellAnchor>
  <xdr:twoCellAnchor editAs="oneCell">
    <xdr:from>
      <xdr:col>4</xdr:col>
      <xdr:colOff>130628</xdr:colOff>
      <xdr:row>23</xdr:row>
      <xdr:rowOff>97971</xdr:rowOff>
    </xdr:from>
    <xdr:to>
      <xdr:col>4</xdr:col>
      <xdr:colOff>2286000</xdr:colOff>
      <xdr:row>23</xdr:row>
      <xdr:rowOff>1632857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793615" y="15678785"/>
          <a:ext cx="2155825" cy="1534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zoomScale="50" zoomScaleNormal="50" workbookViewId="0">
      <selection activeCell="D11" sqref="D11"/>
    </sheetView>
  </sheetViews>
  <sheetFormatPr defaultColWidth="9" defaultRowHeight="25.95" customHeight="1"/>
  <cols>
    <col min="1" max="1" width="7.33333333333333" style="123" customWidth="1"/>
    <col min="2" max="3" width="18.6666666666667" style="123" customWidth="1"/>
    <col min="4" max="4" width="23.3333333333333" style="123" customWidth="1"/>
    <col min="5" max="5" width="35" style="123" customWidth="1"/>
    <col min="6" max="10" width="12.6666666666667" style="123" customWidth="1"/>
    <col min="11" max="11" width="22" style="123" customWidth="1"/>
    <col min="12" max="12" width="12.6666666666667" style="123" customWidth="1"/>
    <col min="13" max="13" width="25.6666666666667" style="123" customWidth="1"/>
    <col min="14" max="14" width="22.2222222222222" style="123" customWidth="1"/>
    <col min="15" max="15" width="17.1111111111111" style="123" customWidth="1"/>
    <col min="16" max="16" width="29.1111111111111" style="123" customWidth="1"/>
    <col min="17" max="16384" width="9" style="123"/>
  </cols>
  <sheetData>
    <row r="1" ht="49.95" customHeight="1" spans="1:16">
      <c r="A1" s="124"/>
      <c r="B1" s="217"/>
      <c r="C1" s="218" t="s">
        <v>0</v>
      </c>
      <c r="D1" s="218"/>
      <c r="E1" s="218"/>
      <c r="F1" s="218"/>
      <c r="G1" s="218"/>
      <c r="H1" s="218"/>
      <c r="I1" s="218"/>
      <c r="J1" s="159" t="s">
        <v>1</v>
      </c>
      <c r="K1" s="159"/>
      <c r="L1" s="159"/>
      <c r="M1" s="159" t="s">
        <v>2</v>
      </c>
      <c r="N1" s="159"/>
      <c r="O1" s="159" t="s">
        <v>3</v>
      </c>
      <c r="P1" s="172"/>
    </row>
    <row r="2" ht="49.95" customHeight="1" spans="1:16">
      <c r="A2" s="128"/>
      <c r="B2" s="219"/>
      <c r="C2" s="220"/>
      <c r="D2" s="220"/>
      <c r="E2" s="220"/>
      <c r="F2" s="220"/>
      <c r="G2" s="220"/>
      <c r="H2" s="220"/>
      <c r="I2" s="220"/>
      <c r="J2" s="162"/>
      <c r="K2" s="162"/>
      <c r="L2" s="162"/>
      <c r="M2" s="162"/>
      <c r="N2" s="162"/>
      <c r="O2" s="173"/>
      <c r="P2" s="173"/>
    </row>
    <row r="3" ht="9.45" customHeight="1" spans="1:16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ht="48" customHeight="1" spans="1:16">
      <c r="A4" s="133" t="s">
        <v>4</v>
      </c>
      <c r="B4" s="134"/>
      <c r="C4" s="134"/>
      <c r="D4" s="134"/>
      <c r="E4" s="134"/>
      <c r="F4" s="135" t="s">
        <v>5</v>
      </c>
      <c r="G4" s="136"/>
      <c r="H4" s="136"/>
      <c r="I4" s="136"/>
      <c r="J4" s="136"/>
      <c r="K4" s="163"/>
      <c r="L4" s="164" t="s">
        <v>6</v>
      </c>
      <c r="M4" s="165"/>
      <c r="N4" s="165"/>
      <c r="O4" s="165"/>
      <c r="P4" s="174"/>
    </row>
    <row r="5" ht="22.95" customHeight="1" spans="1:16">
      <c r="A5" s="137" t="s">
        <v>7</v>
      </c>
      <c r="B5" s="138" t="s">
        <v>8</v>
      </c>
      <c r="C5" s="138" t="s">
        <v>9</v>
      </c>
      <c r="D5" s="138" t="s">
        <v>10</v>
      </c>
      <c r="E5" s="138" t="s">
        <v>11</v>
      </c>
      <c r="F5" s="138" t="s">
        <v>12</v>
      </c>
      <c r="G5" s="138"/>
      <c r="H5" s="138" t="s">
        <v>13</v>
      </c>
      <c r="I5" s="138"/>
      <c r="J5" s="138" t="s">
        <v>14</v>
      </c>
      <c r="K5" s="138"/>
      <c r="L5" s="138"/>
      <c r="M5" s="138" t="s">
        <v>15</v>
      </c>
      <c r="N5" s="138" t="s">
        <v>16</v>
      </c>
      <c r="O5" s="175" t="s">
        <v>17</v>
      </c>
      <c r="P5" s="176" t="s">
        <v>18</v>
      </c>
    </row>
    <row r="6" ht="34.95" customHeight="1" spans="1:16">
      <c r="A6" s="137"/>
      <c r="B6" s="138"/>
      <c r="C6" s="138"/>
      <c r="D6" s="138"/>
      <c r="E6" s="138"/>
      <c r="F6" s="138" t="s">
        <v>19</v>
      </c>
      <c r="G6" s="138" t="s">
        <v>20</v>
      </c>
      <c r="H6" s="138" t="s">
        <v>21</v>
      </c>
      <c r="I6" s="138" t="s">
        <v>22</v>
      </c>
      <c r="J6" s="138" t="s">
        <v>23</v>
      </c>
      <c r="K6" s="138" t="s">
        <v>24</v>
      </c>
      <c r="L6" s="138" t="s">
        <v>22</v>
      </c>
      <c r="M6" s="138"/>
      <c r="N6" s="138"/>
      <c r="O6" s="177"/>
      <c r="P6" s="176"/>
    </row>
    <row r="7" ht="54" customHeight="1" spans="1:16">
      <c r="A7" s="143">
        <v>1</v>
      </c>
      <c r="B7" s="144"/>
      <c r="C7" s="145"/>
      <c r="D7" s="148" t="s">
        <v>25</v>
      </c>
      <c r="E7" s="24" t="s">
        <v>26</v>
      </c>
      <c r="F7" s="45"/>
      <c r="G7" s="47"/>
      <c r="H7" s="147"/>
      <c r="I7" s="45"/>
      <c r="J7" s="47" t="s">
        <v>27</v>
      </c>
      <c r="K7" s="223"/>
      <c r="L7" s="47"/>
      <c r="M7" s="148"/>
      <c r="N7" s="213" t="s">
        <v>28</v>
      </c>
      <c r="O7" s="47"/>
      <c r="P7" s="216" t="s">
        <v>29</v>
      </c>
    </row>
    <row r="8" ht="54" customHeight="1" spans="1:16">
      <c r="A8" s="143">
        <v>2</v>
      </c>
      <c r="B8" s="144"/>
      <c r="C8" s="145"/>
      <c r="D8" s="148" t="s">
        <v>30</v>
      </c>
      <c r="E8" s="24" t="s">
        <v>26</v>
      </c>
      <c r="F8" s="45"/>
      <c r="G8" s="45"/>
      <c r="H8" s="147"/>
      <c r="I8" s="45"/>
      <c r="J8" s="47" t="s">
        <v>27</v>
      </c>
      <c r="K8" s="223"/>
      <c r="L8" s="47"/>
      <c r="M8" s="148"/>
      <c r="N8" s="213" t="s">
        <v>28</v>
      </c>
      <c r="O8" s="47"/>
      <c r="P8" s="216" t="s">
        <v>29</v>
      </c>
    </row>
    <row r="9" ht="54" customHeight="1" spans="1:16">
      <c r="A9" s="143">
        <v>3</v>
      </c>
      <c r="B9" s="145"/>
      <c r="C9" s="145"/>
      <c r="D9" s="148" t="s">
        <v>31</v>
      </c>
      <c r="E9" s="24"/>
      <c r="F9" s="47"/>
      <c r="G9" s="47"/>
      <c r="H9" s="148"/>
      <c r="I9" s="47"/>
      <c r="J9" s="47" t="s">
        <v>32</v>
      </c>
      <c r="K9" s="223"/>
      <c r="L9" s="47"/>
      <c r="M9" s="148"/>
      <c r="N9" s="213" t="s">
        <v>28</v>
      </c>
      <c r="O9" s="47"/>
      <c r="P9" s="216" t="s">
        <v>29</v>
      </c>
    </row>
    <row r="10" ht="54" customHeight="1" spans="1:16">
      <c r="A10" s="143">
        <v>4</v>
      </c>
      <c r="B10" s="145"/>
      <c r="C10" s="145"/>
      <c r="D10" s="148" t="s">
        <v>33</v>
      </c>
      <c r="E10" s="181"/>
      <c r="F10" s="45"/>
      <c r="G10" s="45"/>
      <c r="H10" s="147"/>
      <c r="I10" s="45"/>
      <c r="J10" s="47" t="s">
        <v>34</v>
      </c>
      <c r="K10" s="223"/>
      <c r="L10" s="47"/>
      <c r="M10" s="148"/>
      <c r="N10" s="213" t="s">
        <v>28</v>
      </c>
      <c r="O10" s="47"/>
      <c r="P10" s="216"/>
    </row>
    <row r="11" ht="54" customHeight="1" spans="1:16">
      <c r="A11" s="143">
        <v>5</v>
      </c>
      <c r="B11" s="145"/>
      <c r="C11" s="145"/>
      <c r="D11" s="47" t="s">
        <v>35</v>
      </c>
      <c r="E11" s="181"/>
      <c r="F11" s="45"/>
      <c r="G11" s="45"/>
      <c r="H11" s="147"/>
      <c r="I11" s="45"/>
      <c r="J11" s="47" t="s">
        <v>36</v>
      </c>
      <c r="K11" s="223">
        <v>320</v>
      </c>
      <c r="L11" s="47"/>
      <c r="M11" s="148"/>
      <c r="N11" s="213" t="s">
        <v>28</v>
      </c>
      <c r="O11" s="47"/>
      <c r="P11" s="216"/>
    </row>
    <row r="12" ht="54" customHeight="1" spans="1:16">
      <c r="A12" s="143">
        <v>6</v>
      </c>
      <c r="B12" s="145"/>
      <c r="C12" s="145"/>
      <c r="D12" s="148"/>
      <c r="E12" s="181"/>
      <c r="F12" s="45"/>
      <c r="G12" s="45"/>
      <c r="H12" s="147"/>
      <c r="I12" s="45"/>
      <c r="J12" s="47"/>
      <c r="K12" s="223"/>
      <c r="L12" s="47"/>
      <c r="M12" s="148"/>
      <c r="N12" s="213"/>
      <c r="O12" s="47"/>
      <c r="P12" s="216"/>
    </row>
    <row r="13" ht="54" customHeight="1" spans="1:16">
      <c r="A13" s="143">
        <v>7</v>
      </c>
      <c r="B13" s="145"/>
      <c r="C13" s="145"/>
      <c r="D13" s="148"/>
      <c r="E13" s="181"/>
      <c r="F13" s="45"/>
      <c r="G13" s="45"/>
      <c r="H13" s="147"/>
      <c r="I13" s="45"/>
      <c r="J13" s="47"/>
      <c r="K13" s="223"/>
      <c r="L13" s="47"/>
      <c r="M13" s="148"/>
      <c r="N13" s="213"/>
      <c r="O13" s="47"/>
      <c r="P13" s="216"/>
    </row>
    <row r="14" ht="54" customHeight="1" spans="1:16">
      <c r="A14" s="143">
        <v>8</v>
      </c>
      <c r="B14" s="145"/>
      <c r="C14" s="145"/>
      <c r="D14" s="148"/>
      <c r="E14" s="181"/>
      <c r="F14" s="45"/>
      <c r="G14" s="45"/>
      <c r="H14" s="147"/>
      <c r="I14" s="45"/>
      <c r="J14" s="47"/>
      <c r="K14" s="223"/>
      <c r="L14" s="47"/>
      <c r="M14" s="148"/>
      <c r="N14" s="213"/>
      <c r="O14" s="47"/>
      <c r="P14" s="216"/>
    </row>
    <row r="15" ht="54" customHeight="1" spans="1:16">
      <c r="A15" s="143">
        <v>9</v>
      </c>
      <c r="B15" s="145"/>
      <c r="C15" s="145"/>
      <c r="D15" s="148"/>
      <c r="E15" s="181"/>
      <c r="F15" s="45"/>
      <c r="G15" s="45"/>
      <c r="H15" s="147"/>
      <c r="I15" s="45"/>
      <c r="J15" s="47"/>
      <c r="K15" s="223"/>
      <c r="L15" s="47"/>
      <c r="M15" s="148"/>
      <c r="N15" s="213"/>
      <c r="O15" s="47"/>
      <c r="P15" s="216"/>
    </row>
    <row r="16" ht="49.95" customHeight="1" spans="1:16">
      <c r="A16" s="143">
        <v>10</v>
      </c>
      <c r="B16" s="221" t="s">
        <v>37</v>
      </c>
      <c r="C16" s="222"/>
      <c r="D16" s="222"/>
      <c r="E16" s="222"/>
      <c r="F16" s="222"/>
      <c r="G16" s="222"/>
      <c r="H16" s="222"/>
      <c r="I16" s="222"/>
      <c r="J16" s="227"/>
      <c r="K16" s="228">
        <f>SUM(K7:K15)</f>
        <v>320</v>
      </c>
      <c r="L16" s="47"/>
      <c r="M16" s="47"/>
      <c r="N16" s="171"/>
      <c r="O16" s="47"/>
      <c r="P16" s="229"/>
    </row>
    <row r="17" s="121" customFormat="1" ht="52.35" spans="1:16">
      <c r="A17" s="154" t="s">
        <v>18</v>
      </c>
      <c r="B17" s="155" t="s">
        <v>38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80"/>
    </row>
    <row r="18" s="122" customFormat="1" customHeight="1" spans="1:16">
      <c r="A18" s="156" t="s">
        <v>39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" right="0.7" top="0.75" bottom="0.75" header="0.3" footer="0.3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view="pageBreakPreview" zoomScale="70" zoomScaleNormal="60" workbookViewId="0">
      <pane ySplit="7" topLeftCell="A8" activePane="bottomLeft" state="frozen"/>
      <selection/>
      <selection pane="bottomLeft" activeCell="K14" sqref="K14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23.3333333333333" style="123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4.3333333333333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0</v>
      </c>
      <c r="D2" s="12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60"/>
      <c r="M3" s="161" t="s">
        <v>102</v>
      </c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8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175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138" t="s">
        <v>10</v>
      </c>
      <c r="E6" s="138" t="s">
        <v>11</v>
      </c>
      <c r="F6" s="138" t="s">
        <v>12</v>
      </c>
      <c r="G6" s="138"/>
      <c r="H6" s="138" t="s">
        <v>13</v>
      </c>
      <c r="I6" s="138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138"/>
      <c r="E7" s="138"/>
      <c r="F7" s="138" t="s">
        <v>19</v>
      </c>
      <c r="G7" s="138" t="s">
        <v>20</v>
      </c>
      <c r="H7" s="138" t="s">
        <v>21</v>
      </c>
      <c r="I7" s="138" t="s">
        <v>22</v>
      </c>
      <c r="J7" s="138" t="s">
        <v>176</v>
      </c>
      <c r="K7" s="138" t="s">
        <v>177</v>
      </c>
      <c r="L7" s="138" t="s">
        <v>178</v>
      </c>
      <c r="M7" s="138" t="s">
        <v>24</v>
      </c>
      <c r="N7" s="138" t="s">
        <v>22</v>
      </c>
      <c r="O7" s="138"/>
      <c r="P7" s="138"/>
      <c r="Q7" s="177"/>
      <c r="R7" s="176"/>
    </row>
    <row r="8" ht="54" customHeight="1" spans="1:18">
      <c r="A8" s="143">
        <v>1</v>
      </c>
      <c r="B8" s="144"/>
      <c r="C8" s="145"/>
      <c r="D8" s="216" t="s">
        <v>179</v>
      </c>
      <c r="E8" s="42" t="s">
        <v>180</v>
      </c>
      <c r="F8" s="45"/>
      <c r="G8" s="47"/>
      <c r="H8" s="147"/>
      <c r="I8" s="45"/>
      <c r="J8" s="46">
        <v>30</v>
      </c>
      <c r="K8" s="46" t="s">
        <v>50</v>
      </c>
      <c r="L8" s="46">
        <v>8</v>
      </c>
      <c r="M8" s="46">
        <f>J8*L8</f>
        <v>240</v>
      </c>
      <c r="N8" s="46"/>
      <c r="O8" s="46" t="s">
        <v>181</v>
      </c>
      <c r="P8" s="213"/>
      <c r="Q8" s="47"/>
      <c r="R8" s="214"/>
    </row>
    <row r="9" ht="54" customHeight="1" spans="1:18">
      <c r="A9" s="143">
        <v>2</v>
      </c>
      <c r="B9" s="144"/>
      <c r="C9" s="145"/>
      <c r="D9" s="216" t="s">
        <v>182</v>
      </c>
      <c r="E9" s="42" t="s">
        <v>183</v>
      </c>
      <c r="F9" s="45"/>
      <c r="G9" s="47"/>
      <c r="H9" s="147"/>
      <c r="I9" s="45"/>
      <c r="J9" s="46">
        <v>100</v>
      </c>
      <c r="K9" s="46" t="s">
        <v>50</v>
      </c>
      <c r="L9" s="46">
        <v>10</v>
      </c>
      <c r="M9" s="46">
        <f>J9*L9</f>
        <v>1000</v>
      </c>
      <c r="N9" s="47"/>
      <c r="O9" s="46" t="s">
        <v>184</v>
      </c>
      <c r="P9" s="213"/>
      <c r="Q9" s="47"/>
      <c r="R9" s="46"/>
    </row>
    <row r="10" ht="54" customHeight="1" spans="1:18">
      <c r="A10" s="143">
        <v>3</v>
      </c>
      <c r="B10" s="145"/>
      <c r="C10" s="145"/>
      <c r="D10" s="24"/>
      <c r="E10" s="24"/>
      <c r="F10" s="47"/>
      <c r="G10" s="47"/>
      <c r="H10" s="148"/>
      <c r="I10" s="47"/>
      <c r="J10" s="47"/>
      <c r="K10" s="47"/>
      <c r="L10" s="47"/>
      <c r="M10" s="223"/>
      <c r="N10" s="47"/>
      <c r="O10" s="46"/>
      <c r="P10" s="213"/>
      <c r="Q10" s="47"/>
      <c r="R10" s="216"/>
    </row>
    <row r="11" ht="54" customHeight="1" spans="1:18">
      <c r="A11" s="143">
        <v>4</v>
      </c>
      <c r="B11" s="145"/>
      <c r="C11" s="145"/>
      <c r="D11" s="24"/>
      <c r="E11" s="181"/>
      <c r="F11" s="45"/>
      <c r="G11" s="45"/>
      <c r="H11" s="147"/>
      <c r="I11" s="45"/>
      <c r="J11" s="47"/>
      <c r="K11" s="47"/>
      <c r="L11" s="47"/>
      <c r="M11" s="223"/>
      <c r="N11" s="47"/>
      <c r="O11" s="67"/>
      <c r="P11" s="213"/>
      <c r="Q11" s="47"/>
      <c r="R11" s="194"/>
    </row>
    <row r="12" ht="54" customHeight="1" spans="1:18">
      <c r="A12" s="143">
        <v>5</v>
      </c>
      <c r="B12" s="145"/>
      <c r="C12" s="145"/>
      <c r="D12" s="24"/>
      <c r="E12" s="181"/>
      <c r="F12" s="45"/>
      <c r="G12" s="45"/>
      <c r="H12" s="147"/>
      <c r="I12" s="45"/>
      <c r="J12" s="47"/>
      <c r="K12" s="47"/>
      <c r="L12" s="47"/>
      <c r="M12" s="223"/>
      <c r="N12" s="47"/>
      <c r="O12" s="67"/>
      <c r="P12" s="213"/>
      <c r="Q12" s="47"/>
      <c r="R12" s="194"/>
    </row>
    <row r="13" ht="54" customHeight="1" spans="1:18">
      <c r="A13" s="143">
        <v>6</v>
      </c>
      <c r="B13" s="145"/>
      <c r="C13" s="145"/>
      <c r="D13" s="148"/>
      <c r="E13" s="24"/>
      <c r="F13" s="45"/>
      <c r="G13" s="45"/>
      <c r="H13" s="147"/>
      <c r="I13" s="45"/>
      <c r="J13" s="47"/>
      <c r="K13" s="47"/>
      <c r="L13" s="47"/>
      <c r="M13" s="223"/>
      <c r="N13" s="47"/>
      <c r="O13" s="46"/>
      <c r="P13" s="213"/>
      <c r="Q13" s="47"/>
      <c r="R13" s="194"/>
    </row>
    <row r="14" ht="54" customHeight="1" spans="1:18">
      <c r="A14" s="143">
        <v>7</v>
      </c>
      <c r="B14" s="145"/>
      <c r="C14" s="145"/>
      <c r="D14" s="148"/>
      <c r="E14" s="181"/>
      <c r="F14" s="45"/>
      <c r="G14" s="45"/>
      <c r="H14" s="147"/>
      <c r="I14" s="45"/>
      <c r="J14" s="47"/>
      <c r="K14" s="47"/>
      <c r="L14" s="47"/>
      <c r="M14" s="223"/>
      <c r="N14" s="47"/>
      <c r="O14" s="46"/>
      <c r="P14" s="213"/>
      <c r="Q14" s="47"/>
      <c r="R14" s="194"/>
    </row>
    <row r="15" ht="54" customHeight="1" spans="1:18">
      <c r="A15" s="143">
        <v>8</v>
      </c>
      <c r="B15" s="145"/>
      <c r="C15" s="145"/>
      <c r="D15" s="193"/>
      <c r="E15" s="24"/>
      <c r="F15" s="45"/>
      <c r="G15" s="45"/>
      <c r="H15" s="147"/>
      <c r="I15" s="45"/>
      <c r="J15" s="47"/>
      <c r="K15" s="47"/>
      <c r="L15" s="47"/>
      <c r="M15" s="223"/>
      <c r="N15" s="47"/>
      <c r="O15" s="46"/>
      <c r="P15" s="213"/>
      <c r="Q15" s="47"/>
      <c r="R15" s="194"/>
    </row>
    <row r="16" ht="54" customHeight="1" spans="1:18">
      <c r="A16" s="143">
        <v>9</v>
      </c>
      <c r="B16" s="145"/>
      <c r="C16" s="145"/>
      <c r="D16" s="193"/>
      <c r="E16" s="24"/>
      <c r="F16" s="45"/>
      <c r="G16" s="45"/>
      <c r="H16" s="147"/>
      <c r="I16" s="45"/>
      <c r="J16" s="47"/>
      <c r="K16" s="47"/>
      <c r="L16" s="47"/>
      <c r="M16" s="223"/>
      <c r="N16" s="47"/>
      <c r="O16" s="46"/>
      <c r="P16" s="213"/>
      <c r="Q16" s="47"/>
      <c r="R16" s="194"/>
    </row>
    <row r="17" ht="54" customHeight="1" spans="1:18">
      <c r="A17" s="143">
        <v>10</v>
      </c>
      <c r="B17" s="145"/>
      <c r="C17" s="145"/>
      <c r="D17" s="193"/>
      <c r="E17" s="24"/>
      <c r="F17" s="45"/>
      <c r="G17" s="45"/>
      <c r="H17" s="147"/>
      <c r="I17" s="45"/>
      <c r="J17" s="47"/>
      <c r="K17" s="47"/>
      <c r="L17" s="47"/>
      <c r="M17" s="223"/>
      <c r="N17" s="47"/>
      <c r="O17" s="46"/>
      <c r="P17" s="226"/>
      <c r="Q17" s="47"/>
      <c r="R17" s="194"/>
    </row>
    <row r="18" ht="49.95" customHeight="1" spans="1:18">
      <c r="A18" s="149" t="s">
        <v>37</v>
      </c>
      <c r="B18" s="150"/>
      <c r="C18" s="150"/>
      <c r="D18" s="150"/>
      <c r="E18" s="151"/>
      <c r="F18" s="215"/>
      <c r="G18" s="215"/>
      <c r="H18" s="215"/>
      <c r="I18" s="215"/>
      <c r="J18" s="46">
        <f>SUM(J8:J17)</f>
        <v>130</v>
      </c>
      <c r="K18" s="170"/>
      <c r="L18" s="170"/>
      <c r="M18" s="46">
        <f>SUM(M8:M17)</f>
        <v>1240</v>
      </c>
      <c r="N18" s="47"/>
      <c r="O18" s="47"/>
      <c r="P18" s="171"/>
      <c r="Q18" s="47"/>
      <c r="R18" s="179"/>
    </row>
    <row r="19" s="121" customFormat="1" ht="52.35" spans="1:18">
      <c r="A19" s="154" t="s">
        <v>18</v>
      </c>
      <c r="B19" s="155" t="s">
        <v>38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80"/>
    </row>
    <row r="20" s="122" customFormat="1" customHeight="1" spans="1:18">
      <c r="A20" s="156" t="s">
        <v>39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F6:G6"/>
    <mergeCell ref="H6:I6"/>
    <mergeCell ref="J6:N6"/>
    <mergeCell ref="A18:E18"/>
    <mergeCell ref="B19:R19"/>
    <mergeCell ref="A20:R20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C2:L3"/>
    <mergeCell ref="A2:B3"/>
  </mergeCells>
  <pageMargins left="0.21" right="0.15748031496063" top="0.24" bottom="0.47244094488189" header="0.23" footer="0.511811023622047"/>
  <pageSetup paperSize="9" scale="5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view="pageBreakPreview" zoomScale="70" zoomScaleNormal="60" workbookViewId="0">
      <pane ySplit="7" topLeftCell="A8" activePane="bottomLeft" state="frozen"/>
      <selection/>
      <selection pane="bottomLeft" activeCell="K13" sqref="K13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23.3333333333333" style="123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4.3333333333333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0</v>
      </c>
      <c r="D2" s="12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60"/>
      <c r="M3" s="161" t="s">
        <v>102</v>
      </c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8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185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138" t="s">
        <v>10</v>
      </c>
      <c r="E6" s="138" t="s">
        <v>11</v>
      </c>
      <c r="F6" s="138" t="s">
        <v>12</v>
      </c>
      <c r="G6" s="138"/>
      <c r="H6" s="138" t="s">
        <v>13</v>
      </c>
      <c r="I6" s="138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138"/>
      <c r="E7" s="138"/>
      <c r="F7" s="138" t="s">
        <v>19</v>
      </c>
      <c r="G7" s="138" t="s">
        <v>20</v>
      </c>
      <c r="H7" s="138" t="s">
        <v>21</v>
      </c>
      <c r="I7" s="138" t="s">
        <v>22</v>
      </c>
      <c r="J7" s="138" t="s">
        <v>176</v>
      </c>
      <c r="K7" s="138" t="s">
        <v>177</v>
      </c>
      <c r="L7" s="138" t="s">
        <v>178</v>
      </c>
      <c r="M7" s="138" t="s">
        <v>24</v>
      </c>
      <c r="N7" s="138" t="s">
        <v>22</v>
      </c>
      <c r="O7" s="138"/>
      <c r="P7" s="138"/>
      <c r="Q7" s="177"/>
      <c r="R7" s="176"/>
    </row>
    <row r="8" ht="54" customHeight="1" spans="1:18">
      <c r="A8" s="143">
        <v>1</v>
      </c>
      <c r="B8" s="144"/>
      <c r="C8" s="145"/>
      <c r="D8" s="216" t="s">
        <v>186</v>
      </c>
      <c r="E8" s="42" t="s">
        <v>187</v>
      </c>
      <c r="F8" s="45"/>
      <c r="G8" s="47"/>
      <c r="H8" s="147"/>
      <c r="I8" s="45"/>
      <c r="J8" s="46">
        <v>1</v>
      </c>
      <c r="K8" s="46" t="s">
        <v>50</v>
      </c>
      <c r="L8" s="46">
        <v>1000</v>
      </c>
      <c r="M8" s="46">
        <f>J8*L8</f>
        <v>1000</v>
      </c>
      <c r="N8" s="46"/>
      <c r="O8" s="46" t="s">
        <v>188</v>
      </c>
      <c r="P8" s="213"/>
      <c r="Q8" s="47"/>
      <c r="R8" s="214"/>
    </row>
    <row r="9" ht="54" customHeight="1" spans="1:18">
      <c r="A9" s="143">
        <v>2</v>
      </c>
      <c r="B9" s="144"/>
      <c r="C9" s="145"/>
      <c r="D9" s="216"/>
      <c r="E9" s="42"/>
      <c r="F9" s="45"/>
      <c r="G9" s="47"/>
      <c r="H9" s="147"/>
      <c r="I9" s="45"/>
      <c r="J9" s="46"/>
      <c r="K9" s="46"/>
      <c r="L9" s="46"/>
      <c r="M9" s="46"/>
      <c r="N9" s="47"/>
      <c r="O9" s="46"/>
      <c r="P9" s="213"/>
      <c r="Q9" s="47"/>
      <c r="R9" s="46"/>
    </row>
    <row r="10" ht="54" customHeight="1" spans="1:18">
      <c r="A10" s="143">
        <v>3</v>
      </c>
      <c r="B10" s="145"/>
      <c r="C10" s="145"/>
      <c r="D10" s="24"/>
      <c r="E10" s="24"/>
      <c r="F10" s="47"/>
      <c r="G10" s="47"/>
      <c r="H10" s="148"/>
      <c r="I10" s="47"/>
      <c r="J10" s="47"/>
      <c r="K10" s="47"/>
      <c r="L10" s="47"/>
      <c r="M10" s="223"/>
      <c r="N10" s="47"/>
      <c r="O10" s="46"/>
      <c r="P10" s="213"/>
      <c r="Q10" s="47"/>
      <c r="R10" s="216"/>
    </row>
    <row r="11" ht="54" customHeight="1" spans="1:18">
      <c r="A11" s="143">
        <v>4</v>
      </c>
      <c r="B11" s="145"/>
      <c r="C11" s="145"/>
      <c r="D11" s="24"/>
      <c r="E11" s="181"/>
      <c r="F11" s="45"/>
      <c r="G11" s="45"/>
      <c r="H11" s="147"/>
      <c r="I11" s="45"/>
      <c r="J11" s="47"/>
      <c r="K11" s="47"/>
      <c r="L11" s="47"/>
      <c r="M11" s="223"/>
      <c r="N11" s="47"/>
      <c r="O11" s="67"/>
      <c r="P11" s="213"/>
      <c r="Q11" s="47"/>
      <c r="R11" s="194"/>
    </row>
    <row r="12" ht="54" customHeight="1" spans="1:18">
      <c r="A12" s="143">
        <v>5</v>
      </c>
      <c r="B12" s="145"/>
      <c r="C12" s="145"/>
      <c r="D12" s="24"/>
      <c r="E12" s="181"/>
      <c r="F12" s="45"/>
      <c r="G12" s="45"/>
      <c r="H12" s="147"/>
      <c r="I12" s="45"/>
      <c r="J12" s="47"/>
      <c r="K12" s="47"/>
      <c r="L12" s="47"/>
      <c r="M12" s="223"/>
      <c r="N12" s="47"/>
      <c r="O12" s="67"/>
      <c r="P12" s="213"/>
      <c r="Q12" s="47"/>
      <c r="R12" s="194"/>
    </row>
    <row r="13" ht="54" customHeight="1" spans="1:18">
      <c r="A13" s="143">
        <v>6</v>
      </c>
      <c r="B13" s="145"/>
      <c r="C13" s="145"/>
      <c r="D13" s="148"/>
      <c r="E13" s="24"/>
      <c r="F13" s="45"/>
      <c r="G13" s="45"/>
      <c r="H13" s="147"/>
      <c r="I13" s="45"/>
      <c r="J13" s="47"/>
      <c r="K13" s="47"/>
      <c r="L13" s="47"/>
      <c r="M13" s="223"/>
      <c r="N13" s="47"/>
      <c r="O13" s="46"/>
      <c r="P13" s="213"/>
      <c r="Q13" s="47"/>
      <c r="R13" s="194"/>
    </row>
    <row r="14" ht="54" customHeight="1" spans="1:18">
      <c r="A14" s="143">
        <v>7</v>
      </c>
      <c r="B14" s="145"/>
      <c r="C14" s="145"/>
      <c r="D14" s="148"/>
      <c r="E14" s="181"/>
      <c r="F14" s="45"/>
      <c r="G14" s="45"/>
      <c r="H14" s="147"/>
      <c r="I14" s="45"/>
      <c r="J14" s="47"/>
      <c r="K14" s="47"/>
      <c r="L14" s="47"/>
      <c r="M14" s="223"/>
      <c r="N14" s="47"/>
      <c r="O14" s="46"/>
      <c r="P14" s="213"/>
      <c r="Q14" s="47"/>
      <c r="R14" s="194"/>
    </row>
    <row r="15" ht="54" customHeight="1" spans="1:18">
      <c r="A15" s="143">
        <v>8</v>
      </c>
      <c r="B15" s="145"/>
      <c r="C15" s="145"/>
      <c r="D15" s="193"/>
      <c r="E15" s="24"/>
      <c r="F15" s="45"/>
      <c r="G15" s="45"/>
      <c r="H15" s="147"/>
      <c r="I15" s="45"/>
      <c r="J15" s="47"/>
      <c r="K15" s="47"/>
      <c r="L15" s="47"/>
      <c r="M15" s="223"/>
      <c r="N15" s="47"/>
      <c r="O15" s="46"/>
      <c r="P15" s="213"/>
      <c r="Q15" s="47"/>
      <c r="R15" s="194"/>
    </row>
    <row r="16" ht="54" customHeight="1" spans="1:18">
      <c r="A16" s="143">
        <v>9</v>
      </c>
      <c r="B16" s="145"/>
      <c r="C16" s="145"/>
      <c r="D16" s="193"/>
      <c r="E16" s="24"/>
      <c r="F16" s="45"/>
      <c r="G16" s="45"/>
      <c r="H16" s="147"/>
      <c r="I16" s="45"/>
      <c r="J16" s="47"/>
      <c r="K16" s="47"/>
      <c r="L16" s="47"/>
      <c r="M16" s="223"/>
      <c r="N16" s="47"/>
      <c r="O16" s="46"/>
      <c r="P16" s="213"/>
      <c r="Q16" s="47"/>
      <c r="R16" s="194"/>
    </row>
    <row r="17" ht="54" customHeight="1" spans="1:18">
      <c r="A17" s="143">
        <v>10</v>
      </c>
      <c r="B17" s="145"/>
      <c r="C17" s="145"/>
      <c r="D17" s="193"/>
      <c r="E17" s="24"/>
      <c r="F17" s="45"/>
      <c r="G17" s="45"/>
      <c r="H17" s="147"/>
      <c r="I17" s="45"/>
      <c r="J17" s="47"/>
      <c r="K17" s="47"/>
      <c r="L17" s="47"/>
      <c r="M17" s="223"/>
      <c r="N17" s="47"/>
      <c r="O17" s="46"/>
      <c r="P17" s="226"/>
      <c r="Q17" s="47"/>
      <c r="R17" s="194"/>
    </row>
    <row r="18" ht="49.95" customHeight="1" spans="1:18">
      <c r="A18" s="149" t="s">
        <v>37</v>
      </c>
      <c r="B18" s="150"/>
      <c r="C18" s="150"/>
      <c r="D18" s="150"/>
      <c r="E18" s="151"/>
      <c r="F18" s="215"/>
      <c r="G18" s="215"/>
      <c r="H18" s="215"/>
      <c r="I18" s="215"/>
      <c r="J18" s="46">
        <f>SUM(J8:J17)</f>
        <v>1</v>
      </c>
      <c r="K18" s="170"/>
      <c r="L18" s="170"/>
      <c r="M18" s="46">
        <f>SUM(M8:M17)</f>
        <v>1000</v>
      </c>
      <c r="N18" s="47"/>
      <c r="O18" s="47"/>
      <c r="P18" s="171"/>
      <c r="Q18" s="47"/>
      <c r="R18" s="179"/>
    </row>
    <row r="19" s="121" customFormat="1" ht="52.35" spans="1:18">
      <c r="A19" s="154" t="s">
        <v>18</v>
      </c>
      <c r="B19" s="155" t="s">
        <v>38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80"/>
    </row>
    <row r="20" s="122" customFormat="1" customHeight="1" spans="1:18">
      <c r="A20" s="156" t="s">
        <v>39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F6:G6"/>
    <mergeCell ref="H6:I6"/>
    <mergeCell ref="J6:N6"/>
    <mergeCell ref="A18:E18"/>
    <mergeCell ref="B19:R19"/>
    <mergeCell ref="A20:R20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</mergeCells>
  <pageMargins left="0.21" right="0.15748031496063" top="0.24" bottom="0.47244094488189" header="0.23" footer="0.511811023622047"/>
  <pageSetup paperSize="9" scale="5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view="pageBreakPreview" zoomScale="70" zoomScaleNormal="60" workbookViewId="0">
      <pane ySplit="7" topLeftCell="A8" activePane="bottomLeft" state="frozen"/>
      <selection/>
      <selection pane="bottomLeft" activeCell="I11" sqref="I11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23.3333333333333" style="123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7.8888888888889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0</v>
      </c>
      <c r="D2" s="12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60"/>
      <c r="M3" s="161" t="s">
        <v>102</v>
      </c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8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189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138" t="s">
        <v>10</v>
      </c>
      <c r="E6" s="138" t="s">
        <v>11</v>
      </c>
      <c r="F6" s="138" t="s">
        <v>12</v>
      </c>
      <c r="G6" s="138"/>
      <c r="H6" s="138" t="s">
        <v>13</v>
      </c>
      <c r="I6" s="138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138"/>
      <c r="E7" s="138"/>
      <c r="F7" s="138" t="s">
        <v>19</v>
      </c>
      <c r="G7" s="138" t="s">
        <v>20</v>
      </c>
      <c r="H7" s="138" t="s">
        <v>21</v>
      </c>
      <c r="I7" s="138" t="s">
        <v>22</v>
      </c>
      <c r="J7" s="138" t="s">
        <v>176</v>
      </c>
      <c r="K7" s="138" t="s">
        <v>177</v>
      </c>
      <c r="L7" s="138" t="s">
        <v>178</v>
      </c>
      <c r="M7" s="138" t="s">
        <v>24</v>
      </c>
      <c r="N7" s="138" t="s">
        <v>22</v>
      </c>
      <c r="O7" s="138"/>
      <c r="P7" s="138"/>
      <c r="Q7" s="177"/>
      <c r="R7" s="176"/>
    </row>
    <row r="8" ht="54" customHeight="1" spans="1:18">
      <c r="A8" s="143">
        <v>1</v>
      </c>
      <c r="B8" s="144"/>
      <c r="C8" s="145"/>
      <c r="D8" s="216" t="s">
        <v>190</v>
      </c>
      <c r="E8" s="42"/>
      <c r="F8" s="45"/>
      <c r="G8" s="47"/>
      <c r="H8" s="147"/>
      <c r="I8" s="45"/>
      <c r="J8" s="46">
        <v>6</v>
      </c>
      <c r="K8" s="46" t="s">
        <v>50</v>
      </c>
      <c r="L8" s="46">
        <v>9</v>
      </c>
      <c r="M8" s="46">
        <f t="shared" ref="M8:M13" si="0">J8*L8</f>
        <v>54</v>
      </c>
      <c r="N8" s="46"/>
      <c r="O8" s="46" t="s">
        <v>191</v>
      </c>
      <c r="P8" s="213"/>
      <c r="Q8" s="47"/>
      <c r="R8" s="214"/>
    </row>
    <row r="9" ht="54" customHeight="1" spans="1:18">
      <c r="A9" s="143">
        <v>2</v>
      </c>
      <c r="B9" s="144"/>
      <c r="C9" s="145"/>
      <c r="D9" s="216" t="s">
        <v>192</v>
      </c>
      <c r="E9" s="42" t="s">
        <v>193</v>
      </c>
      <c r="F9" s="45"/>
      <c r="G9" s="47"/>
      <c r="H9" s="147"/>
      <c r="I9" s="45"/>
      <c r="J9" s="46">
        <v>120</v>
      </c>
      <c r="K9" s="46" t="s">
        <v>194</v>
      </c>
      <c r="L9" s="46">
        <v>22</v>
      </c>
      <c r="M9" s="46">
        <f t="shared" si="0"/>
        <v>2640</v>
      </c>
      <c r="N9" s="47"/>
      <c r="O9" s="214" t="s">
        <v>131</v>
      </c>
      <c r="P9" s="213"/>
      <c r="Q9" s="47"/>
      <c r="R9" s="46"/>
    </row>
    <row r="10" ht="54" customHeight="1" spans="1:18">
      <c r="A10" s="143">
        <v>3</v>
      </c>
      <c r="B10" s="145"/>
      <c r="C10" s="145"/>
      <c r="D10" s="24" t="s">
        <v>134</v>
      </c>
      <c r="E10" s="24"/>
      <c r="F10" s="47"/>
      <c r="G10" s="47"/>
      <c r="H10" s="148"/>
      <c r="I10" s="47"/>
      <c r="J10" s="46">
        <v>15</v>
      </c>
      <c r="K10" s="46" t="s">
        <v>195</v>
      </c>
      <c r="L10" s="46">
        <v>85</v>
      </c>
      <c r="M10" s="46">
        <f t="shared" si="0"/>
        <v>1275</v>
      </c>
      <c r="N10" s="47"/>
      <c r="O10" s="234"/>
      <c r="P10" s="213"/>
      <c r="Q10" s="47"/>
      <c r="R10" s="216"/>
    </row>
    <row r="11" ht="54" customHeight="1" spans="1:18">
      <c r="A11" s="143">
        <v>4</v>
      </c>
      <c r="B11" s="145"/>
      <c r="C11" s="145"/>
      <c r="D11" s="24" t="s">
        <v>89</v>
      </c>
      <c r="E11" s="181"/>
      <c r="F11" s="45"/>
      <c r="G11" s="45"/>
      <c r="H11" s="147"/>
      <c r="I11" s="45"/>
      <c r="J11" s="46">
        <v>10</v>
      </c>
      <c r="K11" s="46" t="s">
        <v>196</v>
      </c>
      <c r="L11" s="46">
        <v>10</v>
      </c>
      <c r="M11" s="46">
        <f t="shared" si="0"/>
        <v>100</v>
      </c>
      <c r="N11" s="47"/>
      <c r="O11" s="225"/>
      <c r="P11" s="213"/>
      <c r="Q11" s="47"/>
      <c r="R11" s="194"/>
    </row>
    <row r="12" ht="54" customHeight="1" spans="1:18">
      <c r="A12" s="143">
        <v>5</v>
      </c>
      <c r="B12" s="145"/>
      <c r="C12" s="145"/>
      <c r="D12" s="24" t="s">
        <v>197</v>
      </c>
      <c r="E12" s="181"/>
      <c r="F12" s="45"/>
      <c r="G12" s="45"/>
      <c r="H12" s="147"/>
      <c r="I12" s="45"/>
      <c r="J12" s="46">
        <v>1</v>
      </c>
      <c r="K12" s="46" t="s">
        <v>50</v>
      </c>
      <c r="L12" s="46">
        <v>30</v>
      </c>
      <c r="M12" s="46">
        <f t="shared" si="0"/>
        <v>30</v>
      </c>
      <c r="N12" s="47"/>
      <c r="O12" s="46" t="s">
        <v>198</v>
      </c>
      <c r="P12" s="213"/>
      <c r="Q12" s="47"/>
      <c r="R12" s="194"/>
    </row>
    <row r="13" ht="54" customHeight="1" spans="1:18">
      <c r="A13" s="143">
        <v>6</v>
      </c>
      <c r="B13" s="145"/>
      <c r="C13" s="145"/>
      <c r="D13" s="148" t="s">
        <v>199</v>
      </c>
      <c r="E13" s="24"/>
      <c r="F13" s="45"/>
      <c r="G13" s="45"/>
      <c r="H13" s="147"/>
      <c r="I13" s="45"/>
      <c r="J13" s="46">
        <v>1</v>
      </c>
      <c r="K13" s="46" t="s">
        <v>50</v>
      </c>
      <c r="L13" s="46">
        <v>70</v>
      </c>
      <c r="M13" s="46">
        <f t="shared" si="0"/>
        <v>70</v>
      </c>
      <c r="N13" s="47"/>
      <c r="O13" s="46" t="s">
        <v>200</v>
      </c>
      <c r="P13" s="213"/>
      <c r="Q13" s="47"/>
      <c r="R13" s="194"/>
    </row>
    <row r="14" ht="54" customHeight="1" spans="1:18">
      <c r="A14" s="143">
        <v>7</v>
      </c>
      <c r="B14" s="145"/>
      <c r="C14" s="145"/>
      <c r="D14" s="148"/>
      <c r="E14" s="181"/>
      <c r="F14" s="45"/>
      <c r="G14" s="45"/>
      <c r="H14" s="147"/>
      <c r="I14" s="45"/>
      <c r="J14" s="47"/>
      <c r="K14" s="47"/>
      <c r="L14" s="47"/>
      <c r="M14" s="223"/>
      <c r="N14" s="47"/>
      <c r="O14" s="46"/>
      <c r="P14" s="213"/>
      <c r="Q14" s="47"/>
      <c r="R14" s="194"/>
    </row>
    <row r="15" ht="54" customHeight="1" spans="1:18">
      <c r="A15" s="143">
        <v>8</v>
      </c>
      <c r="B15" s="145"/>
      <c r="C15" s="145"/>
      <c r="D15" s="193"/>
      <c r="E15" s="24"/>
      <c r="F15" s="45"/>
      <c r="G15" s="45"/>
      <c r="H15" s="147"/>
      <c r="I15" s="45"/>
      <c r="J15" s="47"/>
      <c r="K15" s="47"/>
      <c r="L15" s="47"/>
      <c r="M15" s="223"/>
      <c r="N15" s="47"/>
      <c r="O15" s="46"/>
      <c r="P15" s="213"/>
      <c r="Q15" s="47"/>
      <c r="R15" s="194"/>
    </row>
    <row r="16" ht="54" customHeight="1" spans="1:18">
      <c r="A16" s="143">
        <v>9</v>
      </c>
      <c r="B16" s="145"/>
      <c r="C16" s="145"/>
      <c r="D16" s="193"/>
      <c r="E16" s="24"/>
      <c r="F16" s="45"/>
      <c r="G16" s="45"/>
      <c r="H16" s="147"/>
      <c r="I16" s="45"/>
      <c r="J16" s="47"/>
      <c r="K16" s="47"/>
      <c r="L16" s="47"/>
      <c r="M16" s="223"/>
      <c r="N16" s="47"/>
      <c r="O16" s="46"/>
      <c r="P16" s="213"/>
      <c r="Q16" s="47"/>
      <c r="R16" s="194"/>
    </row>
    <row r="17" ht="54" customHeight="1" spans="1:18">
      <c r="A17" s="143">
        <v>10</v>
      </c>
      <c r="B17" s="145"/>
      <c r="C17" s="145"/>
      <c r="D17" s="193"/>
      <c r="E17" s="24"/>
      <c r="F17" s="45"/>
      <c r="G17" s="45"/>
      <c r="H17" s="147"/>
      <c r="I17" s="45"/>
      <c r="J17" s="47"/>
      <c r="K17" s="47"/>
      <c r="L17" s="47"/>
      <c r="M17" s="223"/>
      <c r="N17" s="47"/>
      <c r="O17" s="46"/>
      <c r="P17" s="226"/>
      <c r="Q17" s="47"/>
      <c r="R17" s="194"/>
    </row>
    <row r="18" ht="49.95" customHeight="1" spans="1:18">
      <c r="A18" s="149" t="s">
        <v>37</v>
      </c>
      <c r="B18" s="150"/>
      <c r="C18" s="150"/>
      <c r="D18" s="150"/>
      <c r="E18" s="151"/>
      <c r="F18" s="215"/>
      <c r="G18" s="215"/>
      <c r="H18" s="215"/>
      <c r="I18" s="215"/>
      <c r="J18" s="46">
        <f>SUM(J8:J17)</f>
        <v>153</v>
      </c>
      <c r="K18" s="170"/>
      <c r="L18" s="170"/>
      <c r="M18" s="46">
        <f>SUM(M8:M17)</f>
        <v>4169</v>
      </c>
      <c r="N18" s="47"/>
      <c r="O18" s="47"/>
      <c r="P18" s="171"/>
      <c r="Q18" s="47"/>
      <c r="R18" s="179"/>
    </row>
    <row r="19" s="121" customFormat="1" ht="52.35" spans="1:18">
      <c r="A19" s="154" t="s">
        <v>18</v>
      </c>
      <c r="B19" s="155" t="s">
        <v>38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80"/>
    </row>
    <row r="20" s="122" customFormat="1" customHeight="1" spans="1:18">
      <c r="A20" s="156" t="s">
        <v>39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</row>
  </sheetData>
  <mergeCells count="28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F6:G6"/>
    <mergeCell ref="H6:I6"/>
    <mergeCell ref="J6:N6"/>
    <mergeCell ref="A18:E18"/>
    <mergeCell ref="B19:R19"/>
    <mergeCell ref="A20:R20"/>
    <mergeCell ref="A6:A7"/>
    <mergeCell ref="B6:B7"/>
    <mergeCell ref="C6:C7"/>
    <mergeCell ref="D6:D7"/>
    <mergeCell ref="E6:E7"/>
    <mergeCell ref="O6:O7"/>
    <mergeCell ref="O9:O11"/>
    <mergeCell ref="P6:P7"/>
    <mergeCell ref="Q6:Q7"/>
    <mergeCell ref="R6:R7"/>
    <mergeCell ref="A2:B3"/>
    <mergeCell ref="C2:L3"/>
  </mergeCells>
  <pageMargins left="0.21" right="0.15748031496063" top="0.24" bottom="0.47244094488189" header="0.23" footer="0.511811023622047"/>
  <pageSetup paperSize="9" scale="50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view="pageBreakPreview" zoomScale="70" zoomScaleNormal="60" workbookViewId="0">
      <pane ySplit="7" topLeftCell="A8" activePane="bottomLeft" state="frozen"/>
      <selection/>
      <selection pane="bottomLeft" activeCell="D10" sqref="D10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23.3333333333333" style="123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7.8888888888889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0</v>
      </c>
      <c r="D2" s="12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60"/>
      <c r="M3" s="161" t="s">
        <v>102</v>
      </c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8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201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138" t="s">
        <v>10</v>
      </c>
      <c r="E6" s="138" t="s">
        <v>11</v>
      </c>
      <c r="F6" s="138" t="s">
        <v>12</v>
      </c>
      <c r="G6" s="138"/>
      <c r="H6" s="138" t="s">
        <v>13</v>
      </c>
      <c r="I6" s="138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138"/>
      <c r="E7" s="138"/>
      <c r="F7" s="138" t="s">
        <v>19</v>
      </c>
      <c r="G7" s="138" t="s">
        <v>20</v>
      </c>
      <c r="H7" s="138" t="s">
        <v>21</v>
      </c>
      <c r="I7" s="138" t="s">
        <v>22</v>
      </c>
      <c r="J7" s="138" t="s">
        <v>176</v>
      </c>
      <c r="K7" s="138" t="s">
        <v>177</v>
      </c>
      <c r="L7" s="138" t="s">
        <v>178</v>
      </c>
      <c r="M7" s="138" t="s">
        <v>24</v>
      </c>
      <c r="N7" s="138" t="s">
        <v>22</v>
      </c>
      <c r="O7" s="138"/>
      <c r="P7" s="138"/>
      <c r="Q7" s="177"/>
      <c r="R7" s="176"/>
    </row>
    <row r="8" ht="54" customHeight="1" spans="1:18">
      <c r="A8" s="143">
        <v>1</v>
      </c>
      <c r="B8" s="144"/>
      <c r="C8" s="145"/>
      <c r="D8" s="24" t="s">
        <v>134</v>
      </c>
      <c r="E8" s="42" t="s">
        <v>202</v>
      </c>
      <c r="F8" s="45"/>
      <c r="G8" s="47"/>
      <c r="H8" s="147"/>
      <c r="I8" s="45"/>
      <c r="J8" s="46">
        <v>10</v>
      </c>
      <c r="K8" s="46" t="s">
        <v>195</v>
      </c>
      <c r="L8" s="46">
        <v>113</v>
      </c>
      <c r="M8" s="46">
        <f t="shared" ref="M8:M10" si="0">J8*L8</f>
        <v>1130</v>
      </c>
      <c r="N8" s="46"/>
      <c r="O8" s="235" t="s">
        <v>131</v>
      </c>
      <c r="P8" s="213"/>
      <c r="Q8" s="47"/>
      <c r="R8" s="214"/>
    </row>
    <row r="9" ht="54" customHeight="1" spans="1:18">
      <c r="A9" s="143">
        <v>2</v>
      </c>
      <c r="B9" s="144"/>
      <c r="C9" s="145"/>
      <c r="D9" s="216" t="s">
        <v>203</v>
      </c>
      <c r="E9" s="42"/>
      <c r="F9" s="45"/>
      <c r="G9" s="47"/>
      <c r="H9" s="147"/>
      <c r="I9" s="45"/>
      <c r="J9" s="46">
        <v>2</v>
      </c>
      <c r="K9" s="46" t="s">
        <v>50</v>
      </c>
      <c r="L9" s="46">
        <v>8</v>
      </c>
      <c r="M9" s="46">
        <f t="shared" si="0"/>
        <v>16</v>
      </c>
      <c r="N9" s="47"/>
      <c r="O9" s="230" t="s">
        <v>204</v>
      </c>
      <c r="P9" s="213"/>
      <c r="Q9" s="47"/>
      <c r="R9" s="46"/>
    </row>
    <row r="10" ht="54" customHeight="1" spans="1:18">
      <c r="A10" s="143">
        <v>3</v>
      </c>
      <c r="B10" s="145"/>
      <c r="C10" s="145"/>
      <c r="D10" s="24" t="s">
        <v>205</v>
      </c>
      <c r="E10" s="24"/>
      <c r="F10" s="47"/>
      <c r="G10" s="47"/>
      <c r="H10" s="148"/>
      <c r="I10" s="47"/>
      <c r="J10" s="46">
        <v>2</v>
      </c>
      <c r="K10" s="46" t="s">
        <v>71</v>
      </c>
      <c r="L10" s="46">
        <v>3</v>
      </c>
      <c r="M10" s="46">
        <f t="shared" si="0"/>
        <v>6</v>
      </c>
      <c r="N10" s="47"/>
      <c r="O10" s="232"/>
      <c r="P10" s="213"/>
      <c r="Q10" s="47"/>
      <c r="R10" s="216"/>
    </row>
    <row r="11" ht="54" customHeight="1" spans="1:18">
      <c r="A11" s="143">
        <v>4</v>
      </c>
      <c r="B11" s="145"/>
      <c r="C11" s="145"/>
      <c r="D11" s="24"/>
      <c r="E11" s="181"/>
      <c r="F11" s="45"/>
      <c r="G11" s="45"/>
      <c r="H11" s="147"/>
      <c r="I11" s="45"/>
      <c r="J11" s="46"/>
      <c r="K11" s="46"/>
      <c r="L11" s="46"/>
      <c r="M11" s="46"/>
      <c r="N11" s="47"/>
      <c r="O11" s="236"/>
      <c r="P11" s="213"/>
      <c r="Q11" s="47"/>
      <c r="R11" s="194"/>
    </row>
    <row r="12" ht="54" customHeight="1" spans="1:18">
      <c r="A12" s="143">
        <v>5</v>
      </c>
      <c r="B12" s="145"/>
      <c r="C12" s="145"/>
      <c r="D12" s="24"/>
      <c r="E12" s="181"/>
      <c r="F12" s="45"/>
      <c r="G12" s="45"/>
      <c r="H12" s="147"/>
      <c r="I12" s="45"/>
      <c r="J12" s="46"/>
      <c r="K12" s="46"/>
      <c r="L12" s="46"/>
      <c r="M12" s="46"/>
      <c r="N12" s="47"/>
      <c r="P12" s="213"/>
      <c r="Q12" s="47"/>
      <c r="R12" s="194"/>
    </row>
    <row r="13" ht="54" customHeight="1" spans="1:18">
      <c r="A13" s="143">
        <v>6</v>
      </c>
      <c r="B13" s="145"/>
      <c r="C13" s="145"/>
      <c r="D13" s="148"/>
      <c r="E13" s="24"/>
      <c r="F13" s="45"/>
      <c r="G13" s="45"/>
      <c r="H13" s="147"/>
      <c r="I13" s="45"/>
      <c r="J13" s="46"/>
      <c r="K13" s="46"/>
      <c r="L13" s="46"/>
      <c r="M13" s="46"/>
      <c r="N13" s="47"/>
      <c r="P13" s="213"/>
      <c r="Q13" s="47"/>
      <c r="R13" s="194"/>
    </row>
    <row r="14" ht="54" customHeight="1" spans="1:18">
      <c r="A14" s="143">
        <v>7</v>
      </c>
      <c r="B14" s="145"/>
      <c r="C14" s="145"/>
      <c r="D14" s="148"/>
      <c r="E14" s="181"/>
      <c r="F14" s="45"/>
      <c r="G14" s="45"/>
      <c r="H14" s="147"/>
      <c r="I14" s="45"/>
      <c r="J14" s="47"/>
      <c r="K14" s="47"/>
      <c r="L14" s="47"/>
      <c r="M14" s="223"/>
      <c r="N14" s="47"/>
      <c r="O14" s="46"/>
      <c r="P14" s="213"/>
      <c r="Q14" s="47"/>
      <c r="R14" s="194"/>
    </row>
    <row r="15" ht="54" customHeight="1" spans="1:18">
      <c r="A15" s="143">
        <v>8</v>
      </c>
      <c r="B15" s="145"/>
      <c r="C15" s="145"/>
      <c r="D15" s="193"/>
      <c r="E15" s="24"/>
      <c r="F15" s="45"/>
      <c r="G15" s="45"/>
      <c r="H15" s="147"/>
      <c r="I15" s="45"/>
      <c r="J15" s="47"/>
      <c r="K15" s="47"/>
      <c r="L15" s="47"/>
      <c r="M15" s="223"/>
      <c r="N15" s="47"/>
      <c r="O15" s="46"/>
      <c r="P15" s="213"/>
      <c r="Q15" s="47"/>
      <c r="R15" s="194"/>
    </row>
    <row r="16" ht="54" customHeight="1" spans="1:18">
      <c r="A16" s="143">
        <v>9</v>
      </c>
      <c r="B16" s="145"/>
      <c r="C16" s="145"/>
      <c r="D16" s="193"/>
      <c r="E16" s="24"/>
      <c r="F16" s="45"/>
      <c r="G16" s="45"/>
      <c r="H16" s="147"/>
      <c r="I16" s="45"/>
      <c r="J16" s="47"/>
      <c r="K16" s="47"/>
      <c r="L16" s="47"/>
      <c r="M16" s="223"/>
      <c r="N16" s="47"/>
      <c r="O16" s="46"/>
      <c r="P16" s="213"/>
      <c r="Q16" s="47"/>
      <c r="R16" s="194"/>
    </row>
    <row r="17" ht="54" customHeight="1" spans="1:18">
      <c r="A17" s="143">
        <v>10</v>
      </c>
      <c r="B17" s="145"/>
      <c r="C17" s="145"/>
      <c r="D17" s="193"/>
      <c r="E17" s="24"/>
      <c r="F17" s="45"/>
      <c r="G17" s="45"/>
      <c r="H17" s="147"/>
      <c r="I17" s="45"/>
      <c r="J17" s="47"/>
      <c r="K17" s="47"/>
      <c r="L17" s="47"/>
      <c r="M17" s="223"/>
      <c r="N17" s="47"/>
      <c r="O17" s="46"/>
      <c r="P17" s="226"/>
      <c r="Q17" s="47"/>
      <c r="R17" s="194"/>
    </row>
    <row r="18" ht="49.95" customHeight="1" spans="1:18">
      <c r="A18" s="149" t="s">
        <v>37</v>
      </c>
      <c r="B18" s="150"/>
      <c r="C18" s="150"/>
      <c r="D18" s="150"/>
      <c r="E18" s="151"/>
      <c r="F18" s="215"/>
      <c r="G18" s="215"/>
      <c r="H18" s="215"/>
      <c r="I18" s="215"/>
      <c r="J18" s="46">
        <f>SUM(J8:J17)</f>
        <v>14</v>
      </c>
      <c r="K18" s="170"/>
      <c r="L18" s="170"/>
      <c r="M18" s="46">
        <f>SUM(M8:M17)</f>
        <v>1152</v>
      </c>
      <c r="N18" s="47"/>
      <c r="O18" s="47"/>
      <c r="P18" s="171"/>
      <c r="Q18" s="47"/>
      <c r="R18" s="179"/>
    </row>
    <row r="19" s="121" customFormat="1" ht="52.35" spans="1:18">
      <c r="A19" s="154" t="s">
        <v>18</v>
      </c>
      <c r="B19" s="155" t="s">
        <v>38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80"/>
    </row>
    <row r="20" s="122" customFormat="1" customHeight="1" spans="1:18">
      <c r="A20" s="156" t="s">
        <v>39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</row>
  </sheetData>
  <mergeCells count="28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F6:G6"/>
    <mergeCell ref="H6:I6"/>
    <mergeCell ref="J6:N6"/>
    <mergeCell ref="A18:E18"/>
    <mergeCell ref="B19:R19"/>
    <mergeCell ref="A20:R20"/>
    <mergeCell ref="A6:A7"/>
    <mergeCell ref="B6:B7"/>
    <mergeCell ref="C6:C7"/>
    <mergeCell ref="D6:D7"/>
    <mergeCell ref="E6:E7"/>
    <mergeCell ref="O6:O7"/>
    <mergeCell ref="O9:O10"/>
    <mergeCell ref="P6:P7"/>
    <mergeCell ref="Q6:Q7"/>
    <mergeCell ref="R6:R7"/>
    <mergeCell ref="A2:B3"/>
    <mergeCell ref="C2:L3"/>
  </mergeCells>
  <pageMargins left="0.21" right="0.15748031496063" top="0.24" bottom="0.47244094488189" header="0.23" footer="0.511811023622047"/>
  <pageSetup paperSize="9" scale="50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view="pageBreakPreview" zoomScale="70" zoomScaleNormal="60" workbookViewId="0">
      <pane ySplit="7" topLeftCell="A8" activePane="bottomLeft" state="frozen"/>
      <selection/>
      <selection pane="bottomLeft" activeCell="L12" sqref="L12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23.3333333333333" style="123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7.8888888888889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0</v>
      </c>
      <c r="D2" s="12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60"/>
      <c r="M3" s="161" t="s">
        <v>102</v>
      </c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8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206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138" t="s">
        <v>10</v>
      </c>
      <c r="E6" s="138" t="s">
        <v>11</v>
      </c>
      <c r="F6" s="138" t="s">
        <v>12</v>
      </c>
      <c r="G6" s="138"/>
      <c r="H6" s="138" t="s">
        <v>13</v>
      </c>
      <c r="I6" s="138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138"/>
      <c r="E7" s="138"/>
      <c r="F7" s="138" t="s">
        <v>19</v>
      </c>
      <c r="G7" s="138" t="s">
        <v>20</v>
      </c>
      <c r="H7" s="138" t="s">
        <v>21</v>
      </c>
      <c r="I7" s="138" t="s">
        <v>22</v>
      </c>
      <c r="J7" s="138" t="s">
        <v>176</v>
      </c>
      <c r="K7" s="138" t="s">
        <v>177</v>
      </c>
      <c r="L7" s="138" t="s">
        <v>178</v>
      </c>
      <c r="M7" s="138" t="s">
        <v>24</v>
      </c>
      <c r="N7" s="138" t="s">
        <v>22</v>
      </c>
      <c r="O7" s="138"/>
      <c r="P7" s="138"/>
      <c r="Q7" s="177"/>
      <c r="R7" s="176"/>
    </row>
    <row r="8" ht="54" customHeight="1" spans="1:18">
      <c r="A8" s="143">
        <v>1</v>
      </c>
      <c r="B8" s="144"/>
      <c r="C8" s="145"/>
      <c r="D8" s="24" t="s">
        <v>35</v>
      </c>
      <c r="E8" s="42" t="s">
        <v>160</v>
      </c>
      <c r="F8" s="45"/>
      <c r="G8" s="47"/>
      <c r="H8" s="147"/>
      <c r="I8" s="45"/>
      <c r="J8" s="46">
        <v>5</v>
      </c>
      <c r="K8" s="46" t="s">
        <v>67</v>
      </c>
      <c r="L8" s="46">
        <v>150</v>
      </c>
      <c r="M8" s="46">
        <f t="shared" ref="M8:M21" si="0">J8*L8</f>
        <v>750</v>
      </c>
      <c r="N8" s="46"/>
      <c r="O8" s="67" t="s">
        <v>207</v>
      </c>
      <c r="P8" s="213"/>
      <c r="Q8" s="47"/>
      <c r="R8" s="214"/>
    </row>
    <row r="9" ht="54" customHeight="1" spans="1:18">
      <c r="A9" s="143">
        <v>2</v>
      </c>
      <c r="B9" s="144"/>
      <c r="C9" s="145"/>
      <c r="D9" s="216" t="s">
        <v>208</v>
      </c>
      <c r="E9" s="42"/>
      <c r="F9" s="45"/>
      <c r="G9" s="47"/>
      <c r="H9" s="147"/>
      <c r="I9" s="45"/>
      <c r="J9" s="46">
        <v>1</v>
      </c>
      <c r="K9" s="46" t="s">
        <v>50</v>
      </c>
      <c r="L9" s="46">
        <v>10</v>
      </c>
      <c r="M9" s="46">
        <f t="shared" si="0"/>
        <v>10</v>
      </c>
      <c r="N9" s="47"/>
      <c r="O9" s="67" t="s">
        <v>209</v>
      </c>
      <c r="P9" s="213"/>
      <c r="Q9" s="47"/>
      <c r="R9" s="46"/>
    </row>
    <row r="10" ht="54" customHeight="1" spans="1:18">
      <c r="A10" s="143">
        <v>3</v>
      </c>
      <c r="B10" s="144"/>
      <c r="C10" s="145"/>
      <c r="D10" s="216" t="s">
        <v>210</v>
      </c>
      <c r="E10" s="42"/>
      <c r="F10" s="45"/>
      <c r="G10" s="47"/>
      <c r="H10" s="147"/>
      <c r="I10" s="45"/>
      <c r="J10" s="46">
        <v>3</v>
      </c>
      <c r="K10" s="46" t="s">
        <v>211</v>
      </c>
      <c r="L10" s="46">
        <v>10</v>
      </c>
      <c r="M10" s="46">
        <f t="shared" si="0"/>
        <v>30</v>
      </c>
      <c r="N10" s="47"/>
      <c r="O10" s="67" t="s">
        <v>212</v>
      </c>
      <c r="P10" s="213"/>
      <c r="Q10" s="47"/>
      <c r="R10" s="46"/>
    </row>
    <row r="11" ht="54" customHeight="1" spans="1:18">
      <c r="A11" s="143">
        <v>4</v>
      </c>
      <c r="B11" s="145"/>
      <c r="C11" s="145"/>
      <c r="D11" s="24" t="s">
        <v>213</v>
      </c>
      <c r="E11" s="24"/>
      <c r="F11" s="47"/>
      <c r="G11" s="47"/>
      <c r="H11" s="148"/>
      <c r="I11" s="47"/>
      <c r="J11" s="46">
        <v>2</v>
      </c>
      <c r="K11" s="46" t="s">
        <v>67</v>
      </c>
      <c r="L11" s="46">
        <v>45</v>
      </c>
      <c r="M11" s="46">
        <f t="shared" si="0"/>
        <v>90</v>
      </c>
      <c r="N11" s="47"/>
      <c r="O11" s="67" t="s">
        <v>214</v>
      </c>
      <c r="P11" s="213"/>
      <c r="Q11" s="47"/>
      <c r="R11" s="216"/>
    </row>
    <row r="12" ht="54" customHeight="1" spans="1:18">
      <c r="A12" s="143">
        <v>5</v>
      </c>
      <c r="B12" s="145"/>
      <c r="C12" s="145"/>
      <c r="D12" s="24" t="s">
        <v>46</v>
      </c>
      <c r="E12" s="181"/>
      <c r="F12" s="45"/>
      <c r="G12" s="45"/>
      <c r="H12" s="147"/>
      <c r="I12" s="45"/>
      <c r="J12" s="46">
        <v>2</v>
      </c>
      <c r="K12" s="46" t="s">
        <v>215</v>
      </c>
      <c r="L12" s="46">
        <v>12</v>
      </c>
      <c r="M12" s="46">
        <f t="shared" si="0"/>
        <v>24</v>
      </c>
      <c r="N12" s="47"/>
      <c r="O12" s="67" t="s">
        <v>216</v>
      </c>
      <c r="P12" s="213"/>
      <c r="Q12" s="47"/>
      <c r="R12" s="194"/>
    </row>
    <row r="13" ht="54" customHeight="1" spans="1:18">
      <c r="A13" s="143">
        <v>6</v>
      </c>
      <c r="B13" s="145"/>
      <c r="C13" s="145"/>
      <c r="D13" s="148" t="s">
        <v>217</v>
      </c>
      <c r="E13" s="181"/>
      <c r="F13" s="45"/>
      <c r="G13" s="45"/>
      <c r="H13" s="147"/>
      <c r="I13" s="45"/>
      <c r="J13" s="46">
        <v>3</v>
      </c>
      <c r="K13" s="46" t="s">
        <v>195</v>
      </c>
      <c r="L13" s="46">
        <v>38</v>
      </c>
      <c r="M13" s="46">
        <f t="shared" si="0"/>
        <v>114</v>
      </c>
      <c r="N13" s="47"/>
      <c r="O13" s="214" t="s">
        <v>131</v>
      </c>
      <c r="P13" s="213"/>
      <c r="Q13" s="47"/>
      <c r="R13" s="194"/>
    </row>
    <row r="14" ht="54" customHeight="1" spans="1:18">
      <c r="A14" s="143">
        <v>7</v>
      </c>
      <c r="B14" s="145"/>
      <c r="C14" s="145"/>
      <c r="D14" s="148" t="s">
        <v>218</v>
      </c>
      <c r="E14" s="24"/>
      <c r="F14" s="45"/>
      <c r="G14" s="45"/>
      <c r="H14" s="147"/>
      <c r="I14" s="45"/>
      <c r="J14" s="46">
        <v>5</v>
      </c>
      <c r="K14" s="46" t="s">
        <v>50</v>
      </c>
      <c r="L14" s="46">
        <v>5</v>
      </c>
      <c r="M14" s="46">
        <f t="shared" si="0"/>
        <v>25</v>
      </c>
      <c r="N14" s="47"/>
      <c r="O14" s="234"/>
      <c r="P14" s="213"/>
      <c r="Q14" s="47"/>
      <c r="R14" s="194"/>
    </row>
    <row r="15" ht="54" customHeight="1" spans="1:18">
      <c r="A15" s="143">
        <v>8</v>
      </c>
      <c r="B15" s="145"/>
      <c r="C15" s="145"/>
      <c r="D15" s="148" t="s">
        <v>219</v>
      </c>
      <c r="E15" s="24" t="s">
        <v>220</v>
      </c>
      <c r="F15" s="45"/>
      <c r="G15" s="45"/>
      <c r="H15" s="147"/>
      <c r="I15" s="45"/>
      <c r="J15" s="46">
        <v>10</v>
      </c>
      <c r="K15" s="46" t="s">
        <v>50</v>
      </c>
      <c r="L15" s="46">
        <v>65</v>
      </c>
      <c r="M15" s="46">
        <f t="shared" si="0"/>
        <v>650</v>
      </c>
      <c r="N15" s="47"/>
      <c r="O15" s="234"/>
      <c r="P15" s="213"/>
      <c r="Q15" s="47"/>
      <c r="R15" s="194"/>
    </row>
    <row r="16" ht="54" customHeight="1" spans="1:18">
      <c r="A16" s="143">
        <v>9</v>
      </c>
      <c r="B16" s="145"/>
      <c r="C16" s="145"/>
      <c r="D16" s="148" t="s">
        <v>221</v>
      </c>
      <c r="E16" s="24" t="s">
        <v>220</v>
      </c>
      <c r="F16" s="45"/>
      <c r="G16" s="45"/>
      <c r="H16" s="147"/>
      <c r="I16" s="45"/>
      <c r="J16" s="46">
        <v>10</v>
      </c>
      <c r="K16" s="46" t="s">
        <v>50</v>
      </c>
      <c r="L16" s="46">
        <v>75</v>
      </c>
      <c r="M16" s="46">
        <f t="shared" si="0"/>
        <v>750</v>
      </c>
      <c r="N16" s="47"/>
      <c r="O16" s="225"/>
      <c r="P16" s="213"/>
      <c r="Q16" s="47"/>
      <c r="R16" s="194"/>
    </row>
    <row r="17" ht="54" customHeight="1" spans="1:18">
      <c r="A17" s="143">
        <v>10</v>
      </c>
      <c r="B17" s="145"/>
      <c r="C17" s="145"/>
      <c r="D17" s="24" t="s">
        <v>78</v>
      </c>
      <c r="E17" s="24" t="s">
        <v>222</v>
      </c>
      <c r="F17" s="45"/>
      <c r="G17" s="45"/>
      <c r="H17" s="147"/>
      <c r="I17" s="45"/>
      <c r="J17" s="46">
        <v>20</v>
      </c>
      <c r="K17" s="46" t="s">
        <v>50</v>
      </c>
      <c r="L17" s="46">
        <v>2</v>
      </c>
      <c r="M17" s="46">
        <f t="shared" si="0"/>
        <v>40</v>
      </c>
      <c r="N17" s="47"/>
      <c r="O17" s="68" t="s">
        <v>223</v>
      </c>
      <c r="P17" s="213"/>
      <c r="Q17" s="47"/>
      <c r="R17" s="194"/>
    </row>
    <row r="18" ht="54" customHeight="1" spans="1:18">
      <c r="A18" s="143">
        <v>11</v>
      </c>
      <c r="B18" s="145"/>
      <c r="C18" s="145"/>
      <c r="D18" s="24" t="s">
        <v>78</v>
      </c>
      <c r="E18" s="24" t="s">
        <v>224</v>
      </c>
      <c r="F18" s="45"/>
      <c r="G18" s="45"/>
      <c r="H18" s="147"/>
      <c r="I18" s="45"/>
      <c r="J18" s="46">
        <v>2</v>
      </c>
      <c r="K18" s="46" t="s">
        <v>50</v>
      </c>
      <c r="L18" s="46">
        <v>10</v>
      </c>
      <c r="M18" s="46">
        <f t="shared" si="0"/>
        <v>20</v>
      </c>
      <c r="N18" s="47"/>
      <c r="O18" s="68" t="s">
        <v>225</v>
      </c>
      <c r="P18" s="213"/>
      <c r="Q18" s="47"/>
      <c r="R18" s="194"/>
    </row>
    <row r="19" ht="54" customHeight="1" spans="1:18">
      <c r="A19" s="143">
        <v>12</v>
      </c>
      <c r="B19" s="145"/>
      <c r="C19" s="145"/>
      <c r="D19" s="24" t="s">
        <v>94</v>
      </c>
      <c r="E19" s="24"/>
      <c r="F19" s="45"/>
      <c r="G19" s="45"/>
      <c r="H19" s="147"/>
      <c r="I19" s="45"/>
      <c r="J19" s="46">
        <v>1</v>
      </c>
      <c r="K19" s="46" t="s">
        <v>226</v>
      </c>
      <c r="L19" s="46">
        <v>120</v>
      </c>
      <c r="M19" s="46">
        <f t="shared" si="0"/>
        <v>120</v>
      </c>
      <c r="N19" s="47"/>
      <c r="O19" s="68" t="s">
        <v>227</v>
      </c>
      <c r="P19" s="213"/>
      <c r="Q19" s="47"/>
      <c r="R19" s="194"/>
    </row>
    <row r="20" ht="54" customHeight="1" spans="1:18">
      <c r="A20" s="143">
        <v>13</v>
      </c>
      <c r="B20" s="145"/>
      <c r="C20" s="145"/>
      <c r="D20" s="233" t="s">
        <v>228</v>
      </c>
      <c r="E20" s="24" t="s">
        <v>229</v>
      </c>
      <c r="F20" s="45"/>
      <c r="G20" s="45"/>
      <c r="H20" s="147"/>
      <c r="I20" s="45"/>
      <c r="J20" s="46">
        <v>2</v>
      </c>
      <c r="K20" s="46" t="s">
        <v>50</v>
      </c>
      <c r="L20" s="46">
        <v>40</v>
      </c>
      <c r="M20" s="46">
        <f t="shared" si="0"/>
        <v>80</v>
      </c>
      <c r="N20" s="47"/>
      <c r="O20" s="46"/>
      <c r="P20" s="213"/>
      <c r="Q20" s="47"/>
      <c r="R20" s="194"/>
    </row>
    <row r="21" ht="54" customHeight="1" spans="1:18">
      <c r="A21" s="143">
        <v>14</v>
      </c>
      <c r="B21" s="145"/>
      <c r="C21" s="145"/>
      <c r="D21" s="193" t="s">
        <v>230</v>
      </c>
      <c r="E21" s="24" t="s">
        <v>231</v>
      </c>
      <c r="F21" s="45"/>
      <c r="G21" s="45"/>
      <c r="H21" s="147"/>
      <c r="I21" s="45"/>
      <c r="J21" s="46">
        <v>2</v>
      </c>
      <c r="K21" s="46" t="s">
        <v>50</v>
      </c>
      <c r="L21" s="46">
        <v>3</v>
      </c>
      <c r="M21" s="46">
        <f t="shared" si="0"/>
        <v>6</v>
      </c>
      <c r="N21" s="47"/>
      <c r="O21" s="46"/>
      <c r="P21" s="226"/>
      <c r="Q21" s="47"/>
      <c r="R21" s="194"/>
    </row>
    <row r="22" ht="49.95" customHeight="1" spans="1:18">
      <c r="A22" s="149" t="s">
        <v>37</v>
      </c>
      <c r="B22" s="150"/>
      <c r="C22" s="150"/>
      <c r="D22" s="150"/>
      <c r="E22" s="151"/>
      <c r="F22" s="215"/>
      <c r="G22" s="215"/>
      <c r="H22" s="215"/>
      <c r="I22" s="215"/>
      <c r="J22" s="46">
        <f>SUM(J8:J21)</f>
        <v>68</v>
      </c>
      <c r="K22" s="170"/>
      <c r="L22" s="170"/>
      <c r="M22" s="46">
        <f>SUM(M8:M21)</f>
        <v>2709</v>
      </c>
      <c r="N22" s="47"/>
      <c r="O22" s="47"/>
      <c r="P22" s="171"/>
      <c r="Q22" s="47"/>
      <c r="R22" s="179"/>
    </row>
    <row r="23" s="121" customFormat="1" ht="52.35" spans="1:18">
      <c r="A23" s="154" t="s">
        <v>18</v>
      </c>
      <c r="B23" s="155" t="s">
        <v>38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80"/>
    </row>
    <row r="24" s="122" customFormat="1" customHeight="1" spans="1:18">
      <c r="A24" s="156" t="s">
        <v>39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</row>
  </sheetData>
  <mergeCells count="28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F6:G6"/>
    <mergeCell ref="H6:I6"/>
    <mergeCell ref="J6:N6"/>
    <mergeCell ref="A22:E22"/>
    <mergeCell ref="B23:R23"/>
    <mergeCell ref="A24:R24"/>
    <mergeCell ref="A6:A7"/>
    <mergeCell ref="B6:B7"/>
    <mergeCell ref="C6:C7"/>
    <mergeCell ref="D6:D7"/>
    <mergeCell ref="E6:E7"/>
    <mergeCell ref="O6:O7"/>
    <mergeCell ref="O13:O16"/>
    <mergeCell ref="P6:P7"/>
    <mergeCell ref="Q6:Q7"/>
    <mergeCell ref="R6:R7"/>
    <mergeCell ref="A2:B3"/>
    <mergeCell ref="C2:L3"/>
  </mergeCells>
  <pageMargins left="0.21" right="0.15748031496063" top="0.24" bottom="0.47244094488189" header="0.23" footer="0.511811023622047"/>
  <pageSetup paperSize="9" scale="50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="70" zoomScaleNormal="60" workbookViewId="0">
      <selection activeCell="D7" sqref="D7"/>
    </sheetView>
  </sheetViews>
  <sheetFormatPr defaultColWidth="9" defaultRowHeight="25.95" customHeight="1"/>
  <cols>
    <col min="1" max="1" width="7.33333333333333" style="123" customWidth="1"/>
    <col min="2" max="3" width="18.6666666666667" style="123" customWidth="1"/>
    <col min="4" max="4" width="23.3333333333333" style="123" customWidth="1"/>
    <col min="5" max="5" width="35" style="123" customWidth="1"/>
    <col min="6" max="10" width="12.6666666666667" style="123" customWidth="1"/>
    <col min="11" max="11" width="22" style="123" customWidth="1"/>
    <col min="12" max="12" width="12.6666666666667" style="123" customWidth="1"/>
    <col min="13" max="13" width="25.6666666666667" style="123" customWidth="1"/>
    <col min="14" max="14" width="19.5555555555556" style="123" customWidth="1"/>
    <col min="15" max="15" width="17.1111111111111" style="123" customWidth="1"/>
    <col min="16" max="16" width="24.7777777777778" style="123" customWidth="1"/>
    <col min="17" max="16384" width="9" style="123"/>
  </cols>
  <sheetData>
    <row r="1" ht="55.8" customHeight="1" spans="1:16">
      <c r="A1" s="124" t="s">
        <v>76</v>
      </c>
      <c r="B1" s="217"/>
      <c r="C1" s="218" t="s">
        <v>0</v>
      </c>
      <c r="D1" s="218"/>
      <c r="E1" s="218"/>
      <c r="F1" s="218"/>
      <c r="G1" s="218"/>
      <c r="H1" s="218"/>
      <c r="I1" s="218"/>
      <c r="J1" s="159" t="s">
        <v>1</v>
      </c>
      <c r="K1" s="159"/>
      <c r="L1" s="159"/>
      <c r="M1" s="159" t="s">
        <v>2</v>
      </c>
      <c r="N1" s="159"/>
      <c r="O1" s="159" t="s">
        <v>3</v>
      </c>
      <c r="P1" s="172"/>
    </row>
    <row r="2" ht="64.2" customHeight="1" spans="1:16">
      <c r="A2" s="128"/>
      <c r="B2" s="219"/>
      <c r="C2" s="220"/>
      <c r="D2" s="220"/>
      <c r="E2" s="220"/>
      <c r="F2" s="220"/>
      <c r="G2" s="220"/>
      <c r="H2" s="220"/>
      <c r="I2" s="220"/>
      <c r="J2" s="162"/>
      <c r="K2" s="162"/>
      <c r="L2" s="162"/>
      <c r="M2" s="162"/>
      <c r="N2" s="162"/>
      <c r="O2" s="173"/>
      <c r="P2" s="173"/>
    </row>
    <row r="3" ht="9.45" customHeight="1" spans="1:16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ht="48" customHeight="1" spans="1:16">
      <c r="A4" s="133" t="s">
        <v>103</v>
      </c>
      <c r="B4" s="134"/>
      <c r="C4" s="134"/>
      <c r="D4" s="134"/>
      <c r="E4" s="134"/>
      <c r="F4" s="135" t="s">
        <v>5</v>
      </c>
      <c r="G4" s="136"/>
      <c r="H4" s="136"/>
      <c r="I4" s="136"/>
      <c r="J4" s="136"/>
      <c r="K4" s="163"/>
      <c r="L4" s="164" t="s">
        <v>232</v>
      </c>
      <c r="M4" s="165"/>
      <c r="N4" s="165"/>
      <c r="O4" s="165"/>
      <c r="P4" s="174"/>
    </row>
    <row r="5" ht="22.95" customHeight="1" spans="1:16">
      <c r="A5" s="137" t="s">
        <v>7</v>
      </c>
      <c r="B5" s="138" t="s">
        <v>8</v>
      </c>
      <c r="C5" s="138" t="s">
        <v>9</v>
      </c>
      <c r="D5" s="138" t="s">
        <v>10</v>
      </c>
      <c r="E5" s="138" t="s">
        <v>11</v>
      </c>
      <c r="F5" s="138" t="s">
        <v>12</v>
      </c>
      <c r="G5" s="138"/>
      <c r="H5" s="138" t="s">
        <v>13</v>
      </c>
      <c r="I5" s="138"/>
      <c r="J5" s="138" t="s">
        <v>14</v>
      </c>
      <c r="K5" s="138"/>
      <c r="L5" s="138"/>
      <c r="M5" s="138" t="s">
        <v>15</v>
      </c>
      <c r="N5" s="138" t="s">
        <v>16</v>
      </c>
      <c r="O5" s="175" t="s">
        <v>17</v>
      </c>
      <c r="P5" s="176" t="s">
        <v>18</v>
      </c>
    </row>
    <row r="6" ht="34.95" customHeight="1" spans="1:16">
      <c r="A6" s="137"/>
      <c r="B6" s="138"/>
      <c r="C6" s="138"/>
      <c r="D6" s="138"/>
      <c r="E6" s="138"/>
      <c r="F6" s="138" t="s">
        <v>19</v>
      </c>
      <c r="G6" s="138" t="s">
        <v>20</v>
      </c>
      <c r="H6" s="138" t="s">
        <v>21</v>
      </c>
      <c r="I6" s="138" t="s">
        <v>22</v>
      </c>
      <c r="J6" s="138" t="s">
        <v>23</v>
      </c>
      <c r="K6" s="138" t="s">
        <v>24</v>
      </c>
      <c r="L6" s="138" t="s">
        <v>22</v>
      </c>
      <c r="M6" s="138"/>
      <c r="N6" s="138"/>
      <c r="O6" s="177"/>
      <c r="P6" s="176"/>
    </row>
    <row r="7" ht="54" customHeight="1" spans="1:16">
      <c r="A7" s="143">
        <v>1</v>
      </c>
      <c r="B7" s="144"/>
      <c r="C7" s="145"/>
      <c r="D7" s="148" t="s">
        <v>70</v>
      </c>
      <c r="E7" s="24"/>
      <c r="F7" s="45"/>
      <c r="G7" s="47"/>
      <c r="H7" s="147"/>
      <c r="I7" s="45"/>
      <c r="J7" s="47" t="s">
        <v>77</v>
      </c>
      <c r="K7" s="223">
        <v>3500</v>
      </c>
      <c r="L7" s="47"/>
      <c r="M7" s="148"/>
      <c r="N7" s="213"/>
      <c r="O7" s="47"/>
      <c r="P7" s="216"/>
    </row>
    <row r="8" ht="54" customHeight="1" spans="1:16">
      <c r="A8" s="143">
        <v>2</v>
      </c>
      <c r="B8" s="144"/>
      <c r="C8" s="145"/>
      <c r="D8" s="148" t="s">
        <v>219</v>
      </c>
      <c r="E8" s="24" t="s">
        <v>220</v>
      </c>
      <c r="F8" s="45"/>
      <c r="G8" s="45"/>
      <c r="H8" s="147"/>
      <c r="I8" s="45"/>
      <c r="J8" s="47">
        <v>20</v>
      </c>
      <c r="K8" s="223">
        <v>1600</v>
      </c>
      <c r="L8" s="47"/>
      <c r="M8" s="148"/>
      <c r="N8" s="213"/>
      <c r="O8" s="47"/>
      <c r="P8" s="216"/>
    </row>
    <row r="9" ht="54" customHeight="1" spans="1:16">
      <c r="A9" s="143">
        <v>3</v>
      </c>
      <c r="B9" s="145"/>
      <c r="C9" s="145"/>
      <c r="D9" s="148" t="s">
        <v>221</v>
      </c>
      <c r="E9" s="24" t="s">
        <v>220</v>
      </c>
      <c r="F9" s="47"/>
      <c r="G9" s="47"/>
      <c r="H9" s="148"/>
      <c r="I9" s="47"/>
      <c r="J9" s="47">
        <v>20</v>
      </c>
      <c r="K9" s="223">
        <v>1500</v>
      </c>
      <c r="L9" s="47"/>
      <c r="M9" s="148"/>
      <c r="N9" s="213"/>
      <c r="O9" s="47"/>
      <c r="P9" s="216"/>
    </row>
    <row r="10" ht="54" customHeight="1" spans="1:16">
      <c r="A10" s="143">
        <v>4</v>
      </c>
      <c r="B10" s="145"/>
      <c r="C10" s="145"/>
      <c r="D10" s="148"/>
      <c r="E10" s="181"/>
      <c r="F10" s="45"/>
      <c r="G10" s="45"/>
      <c r="H10" s="147"/>
      <c r="I10" s="45"/>
      <c r="J10" s="47"/>
      <c r="K10" s="223"/>
      <c r="L10" s="47"/>
      <c r="M10" s="148"/>
      <c r="N10" s="213"/>
      <c r="O10" s="47"/>
      <c r="P10" s="216"/>
    </row>
    <row r="11" ht="54" customHeight="1" spans="1:16">
      <c r="A11" s="143">
        <v>5</v>
      </c>
      <c r="B11" s="145"/>
      <c r="C11" s="145"/>
      <c r="D11" s="47"/>
      <c r="E11" s="24"/>
      <c r="F11" s="45"/>
      <c r="G11" s="45"/>
      <c r="H11" s="147"/>
      <c r="I11" s="45"/>
      <c r="J11" s="47"/>
      <c r="K11" s="223"/>
      <c r="L11" s="47"/>
      <c r="M11" s="148"/>
      <c r="N11" s="213"/>
      <c r="O11" s="47"/>
      <c r="P11" s="216"/>
    </row>
    <row r="12" ht="54" customHeight="1" spans="1:16">
      <c r="A12" s="143">
        <v>6</v>
      </c>
      <c r="B12" s="145"/>
      <c r="C12" s="145"/>
      <c r="D12" s="148"/>
      <c r="E12" s="24"/>
      <c r="F12" s="45"/>
      <c r="G12" s="45"/>
      <c r="H12" s="147"/>
      <c r="I12" s="45"/>
      <c r="J12" s="47"/>
      <c r="K12" s="223"/>
      <c r="L12" s="47"/>
      <c r="M12" s="148"/>
      <c r="N12" s="213"/>
      <c r="O12" s="47"/>
      <c r="P12" s="216"/>
    </row>
    <row r="13" ht="54" customHeight="1" spans="1:16">
      <c r="A13" s="143">
        <v>7</v>
      </c>
      <c r="B13" s="145"/>
      <c r="C13" s="145"/>
      <c r="D13" s="148"/>
      <c r="E13" s="181"/>
      <c r="F13" s="45"/>
      <c r="G13" s="45"/>
      <c r="H13" s="147"/>
      <c r="I13" s="45"/>
      <c r="J13" s="47"/>
      <c r="K13" s="223"/>
      <c r="L13" s="47"/>
      <c r="M13" s="148"/>
      <c r="N13" s="213"/>
      <c r="O13" s="47"/>
      <c r="P13" s="216"/>
    </row>
    <row r="14" ht="54" customHeight="1" spans="1:16">
      <c r="A14" s="143">
        <v>8</v>
      </c>
      <c r="B14" s="145"/>
      <c r="C14" s="145"/>
      <c r="D14" s="148"/>
      <c r="E14" s="181"/>
      <c r="F14" s="45"/>
      <c r="G14" s="45"/>
      <c r="H14" s="147"/>
      <c r="I14" s="45"/>
      <c r="J14" s="47"/>
      <c r="K14" s="223"/>
      <c r="L14" s="47"/>
      <c r="M14" s="148"/>
      <c r="N14" s="213"/>
      <c r="O14" s="47"/>
      <c r="P14" s="216"/>
    </row>
    <row r="15" ht="54" customHeight="1" spans="1:16">
      <c r="A15" s="143">
        <v>9</v>
      </c>
      <c r="B15" s="145"/>
      <c r="C15" s="145"/>
      <c r="D15" s="148"/>
      <c r="E15" s="181"/>
      <c r="F15" s="45"/>
      <c r="G15" s="45"/>
      <c r="H15" s="147"/>
      <c r="I15" s="45"/>
      <c r="J15" s="47"/>
      <c r="K15" s="223"/>
      <c r="L15" s="47"/>
      <c r="M15" s="148"/>
      <c r="N15" s="213"/>
      <c r="O15" s="47"/>
      <c r="P15" s="216"/>
    </row>
    <row r="16" ht="49.95" customHeight="1" spans="1:16">
      <c r="A16" s="143">
        <v>10</v>
      </c>
      <c r="B16" s="221" t="s">
        <v>37</v>
      </c>
      <c r="C16" s="222"/>
      <c r="D16" s="222"/>
      <c r="E16" s="222"/>
      <c r="F16" s="222"/>
      <c r="G16" s="222"/>
      <c r="H16" s="222"/>
      <c r="I16" s="222"/>
      <c r="J16" s="227"/>
      <c r="K16" s="228">
        <f>SUM(K7:K15)</f>
        <v>6600</v>
      </c>
      <c r="L16" s="47"/>
      <c r="M16" s="47"/>
      <c r="N16" s="171"/>
      <c r="O16" s="47"/>
      <c r="P16" s="229"/>
    </row>
    <row r="17" s="121" customFormat="1" ht="52.35" spans="1:16">
      <c r="A17" s="154" t="s">
        <v>18</v>
      </c>
      <c r="B17" s="155" t="s">
        <v>38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80"/>
    </row>
    <row r="18" s="122" customFormat="1" customHeight="1" spans="1:16">
      <c r="A18" s="156" t="s">
        <v>39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236220472440945" right="0.15748031496063" top="0.28" bottom="0.47244094488189" header="0.17" footer="0.511811023622047"/>
  <pageSetup paperSize="9" scale="50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view="pageBreakPreview" zoomScale="70" zoomScaleNormal="60" workbookViewId="0">
      <pane ySplit="7" topLeftCell="A8" activePane="bottomLeft" state="frozen"/>
      <selection/>
      <selection pane="bottomLeft" activeCell="D9" sqref="D9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23.3333333333333" style="123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7.8888888888889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233</v>
      </c>
      <c r="D2" s="12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60"/>
      <c r="M3" s="161" t="s">
        <v>102</v>
      </c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8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234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138" t="s">
        <v>10</v>
      </c>
      <c r="E6" s="138" t="s">
        <v>11</v>
      </c>
      <c r="F6" s="138" t="s">
        <v>12</v>
      </c>
      <c r="G6" s="138"/>
      <c r="H6" s="138" t="s">
        <v>13</v>
      </c>
      <c r="I6" s="138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138"/>
      <c r="E7" s="138"/>
      <c r="F7" s="138" t="s">
        <v>19</v>
      </c>
      <c r="G7" s="138" t="s">
        <v>20</v>
      </c>
      <c r="H7" s="138" t="s">
        <v>21</v>
      </c>
      <c r="I7" s="138" t="s">
        <v>22</v>
      </c>
      <c r="J7" s="138" t="s">
        <v>176</v>
      </c>
      <c r="K7" s="138" t="s">
        <v>177</v>
      </c>
      <c r="L7" s="138" t="s">
        <v>178</v>
      </c>
      <c r="M7" s="138" t="s">
        <v>24</v>
      </c>
      <c r="N7" s="138" t="s">
        <v>22</v>
      </c>
      <c r="O7" s="138"/>
      <c r="P7" s="138"/>
      <c r="Q7" s="177"/>
      <c r="R7" s="176"/>
    </row>
    <row r="8" ht="54" customHeight="1" spans="1:18">
      <c r="A8" s="143">
        <v>1</v>
      </c>
      <c r="B8" s="144"/>
      <c r="C8" s="145"/>
      <c r="D8" s="24" t="s">
        <v>35</v>
      </c>
      <c r="E8" s="42" t="s">
        <v>160</v>
      </c>
      <c r="F8" s="45"/>
      <c r="G8" s="47"/>
      <c r="H8" s="147"/>
      <c r="I8" s="45"/>
      <c r="J8" s="46">
        <v>8</v>
      </c>
      <c r="K8" s="46" t="s">
        <v>67</v>
      </c>
      <c r="L8" s="46">
        <v>150</v>
      </c>
      <c r="M8" s="46">
        <f t="shared" ref="M8:M12" si="0">J8*L8</f>
        <v>1200</v>
      </c>
      <c r="N8" s="46"/>
      <c r="O8" s="67" t="s">
        <v>207</v>
      </c>
      <c r="P8" s="213"/>
      <c r="Q8" s="47"/>
      <c r="R8" s="214"/>
    </row>
    <row r="9" ht="54" customHeight="1" spans="1:18">
      <c r="A9" s="143">
        <v>2</v>
      </c>
      <c r="B9" s="145"/>
      <c r="C9" s="145"/>
      <c r="D9" s="24" t="s">
        <v>235</v>
      </c>
      <c r="E9" s="24"/>
      <c r="F9" s="47"/>
      <c r="G9" s="47"/>
      <c r="H9" s="148"/>
      <c r="I9" s="47"/>
      <c r="J9" s="46">
        <v>140</v>
      </c>
      <c r="K9" s="46" t="s">
        <v>236</v>
      </c>
      <c r="L9" s="46">
        <v>12</v>
      </c>
      <c r="M9" s="46">
        <f t="shared" si="0"/>
        <v>1680</v>
      </c>
      <c r="N9" s="47"/>
      <c r="O9" s="67" t="s">
        <v>237</v>
      </c>
      <c r="P9" s="213"/>
      <c r="Q9" s="47"/>
      <c r="R9" s="216"/>
    </row>
    <row r="10" ht="54" customHeight="1" spans="1:18">
      <c r="A10" s="143">
        <v>3</v>
      </c>
      <c r="B10" s="145"/>
      <c r="C10" s="145"/>
      <c r="D10" s="24" t="s">
        <v>46</v>
      </c>
      <c r="E10" s="181"/>
      <c r="F10" s="45"/>
      <c r="G10" s="45"/>
      <c r="H10" s="147"/>
      <c r="I10" s="45"/>
      <c r="J10" s="46">
        <v>2</v>
      </c>
      <c r="K10" s="46" t="s">
        <v>215</v>
      </c>
      <c r="L10" s="46">
        <v>12</v>
      </c>
      <c r="M10" s="46">
        <f t="shared" si="0"/>
        <v>24</v>
      </c>
      <c r="N10" s="47"/>
      <c r="O10" s="67" t="s">
        <v>216</v>
      </c>
      <c r="P10" s="213"/>
      <c r="Q10" s="47"/>
      <c r="R10" s="194"/>
    </row>
    <row r="11" ht="54" customHeight="1" spans="1:18">
      <c r="A11" s="143">
        <v>4</v>
      </c>
      <c r="B11" s="145"/>
      <c r="C11" s="145"/>
      <c r="D11" s="24" t="s">
        <v>78</v>
      </c>
      <c r="E11" s="24" t="s">
        <v>222</v>
      </c>
      <c r="F11" s="45"/>
      <c r="G11" s="45"/>
      <c r="H11" s="147"/>
      <c r="I11" s="45"/>
      <c r="J11" s="46">
        <v>20</v>
      </c>
      <c r="K11" s="46" t="s">
        <v>50</v>
      </c>
      <c r="L11" s="46">
        <v>2</v>
      </c>
      <c r="M11" s="46">
        <f t="shared" si="0"/>
        <v>40</v>
      </c>
      <c r="N11" s="47"/>
      <c r="O11" s="68" t="s">
        <v>223</v>
      </c>
      <c r="P11" s="213"/>
      <c r="Q11" s="47"/>
      <c r="R11" s="194"/>
    </row>
    <row r="12" ht="54" customHeight="1" spans="1:18">
      <c r="A12" s="143">
        <v>5</v>
      </c>
      <c r="B12" s="145"/>
      <c r="C12" s="145"/>
      <c r="D12" s="24" t="s">
        <v>78</v>
      </c>
      <c r="E12" s="24" t="s">
        <v>224</v>
      </c>
      <c r="F12" s="45"/>
      <c r="G12" s="45"/>
      <c r="H12" s="147"/>
      <c r="I12" s="45"/>
      <c r="J12" s="46">
        <v>2</v>
      </c>
      <c r="K12" s="46" t="s">
        <v>50</v>
      </c>
      <c r="L12" s="46">
        <v>10</v>
      </c>
      <c r="M12" s="46">
        <f t="shared" si="0"/>
        <v>20</v>
      </c>
      <c r="N12" s="47"/>
      <c r="O12" s="68" t="s">
        <v>225</v>
      </c>
      <c r="P12" s="213"/>
      <c r="Q12" s="47"/>
      <c r="R12" s="194"/>
    </row>
    <row r="13" ht="54" customHeight="1" spans="1:18">
      <c r="A13" s="159"/>
      <c r="B13" s="145"/>
      <c r="C13" s="145"/>
      <c r="D13" s="24"/>
      <c r="E13" s="24"/>
      <c r="F13" s="45"/>
      <c r="G13" s="45"/>
      <c r="H13" s="147"/>
      <c r="I13" s="45"/>
      <c r="J13" s="46"/>
      <c r="K13" s="46"/>
      <c r="L13" s="46"/>
      <c r="M13" s="46"/>
      <c r="N13" s="47"/>
      <c r="O13" s="68"/>
      <c r="P13" s="213"/>
      <c r="Q13" s="47"/>
      <c r="R13" s="194"/>
    </row>
    <row r="14" ht="54" customHeight="1" spans="1:18">
      <c r="A14" s="159"/>
      <c r="B14" s="145"/>
      <c r="C14" s="145"/>
      <c r="D14" s="24"/>
      <c r="E14" s="24"/>
      <c r="F14" s="45"/>
      <c r="G14" s="45"/>
      <c r="H14" s="147"/>
      <c r="I14" s="45"/>
      <c r="J14" s="46"/>
      <c r="K14" s="46"/>
      <c r="L14" s="46"/>
      <c r="M14" s="46"/>
      <c r="N14" s="47"/>
      <c r="O14" s="68"/>
      <c r="P14" s="213"/>
      <c r="Q14" s="47"/>
      <c r="R14" s="194"/>
    </row>
    <row r="15" ht="54" customHeight="1" spans="1:18">
      <c r="A15" s="159"/>
      <c r="B15" s="145"/>
      <c r="C15" s="145"/>
      <c r="D15" s="24"/>
      <c r="E15" s="24"/>
      <c r="F15" s="45"/>
      <c r="G15" s="45"/>
      <c r="H15" s="147"/>
      <c r="I15" s="45"/>
      <c r="J15" s="46"/>
      <c r="K15" s="46"/>
      <c r="L15" s="46"/>
      <c r="M15" s="46"/>
      <c r="N15" s="47"/>
      <c r="O15" s="68"/>
      <c r="P15" s="213"/>
      <c r="Q15" s="47"/>
      <c r="R15" s="194"/>
    </row>
    <row r="16" ht="54" customHeight="1" spans="1:18">
      <c r="A16" s="159"/>
      <c r="B16" s="145"/>
      <c r="C16" s="145"/>
      <c r="D16" s="24"/>
      <c r="E16" s="24"/>
      <c r="F16" s="45"/>
      <c r="G16" s="45"/>
      <c r="H16" s="147"/>
      <c r="I16" s="45"/>
      <c r="J16" s="46"/>
      <c r="K16" s="46"/>
      <c r="L16" s="46"/>
      <c r="M16" s="46"/>
      <c r="N16" s="47"/>
      <c r="O16" s="68"/>
      <c r="P16" s="213"/>
      <c r="Q16" s="47"/>
      <c r="R16" s="194"/>
    </row>
    <row r="17" ht="49.95" customHeight="1" spans="1:18">
      <c r="A17" s="149" t="s">
        <v>37</v>
      </c>
      <c r="B17" s="150"/>
      <c r="C17" s="150"/>
      <c r="D17" s="150"/>
      <c r="E17" s="151"/>
      <c r="F17" s="215"/>
      <c r="G17" s="215"/>
      <c r="H17" s="215"/>
      <c r="I17" s="215"/>
      <c r="J17" s="46">
        <f>SUM(J8:J12)</f>
        <v>172</v>
      </c>
      <c r="K17" s="170"/>
      <c r="L17" s="170"/>
      <c r="M17" s="46">
        <f>SUM(M8:M12)</f>
        <v>2964</v>
      </c>
      <c r="N17" s="47"/>
      <c r="O17" s="47"/>
      <c r="P17" s="171"/>
      <c r="Q17" s="47"/>
      <c r="R17" s="179"/>
    </row>
    <row r="18" s="121" customFormat="1" ht="52.35" spans="1:18">
      <c r="A18" s="154" t="s">
        <v>18</v>
      </c>
      <c r="B18" s="155" t="s">
        <v>38</v>
      </c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80"/>
    </row>
    <row r="19" s="122" customFormat="1" customHeight="1" spans="1:18">
      <c r="A19" s="156" t="s">
        <v>39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F6:G6"/>
    <mergeCell ref="H6:I6"/>
    <mergeCell ref="J6:N6"/>
    <mergeCell ref="A17:E17"/>
    <mergeCell ref="B18:R18"/>
    <mergeCell ref="A19:R19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</mergeCells>
  <pageMargins left="0.21" right="0.15748031496063" top="0.24" bottom="0.47244094488189" header="0.23" footer="0.511811023622047"/>
  <pageSetup paperSize="9" scale="50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zoomScale="60" zoomScaleNormal="60" zoomScaleSheetLayoutView="70" workbookViewId="0">
      <pane ySplit="7" topLeftCell="A18" activePane="bottomLeft" state="frozen"/>
      <selection/>
      <selection pane="bottomLeft" activeCell="D18" sqref="D18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23.3333333333333" style="123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7.8888888888889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238</v>
      </c>
      <c r="D2" s="12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60"/>
      <c r="M3" s="161" t="s">
        <v>102</v>
      </c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8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239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138" t="s">
        <v>10</v>
      </c>
      <c r="E6" s="138" t="s">
        <v>11</v>
      </c>
      <c r="F6" s="138" t="s">
        <v>12</v>
      </c>
      <c r="G6" s="138"/>
      <c r="H6" s="138" t="s">
        <v>13</v>
      </c>
      <c r="I6" s="138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138"/>
      <c r="E7" s="138"/>
      <c r="F7" s="138" t="s">
        <v>19</v>
      </c>
      <c r="G7" s="138" t="s">
        <v>20</v>
      </c>
      <c r="H7" s="138" t="s">
        <v>21</v>
      </c>
      <c r="I7" s="138" t="s">
        <v>22</v>
      </c>
      <c r="J7" s="138" t="s">
        <v>176</v>
      </c>
      <c r="K7" s="138" t="s">
        <v>177</v>
      </c>
      <c r="L7" s="138" t="s">
        <v>178</v>
      </c>
      <c r="M7" s="138" t="s">
        <v>24</v>
      </c>
      <c r="N7" s="138" t="s">
        <v>22</v>
      </c>
      <c r="O7" s="138"/>
      <c r="P7" s="138"/>
      <c r="Q7" s="177"/>
      <c r="R7" s="176"/>
    </row>
    <row r="8" ht="48" customHeight="1" spans="1:18">
      <c r="A8" s="143">
        <v>1</v>
      </c>
      <c r="B8" s="144"/>
      <c r="C8" s="145"/>
      <c r="D8" s="24" t="s">
        <v>35</v>
      </c>
      <c r="E8" s="42" t="s">
        <v>160</v>
      </c>
      <c r="F8" s="45"/>
      <c r="G8" s="47"/>
      <c r="H8" s="147"/>
      <c r="I8" s="45"/>
      <c r="J8" s="46">
        <v>4</v>
      </c>
      <c r="K8" s="46" t="s">
        <v>67</v>
      </c>
      <c r="L8" s="46">
        <v>150</v>
      </c>
      <c r="M8" s="46">
        <f t="shared" ref="M8:M24" si="0">J8*L8</f>
        <v>600</v>
      </c>
      <c r="N8" s="46"/>
      <c r="O8" s="67" t="s">
        <v>207</v>
      </c>
      <c r="P8" s="213"/>
      <c r="Q8" s="47"/>
      <c r="R8" s="214"/>
    </row>
    <row r="9" ht="48" customHeight="1" spans="1:18">
      <c r="A9" s="143">
        <v>2</v>
      </c>
      <c r="B9" s="145"/>
      <c r="C9" s="145"/>
      <c r="D9" s="24" t="s">
        <v>240</v>
      </c>
      <c r="E9" s="24" t="s">
        <v>241</v>
      </c>
      <c r="F9" s="47"/>
      <c r="G9" s="47"/>
      <c r="H9" s="148"/>
      <c r="I9" s="47"/>
      <c r="J9" s="46">
        <v>30</v>
      </c>
      <c r="K9" s="46" t="s">
        <v>71</v>
      </c>
      <c r="L9" s="46">
        <v>5</v>
      </c>
      <c r="M9" s="46">
        <f t="shared" si="0"/>
        <v>150</v>
      </c>
      <c r="N9" s="47"/>
      <c r="O9" s="67" t="s">
        <v>242</v>
      </c>
      <c r="P9" s="213"/>
      <c r="Q9" s="47"/>
      <c r="R9" s="216"/>
    </row>
    <row r="10" ht="48" customHeight="1" spans="1:18">
      <c r="A10" s="143">
        <v>3</v>
      </c>
      <c r="B10" s="145"/>
      <c r="C10" s="145"/>
      <c r="D10" s="24" t="s">
        <v>243</v>
      </c>
      <c r="E10" s="24" t="s">
        <v>106</v>
      </c>
      <c r="F10" s="45"/>
      <c r="G10" s="45"/>
      <c r="H10" s="147"/>
      <c r="I10" s="45"/>
      <c r="J10" s="46">
        <v>4</v>
      </c>
      <c r="K10" s="46" t="s">
        <v>195</v>
      </c>
      <c r="L10" s="46">
        <v>38</v>
      </c>
      <c r="M10" s="46">
        <f t="shared" si="0"/>
        <v>152</v>
      </c>
      <c r="N10" s="47"/>
      <c r="O10" s="230" t="s">
        <v>244</v>
      </c>
      <c r="P10" s="213"/>
      <c r="Q10" s="47"/>
      <c r="R10" s="194"/>
    </row>
    <row r="11" ht="48" customHeight="1" spans="1:18">
      <c r="A11" s="143">
        <v>4</v>
      </c>
      <c r="B11" s="145"/>
      <c r="C11" s="145"/>
      <c r="D11" s="24" t="s">
        <v>154</v>
      </c>
      <c r="E11" s="24" t="s">
        <v>222</v>
      </c>
      <c r="F11" s="45"/>
      <c r="G11" s="45"/>
      <c r="H11" s="147"/>
      <c r="I11" s="45"/>
      <c r="J11" s="46">
        <v>1</v>
      </c>
      <c r="K11" s="46" t="s">
        <v>50</v>
      </c>
      <c r="L11" s="46">
        <v>50</v>
      </c>
      <c r="M11" s="46">
        <f t="shared" si="0"/>
        <v>50</v>
      </c>
      <c r="N11" s="47"/>
      <c r="O11" s="231"/>
      <c r="P11" s="213"/>
      <c r="Q11" s="47"/>
      <c r="R11" s="194"/>
    </row>
    <row r="12" ht="48" customHeight="1" spans="1:18">
      <c r="A12" s="143">
        <v>5</v>
      </c>
      <c r="B12" s="145"/>
      <c r="C12" s="145"/>
      <c r="D12" s="24" t="s">
        <v>245</v>
      </c>
      <c r="E12" s="24" t="s">
        <v>246</v>
      </c>
      <c r="F12" s="45"/>
      <c r="G12" s="45"/>
      <c r="H12" s="147"/>
      <c r="I12" s="45"/>
      <c r="J12" s="46">
        <v>15</v>
      </c>
      <c r="K12" s="46" t="s">
        <v>247</v>
      </c>
      <c r="L12" s="46">
        <v>140</v>
      </c>
      <c r="M12" s="46">
        <f t="shared" si="0"/>
        <v>2100</v>
      </c>
      <c r="N12" s="47"/>
      <c r="O12" s="231"/>
      <c r="P12" s="213"/>
      <c r="Q12" s="47"/>
      <c r="R12" s="194"/>
    </row>
    <row r="13" ht="48" customHeight="1" spans="1:18">
      <c r="A13" s="143">
        <v>6</v>
      </c>
      <c r="B13" s="145"/>
      <c r="C13" s="145"/>
      <c r="D13" s="24" t="s">
        <v>134</v>
      </c>
      <c r="E13" s="24" t="s">
        <v>202</v>
      </c>
      <c r="F13" s="45"/>
      <c r="G13" s="45"/>
      <c r="H13" s="147"/>
      <c r="I13" s="45"/>
      <c r="J13" s="46">
        <v>10</v>
      </c>
      <c r="K13" s="46" t="s">
        <v>195</v>
      </c>
      <c r="L13" s="46">
        <v>113</v>
      </c>
      <c r="M13" s="46">
        <f t="shared" si="0"/>
        <v>1130</v>
      </c>
      <c r="N13" s="47"/>
      <c r="O13" s="231"/>
      <c r="P13" s="213"/>
      <c r="Q13" s="47"/>
      <c r="R13" s="194"/>
    </row>
    <row r="14" ht="48" customHeight="1" spans="1:18">
      <c r="A14" s="143">
        <v>7</v>
      </c>
      <c r="B14" s="145"/>
      <c r="C14" s="145"/>
      <c r="D14" s="24" t="s">
        <v>192</v>
      </c>
      <c r="E14" s="24" t="s">
        <v>193</v>
      </c>
      <c r="F14" s="45"/>
      <c r="G14" s="45"/>
      <c r="H14" s="147"/>
      <c r="I14" s="45"/>
      <c r="J14" s="46">
        <v>120</v>
      </c>
      <c r="K14" s="46" t="s">
        <v>194</v>
      </c>
      <c r="L14" s="46">
        <v>30</v>
      </c>
      <c r="M14" s="46">
        <f t="shared" si="0"/>
        <v>3600</v>
      </c>
      <c r="N14" s="47"/>
      <c r="O14" s="231"/>
      <c r="P14" s="213"/>
      <c r="Q14" s="47"/>
      <c r="R14" s="194"/>
    </row>
    <row r="15" ht="48" customHeight="1" spans="1:18">
      <c r="A15" s="143">
        <v>8</v>
      </c>
      <c r="B15" s="145"/>
      <c r="C15" s="145"/>
      <c r="D15" s="24" t="s">
        <v>221</v>
      </c>
      <c r="E15" s="24" t="s">
        <v>248</v>
      </c>
      <c r="F15" s="45"/>
      <c r="G15" s="45"/>
      <c r="H15" s="147"/>
      <c r="I15" s="45"/>
      <c r="J15" s="46">
        <v>20</v>
      </c>
      <c r="K15" s="46" t="s">
        <v>50</v>
      </c>
      <c r="L15" s="46">
        <v>75</v>
      </c>
      <c r="M15" s="46">
        <f t="shared" si="0"/>
        <v>1500</v>
      </c>
      <c r="N15" s="47"/>
      <c r="O15" s="231"/>
      <c r="P15" s="213"/>
      <c r="Q15" s="47"/>
      <c r="R15" s="194"/>
    </row>
    <row r="16" ht="48" customHeight="1" spans="1:18">
      <c r="A16" s="143">
        <v>9</v>
      </c>
      <c r="B16" s="145"/>
      <c r="C16" s="145"/>
      <c r="D16" s="24" t="s">
        <v>89</v>
      </c>
      <c r="E16" s="24" t="s">
        <v>159</v>
      </c>
      <c r="F16" s="45"/>
      <c r="G16" s="45"/>
      <c r="H16" s="147"/>
      <c r="I16" s="45"/>
      <c r="J16" s="46">
        <v>10</v>
      </c>
      <c r="K16" s="46" t="s">
        <v>196</v>
      </c>
      <c r="L16" s="46">
        <v>10</v>
      </c>
      <c r="M16" s="46">
        <f t="shared" si="0"/>
        <v>100</v>
      </c>
      <c r="N16" s="47"/>
      <c r="O16" s="232"/>
      <c r="P16" s="213"/>
      <c r="Q16" s="47"/>
      <c r="R16" s="194"/>
    </row>
    <row r="17" ht="48" customHeight="1" spans="1:18">
      <c r="A17" s="143">
        <v>10</v>
      </c>
      <c r="B17" s="145"/>
      <c r="C17" s="145"/>
      <c r="D17" s="24" t="s">
        <v>249</v>
      </c>
      <c r="E17" s="24"/>
      <c r="F17" s="45"/>
      <c r="G17" s="45"/>
      <c r="H17" s="147"/>
      <c r="I17" s="45"/>
      <c r="J17" s="46">
        <v>10</v>
      </c>
      <c r="K17" s="46" t="s">
        <v>50</v>
      </c>
      <c r="L17" s="46">
        <v>15</v>
      </c>
      <c r="M17" s="46">
        <f t="shared" si="0"/>
        <v>150</v>
      </c>
      <c r="N17" s="47"/>
      <c r="O17" s="68" t="s">
        <v>250</v>
      </c>
      <c r="P17" s="213"/>
      <c r="Q17" s="47"/>
      <c r="R17" s="194"/>
    </row>
    <row r="18" ht="48" customHeight="1" spans="1:18">
      <c r="A18" s="143">
        <v>11</v>
      </c>
      <c r="B18" s="145"/>
      <c r="C18" s="145"/>
      <c r="D18" s="24" t="s">
        <v>251</v>
      </c>
      <c r="E18" s="24"/>
      <c r="F18" s="45"/>
      <c r="G18" s="45"/>
      <c r="H18" s="147"/>
      <c r="I18" s="45"/>
      <c r="J18" s="46">
        <v>200</v>
      </c>
      <c r="K18" s="46" t="s">
        <v>50</v>
      </c>
      <c r="L18" s="46">
        <v>3</v>
      </c>
      <c r="M18" s="46">
        <f t="shared" si="0"/>
        <v>600</v>
      </c>
      <c r="N18" s="47"/>
      <c r="O18" s="68" t="s">
        <v>212</v>
      </c>
      <c r="P18" s="213"/>
      <c r="Q18" s="47"/>
      <c r="R18" s="194"/>
    </row>
    <row r="19" ht="48" customHeight="1" spans="1:18">
      <c r="A19" s="143">
        <v>12</v>
      </c>
      <c r="B19" s="145"/>
      <c r="C19" s="145"/>
      <c r="D19" s="24" t="s">
        <v>252</v>
      </c>
      <c r="E19" s="24"/>
      <c r="F19" s="45"/>
      <c r="G19" s="45"/>
      <c r="H19" s="147"/>
      <c r="I19" s="45"/>
      <c r="J19" s="46">
        <v>10</v>
      </c>
      <c r="K19" s="46" t="s">
        <v>211</v>
      </c>
      <c r="L19" s="46">
        <v>3</v>
      </c>
      <c r="M19" s="46">
        <f t="shared" si="0"/>
        <v>30</v>
      </c>
      <c r="N19" s="47"/>
      <c r="O19" s="68" t="s">
        <v>212</v>
      </c>
      <c r="P19" s="213"/>
      <c r="Q19" s="47"/>
      <c r="R19" s="194"/>
    </row>
    <row r="20" ht="48" customHeight="1" spans="1:18">
      <c r="A20" s="143">
        <v>13</v>
      </c>
      <c r="B20" s="145"/>
      <c r="C20" s="145"/>
      <c r="D20" s="24" t="s">
        <v>253</v>
      </c>
      <c r="E20" s="24"/>
      <c r="F20" s="45"/>
      <c r="G20" s="45"/>
      <c r="H20" s="147"/>
      <c r="I20" s="45"/>
      <c r="J20" s="46">
        <v>50</v>
      </c>
      <c r="K20" s="46" t="s">
        <v>50</v>
      </c>
      <c r="L20" s="46">
        <v>2.5</v>
      </c>
      <c r="M20" s="46">
        <f t="shared" si="0"/>
        <v>125</v>
      </c>
      <c r="N20" s="47"/>
      <c r="O20" s="68" t="s">
        <v>212</v>
      </c>
      <c r="P20" s="213"/>
      <c r="Q20" s="47"/>
      <c r="R20" s="194"/>
    </row>
    <row r="21" ht="48" customHeight="1" spans="1:18">
      <c r="A21" s="143">
        <v>14</v>
      </c>
      <c r="B21" s="145"/>
      <c r="C21" s="145"/>
      <c r="D21" s="24" t="s">
        <v>254</v>
      </c>
      <c r="E21" s="24"/>
      <c r="F21" s="45"/>
      <c r="G21" s="45"/>
      <c r="H21" s="147"/>
      <c r="I21" s="45"/>
      <c r="J21" s="46">
        <v>20</v>
      </c>
      <c r="K21" s="46" t="s">
        <v>50</v>
      </c>
      <c r="L21" s="46">
        <v>5</v>
      </c>
      <c r="M21" s="46">
        <f t="shared" si="0"/>
        <v>100</v>
      </c>
      <c r="N21" s="47"/>
      <c r="O21" s="68" t="s">
        <v>212</v>
      </c>
      <c r="P21" s="213"/>
      <c r="Q21" s="47"/>
      <c r="R21" s="194"/>
    </row>
    <row r="22" ht="48" customHeight="1" spans="1:18">
      <c r="A22" s="143">
        <v>15</v>
      </c>
      <c r="B22" s="145"/>
      <c r="C22" s="145"/>
      <c r="D22" s="24" t="s">
        <v>255</v>
      </c>
      <c r="E22" s="24"/>
      <c r="F22" s="45"/>
      <c r="G22" s="45"/>
      <c r="H22" s="147"/>
      <c r="I22" s="45"/>
      <c r="J22" s="46">
        <v>50</v>
      </c>
      <c r="K22" s="46" t="s">
        <v>50</v>
      </c>
      <c r="L22" s="46">
        <v>10</v>
      </c>
      <c r="M22" s="46">
        <f t="shared" si="0"/>
        <v>500</v>
      </c>
      <c r="N22" s="47"/>
      <c r="O22" s="68" t="s">
        <v>212</v>
      </c>
      <c r="P22" s="213"/>
      <c r="Q22" s="47"/>
      <c r="R22" s="194"/>
    </row>
    <row r="23" ht="48" customHeight="1" spans="1:18">
      <c r="A23" s="143">
        <v>16</v>
      </c>
      <c r="B23" s="145"/>
      <c r="C23" s="145"/>
      <c r="D23" s="24" t="s">
        <v>256</v>
      </c>
      <c r="E23" s="24"/>
      <c r="F23" s="45"/>
      <c r="G23" s="45"/>
      <c r="H23" s="147"/>
      <c r="I23" s="45"/>
      <c r="J23" s="46">
        <v>1</v>
      </c>
      <c r="K23" s="46" t="s">
        <v>50</v>
      </c>
      <c r="L23" s="46">
        <v>5</v>
      </c>
      <c r="M23" s="46">
        <f t="shared" si="0"/>
        <v>5</v>
      </c>
      <c r="N23" s="47"/>
      <c r="O23" s="68" t="s">
        <v>212</v>
      </c>
      <c r="P23" s="213"/>
      <c r="Q23" s="47"/>
      <c r="R23" s="194"/>
    </row>
    <row r="24" ht="48" customHeight="1" spans="1:18">
      <c r="A24" s="143">
        <v>17</v>
      </c>
      <c r="B24" s="145"/>
      <c r="C24" s="145"/>
      <c r="D24" s="24" t="s">
        <v>257</v>
      </c>
      <c r="E24" s="24" t="s">
        <v>258</v>
      </c>
      <c r="F24" s="45"/>
      <c r="G24" s="45"/>
      <c r="H24" s="147"/>
      <c r="I24" s="45"/>
      <c r="J24" s="46">
        <v>10</v>
      </c>
      <c r="K24" s="46" t="s">
        <v>50</v>
      </c>
      <c r="L24" s="46">
        <v>10</v>
      </c>
      <c r="M24" s="46">
        <f t="shared" si="0"/>
        <v>100</v>
      </c>
      <c r="N24" s="47"/>
      <c r="O24" s="68" t="s">
        <v>212</v>
      </c>
      <c r="P24" s="213"/>
      <c r="Q24" s="47"/>
      <c r="R24" s="194"/>
    </row>
    <row r="25" ht="49.95" customHeight="1" spans="1:18">
      <c r="A25" s="149" t="s">
        <v>37</v>
      </c>
      <c r="B25" s="150"/>
      <c r="C25" s="150"/>
      <c r="D25" s="150"/>
      <c r="E25" s="151"/>
      <c r="F25" s="215"/>
      <c r="G25" s="215"/>
      <c r="H25" s="215"/>
      <c r="I25" s="215"/>
      <c r="J25" s="46">
        <f>SUM(J8:J24)</f>
        <v>565</v>
      </c>
      <c r="K25" s="170"/>
      <c r="L25" s="170"/>
      <c r="M25" s="46">
        <f>SUM(M8:M24)</f>
        <v>10992</v>
      </c>
      <c r="N25" s="47"/>
      <c r="O25" s="68" t="s">
        <v>212</v>
      </c>
      <c r="P25" s="171"/>
      <c r="Q25" s="47"/>
      <c r="R25" s="179"/>
    </row>
    <row r="26" s="121" customFormat="1" ht="52.35" spans="1:18">
      <c r="A26" s="154" t="s">
        <v>18</v>
      </c>
      <c r="B26" s="155" t="s">
        <v>38</v>
      </c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80"/>
    </row>
    <row r="27" s="122" customFormat="1" customHeight="1" spans="1:18">
      <c r="A27" s="156" t="s">
        <v>39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</row>
  </sheetData>
  <mergeCells count="28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F6:G6"/>
    <mergeCell ref="H6:I6"/>
    <mergeCell ref="J6:N6"/>
    <mergeCell ref="A25:E25"/>
    <mergeCell ref="B26:R26"/>
    <mergeCell ref="A27:R27"/>
    <mergeCell ref="A6:A7"/>
    <mergeCell ref="B6:B7"/>
    <mergeCell ref="C6:C7"/>
    <mergeCell ref="D6:D7"/>
    <mergeCell ref="E6:E7"/>
    <mergeCell ref="O6:O7"/>
    <mergeCell ref="O10:O16"/>
    <mergeCell ref="P6:P7"/>
    <mergeCell ref="Q6:Q7"/>
    <mergeCell ref="R6:R7"/>
    <mergeCell ref="A2:B3"/>
    <mergeCell ref="C2:L3"/>
  </mergeCells>
  <pageMargins left="0.21" right="0.15748031496063" top="0.24" bottom="0.22" header="0.23" footer="0.22"/>
  <pageSetup paperSize="9" scale="50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zoomScale="60" zoomScaleNormal="60" zoomScaleSheetLayoutView="70" workbookViewId="0">
      <pane ySplit="7" topLeftCell="A8" activePane="bottomLeft" state="frozen"/>
      <selection/>
      <selection pane="bottomLeft" activeCell="D9" sqref="D9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23.3333333333333" style="123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7.8888888888889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259</v>
      </c>
      <c r="D2" s="12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60"/>
      <c r="M3" s="161" t="s">
        <v>102</v>
      </c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8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239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138" t="s">
        <v>10</v>
      </c>
      <c r="E6" s="138" t="s">
        <v>11</v>
      </c>
      <c r="F6" s="138" t="s">
        <v>12</v>
      </c>
      <c r="G6" s="138"/>
      <c r="H6" s="138" t="s">
        <v>13</v>
      </c>
      <c r="I6" s="138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138"/>
      <c r="E7" s="138"/>
      <c r="F7" s="138" t="s">
        <v>19</v>
      </c>
      <c r="G7" s="138" t="s">
        <v>20</v>
      </c>
      <c r="H7" s="138" t="s">
        <v>21</v>
      </c>
      <c r="I7" s="138" t="s">
        <v>22</v>
      </c>
      <c r="J7" s="138" t="s">
        <v>176</v>
      </c>
      <c r="K7" s="138" t="s">
        <v>177</v>
      </c>
      <c r="L7" s="138" t="s">
        <v>178</v>
      </c>
      <c r="M7" s="138" t="s">
        <v>24</v>
      </c>
      <c r="N7" s="138" t="s">
        <v>22</v>
      </c>
      <c r="O7" s="138"/>
      <c r="P7" s="138"/>
      <c r="Q7" s="177"/>
      <c r="R7" s="176"/>
    </row>
    <row r="8" ht="48" customHeight="1" spans="1:18">
      <c r="A8" s="143">
        <v>1</v>
      </c>
      <c r="B8" s="144"/>
      <c r="C8" s="145"/>
      <c r="D8" s="24" t="s">
        <v>260</v>
      </c>
      <c r="E8" s="42"/>
      <c r="F8" s="45"/>
      <c r="G8" s="47"/>
      <c r="H8" s="147"/>
      <c r="I8" s="45"/>
      <c r="J8" s="46">
        <v>30</v>
      </c>
      <c r="K8" s="46" t="s">
        <v>261</v>
      </c>
      <c r="L8" s="46">
        <v>10</v>
      </c>
      <c r="M8" s="46">
        <f t="shared" ref="M8" si="0">J8*L8</f>
        <v>300</v>
      </c>
      <c r="N8" s="46"/>
      <c r="O8" s="67" t="s">
        <v>262</v>
      </c>
      <c r="P8" s="213"/>
      <c r="Q8" s="47"/>
      <c r="R8" s="214"/>
    </row>
    <row r="9" ht="48" customHeight="1" spans="1:18">
      <c r="A9" s="143">
        <v>2</v>
      </c>
      <c r="B9" s="145"/>
      <c r="C9" s="145"/>
      <c r="D9" s="24" t="s">
        <v>263</v>
      </c>
      <c r="E9" s="24" t="s">
        <v>264</v>
      </c>
      <c r="F9" s="47"/>
      <c r="G9" s="47"/>
      <c r="H9" s="148"/>
      <c r="I9" s="47"/>
      <c r="J9" s="46">
        <v>1</v>
      </c>
      <c r="K9" s="46" t="s">
        <v>226</v>
      </c>
      <c r="L9" s="46"/>
      <c r="M9" s="46"/>
      <c r="N9" s="47"/>
      <c r="O9" s="67"/>
      <c r="P9" s="213"/>
      <c r="Q9" s="47"/>
      <c r="R9" s="216"/>
    </row>
    <row r="10" ht="48" customHeight="1" spans="1:18">
      <c r="A10" s="143">
        <v>10</v>
      </c>
      <c r="B10" s="145"/>
      <c r="C10" s="145"/>
      <c r="D10" s="24"/>
      <c r="E10" s="24"/>
      <c r="F10" s="45"/>
      <c r="G10" s="45"/>
      <c r="H10" s="147"/>
      <c r="I10" s="45"/>
      <c r="J10" s="46"/>
      <c r="K10" s="46"/>
      <c r="L10" s="46"/>
      <c r="M10" s="46"/>
      <c r="N10" s="47"/>
      <c r="O10" s="68"/>
      <c r="P10" s="213"/>
      <c r="Q10" s="47"/>
      <c r="R10" s="194"/>
    </row>
    <row r="11" ht="48" customHeight="1" spans="1:18">
      <c r="A11" s="143">
        <v>11</v>
      </c>
      <c r="B11" s="145"/>
      <c r="C11" s="145"/>
      <c r="D11" s="24"/>
      <c r="E11" s="24"/>
      <c r="F11" s="45"/>
      <c r="G11" s="45"/>
      <c r="H11" s="147"/>
      <c r="I11" s="45"/>
      <c r="J11" s="46"/>
      <c r="K11" s="46"/>
      <c r="L11" s="46"/>
      <c r="M11" s="46"/>
      <c r="N11" s="47"/>
      <c r="O11" s="68"/>
      <c r="P11" s="213"/>
      <c r="Q11" s="47"/>
      <c r="R11" s="194"/>
    </row>
    <row r="12" ht="48" customHeight="1" spans="1:18">
      <c r="A12" s="143">
        <v>12</v>
      </c>
      <c r="B12" s="145"/>
      <c r="C12" s="145"/>
      <c r="D12" s="24"/>
      <c r="E12" s="24"/>
      <c r="F12" s="45"/>
      <c r="G12" s="45"/>
      <c r="H12" s="147"/>
      <c r="I12" s="45"/>
      <c r="J12" s="46"/>
      <c r="K12" s="46"/>
      <c r="L12" s="46"/>
      <c r="M12" s="46"/>
      <c r="N12" s="47"/>
      <c r="O12" s="68"/>
      <c r="P12" s="213"/>
      <c r="Q12" s="47"/>
      <c r="R12" s="194"/>
    </row>
    <row r="13" ht="48" customHeight="1" spans="1:18">
      <c r="A13" s="143">
        <v>13</v>
      </c>
      <c r="B13" s="145"/>
      <c r="C13" s="145"/>
      <c r="D13" s="24"/>
      <c r="E13" s="24"/>
      <c r="F13" s="45"/>
      <c r="G13" s="45"/>
      <c r="H13" s="147"/>
      <c r="I13" s="45"/>
      <c r="J13" s="46"/>
      <c r="K13" s="46"/>
      <c r="L13" s="46"/>
      <c r="M13" s="46"/>
      <c r="N13" s="47"/>
      <c r="O13" s="68"/>
      <c r="P13" s="213"/>
      <c r="Q13" s="47"/>
      <c r="R13" s="194"/>
    </row>
    <row r="14" ht="48" customHeight="1" spans="1:18">
      <c r="A14" s="143">
        <v>14</v>
      </c>
      <c r="B14" s="145"/>
      <c r="C14" s="145"/>
      <c r="D14" s="24"/>
      <c r="E14" s="24"/>
      <c r="F14" s="45"/>
      <c r="G14" s="45"/>
      <c r="H14" s="147"/>
      <c r="I14" s="45"/>
      <c r="J14" s="46"/>
      <c r="K14" s="46"/>
      <c r="L14" s="46"/>
      <c r="M14" s="46"/>
      <c r="N14" s="47"/>
      <c r="O14" s="68"/>
      <c r="P14" s="213"/>
      <c r="Q14" s="47"/>
      <c r="R14" s="194"/>
    </row>
    <row r="15" ht="48" customHeight="1" spans="1:18">
      <c r="A15" s="143">
        <v>15</v>
      </c>
      <c r="B15" s="145"/>
      <c r="C15" s="145"/>
      <c r="D15" s="24"/>
      <c r="E15" s="24"/>
      <c r="F15" s="45"/>
      <c r="G15" s="45"/>
      <c r="H15" s="147"/>
      <c r="I15" s="45"/>
      <c r="J15" s="46"/>
      <c r="K15" s="46"/>
      <c r="L15" s="46"/>
      <c r="M15" s="46"/>
      <c r="N15" s="47"/>
      <c r="O15" s="68"/>
      <c r="P15" s="213"/>
      <c r="Q15" s="47"/>
      <c r="R15" s="194"/>
    </row>
    <row r="16" ht="48" customHeight="1" spans="1:18">
      <c r="A16" s="143">
        <v>16</v>
      </c>
      <c r="B16" s="145"/>
      <c r="C16" s="145"/>
      <c r="D16" s="24"/>
      <c r="E16" s="24"/>
      <c r="F16" s="45"/>
      <c r="G16" s="45"/>
      <c r="H16" s="147"/>
      <c r="I16" s="45"/>
      <c r="J16" s="46"/>
      <c r="K16" s="46"/>
      <c r="L16" s="46"/>
      <c r="M16" s="46"/>
      <c r="N16" s="47"/>
      <c r="O16" s="68"/>
      <c r="P16" s="213"/>
      <c r="Q16" s="47"/>
      <c r="R16" s="194"/>
    </row>
    <row r="17" ht="48" customHeight="1" spans="1:18">
      <c r="A17" s="143">
        <v>17</v>
      </c>
      <c r="B17" s="145"/>
      <c r="C17" s="145"/>
      <c r="D17" s="24"/>
      <c r="E17" s="24"/>
      <c r="F17" s="45"/>
      <c r="G17" s="45"/>
      <c r="H17" s="147"/>
      <c r="I17" s="45"/>
      <c r="J17" s="46"/>
      <c r="K17" s="46"/>
      <c r="L17" s="46"/>
      <c r="M17" s="46"/>
      <c r="N17" s="47"/>
      <c r="O17" s="68"/>
      <c r="P17" s="213"/>
      <c r="Q17" s="47"/>
      <c r="R17" s="194"/>
    </row>
    <row r="18" ht="49.95" customHeight="1" spans="1:18">
      <c r="A18" s="149" t="s">
        <v>37</v>
      </c>
      <c r="B18" s="150"/>
      <c r="C18" s="150"/>
      <c r="D18" s="150"/>
      <c r="E18" s="151"/>
      <c r="F18" s="215"/>
      <c r="G18" s="215"/>
      <c r="H18" s="215"/>
      <c r="I18" s="215"/>
      <c r="J18" s="46">
        <f>SUM(J8:J17)</f>
        <v>31</v>
      </c>
      <c r="K18" s="170"/>
      <c r="L18" s="170"/>
      <c r="M18" s="46">
        <f>SUM(M8:M17)</f>
        <v>300</v>
      </c>
      <c r="N18" s="47"/>
      <c r="O18" s="68"/>
      <c r="P18" s="171"/>
      <c r="Q18" s="47"/>
      <c r="R18" s="179"/>
    </row>
    <row r="19" s="121" customFormat="1" ht="52.35" spans="1:18">
      <c r="A19" s="154" t="s">
        <v>18</v>
      </c>
      <c r="B19" s="155" t="s">
        <v>38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80"/>
    </row>
    <row r="20" s="122" customFormat="1" customHeight="1" spans="1:18">
      <c r="A20" s="156" t="s">
        <v>39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F6:G6"/>
    <mergeCell ref="H6:I6"/>
    <mergeCell ref="J6:N6"/>
    <mergeCell ref="A18:E18"/>
    <mergeCell ref="B19:R19"/>
    <mergeCell ref="A20:R20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</mergeCells>
  <pageMargins left="0.21" right="0.15748031496063" top="0.24" bottom="0.22" header="0.23" footer="0.22"/>
  <pageSetup paperSize="9" scale="50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zoomScale="60" zoomScaleNormal="60" zoomScaleSheetLayoutView="70" workbookViewId="0">
      <pane ySplit="7" topLeftCell="A8" activePane="bottomLeft" state="frozen"/>
      <selection/>
      <selection pane="bottomLeft" activeCell="D13" sqref="D13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23.3333333333333" style="123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7.8888888888889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265</v>
      </c>
      <c r="D2" s="12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60"/>
      <c r="M3" s="161" t="s">
        <v>102</v>
      </c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8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239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138" t="s">
        <v>10</v>
      </c>
      <c r="E6" s="138" t="s">
        <v>11</v>
      </c>
      <c r="F6" s="138" t="s">
        <v>12</v>
      </c>
      <c r="G6" s="138"/>
      <c r="H6" s="138" t="s">
        <v>13</v>
      </c>
      <c r="I6" s="138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138"/>
      <c r="E7" s="138"/>
      <c r="F7" s="138" t="s">
        <v>19</v>
      </c>
      <c r="G7" s="138" t="s">
        <v>20</v>
      </c>
      <c r="H7" s="138" t="s">
        <v>21</v>
      </c>
      <c r="I7" s="138" t="s">
        <v>22</v>
      </c>
      <c r="J7" s="138" t="s">
        <v>176</v>
      </c>
      <c r="K7" s="138" t="s">
        <v>177</v>
      </c>
      <c r="L7" s="138" t="s">
        <v>178</v>
      </c>
      <c r="M7" s="138" t="s">
        <v>24</v>
      </c>
      <c r="N7" s="138" t="s">
        <v>22</v>
      </c>
      <c r="O7" s="138"/>
      <c r="P7" s="138"/>
      <c r="Q7" s="177"/>
      <c r="R7" s="176"/>
    </row>
    <row r="8" ht="48" customHeight="1" spans="1:18">
      <c r="A8" s="143">
        <v>1</v>
      </c>
      <c r="B8" s="144"/>
      <c r="C8" s="145"/>
      <c r="D8" s="24" t="s">
        <v>266</v>
      </c>
      <c r="E8" s="42" t="s">
        <v>160</v>
      </c>
      <c r="F8" s="45"/>
      <c r="G8" s="47"/>
      <c r="H8" s="147"/>
      <c r="I8" s="45"/>
      <c r="J8" s="46">
        <v>4</v>
      </c>
      <c r="K8" s="46" t="s">
        <v>67</v>
      </c>
      <c r="L8" s="46">
        <v>150</v>
      </c>
      <c r="M8" s="46">
        <f>J8*L8</f>
        <v>600</v>
      </c>
      <c r="N8" s="46"/>
      <c r="O8" s="67" t="s">
        <v>207</v>
      </c>
      <c r="P8" s="213"/>
      <c r="Q8" s="47"/>
      <c r="R8" s="214"/>
    </row>
    <row r="9" ht="48" customHeight="1" spans="1:18">
      <c r="A9" s="143">
        <v>2</v>
      </c>
      <c r="B9" s="145"/>
      <c r="C9" s="145"/>
      <c r="D9" s="24" t="s">
        <v>251</v>
      </c>
      <c r="E9" s="24"/>
      <c r="F9" s="47"/>
      <c r="G9" s="47"/>
      <c r="H9" s="148"/>
      <c r="I9" s="47"/>
      <c r="J9" s="46">
        <v>200</v>
      </c>
      <c r="K9" s="46" t="s">
        <v>50</v>
      </c>
      <c r="L9" s="46">
        <v>3</v>
      </c>
      <c r="M9" s="46">
        <f t="shared" ref="M9:M13" si="0">J9*L9</f>
        <v>600</v>
      </c>
      <c r="N9" s="47"/>
      <c r="O9" s="68" t="s">
        <v>212</v>
      </c>
      <c r="P9" s="213"/>
      <c r="Q9" s="47"/>
      <c r="R9" s="216"/>
    </row>
    <row r="10" ht="48" customHeight="1" spans="1:18">
      <c r="A10" s="143">
        <v>3</v>
      </c>
      <c r="B10" s="145"/>
      <c r="C10" s="145"/>
      <c r="D10" s="24" t="s">
        <v>46</v>
      </c>
      <c r="E10" s="24"/>
      <c r="F10" s="45"/>
      <c r="G10" s="45"/>
      <c r="H10" s="147"/>
      <c r="I10" s="45"/>
      <c r="J10" s="46">
        <v>2</v>
      </c>
      <c r="K10" s="46" t="s">
        <v>215</v>
      </c>
      <c r="L10" s="46">
        <v>12</v>
      </c>
      <c r="M10" s="46">
        <f t="shared" si="0"/>
        <v>24</v>
      </c>
      <c r="N10" s="47"/>
      <c r="O10" s="67" t="s">
        <v>216</v>
      </c>
      <c r="P10" s="213"/>
      <c r="Q10" s="47"/>
      <c r="R10" s="194"/>
    </row>
    <row r="11" ht="48" customHeight="1" spans="1:18">
      <c r="A11" s="143">
        <v>4</v>
      </c>
      <c r="B11" s="145"/>
      <c r="C11" s="145"/>
      <c r="D11" s="24" t="s">
        <v>70</v>
      </c>
      <c r="E11" s="24"/>
      <c r="F11" s="45"/>
      <c r="G11" s="45"/>
      <c r="H11" s="147"/>
      <c r="I11" s="45"/>
      <c r="J11" s="46">
        <v>100</v>
      </c>
      <c r="K11" s="46" t="s">
        <v>71</v>
      </c>
      <c r="L11" s="46">
        <v>15</v>
      </c>
      <c r="M11" s="46">
        <f t="shared" si="0"/>
        <v>1500</v>
      </c>
      <c r="N11" s="47"/>
      <c r="O11" s="67" t="s">
        <v>267</v>
      </c>
      <c r="P11" s="213"/>
      <c r="Q11" s="47"/>
      <c r="R11" s="194"/>
    </row>
    <row r="12" ht="48" customHeight="1" spans="1:18">
      <c r="A12" s="143">
        <v>5</v>
      </c>
      <c r="B12" s="145"/>
      <c r="C12" s="145"/>
      <c r="D12" s="24" t="s">
        <v>94</v>
      </c>
      <c r="E12" s="24"/>
      <c r="F12" s="45"/>
      <c r="G12" s="45"/>
      <c r="H12" s="147"/>
      <c r="I12" s="45"/>
      <c r="J12" s="46">
        <v>1</v>
      </c>
      <c r="K12" s="46" t="s">
        <v>226</v>
      </c>
      <c r="L12" s="46">
        <v>120</v>
      </c>
      <c r="M12" s="46">
        <f t="shared" si="0"/>
        <v>120</v>
      </c>
      <c r="N12" s="47"/>
      <c r="O12" s="67" t="s">
        <v>227</v>
      </c>
      <c r="P12" s="213"/>
      <c r="Q12" s="47"/>
      <c r="R12" s="194"/>
    </row>
    <row r="13" ht="48" customHeight="1" spans="1:18">
      <c r="A13" s="143">
        <v>6</v>
      </c>
      <c r="B13" s="145"/>
      <c r="C13" s="145"/>
      <c r="D13" s="24" t="s">
        <v>268</v>
      </c>
      <c r="E13" s="24" t="s">
        <v>269</v>
      </c>
      <c r="F13" s="45"/>
      <c r="G13" s="45"/>
      <c r="H13" s="147"/>
      <c r="I13" s="45"/>
      <c r="J13" s="46">
        <v>2</v>
      </c>
      <c r="K13" s="46" t="s">
        <v>50</v>
      </c>
      <c r="L13" s="46">
        <v>300</v>
      </c>
      <c r="M13" s="46">
        <f t="shared" si="0"/>
        <v>600</v>
      </c>
      <c r="N13" s="47"/>
      <c r="O13" s="67" t="s">
        <v>270</v>
      </c>
      <c r="P13" s="213"/>
      <c r="Q13" s="47"/>
      <c r="R13" s="194"/>
    </row>
    <row r="14" ht="48" customHeight="1" spans="1:18">
      <c r="A14" s="143">
        <v>7</v>
      </c>
      <c r="B14" s="145"/>
      <c r="C14" s="145"/>
      <c r="D14" s="24"/>
      <c r="E14" s="24"/>
      <c r="F14" s="45"/>
      <c r="G14" s="45"/>
      <c r="H14" s="147"/>
      <c r="I14" s="45"/>
      <c r="J14" s="46"/>
      <c r="K14" s="46"/>
      <c r="L14" s="46"/>
      <c r="M14" s="46"/>
      <c r="N14" s="47"/>
      <c r="O14" s="67"/>
      <c r="P14" s="213"/>
      <c r="Q14" s="47"/>
      <c r="R14" s="194"/>
    </row>
    <row r="15" ht="48" customHeight="1" spans="1:18">
      <c r="A15" s="143">
        <v>8</v>
      </c>
      <c r="B15" s="145"/>
      <c r="C15" s="145"/>
      <c r="D15" s="24"/>
      <c r="E15" s="24"/>
      <c r="F15" s="45"/>
      <c r="G15" s="45"/>
      <c r="H15" s="147"/>
      <c r="I15" s="45"/>
      <c r="J15" s="46"/>
      <c r="K15" s="46"/>
      <c r="L15" s="46"/>
      <c r="M15" s="46"/>
      <c r="N15" s="47"/>
      <c r="O15" s="67"/>
      <c r="P15" s="213"/>
      <c r="Q15" s="47"/>
      <c r="R15" s="194"/>
    </row>
    <row r="16" ht="48" customHeight="1" spans="1:18">
      <c r="A16" s="143">
        <v>9</v>
      </c>
      <c r="B16" s="145"/>
      <c r="C16" s="145"/>
      <c r="D16" s="24"/>
      <c r="E16" s="24"/>
      <c r="F16" s="45"/>
      <c r="G16" s="45"/>
      <c r="H16" s="147"/>
      <c r="I16" s="45"/>
      <c r="J16" s="46"/>
      <c r="K16" s="46"/>
      <c r="L16" s="46"/>
      <c r="M16" s="46"/>
      <c r="N16" s="47"/>
      <c r="O16" s="67"/>
      <c r="P16" s="213"/>
      <c r="Q16" s="47"/>
      <c r="R16" s="194"/>
    </row>
    <row r="17" ht="48" customHeight="1" spans="1:18">
      <c r="A17" s="143">
        <v>10</v>
      </c>
      <c r="B17" s="145"/>
      <c r="C17" s="145"/>
      <c r="D17" s="24"/>
      <c r="E17" s="24"/>
      <c r="F17" s="45"/>
      <c r="G17" s="45"/>
      <c r="H17" s="147"/>
      <c r="I17" s="45"/>
      <c r="J17" s="46"/>
      <c r="K17" s="46"/>
      <c r="L17" s="46"/>
      <c r="M17" s="46"/>
      <c r="N17" s="47"/>
      <c r="O17" s="68"/>
      <c r="P17" s="213"/>
      <c r="Q17" s="47"/>
      <c r="R17" s="194"/>
    </row>
    <row r="18" ht="48" customHeight="1" spans="1:18">
      <c r="A18" s="143">
        <v>11</v>
      </c>
      <c r="B18" s="145"/>
      <c r="C18" s="145"/>
      <c r="D18" s="24"/>
      <c r="E18" s="24"/>
      <c r="F18" s="45"/>
      <c r="G18" s="45"/>
      <c r="H18" s="147"/>
      <c r="I18" s="45"/>
      <c r="J18" s="46"/>
      <c r="K18" s="46"/>
      <c r="L18" s="46"/>
      <c r="M18" s="46"/>
      <c r="N18" s="47"/>
      <c r="O18" s="68"/>
      <c r="P18" s="213"/>
      <c r="Q18" s="47"/>
      <c r="R18" s="194"/>
    </row>
    <row r="19" ht="48" customHeight="1" spans="1:18">
      <c r="A19" s="143">
        <v>12</v>
      </c>
      <c r="B19" s="145"/>
      <c r="C19" s="145"/>
      <c r="D19" s="24"/>
      <c r="E19" s="24"/>
      <c r="F19" s="45"/>
      <c r="G19" s="45"/>
      <c r="H19" s="147"/>
      <c r="I19" s="45"/>
      <c r="J19" s="46"/>
      <c r="K19" s="46"/>
      <c r="L19" s="46"/>
      <c r="M19" s="46"/>
      <c r="N19" s="47"/>
      <c r="O19" s="68"/>
      <c r="P19" s="213"/>
      <c r="Q19" s="47"/>
      <c r="R19" s="194"/>
    </row>
    <row r="20" ht="48" customHeight="1" spans="1:18">
      <c r="A20" s="143">
        <v>13</v>
      </c>
      <c r="B20" s="145"/>
      <c r="C20" s="145"/>
      <c r="D20" s="24"/>
      <c r="E20" s="24"/>
      <c r="F20" s="45"/>
      <c r="G20" s="45"/>
      <c r="H20" s="147"/>
      <c r="I20" s="45"/>
      <c r="J20" s="46"/>
      <c r="K20" s="46"/>
      <c r="L20" s="46"/>
      <c r="M20" s="46"/>
      <c r="N20" s="47"/>
      <c r="O20" s="68"/>
      <c r="P20" s="213"/>
      <c r="Q20" s="47"/>
      <c r="R20" s="194"/>
    </row>
    <row r="21" ht="48" customHeight="1" spans="1:18">
      <c r="A21" s="143">
        <v>14</v>
      </c>
      <c r="B21" s="145"/>
      <c r="C21" s="145"/>
      <c r="D21" s="24"/>
      <c r="E21" s="24"/>
      <c r="F21" s="45"/>
      <c r="G21" s="45"/>
      <c r="H21" s="147"/>
      <c r="I21" s="45"/>
      <c r="J21" s="46"/>
      <c r="K21" s="46"/>
      <c r="L21" s="46"/>
      <c r="M21" s="46"/>
      <c r="N21" s="47"/>
      <c r="O21" s="68"/>
      <c r="P21" s="213"/>
      <c r="Q21" s="47"/>
      <c r="R21" s="194"/>
    </row>
    <row r="22" ht="48" customHeight="1" spans="1:18">
      <c r="A22" s="143">
        <v>15</v>
      </c>
      <c r="B22" s="145"/>
      <c r="C22" s="145"/>
      <c r="D22" s="24"/>
      <c r="E22" s="24"/>
      <c r="F22" s="45"/>
      <c r="G22" s="45"/>
      <c r="H22" s="147"/>
      <c r="I22" s="45"/>
      <c r="J22" s="46"/>
      <c r="K22" s="46"/>
      <c r="L22" s="46"/>
      <c r="M22" s="46"/>
      <c r="N22" s="47"/>
      <c r="O22" s="68"/>
      <c r="P22" s="213"/>
      <c r="Q22" s="47"/>
      <c r="R22" s="194"/>
    </row>
    <row r="23" ht="48" customHeight="1" spans="1:18">
      <c r="A23" s="143">
        <v>16</v>
      </c>
      <c r="B23" s="145"/>
      <c r="C23" s="145"/>
      <c r="D23" s="24"/>
      <c r="E23" s="24"/>
      <c r="F23" s="45"/>
      <c r="G23" s="45"/>
      <c r="H23" s="147"/>
      <c r="I23" s="45"/>
      <c r="J23" s="46"/>
      <c r="K23" s="46"/>
      <c r="L23" s="46"/>
      <c r="M23" s="46"/>
      <c r="N23" s="47"/>
      <c r="O23" s="68"/>
      <c r="P23" s="213"/>
      <c r="Q23" s="47"/>
      <c r="R23" s="194"/>
    </row>
    <row r="24" ht="48" customHeight="1" spans="1:18">
      <c r="A24" s="143">
        <v>17</v>
      </c>
      <c r="B24" s="145"/>
      <c r="C24" s="145"/>
      <c r="D24" s="24"/>
      <c r="E24" s="24"/>
      <c r="F24" s="45"/>
      <c r="G24" s="45"/>
      <c r="H24" s="147"/>
      <c r="I24" s="45"/>
      <c r="J24" s="46"/>
      <c r="K24" s="46"/>
      <c r="L24" s="46"/>
      <c r="M24" s="46"/>
      <c r="N24" s="47"/>
      <c r="O24" s="68"/>
      <c r="P24" s="213"/>
      <c r="Q24" s="47"/>
      <c r="R24" s="194"/>
    </row>
    <row r="25" ht="49.95" customHeight="1" spans="1:18">
      <c r="A25" s="149" t="s">
        <v>37</v>
      </c>
      <c r="B25" s="150"/>
      <c r="C25" s="150"/>
      <c r="D25" s="150"/>
      <c r="E25" s="151"/>
      <c r="F25" s="215"/>
      <c r="G25" s="215"/>
      <c r="H25" s="215"/>
      <c r="I25" s="215"/>
      <c r="J25" s="46">
        <f>SUM(J8:J24)</f>
        <v>309</v>
      </c>
      <c r="K25" s="170"/>
      <c r="L25" s="170"/>
      <c r="M25" s="46">
        <f>SUM(M8:M24)</f>
        <v>3444</v>
      </c>
      <c r="N25" s="47"/>
      <c r="O25" s="68"/>
      <c r="P25" s="171"/>
      <c r="Q25" s="47"/>
      <c r="R25" s="179"/>
    </row>
    <row r="26" s="121" customFormat="1" ht="52.35" spans="1:18">
      <c r="A26" s="154" t="s">
        <v>18</v>
      </c>
      <c r="B26" s="155" t="s">
        <v>38</v>
      </c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80"/>
    </row>
    <row r="27" s="122" customFormat="1" customHeight="1" spans="1:18">
      <c r="A27" s="156" t="s">
        <v>39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F6:G6"/>
    <mergeCell ref="H6:I6"/>
    <mergeCell ref="J6:N6"/>
    <mergeCell ref="A25:E25"/>
    <mergeCell ref="B26:R26"/>
    <mergeCell ref="A27:R27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</mergeCells>
  <pageMargins left="0.21" right="0.15748031496063" top="0.24" bottom="0.22" header="0.23" footer="0.22"/>
  <pageSetup paperSize="9" scale="5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zoomScale="60" zoomScaleNormal="60" workbookViewId="0">
      <selection activeCell="D9" sqref="D9"/>
    </sheetView>
  </sheetViews>
  <sheetFormatPr defaultColWidth="9" defaultRowHeight="25.95" customHeight="1"/>
  <cols>
    <col min="1" max="1" width="7.33333333333333" style="123" customWidth="1"/>
    <col min="2" max="3" width="18.6666666666667" style="123" customWidth="1"/>
    <col min="4" max="4" width="23.3333333333333" style="123" customWidth="1"/>
    <col min="5" max="5" width="35" style="123" customWidth="1"/>
    <col min="6" max="10" width="12.6666666666667" style="123" customWidth="1"/>
    <col min="11" max="11" width="22" style="123" customWidth="1"/>
    <col min="12" max="12" width="12.6666666666667" style="123" customWidth="1"/>
    <col min="13" max="13" width="25.6666666666667" style="123" customWidth="1"/>
    <col min="14" max="14" width="22.2222222222222" style="123" customWidth="1"/>
    <col min="15" max="15" width="17.1111111111111" style="123" customWidth="1"/>
    <col min="16" max="16" width="29.1111111111111" style="123" customWidth="1"/>
    <col min="17" max="16384" width="9" style="123"/>
  </cols>
  <sheetData>
    <row r="1" ht="49.95" customHeight="1" spans="1:16">
      <c r="A1" s="124"/>
      <c r="B1" s="217"/>
      <c r="C1" s="218" t="s">
        <v>0</v>
      </c>
      <c r="D1" s="218"/>
      <c r="E1" s="218"/>
      <c r="F1" s="218"/>
      <c r="G1" s="218"/>
      <c r="H1" s="218"/>
      <c r="I1" s="218"/>
      <c r="J1" s="159" t="s">
        <v>1</v>
      </c>
      <c r="K1" s="159"/>
      <c r="L1" s="159"/>
      <c r="M1" s="159" t="s">
        <v>2</v>
      </c>
      <c r="N1" s="159"/>
      <c r="O1" s="159" t="s">
        <v>3</v>
      </c>
      <c r="P1" s="172"/>
    </row>
    <row r="2" ht="49.95" customHeight="1" spans="1:16">
      <c r="A2" s="128"/>
      <c r="B2" s="219"/>
      <c r="C2" s="220"/>
      <c r="D2" s="220"/>
      <c r="E2" s="220"/>
      <c r="F2" s="220"/>
      <c r="G2" s="220"/>
      <c r="H2" s="220"/>
      <c r="I2" s="220"/>
      <c r="J2" s="162"/>
      <c r="K2" s="162"/>
      <c r="L2" s="162"/>
      <c r="M2" s="162"/>
      <c r="N2" s="162"/>
      <c r="O2" s="173"/>
      <c r="P2" s="173"/>
    </row>
    <row r="3" ht="9.45" customHeight="1" spans="1:16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ht="48" customHeight="1" spans="1:16">
      <c r="A4" s="133" t="s">
        <v>4</v>
      </c>
      <c r="B4" s="134"/>
      <c r="C4" s="134"/>
      <c r="D4" s="134"/>
      <c r="E4" s="134"/>
      <c r="F4" s="135" t="s">
        <v>5</v>
      </c>
      <c r="G4" s="136"/>
      <c r="H4" s="136"/>
      <c r="I4" s="136"/>
      <c r="J4" s="136"/>
      <c r="K4" s="163"/>
      <c r="L4" s="164" t="s">
        <v>40</v>
      </c>
      <c r="M4" s="165"/>
      <c r="N4" s="165"/>
      <c r="O4" s="165"/>
      <c r="P4" s="174"/>
    </row>
    <row r="5" ht="22.95" customHeight="1" spans="1:16">
      <c r="A5" s="137" t="s">
        <v>7</v>
      </c>
      <c r="B5" s="138" t="s">
        <v>8</v>
      </c>
      <c r="C5" s="138" t="s">
        <v>9</v>
      </c>
      <c r="D5" s="138" t="s">
        <v>10</v>
      </c>
      <c r="E5" s="138" t="s">
        <v>11</v>
      </c>
      <c r="F5" s="138" t="s">
        <v>12</v>
      </c>
      <c r="G5" s="138"/>
      <c r="H5" s="138" t="s">
        <v>13</v>
      </c>
      <c r="I5" s="138"/>
      <c r="J5" s="138" t="s">
        <v>14</v>
      </c>
      <c r="K5" s="138"/>
      <c r="L5" s="138"/>
      <c r="M5" s="138" t="s">
        <v>15</v>
      </c>
      <c r="N5" s="138" t="s">
        <v>16</v>
      </c>
      <c r="O5" s="175" t="s">
        <v>17</v>
      </c>
      <c r="P5" s="176" t="s">
        <v>18</v>
      </c>
    </row>
    <row r="6" ht="34.95" customHeight="1" spans="1:16">
      <c r="A6" s="137"/>
      <c r="B6" s="138"/>
      <c r="C6" s="138"/>
      <c r="D6" s="138"/>
      <c r="E6" s="138"/>
      <c r="F6" s="138" t="s">
        <v>19</v>
      </c>
      <c r="G6" s="138" t="s">
        <v>20</v>
      </c>
      <c r="H6" s="138" t="s">
        <v>21</v>
      </c>
      <c r="I6" s="138" t="s">
        <v>22</v>
      </c>
      <c r="J6" s="138" t="s">
        <v>23</v>
      </c>
      <c r="K6" s="138" t="s">
        <v>24</v>
      </c>
      <c r="L6" s="138" t="s">
        <v>22</v>
      </c>
      <c r="M6" s="138"/>
      <c r="N6" s="138"/>
      <c r="O6" s="177"/>
      <c r="P6" s="176"/>
    </row>
    <row r="7" ht="54" customHeight="1" spans="1:16">
      <c r="A7" s="143">
        <v>1</v>
      </c>
      <c r="B7" s="144"/>
      <c r="C7" s="145"/>
      <c r="D7" s="148" t="s">
        <v>41</v>
      </c>
      <c r="E7" s="24"/>
      <c r="F7" s="45"/>
      <c r="G7" s="47"/>
      <c r="H7" s="147"/>
      <c r="I7" s="45"/>
      <c r="J7" s="47" t="s">
        <v>42</v>
      </c>
      <c r="K7" s="223"/>
      <c r="L7" s="47"/>
      <c r="M7" s="148"/>
      <c r="N7" s="213" t="s">
        <v>43</v>
      </c>
      <c r="O7" s="47"/>
      <c r="P7" s="216"/>
    </row>
    <row r="8" ht="54" customHeight="1" spans="1:16">
      <c r="A8" s="143">
        <v>2</v>
      </c>
      <c r="B8" s="144"/>
      <c r="C8" s="145"/>
      <c r="D8" s="148" t="s">
        <v>44</v>
      </c>
      <c r="E8" s="24"/>
      <c r="F8" s="45"/>
      <c r="G8" s="45"/>
      <c r="H8" s="147"/>
      <c r="I8" s="45"/>
      <c r="J8" s="47" t="s">
        <v>45</v>
      </c>
      <c r="K8" s="223"/>
      <c r="L8" s="47"/>
      <c r="M8" s="148"/>
      <c r="N8" s="213" t="s">
        <v>43</v>
      </c>
      <c r="O8" s="47"/>
      <c r="P8" s="216"/>
    </row>
    <row r="9" ht="54" customHeight="1" spans="1:16">
      <c r="A9" s="143">
        <v>3</v>
      </c>
      <c r="B9" s="145"/>
      <c r="C9" s="145"/>
      <c r="D9" s="148" t="s">
        <v>46</v>
      </c>
      <c r="E9" s="24"/>
      <c r="F9" s="47"/>
      <c r="G9" s="47"/>
      <c r="H9" s="148"/>
      <c r="I9" s="47"/>
      <c r="J9" s="47" t="s">
        <v>47</v>
      </c>
      <c r="K9" s="223"/>
      <c r="L9" s="47"/>
      <c r="M9" s="148"/>
      <c r="N9" s="213" t="s">
        <v>43</v>
      </c>
      <c r="O9" s="47"/>
      <c r="P9" s="216"/>
    </row>
    <row r="10" ht="54" customHeight="1" spans="1:16">
      <c r="A10" s="143">
        <v>4</v>
      </c>
      <c r="B10" s="145"/>
      <c r="C10" s="145"/>
      <c r="D10" s="148"/>
      <c r="E10" s="181"/>
      <c r="F10" s="45"/>
      <c r="G10" s="45"/>
      <c r="H10" s="147"/>
      <c r="I10" s="45"/>
      <c r="J10" s="47"/>
      <c r="K10" s="223"/>
      <c r="L10" s="47"/>
      <c r="M10" s="148"/>
      <c r="N10" s="213"/>
      <c r="O10" s="47"/>
      <c r="P10" s="216"/>
    </row>
    <row r="11" ht="54" customHeight="1" spans="1:16">
      <c r="A11" s="143">
        <v>5</v>
      </c>
      <c r="B11" s="145"/>
      <c r="C11" s="145"/>
      <c r="D11" s="47"/>
      <c r="E11" s="181"/>
      <c r="F11" s="45"/>
      <c r="G11" s="45"/>
      <c r="H11" s="147"/>
      <c r="I11" s="45"/>
      <c r="J11" s="47"/>
      <c r="K11" s="223"/>
      <c r="L11" s="47"/>
      <c r="M11" s="148"/>
      <c r="N11" s="213"/>
      <c r="O11" s="47"/>
      <c r="P11" s="216"/>
    </row>
    <row r="12" ht="54" customHeight="1" spans="1:16">
      <c r="A12" s="143">
        <v>6</v>
      </c>
      <c r="B12" s="145"/>
      <c r="C12" s="145"/>
      <c r="D12" s="148"/>
      <c r="E12" s="181"/>
      <c r="F12" s="45"/>
      <c r="G12" s="45"/>
      <c r="H12" s="147"/>
      <c r="I12" s="45"/>
      <c r="J12" s="47"/>
      <c r="K12" s="223"/>
      <c r="L12" s="47"/>
      <c r="M12" s="148"/>
      <c r="N12" s="213"/>
      <c r="O12" s="47"/>
      <c r="P12" s="216"/>
    </row>
    <row r="13" ht="54" customHeight="1" spans="1:16">
      <c r="A13" s="143">
        <v>7</v>
      </c>
      <c r="B13" s="145"/>
      <c r="C13" s="145"/>
      <c r="D13" s="148"/>
      <c r="E13" s="181"/>
      <c r="F13" s="45"/>
      <c r="G13" s="45"/>
      <c r="H13" s="147"/>
      <c r="I13" s="45"/>
      <c r="J13" s="47"/>
      <c r="K13" s="223"/>
      <c r="L13" s="47"/>
      <c r="M13" s="148"/>
      <c r="N13" s="213"/>
      <c r="O13" s="47"/>
      <c r="P13" s="216"/>
    </row>
    <row r="14" ht="54" customHeight="1" spans="1:16">
      <c r="A14" s="143">
        <v>8</v>
      </c>
      <c r="B14" s="145"/>
      <c r="C14" s="145"/>
      <c r="D14" s="148"/>
      <c r="E14" s="181"/>
      <c r="F14" s="45"/>
      <c r="G14" s="45"/>
      <c r="H14" s="147"/>
      <c r="I14" s="45"/>
      <c r="J14" s="47"/>
      <c r="K14" s="223"/>
      <c r="L14" s="47"/>
      <c r="M14" s="148"/>
      <c r="N14" s="213"/>
      <c r="O14" s="47"/>
      <c r="P14" s="216"/>
    </row>
    <row r="15" ht="54" customHeight="1" spans="1:16">
      <c r="A15" s="143">
        <v>9</v>
      </c>
      <c r="B15" s="145"/>
      <c r="C15" s="145"/>
      <c r="D15" s="148"/>
      <c r="E15" s="181"/>
      <c r="F15" s="45"/>
      <c r="G15" s="45"/>
      <c r="H15" s="147"/>
      <c r="I15" s="45"/>
      <c r="J15" s="47"/>
      <c r="K15" s="223"/>
      <c r="L15" s="47"/>
      <c r="M15" s="148"/>
      <c r="N15" s="213"/>
      <c r="O15" s="47"/>
      <c r="P15" s="216"/>
    </row>
    <row r="16" ht="49.95" customHeight="1" spans="1:16">
      <c r="A16" s="143">
        <v>10</v>
      </c>
      <c r="B16" s="221" t="s">
        <v>37</v>
      </c>
      <c r="C16" s="222"/>
      <c r="D16" s="222"/>
      <c r="E16" s="222"/>
      <c r="F16" s="222"/>
      <c r="G16" s="222"/>
      <c r="H16" s="222"/>
      <c r="I16" s="222"/>
      <c r="J16" s="227"/>
      <c r="K16" s="228">
        <f>SUM(K7:K15)</f>
        <v>0</v>
      </c>
      <c r="L16" s="47"/>
      <c r="M16" s="47"/>
      <c r="N16" s="171"/>
      <c r="O16" s="47"/>
      <c r="P16" s="229"/>
    </row>
    <row r="17" s="121" customFormat="1" ht="52.35" spans="1:16">
      <c r="A17" s="154" t="s">
        <v>18</v>
      </c>
      <c r="B17" s="155" t="s">
        <v>38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80"/>
    </row>
    <row r="18" s="122" customFormat="1" customHeight="1" spans="1:16">
      <c r="A18" s="156" t="s">
        <v>39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" right="0.7" top="0.75" bottom="0.75" header="0.3" footer="0.3"/>
  <pageSetup paperSize="9" orientation="portrait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view="pageBreakPreview" zoomScale="70" zoomScaleNormal="60" workbookViewId="0">
      <selection activeCell="E12" sqref="E12"/>
    </sheetView>
  </sheetViews>
  <sheetFormatPr defaultColWidth="9" defaultRowHeight="25.95" customHeight="1"/>
  <cols>
    <col min="1" max="1" width="7.33333333333333" style="123" customWidth="1"/>
    <col min="2" max="3" width="18.6666666666667" style="123" customWidth="1"/>
    <col min="4" max="4" width="23.3333333333333" style="123" customWidth="1"/>
    <col min="5" max="5" width="35" style="123" customWidth="1"/>
    <col min="6" max="10" width="12.6666666666667" style="123" customWidth="1"/>
    <col min="11" max="11" width="22" style="123" customWidth="1"/>
    <col min="12" max="12" width="12.6666666666667" style="123" customWidth="1"/>
    <col min="13" max="13" width="22.4444444444444" style="123" customWidth="1"/>
    <col min="14" max="14" width="18.1111111111111" style="123" customWidth="1"/>
    <col min="15" max="15" width="17.1111111111111" style="123" customWidth="1"/>
    <col min="16" max="16" width="29.1111111111111" style="123" customWidth="1"/>
    <col min="17" max="16384" width="9" style="123"/>
  </cols>
  <sheetData>
    <row r="1" ht="49.95" customHeight="1" spans="1:16">
      <c r="A1" s="124" t="s">
        <v>76</v>
      </c>
      <c r="B1" s="217"/>
      <c r="C1" s="218" t="s">
        <v>0</v>
      </c>
      <c r="D1" s="218"/>
      <c r="E1" s="218"/>
      <c r="F1" s="218"/>
      <c r="G1" s="218"/>
      <c r="H1" s="218"/>
      <c r="I1" s="218"/>
      <c r="J1" s="159" t="s">
        <v>1</v>
      </c>
      <c r="K1" s="159"/>
      <c r="L1" s="159"/>
      <c r="M1" s="159" t="s">
        <v>2</v>
      </c>
      <c r="N1" s="159"/>
      <c r="O1" s="159" t="s">
        <v>3</v>
      </c>
      <c r="P1" s="172"/>
    </row>
    <row r="2" ht="49.95" customHeight="1" spans="1:16">
      <c r="A2" s="128"/>
      <c r="B2" s="219"/>
      <c r="C2" s="220"/>
      <c r="D2" s="220"/>
      <c r="E2" s="220"/>
      <c r="F2" s="220"/>
      <c r="G2" s="220"/>
      <c r="H2" s="220"/>
      <c r="I2" s="220"/>
      <c r="J2" s="162" t="s">
        <v>102</v>
      </c>
      <c r="K2" s="162"/>
      <c r="L2" s="162"/>
      <c r="M2" s="162"/>
      <c r="N2" s="162"/>
      <c r="O2" s="173"/>
      <c r="P2" s="173"/>
    </row>
    <row r="3" ht="9.45" customHeight="1" spans="1:16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ht="48" customHeight="1" spans="1:16">
      <c r="A4" s="133" t="s">
        <v>103</v>
      </c>
      <c r="B4" s="134"/>
      <c r="C4" s="134"/>
      <c r="D4" s="134"/>
      <c r="E4" s="134"/>
      <c r="F4" s="135" t="s">
        <v>132</v>
      </c>
      <c r="G4" s="136"/>
      <c r="H4" s="136"/>
      <c r="I4" s="136"/>
      <c r="J4" s="136"/>
      <c r="K4" s="163"/>
      <c r="L4" s="164" t="s">
        <v>271</v>
      </c>
      <c r="M4" s="165"/>
      <c r="N4" s="165"/>
      <c r="O4" s="165"/>
      <c r="P4" s="174"/>
    </row>
    <row r="5" ht="22.95" customHeight="1" spans="1:16">
      <c r="A5" s="137" t="s">
        <v>7</v>
      </c>
      <c r="B5" s="138" t="s">
        <v>8</v>
      </c>
      <c r="C5" s="138" t="s">
        <v>9</v>
      </c>
      <c r="D5" s="138" t="s">
        <v>10</v>
      </c>
      <c r="E5" s="138" t="s">
        <v>11</v>
      </c>
      <c r="F5" s="138" t="s">
        <v>12</v>
      </c>
      <c r="G5" s="138"/>
      <c r="H5" s="138" t="s">
        <v>13</v>
      </c>
      <c r="I5" s="138"/>
      <c r="J5" s="138" t="s">
        <v>14</v>
      </c>
      <c r="K5" s="138"/>
      <c r="L5" s="138"/>
      <c r="M5" s="138" t="s">
        <v>15</v>
      </c>
      <c r="N5" s="138" t="s">
        <v>16</v>
      </c>
      <c r="O5" s="175" t="s">
        <v>17</v>
      </c>
      <c r="P5" s="176" t="s">
        <v>18</v>
      </c>
    </row>
    <row r="6" ht="34.95" customHeight="1" spans="1:16">
      <c r="A6" s="137"/>
      <c r="B6" s="138"/>
      <c r="C6" s="138"/>
      <c r="D6" s="138"/>
      <c r="E6" s="138"/>
      <c r="F6" s="138" t="s">
        <v>19</v>
      </c>
      <c r="G6" s="138" t="s">
        <v>20</v>
      </c>
      <c r="H6" s="138" t="s">
        <v>21</v>
      </c>
      <c r="I6" s="138" t="s">
        <v>22</v>
      </c>
      <c r="J6" s="138" t="s">
        <v>23</v>
      </c>
      <c r="K6" s="138" t="s">
        <v>24</v>
      </c>
      <c r="L6" s="138" t="s">
        <v>22</v>
      </c>
      <c r="M6" s="138"/>
      <c r="N6" s="138"/>
      <c r="O6" s="177"/>
      <c r="P6" s="176"/>
    </row>
    <row r="7" ht="46" customHeight="1" spans="1:16">
      <c r="A7" s="143">
        <v>1</v>
      </c>
      <c r="B7" s="144"/>
      <c r="C7" s="145"/>
      <c r="D7" s="24" t="s">
        <v>272</v>
      </c>
      <c r="E7" s="24"/>
      <c r="F7" s="45"/>
      <c r="G7" s="45"/>
      <c r="H7" s="147"/>
      <c r="I7" s="45"/>
      <c r="J7" s="47">
        <v>12</v>
      </c>
      <c r="K7" s="223"/>
      <c r="L7" s="47"/>
      <c r="M7" s="46" t="s">
        <v>273</v>
      </c>
      <c r="N7" s="213"/>
      <c r="O7" s="47"/>
      <c r="P7" s="214"/>
    </row>
    <row r="8" ht="54" customHeight="1" spans="1:16">
      <c r="A8" s="143">
        <v>2</v>
      </c>
      <c r="B8" s="144"/>
      <c r="C8" s="145"/>
      <c r="D8" s="24" t="s">
        <v>274</v>
      </c>
      <c r="E8" s="24"/>
      <c r="F8" s="109"/>
      <c r="G8" s="109"/>
      <c r="H8" s="181"/>
      <c r="I8" s="109"/>
      <c r="J8" s="23">
        <v>5</v>
      </c>
      <c r="K8" s="224"/>
      <c r="L8" s="23"/>
      <c r="M8" s="46" t="s">
        <v>273</v>
      </c>
      <c r="N8" s="213"/>
      <c r="O8" s="47"/>
      <c r="P8" s="46"/>
    </row>
    <row r="9" ht="54" customHeight="1" spans="1:16">
      <c r="A9" s="143">
        <v>3</v>
      </c>
      <c r="B9" s="145"/>
      <c r="C9" s="145"/>
      <c r="D9" s="24" t="s">
        <v>275</v>
      </c>
      <c r="E9" s="24"/>
      <c r="F9" s="23"/>
      <c r="G9" s="23"/>
      <c r="H9" s="24"/>
      <c r="I9" s="23"/>
      <c r="J9" s="23"/>
      <c r="K9" s="224"/>
      <c r="L9" s="23"/>
      <c r="M9" s="46"/>
      <c r="N9" s="213"/>
      <c r="O9" s="47"/>
      <c r="P9" s="216"/>
    </row>
    <row r="10" ht="64.2" customHeight="1" spans="1:16">
      <c r="A10" s="143">
        <v>4</v>
      </c>
      <c r="B10" s="145"/>
      <c r="C10" s="145"/>
      <c r="D10" s="24"/>
      <c r="E10" s="24"/>
      <c r="F10" s="109"/>
      <c r="G10" s="109"/>
      <c r="H10" s="181"/>
      <c r="I10" s="109"/>
      <c r="J10" s="23"/>
      <c r="K10" s="224"/>
      <c r="L10" s="23"/>
      <c r="M10" s="46"/>
      <c r="N10" s="213"/>
      <c r="O10" s="47"/>
      <c r="P10" s="194"/>
    </row>
    <row r="11" ht="54" customHeight="1" spans="1:16">
      <c r="A11" s="143">
        <v>5</v>
      </c>
      <c r="B11" s="145"/>
      <c r="C11" s="145"/>
      <c r="D11" s="24"/>
      <c r="E11" s="24"/>
      <c r="F11" s="109"/>
      <c r="G11" s="109"/>
      <c r="H11" s="181"/>
      <c r="I11" s="109"/>
      <c r="J11" s="23"/>
      <c r="K11" s="224"/>
      <c r="L11" s="23"/>
      <c r="M11" s="46"/>
      <c r="N11" s="213"/>
      <c r="O11" s="47"/>
      <c r="P11" s="67"/>
    </row>
    <row r="12" ht="54" customHeight="1" spans="1:16">
      <c r="A12" s="143">
        <v>6</v>
      </c>
      <c r="B12" s="145"/>
      <c r="C12" s="145"/>
      <c r="D12" s="24"/>
      <c r="E12" s="24"/>
      <c r="F12" s="109"/>
      <c r="G12" s="109"/>
      <c r="H12" s="181"/>
      <c r="I12" s="109"/>
      <c r="J12" s="23"/>
      <c r="K12" s="224"/>
      <c r="L12" s="23"/>
      <c r="M12" s="46"/>
      <c r="N12" s="213"/>
      <c r="O12" s="47"/>
      <c r="P12" s="67"/>
    </row>
    <row r="13" ht="54" customHeight="1" spans="1:16">
      <c r="A13" s="143">
        <v>7</v>
      </c>
      <c r="B13" s="145"/>
      <c r="C13" s="145"/>
      <c r="D13" s="24"/>
      <c r="E13" s="24"/>
      <c r="F13" s="109"/>
      <c r="G13" s="109"/>
      <c r="H13" s="181"/>
      <c r="I13" s="109"/>
      <c r="J13" s="23"/>
      <c r="K13" s="224"/>
      <c r="L13" s="23"/>
      <c r="M13" s="46"/>
      <c r="N13" s="213"/>
      <c r="O13" s="47"/>
      <c r="P13" s="67"/>
    </row>
    <row r="14" ht="54" customHeight="1" spans="1:16">
      <c r="A14" s="143">
        <v>8</v>
      </c>
      <c r="B14" s="145"/>
      <c r="C14" s="145"/>
      <c r="D14" s="24"/>
      <c r="E14" s="181"/>
      <c r="F14" s="109"/>
      <c r="G14" s="109"/>
      <c r="H14" s="181"/>
      <c r="I14" s="109"/>
      <c r="J14" s="23"/>
      <c r="K14" s="224"/>
      <c r="L14" s="23"/>
      <c r="M14" s="46"/>
      <c r="N14" s="213"/>
      <c r="O14" s="47"/>
      <c r="P14" s="194"/>
    </row>
    <row r="15" ht="54" customHeight="1" spans="1:16">
      <c r="A15" s="143">
        <v>9</v>
      </c>
      <c r="B15" s="145"/>
      <c r="C15" s="145"/>
      <c r="D15" s="24"/>
      <c r="E15" s="181"/>
      <c r="F15" s="109"/>
      <c r="G15" s="109"/>
      <c r="H15" s="181"/>
      <c r="I15" s="109"/>
      <c r="J15" s="23"/>
      <c r="K15" s="224"/>
      <c r="L15" s="23"/>
      <c r="M15" s="214"/>
      <c r="N15" s="213"/>
      <c r="O15" s="47"/>
      <c r="P15" s="194"/>
    </row>
    <row r="16" ht="54" customHeight="1" spans="1:16">
      <c r="A16" s="143">
        <v>10</v>
      </c>
      <c r="B16" s="145"/>
      <c r="C16" s="145"/>
      <c r="D16" s="24"/>
      <c r="E16" s="181"/>
      <c r="F16" s="109"/>
      <c r="G16" s="109"/>
      <c r="H16" s="181"/>
      <c r="I16" s="109"/>
      <c r="J16" s="23"/>
      <c r="K16" s="224"/>
      <c r="L16" s="23"/>
      <c r="M16" s="225"/>
      <c r="N16" s="213"/>
      <c r="O16" s="47"/>
      <c r="P16" s="194"/>
    </row>
    <row r="17" ht="54" customHeight="1" spans="1:16">
      <c r="A17" s="143">
        <v>11</v>
      </c>
      <c r="B17" s="145"/>
      <c r="C17" s="145"/>
      <c r="D17" s="148"/>
      <c r="E17" s="24"/>
      <c r="F17" s="45"/>
      <c r="G17" s="45"/>
      <c r="H17" s="147"/>
      <c r="I17" s="45"/>
      <c r="J17" s="47"/>
      <c r="K17" s="223"/>
      <c r="L17" s="47"/>
      <c r="M17" s="46"/>
      <c r="N17" s="213"/>
      <c r="O17" s="47"/>
      <c r="P17" s="194"/>
    </row>
    <row r="18" ht="54" customHeight="1" spans="1:16">
      <c r="A18" s="143">
        <v>12</v>
      </c>
      <c r="B18" s="145"/>
      <c r="C18" s="145"/>
      <c r="D18" s="148"/>
      <c r="E18" s="181"/>
      <c r="F18" s="45"/>
      <c r="G18" s="45"/>
      <c r="H18" s="147"/>
      <c r="I18" s="45"/>
      <c r="J18" s="47"/>
      <c r="K18" s="223"/>
      <c r="L18" s="47"/>
      <c r="M18" s="46"/>
      <c r="N18" s="213"/>
      <c r="O18" s="47"/>
      <c r="P18" s="194"/>
    </row>
    <row r="19" ht="54" customHeight="1" spans="1:16">
      <c r="A19" s="143">
        <v>13</v>
      </c>
      <c r="B19" s="145"/>
      <c r="C19" s="145"/>
      <c r="D19" s="193"/>
      <c r="E19" s="24"/>
      <c r="F19" s="45"/>
      <c r="G19" s="45"/>
      <c r="H19" s="147"/>
      <c r="I19" s="45"/>
      <c r="J19" s="47"/>
      <c r="K19" s="223"/>
      <c r="L19" s="47"/>
      <c r="M19" s="46"/>
      <c r="N19" s="213"/>
      <c r="O19" s="47"/>
      <c r="P19" s="194"/>
    </row>
    <row r="20" ht="54" customHeight="1" spans="1:16">
      <c r="A20" s="143">
        <v>14</v>
      </c>
      <c r="B20" s="145"/>
      <c r="C20" s="145"/>
      <c r="D20" s="193"/>
      <c r="E20" s="24"/>
      <c r="F20" s="45"/>
      <c r="G20" s="45"/>
      <c r="H20" s="147"/>
      <c r="I20" s="45"/>
      <c r="J20" s="47"/>
      <c r="K20" s="223"/>
      <c r="L20" s="47"/>
      <c r="M20" s="46"/>
      <c r="N20" s="213"/>
      <c r="O20" s="47"/>
      <c r="P20" s="194"/>
    </row>
    <row r="21" ht="54" customHeight="1" spans="1:16">
      <c r="A21" s="143">
        <v>15</v>
      </c>
      <c r="B21" s="145"/>
      <c r="C21" s="145"/>
      <c r="D21" s="193"/>
      <c r="E21" s="24"/>
      <c r="F21" s="45"/>
      <c r="G21" s="45"/>
      <c r="H21" s="147"/>
      <c r="I21" s="45"/>
      <c r="J21" s="47"/>
      <c r="K21" s="223"/>
      <c r="L21" s="47"/>
      <c r="M21" s="46"/>
      <c r="N21" s="226"/>
      <c r="O21" s="47"/>
      <c r="P21" s="194"/>
    </row>
    <row r="22" ht="49.95" customHeight="1" spans="1:16">
      <c r="A22" s="143"/>
      <c r="B22" s="221" t="s">
        <v>37</v>
      </c>
      <c r="C22" s="222"/>
      <c r="D22" s="222"/>
      <c r="E22" s="222"/>
      <c r="F22" s="222"/>
      <c r="G22" s="222"/>
      <c r="H22" s="222"/>
      <c r="I22" s="222"/>
      <c r="J22" s="227"/>
      <c r="K22" s="228"/>
      <c r="L22" s="47"/>
      <c r="M22" s="47"/>
      <c r="N22" s="171"/>
      <c r="O22" s="47"/>
      <c r="P22" s="229"/>
    </row>
    <row r="23" s="121" customFormat="1" ht="52.35" spans="1:16">
      <c r="A23" s="154" t="s">
        <v>18</v>
      </c>
      <c r="B23" s="155" t="s">
        <v>38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80"/>
    </row>
    <row r="24" s="122" customFormat="1" customHeight="1" spans="1:16">
      <c r="A24" s="156" t="s">
        <v>39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</row>
  </sheetData>
  <mergeCells count="28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22:J22"/>
    <mergeCell ref="B23:P23"/>
    <mergeCell ref="A24:P24"/>
    <mergeCell ref="A5:A6"/>
    <mergeCell ref="B5:B6"/>
    <mergeCell ref="C5:C6"/>
    <mergeCell ref="D5:D6"/>
    <mergeCell ref="E5:E6"/>
    <mergeCell ref="M5:M6"/>
    <mergeCell ref="M15:M16"/>
    <mergeCell ref="N5:N6"/>
    <mergeCell ref="O5:O6"/>
    <mergeCell ref="P5:P6"/>
    <mergeCell ref="A1:B2"/>
    <mergeCell ref="C1:I2"/>
  </mergeCells>
  <pageMargins left="0.21" right="0.15748031496063" top="0.24" bottom="0.47244094488189" header="0.23" footer="0.511811023622047"/>
  <pageSetup paperSize="9" scale="50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zoomScale="60" zoomScaleNormal="60" zoomScaleSheetLayoutView="70" workbookViewId="0">
      <pane ySplit="7" topLeftCell="A8" activePane="bottomLeft" state="frozen"/>
      <selection/>
      <selection pane="bottomLeft" activeCell="G13" sqref="G13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23.3333333333333" style="123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7.8888888888889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276</v>
      </c>
      <c r="D2" s="12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60"/>
      <c r="M3" s="161" t="s">
        <v>102</v>
      </c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8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239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138" t="s">
        <v>10</v>
      </c>
      <c r="E6" s="138" t="s">
        <v>11</v>
      </c>
      <c r="F6" s="138" t="s">
        <v>12</v>
      </c>
      <c r="G6" s="138"/>
      <c r="H6" s="138" t="s">
        <v>13</v>
      </c>
      <c r="I6" s="138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138"/>
      <c r="E7" s="138"/>
      <c r="F7" s="138" t="s">
        <v>19</v>
      </c>
      <c r="G7" s="138" t="s">
        <v>20</v>
      </c>
      <c r="H7" s="138" t="s">
        <v>21</v>
      </c>
      <c r="I7" s="138" t="s">
        <v>22</v>
      </c>
      <c r="J7" s="138" t="s">
        <v>176</v>
      </c>
      <c r="K7" s="138" t="s">
        <v>177</v>
      </c>
      <c r="L7" s="138" t="s">
        <v>178</v>
      </c>
      <c r="M7" s="138" t="s">
        <v>24</v>
      </c>
      <c r="N7" s="138" t="s">
        <v>22</v>
      </c>
      <c r="O7" s="138"/>
      <c r="P7" s="138"/>
      <c r="Q7" s="177"/>
      <c r="R7" s="176"/>
    </row>
    <row r="8" ht="48" customHeight="1" spans="1:18">
      <c r="A8" s="143">
        <v>1</v>
      </c>
      <c r="B8" s="144"/>
      <c r="C8" s="145"/>
      <c r="D8" s="24" t="s">
        <v>58</v>
      </c>
      <c r="E8" s="42" t="s">
        <v>277</v>
      </c>
      <c r="F8" s="45"/>
      <c r="G8" s="47"/>
      <c r="H8" s="147"/>
      <c r="I8" s="45"/>
      <c r="J8" s="46">
        <v>2</v>
      </c>
      <c r="K8" s="46" t="s">
        <v>211</v>
      </c>
      <c r="L8" s="46">
        <v>150</v>
      </c>
      <c r="M8" s="46">
        <f>J8*L8</f>
        <v>300</v>
      </c>
      <c r="N8" s="46"/>
      <c r="O8" s="67" t="s">
        <v>212</v>
      </c>
      <c r="P8" s="213"/>
      <c r="Q8" s="47"/>
      <c r="R8" s="214"/>
    </row>
    <row r="9" ht="48" customHeight="1" spans="1:18">
      <c r="A9" s="143">
        <v>2</v>
      </c>
      <c r="B9" s="145"/>
      <c r="C9" s="145"/>
      <c r="D9" s="24"/>
      <c r="E9" s="24"/>
      <c r="F9" s="47"/>
      <c r="G9" s="47"/>
      <c r="H9" s="148"/>
      <c r="I9" s="47"/>
      <c r="J9" s="46"/>
      <c r="K9" s="46"/>
      <c r="L9" s="46"/>
      <c r="M9" s="46"/>
      <c r="N9" s="47"/>
      <c r="O9" s="68"/>
      <c r="P9" s="213"/>
      <c r="Q9" s="47"/>
      <c r="R9" s="216"/>
    </row>
    <row r="10" ht="48" customHeight="1" spans="1:18">
      <c r="A10" s="143">
        <v>3</v>
      </c>
      <c r="B10" s="145"/>
      <c r="C10" s="145"/>
      <c r="D10" s="24"/>
      <c r="E10" s="24"/>
      <c r="F10" s="45"/>
      <c r="G10" s="45"/>
      <c r="H10" s="147"/>
      <c r="I10" s="45"/>
      <c r="J10" s="46"/>
      <c r="K10" s="46"/>
      <c r="L10" s="46"/>
      <c r="M10" s="46"/>
      <c r="N10" s="47"/>
      <c r="O10" s="68"/>
      <c r="P10" s="213"/>
      <c r="Q10" s="47"/>
      <c r="R10" s="194"/>
    </row>
    <row r="11" ht="48" customHeight="1" spans="1:18">
      <c r="A11" s="143">
        <v>4</v>
      </c>
      <c r="B11" s="145"/>
      <c r="C11" s="145"/>
      <c r="D11" s="24"/>
      <c r="E11" s="24"/>
      <c r="F11" s="45"/>
      <c r="G11" s="45"/>
      <c r="H11" s="147"/>
      <c r="I11" s="45"/>
      <c r="J11" s="46"/>
      <c r="K11" s="46"/>
      <c r="L11" s="46"/>
      <c r="M11" s="46"/>
      <c r="N11" s="47"/>
      <c r="O11" s="67"/>
      <c r="P11" s="213"/>
      <c r="Q11" s="47"/>
      <c r="R11" s="194"/>
    </row>
    <row r="12" ht="48" customHeight="1" spans="1:18">
      <c r="A12" s="143">
        <v>5</v>
      </c>
      <c r="B12" s="145"/>
      <c r="C12" s="145"/>
      <c r="D12" s="24"/>
      <c r="E12" s="24"/>
      <c r="F12" s="45"/>
      <c r="G12" s="45"/>
      <c r="H12" s="147"/>
      <c r="I12" s="45"/>
      <c r="J12" s="46"/>
      <c r="K12" s="46"/>
      <c r="L12" s="46"/>
      <c r="M12" s="46"/>
      <c r="N12" s="47"/>
      <c r="O12" s="67"/>
      <c r="P12" s="213"/>
      <c r="Q12" s="47"/>
      <c r="R12" s="194"/>
    </row>
    <row r="13" ht="48" customHeight="1" spans="1:18">
      <c r="A13" s="143">
        <v>6</v>
      </c>
      <c r="B13" s="145"/>
      <c r="C13" s="145"/>
      <c r="D13" s="24"/>
      <c r="E13" s="24"/>
      <c r="F13" s="45"/>
      <c r="G13" s="45"/>
      <c r="H13" s="147"/>
      <c r="I13" s="45"/>
      <c r="J13" s="46"/>
      <c r="K13" s="46"/>
      <c r="L13" s="46"/>
      <c r="M13" s="46"/>
      <c r="N13" s="47"/>
      <c r="O13" s="67"/>
      <c r="P13" s="213"/>
      <c r="Q13" s="47"/>
      <c r="R13" s="194"/>
    </row>
    <row r="14" ht="48" customHeight="1" spans="1:18">
      <c r="A14" s="143">
        <v>7</v>
      </c>
      <c r="B14" s="145"/>
      <c r="C14" s="145"/>
      <c r="D14" s="24"/>
      <c r="E14" s="24"/>
      <c r="F14" s="45"/>
      <c r="G14" s="45"/>
      <c r="H14" s="147"/>
      <c r="I14" s="45"/>
      <c r="J14" s="46"/>
      <c r="K14" s="46"/>
      <c r="L14" s="46"/>
      <c r="M14" s="46"/>
      <c r="N14" s="47"/>
      <c r="O14" s="67"/>
      <c r="P14" s="213"/>
      <c r="Q14" s="47"/>
      <c r="R14" s="194"/>
    </row>
    <row r="15" ht="48" customHeight="1" spans="1:18">
      <c r="A15" s="143">
        <v>8</v>
      </c>
      <c r="B15" s="145"/>
      <c r="C15" s="145"/>
      <c r="D15" s="24"/>
      <c r="E15" s="24"/>
      <c r="F15" s="45"/>
      <c r="G15" s="45"/>
      <c r="H15" s="147"/>
      <c r="I15" s="45"/>
      <c r="J15" s="46"/>
      <c r="K15" s="46"/>
      <c r="L15" s="46"/>
      <c r="M15" s="46"/>
      <c r="N15" s="47"/>
      <c r="O15" s="67"/>
      <c r="P15" s="213"/>
      <c r="Q15" s="47"/>
      <c r="R15" s="194"/>
    </row>
    <row r="16" ht="48" customHeight="1" spans="1:18">
      <c r="A16" s="143">
        <v>9</v>
      </c>
      <c r="B16" s="145"/>
      <c r="C16" s="145"/>
      <c r="D16" s="24"/>
      <c r="E16" s="24"/>
      <c r="F16" s="45"/>
      <c r="G16" s="45"/>
      <c r="H16" s="147"/>
      <c r="I16" s="45"/>
      <c r="J16" s="46"/>
      <c r="K16" s="46"/>
      <c r="L16" s="46"/>
      <c r="M16" s="46"/>
      <c r="N16" s="47"/>
      <c r="O16" s="67"/>
      <c r="P16" s="213"/>
      <c r="Q16" s="47"/>
      <c r="R16" s="194"/>
    </row>
    <row r="17" ht="48" customHeight="1" spans="1:18">
      <c r="A17" s="143">
        <v>10</v>
      </c>
      <c r="B17" s="145"/>
      <c r="C17" s="145"/>
      <c r="D17" s="24"/>
      <c r="E17" s="24"/>
      <c r="F17" s="45"/>
      <c r="G17" s="45"/>
      <c r="H17" s="147"/>
      <c r="I17" s="45"/>
      <c r="J17" s="46"/>
      <c r="K17" s="46"/>
      <c r="L17" s="46"/>
      <c r="M17" s="46"/>
      <c r="N17" s="47"/>
      <c r="O17" s="68"/>
      <c r="P17" s="213"/>
      <c r="Q17" s="47"/>
      <c r="R17" s="194"/>
    </row>
    <row r="18" ht="48" customHeight="1" spans="1:18">
      <c r="A18" s="143">
        <v>11</v>
      </c>
      <c r="B18" s="145"/>
      <c r="C18" s="145"/>
      <c r="D18" s="24"/>
      <c r="E18" s="24"/>
      <c r="F18" s="45"/>
      <c r="G18" s="45"/>
      <c r="H18" s="147"/>
      <c r="I18" s="45"/>
      <c r="J18" s="46"/>
      <c r="K18" s="46"/>
      <c r="L18" s="46"/>
      <c r="M18" s="46"/>
      <c r="N18" s="47"/>
      <c r="O18" s="68"/>
      <c r="P18" s="213"/>
      <c r="Q18" s="47"/>
      <c r="R18" s="194"/>
    </row>
    <row r="19" ht="48" customHeight="1" spans="1:18">
      <c r="A19" s="143">
        <v>12</v>
      </c>
      <c r="B19" s="145"/>
      <c r="C19" s="145"/>
      <c r="D19" s="24"/>
      <c r="E19" s="24"/>
      <c r="F19" s="45"/>
      <c r="G19" s="45"/>
      <c r="H19" s="147"/>
      <c r="I19" s="45"/>
      <c r="J19" s="46"/>
      <c r="K19" s="46"/>
      <c r="L19" s="46"/>
      <c r="M19" s="46"/>
      <c r="N19" s="47"/>
      <c r="O19" s="68"/>
      <c r="P19" s="213"/>
      <c r="Q19" s="47"/>
      <c r="R19" s="194"/>
    </row>
    <row r="20" ht="48" customHeight="1" spans="1:18">
      <c r="A20" s="143">
        <v>13</v>
      </c>
      <c r="B20" s="145"/>
      <c r="C20" s="145"/>
      <c r="D20" s="24"/>
      <c r="E20" s="24"/>
      <c r="F20" s="45"/>
      <c r="G20" s="45"/>
      <c r="H20" s="147"/>
      <c r="I20" s="45"/>
      <c r="J20" s="46"/>
      <c r="K20" s="46"/>
      <c r="L20" s="46"/>
      <c r="M20" s="46"/>
      <c r="N20" s="47"/>
      <c r="O20" s="68"/>
      <c r="P20" s="213"/>
      <c r="Q20" s="47"/>
      <c r="R20" s="194"/>
    </row>
    <row r="21" ht="48" customHeight="1" spans="1:18">
      <c r="A21" s="143">
        <v>14</v>
      </c>
      <c r="B21" s="145"/>
      <c r="C21" s="145"/>
      <c r="D21" s="24"/>
      <c r="E21" s="24"/>
      <c r="F21" s="45"/>
      <c r="G21" s="45"/>
      <c r="H21" s="147"/>
      <c r="I21" s="45"/>
      <c r="J21" s="46"/>
      <c r="K21" s="46"/>
      <c r="L21" s="46"/>
      <c r="M21" s="46"/>
      <c r="N21" s="47"/>
      <c r="O21" s="68"/>
      <c r="P21" s="213"/>
      <c r="Q21" s="47"/>
      <c r="R21" s="194"/>
    </row>
    <row r="22" ht="48" customHeight="1" spans="1:18">
      <c r="A22" s="143">
        <v>15</v>
      </c>
      <c r="B22" s="145"/>
      <c r="C22" s="145"/>
      <c r="D22" s="24"/>
      <c r="E22" s="24"/>
      <c r="F22" s="45"/>
      <c r="G22" s="45"/>
      <c r="H22" s="147"/>
      <c r="I22" s="45"/>
      <c r="J22" s="46"/>
      <c r="K22" s="46"/>
      <c r="L22" s="46"/>
      <c r="M22" s="46"/>
      <c r="N22" s="47"/>
      <c r="O22" s="68"/>
      <c r="P22" s="213"/>
      <c r="Q22" s="47"/>
      <c r="R22" s="194"/>
    </row>
    <row r="23" ht="48" customHeight="1" spans="1:18">
      <c r="A23" s="143">
        <v>16</v>
      </c>
      <c r="B23" s="145"/>
      <c r="C23" s="145"/>
      <c r="D23" s="24"/>
      <c r="E23" s="24"/>
      <c r="F23" s="45"/>
      <c r="G23" s="45"/>
      <c r="H23" s="147"/>
      <c r="I23" s="45"/>
      <c r="J23" s="46"/>
      <c r="K23" s="46"/>
      <c r="L23" s="46"/>
      <c r="M23" s="46"/>
      <c r="N23" s="47"/>
      <c r="O23" s="68"/>
      <c r="P23" s="213"/>
      <c r="Q23" s="47"/>
      <c r="R23" s="194"/>
    </row>
    <row r="24" ht="48" customHeight="1" spans="1:18">
      <c r="A24" s="143">
        <v>17</v>
      </c>
      <c r="B24" s="145"/>
      <c r="C24" s="145"/>
      <c r="D24" s="24"/>
      <c r="E24" s="24"/>
      <c r="F24" s="45"/>
      <c r="G24" s="45"/>
      <c r="H24" s="147"/>
      <c r="I24" s="45"/>
      <c r="J24" s="46"/>
      <c r="K24" s="46"/>
      <c r="L24" s="46"/>
      <c r="M24" s="46"/>
      <c r="N24" s="47"/>
      <c r="O24" s="68"/>
      <c r="P24" s="213"/>
      <c r="Q24" s="47"/>
      <c r="R24" s="194"/>
    </row>
    <row r="25" ht="49.95" customHeight="1" spans="1:18">
      <c r="A25" s="149" t="s">
        <v>37</v>
      </c>
      <c r="B25" s="150"/>
      <c r="C25" s="150"/>
      <c r="D25" s="150"/>
      <c r="E25" s="151"/>
      <c r="F25" s="215"/>
      <c r="G25" s="215"/>
      <c r="H25" s="215"/>
      <c r="I25" s="215"/>
      <c r="J25" s="46">
        <f>SUM(J8:J24)</f>
        <v>2</v>
      </c>
      <c r="K25" s="170"/>
      <c r="L25" s="170"/>
      <c r="M25" s="46">
        <f>SUM(M8:M24)</f>
        <v>300</v>
      </c>
      <c r="N25" s="47"/>
      <c r="O25" s="68"/>
      <c r="P25" s="171"/>
      <c r="Q25" s="47"/>
      <c r="R25" s="179"/>
    </row>
    <row r="26" s="121" customFormat="1" ht="52.35" spans="1:18">
      <c r="A26" s="154" t="s">
        <v>18</v>
      </c>
      <c r="B26" s="155" t="s">
        <v>38</v>
      </c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80"/>
    </row>
    <row r="27" s="122" customFormat="1" customHeight="1" spans="1:18">
      <c r="A27" s="156" t="s">
        <v>39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F6:G6"/>
    <mergeCell ref="H6:I6"/>
    <mergeCell ref="J6:N6"/>
    <mergeCell ref="A25:E25"/>
    <mergeCell ref="B26:R26"/>
    <mergeCell ref="A27:R27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</mergeCells>
  <pageMargins left="0.21" right="0.15748031496063" top="0.24" bottom="0.22" header="0.23" footer="0.22"/>
  <pageSetup paperSize="9" scale="50" orientation="landscape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6"/>
  <sheetViews>
    <sheetView view="pageBreakPreview" zoomScale="70" zoomScaleNormal="60" workbookViewId="0">
      <pane ySplit="7" topLeftCell="A71" activePane="bottomLeft" state="frozen"/>
      <selection/>
      <selection pane="bottomLeft" activeCell="D77" sqref="D77:M78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23.3333333333333" style="123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7.8888888888889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278</v>
      </c>
      <c r="D2" s="12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60"/>
      <c r="M3" s="161"/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8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279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138" t="s">
        <v>10</v>
      </c>
      <c r="E6" s="138" t="s">
        <v>11</v>
      </c>
      <c r="F6" s="138" t="s">
        <v>12</v>
      </c>
      <c r="G6" s="138"/>
      <c r="H6" s="138" t="s">
        <v>13</v>
      </c>
      <c r="I6" s="138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138"/>
      <c r="E7" s="138"/>
      <c r="F7" s="138" t="s">
        <v>19</v>
      </c>
      <c r="G7" s="138" t="s">
        <v>20</v>
      </c>
      <c r="H7" s="138" t="s">
        <v>21</v>
      </c>
      <c r="I7" s="138" t="s">
        <v>22</v>
      </c>
      <c r="J7" s="138" t="s">
        <v>176</v>
      </c>
      <c r="K7" s="138" t="s">
        <v>177</v>
      </c>
      <c r="L7" s="138" t="s">
        <v>178</v>
      </c>
      <c r="M7" s="138" t="s">
        <v>24</v>
      </c>
      <c r="N7" s="138" t="s">
        <v>22</v>
      </c>
      <c r="O7" s="138"/>
      <c r="P7" s="138"/>
      <c r="Q7" s="177"/>
      <c r="R7" s="176"/>
    </row>
    <row r="8" ht="48" customHeight="1" spans="1:18">
      <c r="A8" s="143">
        <v>1</v>
      </c>
      <c r="B8" s="144"/>
      <c r="C8" s="145"/>
      <c r="D8" s="24" t="s">
        <v>280</v>
      </c>
      <c r="E8" s="42"/>
      <c r="F8" s="45"/>
      <c r="G8" s="47"/>
      <c r="H8" s="147"/>
      <c r="I8" s="45"/>
      <c r="J8" s="46">
        <v>5</v>
      </c>
      <c r="K8" s="46" t="s">
        <v>50</v>
      </c>
      <c r="L8" s="46">
        <v>25</v>
      </c>
      <c r="M8" s="46">
        <f t="shared" ref="M8:M25" si="0">J8*L8</f>
        <v>125</v>
      </c>
      <c r="N8" s="46"/>
      <c r="O8" s="67"/>
      <c r="P8" s="213"/>
      <c r="Q8" s="47"/>
      <c r="R8" s="214"/>
    </row>
    <row r="9" ht="48" customHeight="1" spans="1:18">
      <c r="A9" s="143">
        <v>2</v>
      </c>
      <c r="B9" s="145"/>
      <c r="C9" s="145"/>
      <c r="D9" s="24" t="s">
        <v>281</v>
      </c>
      <c r="E9" s="24"/>
      <c r="F9" s="45"/>
      <c r="G9" s="45"/>
      <c r="H9" s="147"/>
      <c r="I9" s="45"/>
      <c r="J9" s="46">
        <v>2</v>
      </c>
      <c r="K9" s="46" t="s">
        <v>50</v>
      </c>
      <c r="L9" s="46">
        <v>15</v>
      </c>
      <c r="M9" s="46">
        <f t="shared" si="0"/>
        <v>30</v>
      </c>
      <c r="N9" s="47"/>
      <c r="O9" s="67"/>
      <c r="P9" s="213"/>
      <c r="Q9" s="47"/>
      <c r="R9" s="194"/>
    </row>
    <row r="10" ht="48" customHeight="1" spans="1:18">
      <c r="A10" s="143">
        <v>3</v>
      </c>
      <c r="B10" s="145"/>
      <c r="C10" s="145"/>
      <c r="D10" s="24" t="s">
        <v>282</v>
      </c>
      <c r="E10" s="24"/>
      <c r="F10" s="45"/>
      <c r="G10" s="45"/>
      <c r="H10" s="147"/>
      <c r="I10" s="45"/>
      <c r="J10" s="46">
        <v>5</v>
      </c>
      <c r="K10" s="46" t="s">
        <v>50</v>
      </c>
      <c r="L10" s="46">
        <v>8</v>
      </c>
      <c r="M10" s="46">
        <f t="shared" si="0"/>
        <v>40</v>
      </c>
      <c r="N10" s="47"/>
      <c r="O10" s="67"/>
      <c r="P10" s="213"/>
      <c r="Q10" s="47"/>
      <c r="R10" s="194"/>
    </row>
    <row r="11" ht="48" customHeight="1" spans="1:18">
      <c r="A11" s="143">
        <v>4</v>
      </c>
      <c r="B11" s="145"/>
      <c r="C11" s="145"/>
      <c r="D11" s="24" t="s">
        <v>283</v>
      </c>
      <c r="E11" s="24"/>
      <c r="F11" s="45"/>
      <c r="G11" s="45"/>
      <c r="H11" s="147"/>
      <c r="I11" s="45"/>
      <c r="J11" s="46">
        <v>5</v>
      </c>
      <c r="K11" s="46" t="s">
        <v>69</v>
      </c>
      <c r="L11" s="46">
        <v>10</v>
      </c>
      <c r="M11" s="46">
        <f t="shared" si="0"/>
        <v>50</v>
      </c>
      <c r="N11" s="47"/>
      <c r="O11" s="68"/>
      <c r="P11" s="213"/>
      <c r="Q11" s="47"/>
      <c r="R11" s="194"/>
    </row>
    <row r="12" ht="48" customHeight="1" spans="1:18">
      <c r="A12" s="143">
        <v>5</v>
      </c>
      <c r="B12" s="145"/>
      <c r="C12" s="145"/>
      <c r="D12" s="24" t="s">
        <v>284</v>
      </c>
      <c r="E12" s="24"/>
      <c r="F12" s="45"/>
      <c r="G12" s="45"/>
      <c r="H12" s="147"/>
      <c r="I12" s="45"/>
      <c r="J12" s="46">
        <v>5</v>
      </c>
      <c r="K12" s="46" t="s">
        <v>50</v>
      </c>
      <c r="L12" s="46">
        <v>8</v>
      </c>
      <c r="M12" s="46">
        <f t="shared" si="0"/>
        <v>40</v>
      </c>
      <c r="N12" s="47"/>
      <c r="P12" s="213"/>
      <c r="Q12" s="47"/>
      <c r="R12" s="194"/>
    </row>
    <row r="13" ht="48" customHeight="1" spans="1:18">
      <c r="A13" s="143">
        <v>6</v>
      </c>
      <c r="B13" s="145"/>
      <c r="C13" s="145"/>
      <c r="D13" s="24" t="s">
        <v>285</v>
      </c>
      <c r="E13" s="24"/>
      <c r="F13" s="45"/>
      <c r="G13" s="45"/>
      <c r="H13" s="147"/>
      <c r="I13" s="45"/>
      <c r="J13" s="46">
        <v>8</v>
      </c>
      <c r="K13" s="46" t="s">
        <v>50</v>
      </c>
      <c r="L13" s="46">
        <v>2</v>
      </c>
      <c r="M13" s="46">
        <f t="shared" si="0"/>
        <v>16</v>
      </c>
      <c r="N13" s="47"/>
      <c r="O13" s="68"/>
      <c r="P13" s="213"/>
      <c r="Q13" s="47"/>
      <c r="R13" s="194"/>
    </row>
    <row r="14" ht="48" customHeight="1" spans="1:18">
      <c r="A14" s="143">
        <v>7</v>
      </c>
      <c r="B14" s="145"/>
      <c r="C14" s="145"/>
      <c r="D14" s="24" t="s">
        <v>286</v>
      </c>
      <c r="E14" s="24"/>
      <c r="F14" s="45"/>
      <c r="G14" s="45"/>
      <c r="H14" s="147"/>
      <c r="I14" s="45"/>
      <c r="J14" s="46">
        <v>1</v>
      </c>
      <c r="K14" s="46" t="s">
        <v>196</v>
      </c>
      <c r="L14" s="46">
        <v>5</v>
      </c>
      <c r="M14" s="46">
        <f t="shared" si="0"/>
        <v>5</v>
      </c>
      <c r="N14" s="47"/>
      <c r="O14" s="68"/>
      <c r="P14" s="213"/>
      <c r="Q14" s="47"/>
      <c r="R14" s="194"/>
    </row>
    <row r="15" ht="44" customHeight="1" spans="1:18">
      <c r="A15" s="143">
        <v>8</v>
      </c>
      <c r="B15" s="145"/>
      <c r="C15" s="145"/>
      <c r="D15" s="24" t="s">
        <v>287</v>
      </c>
      <c r="E15" s="24"/>
      <c r="F15" s="45"/>
      <c r="G15" s="45"/>
      <c r="H15" s="147"/>
      <c r="I15" s="45"/>
      <c r="J15" s="46">
        <v>2</v>
      </c>
      <c r="K15" s="46" t="s">
        <v>288</v>
      </c>
      <c r="L15" s="46">
        <v>5</v>
      </c>
      <c r="M15" s="46">
        <f t="shared" si="0"/>
        <v>10</v>
      </c>
      <c r="N15" s="47"/>
      <c r="O15" s="68"/>
      <c r="P15" s="213"/>
      <c r="Q15" s="47"/>
      <c r="R15" s="194"/>
    </row>
    <row r="16" ht="48" customHeight="1" spans="1:18">
      <c r="A16" s="143">
        <v>9</v>
      </c>
      <c r="B16" s="145"/>
      <c r="C16" s="145"/>
      <c r="D16" s="24" t="s">
        <v>289</v>
      </c>
      <c r="E16" s="24"/>
      <c r="F16" s="45"/>
      <c r="G16" s="45"/>
      <c r="H16" s="147"/>
      <c r="I16" s="45"/>
      <c r="J16" s="46">
        <v>1</v>
      </c>
      <c r="K16" s="46" t="s">
        <v>196</v>
      </c>
      <c r="L16" s="46">
        <v>8</v>
      </c>
      <c r="M16" s="46">
        <f t="shared" si="0"/>
        <v>8</v>
      </c>
      <c r="N16" s="47"/>
      <c r="O16" s="68"/>
      <c r="P16" s="213"/>
      <c r="Q16" s="47"/>
      <c r="R16" s="194"/>
    </row>
    <row r="17" ht="48" customHeight="1" spans="1:18">
      <c r="A17" s="143">
        <v>10</v>
      </c>
      <c r="B17" s="145"/>
      <c r="C17" s="145"/>
      <c r="D17" s="24" t="s">
        <v>290</v>
      </c>
      <c r="E17" s="24"/>
      <c r="F17" s="45"/>
      <c r="G17" s="45"/>
      <c r="H17" s="147"/>
      <c r="I17" s="45"/>
      <c r="J17" s="46">
        <v>4</v>
      </c>
      <c r="K17" s="46" t="s">
        <v>50</v>
      </c>
      <c r="L17" s="46">
        <v>10</v>
      </c>
      <c r="M17" s="46">
        <f t="shared" si="0"/>
        <v>40</v>
      </c>
      <c r="N17" s="47"/>
      <c r="O17" s="68"/>
      <c r="P17" s="213"/>
      <c r="Q17" s="47"/>
      <c r="R17" s="194"/>
    </row>
    <row r="18" ht="48" customHeight="1" spans="1:18">
      <c r="A18" s="143">
        <v>11</v>
      </c>
      <c r="B18" s="145"/>
      <c r="C18" s="145"/>
      <c r="D18" s="24" t="s">
        <v>291</v>
      </c>
      <c r="E18" s="24"/>
      <c r="F18" s="45"/>
      <c r="G18" s="45"/>
      <c r="H18" s="147"/>
      <c r="I18" s="45"/>
      <c r="J18" s="46">
        <v>2</v>
      </c>
      <c r="K18" s="46" t="s">
        <v>50</v>
      </c>
      <c r="L18" s="46">
        <v>85</v>
      </c>
      <c r="M18" s="46">
        <f t="shared" si="0"/>
        <v>170</v>
      </c>
      <c r="N18" s="47"/>
      <c r="O18" s="68"/>
      <c r="P18" s="213"/>
      <c r="Q18" s="47"/>
      <c r="R18" s="194"/>
    </row>
    <row r="19" ht="48" customHeight="1" spans="1:18">
      <c r="A19" s="143">
        <v>12</v>
      </c>
      <c r="B19" s="145"/>
      <c r="C19" s="145"/>
      <c r="D19" s="24" t="s">
        <v>292</v>
      </c>
      <c r="E19" s="24"/>
      <c r="F19" s="45"/>
      <c r="G19" s="45"/>
      <c r="H19" s="147"/>
      <c r="I19" s="45"/>
      <c r="J19" s="46">
        <v>1</v>
      </c>
      <c r="K19" s="46" t="s">
        <v>50</v>
      </c>
      <c r="L19" s="46">
        <v>180</v>
      </c>
      <c r="M19" s="46">
        <f t="shared" si="0"/>
        <v>180</v>
      </c>
      <c r="N19" s="47"/>
      <c r="O19" s="68"/>
      <c r="P19" s="213"/>
      <c r="Q19" s="47"/>
      <c r="R19" s="194"/>
    </row>
    <row r="20" ht="48" customHeight="1" spans="1:18">
      <c r="A20" s="143">
        <v>13</v>
      </c>
      <c r="B20" s="145"/>
      <c r="C20" s="145"/>
      <c r="D20" s="24" t="s">
        <v>293</v>
      </c>
      <c r="E20" s="24"/>
      <c r="F20" s="45"/>
      <c r="G20" s="45"/>
      <c r="H20" s="147"/>
      <c r="I20" s="45"/>
      <c r="J20" s="46">
        <v>1</v>
      </c>
      <c r="K20" s="46" t="s">
        <v>226</v>
      </c>
      <c r="L20" s="46">
        <v>67.5</v>
      </c>
      <c r="M20" s="46">
        <f t="shared" si="0"/>
        <v>67.5</v>
      </c>
      <c r="N20" s="47"/>
      <c r="O20" s="68"/>
      <c r="P20" s="213"/>
      <c r="Q20" s="47"/>
      <c r="R20" s="194"/>
    </row>
    <row r="21" ht="48" customHeight="1" spans="1:18">
      <c r="A21" s="143">
        <v>14</v>
      </c>
      <c r="B21" s="145"/>
      <c r="C21" s="145"/>
      <c r="D21" s="24" t="s">
        <v>294</v>
      </c>
      <c r="E21" s="24"/>
      <c r="F21" s="45"/>
      <c r="G21" s="45"/>
      <c r="H21" s="147"/>
      <c r="I21" s="45"/>
      <c r="J21" s="46">
        <v>6</v>
      </c>
      <c r="K21" s="46" t="s">
        <v>211</v>
      </c>
      <c r="L21" s="46">
        <v>20</v>
      </c>
      <c r="M21" s="46">
        <f t="shared" si="0"/>
        <v>120</v>
      </c>
      <c r="N21" s="47"/>
      <c r="O21" s="68"/>
      <c r="P21" s="213"/>
      <c r="Q21" s="47"/>
      <c r="R21" s="194"/>
    </row>
    <row r="22" ht="48" customHeight="1" spans="1:18">
      <c r="A22" s="143">
        <v>15</v>
      </c>
      <c r="B22" s="145"/>
      <c r="C22" s="145"/>
      <c r="D22" s="24" t="s">
        <v>295</v>
      </c>
      <c r="E22" s="24"/>
      <c r="F22" s="45"/>
      <c r="G22" s="45"/>
      <c r="H22" s="147"/>
      <c r="I22" s="45"/>
      <c r="J22" s="46">
        <v>18</v>
      </c>
      <c r="K22" s="46" t="s">
        <v>50</v>
      </c>
      <c r="L22" s="46">
        <v>6</v>
      </c>
      <c r="M22" s="46">
        <f t="shared" si="0"/>
        <v>108</v>
      </c>
      <c r="N22" s="47"/>
      <c r="O22" s="68"/>
      <c r="P22" s="213"/>
      <c r="Q22" s="47"/>
      <c r="R22" s="194"/>
    </row>
    <row r="23" ht="48" customHeight="1" spans="1:18">
      <c r="A23" s="143">
        <v>16</v>
      </c>
      <c r="B23" s="145"/>
      <c r="C23" s="145"/>
      <c r="D23" s="24" t="s">
        <v>296</v>
      </c>
      <c r="E23" s="24"/>
      <c r="F23" s="45"/>
      <c r="G23" s="45"/>
      <c r="H23" s="147"/>
      <c r="I23" s="45"/>
      <c r="J23" s="46">
        <v>10</v>
      </c>
      <c r="K23" s="46" t="s">
        <v>50</v>
      </c>
      <c r="L23" s="46">
        <v>5</v>
      </c>
      <c r="M23" s="46">
        <f t="shared" si="0"/>
        <v>50</v>
      </c>
      <c r="N23" s="47"/>
      <c r="O23" s="68"/>
      <c r="P23" s="213"/>
      <c r="Q23" s="47"/>
      <c r="R23" s="194"/>
    </row>
    <row r="24" ht="48" customHeight="1" spans="1:18">
      <c r="A24" s="143">
        <v>17</v>
      </c>
      <c r="B24" s="145"/>
      <c r="C24" s="145"/>
      <c r="D24" s="24" t="s">
        <v>297</v>
      </c>
      <c r="E24" s="24"/>
      <c r="F24" s="45"/>
      <c r="G24" s="45"/>
      <c r="H24" s="147"/>
      <c r="I24" s="45"/>
      <c r="J24" s="46">
        <v>2</v>
      </c>
      <c r="K24" s="46" t="s">
        <v>50</v>
      </c>
      <c r="L24" s="46">
        <v>4.5</v>
      </c>
      <c r="M24" s="46">
        <f t="shared" si="0"/>
        <v>9</v>
      </c>
      <c r="N24" s="47"/>
      <c r="O24" s="68"/>
      <c r="P24" s="213"/>
      <c r="Q24" s="47"/>
      <c r="R24" s="194"/>
    </row>
    <row r="25" ht="48" customHeight="1" spans="1:18">
      <c r="A25" s="143">
        <v>18</v>
      </c>
      <c r="B25" s="145"/>
      <c r="C25" s="145"/>
      <c r="D25" s="24" t="s">
        <v>298</v>
      </c>
      <c r="E25" s="24"/>
      <c r="F25" s="45"/>
      <c r="G25" s="45"/>
      <c r="H25" s="147"/>
      <c r="I25" s="45"/>
      <c r="J25" s="46">
        <v>10</v>
      </c>
      <c r="K25" s="46" t="s">
        <v>299</v>
      </c>
      <c r="L25" s="46">
        <v>8.7</v>
      </c>
      <c r="M25" s="46">
        <f t="shared" si="0"/>
        <v>87</v>
      </c>
      <c r="N25" s="47"/>
      <c r="O25" s="68"/>
      <c r="P25" s="213"/>
      <c r="Q25" s="47"/>
      <c r="R25" s="194"/>
    </row>
    <row r="26" customFormat="1" ht="38" customHeight="1" spans="1:18">
      <c r="A26" s="149" t="s">
        <v>37</v>
      </c>
      <c r="B26" s="150"/>
      <c r="C26" s="150"/>
      <c r="D26" s="150"/>
      <c r="E26" s="151"/>
      <c r="F26" s="215"/>
      <c r="G26" s="215"/>
      <c r="H26" s="215"/>
      <c r="I26" s="215"/>
      <c r="J26" s="46">
        <f>SUM(J8:J25)</f>
        <v>88</v>
      </c>
      <c r="K26" s="170"/>
      <c r="L26" s="170"/>
      <c r="M26" s="46">
        <f>SUM(M8:M25)</f>
        <v>1155.5</v>
      </c>
      <c r="N26" s="47"/>
      <c r="O26" s="68"/>
      <c r="P26" s="171"/>
      <c r="Q26" s="47"/>
      <c r="R26" s="179"/>
    </row>
    <row r="27" s="121" customFormat="1" ht="52.35" spans="1:18">
      <c r="A27" s="154" t="s">
        <v>18</v>
      </c>
      <c r="B27" s="155" t="s">
        <v>38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80"/>
    </row>
    <row r="28" s="122" customFormat="1" customHeight="1" spans="1:18">
      <c r="A28" s="156" t="s">
        <v>39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</row>
    <row r="29" ht="36" customHeight="1" spans="1:18">
      <c r="A29" s="143">
        <v>1</v>
      </c>
      <c r="B29" s="145"/>
      <c r="C29" s="145"/>
      <c r="D29" s="24" t="s">
        <v>300</v>
      </c>
      <c r="E29" s="24"/>
      <c r="F29" s="45"/>
      <c r="G29" s="45"/>
      <c r="H29" s="147"/>
      <c r="I29" s="45"/>
      <c r="J29" s="46">
        <v>1</v>
      </c>
      <c r="K29" s="46" t="s">
        <v>196</v>
      </c>
      <c r="L29" s="46">
        <v>20</v>
      </c>
      <c r="M29" s="46">
        <f t="shared" ref="M29:M52" si="1">J29*L29</f>
        <v>20</v>
      </c>
      <c r="N29" s="47"/>
      <c r="O29" s="68"/>
      <c r="P29" s="213"/>
      <c r="Q29" s="47"/>
      <c r="R29" s="194"/>
    </row>
    <row r="30" ht="48" customHeight="1" spans="1:18">
      <c r="A30" s="143">
        <v>2</v>
      </c>
      <c r="B30" s="145"/>
      <c r="C30" s="145"/>
      <c r="D30" s="24" t="s">
        <v>301</v>
      </c>
      <c r="E30" s="24"/>
      <c r="F30" s="45"/>
      <c r="G30" s="45"/>
      <c r="H30" s="147"/>
      <c r="I30" s="45"/>
      <c r="J30" s="46">
        <v>2</v>
      </c>
      <c r="K30" s="46" t="s">
        <v>50</v>
      </c>
      <c r="L30" s="46">
        <v>60</v>
      </c>
      <c r="M30" s="46">
        <f t="shared" si="1"/>
        <v>120</v>
      </c>
      <c r="N30" s="47"/>
      <c r="O30" s="68"/>
      <c r="P30" s="213"/>
      <c r="Q30" s="47"/>
      <c r="R30" s="194"/>
    </row>
    <row r="31" ht="48" customHeight="1" spans="1:18">
      <c r="A31" s="143">
        <v>3</v>
      </c>
      <c r="B31" s="145"/>
      <c r="C31" s="145"/>
      <c r="D31" s="24" t="s">
        <v>302</v>
      </c>
      <c r="E31" s="24"/>
      <c r="F31" s="45"/>
      <c r="G31" s="45"/>
      <c r="H31" s="147"/>
      <c r="I31" s="45"/>
      <c r="J31" s="46">
        <v>2</v>
      </c>
      <c r="K31" s="46" t="s">
        <v>50</v>
      </c>
      <c r="L31" s="46">
        <v>70</v>
      </c>
      <c r="M31" s="46">
        <f t="shared" si="1"/>
        <v>140</v>
      </c>
      <c r="N31" s="47"/>
      <c r="O31" s="68"/>
      <c r="P31" s="213"/>
      <c r="Q31" s="47"/>
      <c r="R31" s="194"/>
    </row>
    <row r="32" ht="48" customHeight="1" spans="1:18">
      <c r="A32" s="143">
        <v>4</v>
      </c>
      <c r="B32" s="145"/>
      <c r="C32" s="145"/>
      <c r="D32" s="24" t="s">
        <v>303</v>
      </c>
      <c r="E32" s="24"/>
      <c r="F32" s="45"/>
      <c r="G32" s="45"/>
      <c r="H32" s="147"/>
      <c r="I32" s="45"/>
      <c r="J32" s="46">
        <v>2</v>
      </c>
      <c r="K32" s="46" t="s">
        <v>288</v>
      </c>
      <c r="L32" s="46">
        <v>2</v>
      </c>
      <c r="M32" s="46">
        <f t="shared" si="1"/>
        <v>4</v>
      </c>
      <c r="N32" s="47"/>
      <c r="O32" s="68"/>
      <c r="P32" s="213"/>
      <c r="Q32" s="47"/>
      <c r="R32" s="194"/>
    </row>
    <row r="33" ht="48" customHeight="1" spans="1:18">
      <c r="A33" s="143">
        <v>5</v>
      </c>
      <c r="B33" s="145"/>
      <c r="C33" s="145"/>
      <c r="D33" s="24" t="s">
        <v>298</v>
      </c>
      <c r="E33" s="24"/>
      <c r="F33" s="45"/>
      <c r="G33" s="45"/>
      <c r="H33" s="147"/>
      <c r="I33" s="45"/>
      <c r="J33" s="46">
        <v>20</v>
      </c>
      <c r="K33" s="46" t="s">
        <v>299</v>
      </c>
      <c r="L33" s="46">
        <v>8.8</v>
      </c>
      <c r="M33" s="46">
        <f t="shared" si="1"/>
        <v>176</v>
      </c>
      <c r="N33" s="47"/>
      <c r="O33" s="68"/>
      <c r="P33" s="213"/>
      <c r="Q33" s="47"/>
      <c r="R33" s="194"/>
    </row>
    <row r="34" ht="45" customHeight="1" spans="1:18">
      <c r="A34" s="143">
        <v>6</v>
      </c>
      <c r="B34" s="145"/>
      <c r="C34" s="145"/>
      <c r="D34" s="24" t="s">
        <v>304</v>
      </c>
      <c r="E34" s="24"/>
      <c r="F34" s="45"/>
      <c r="G34" s="45"/>
      <c r="H34" s="147"/>
      <c r="I34" s="45"/>
      <c r="J34" s="46">
        <v>1</v>
      </c>
      <c r="K34" s="46" t="s">
        <v>50</v>
      </c>
      <c r="L34" s="46">
        <v>15</v>
      </c>
      <c r="M34" s="46">
        <f t="shared" si="1"/>
        <v>15</v>
      </c>
      <c r="N34" s="47"/>
      <c r="O34" s="68"/>
      <c r="P34" s="213"/>
      <c r="Q34" s="47"/>
      <c r="R34" s="194"/>
    </row>
    <row r="35" ht="43" customHeight="1" spans="1:18">
      <c r="A35" s="143">
        <v>7</v>
      </c>
      <c r="B35" s="145"/>
      <c r="C35" s="145"/>
      <c r="D35" s="24" t="s">
        <v>305</v>
      </c>
      <c r="E35" s="24"/>
      <c r="F35" s="45"/>
      <c r="G35" s="45"/>
      <c r="H35" s="147"/>
      <c r="I35" s="45"/>
      <c r="J35" s="46">
        <v>1</v>
      </c>
      <c r="K35" s="46" t="s">
        <v>50</v>
      </c>
      <c r="L35" s="46">
        <v>5</v>
      </c>
      <c r="M35" s="46">
        <f t="shared" si="1"/>
        <v>5</v>
      </c>
      <c r="N35" s="47"/>
      <c r="O35" s="68"/>
      <c r="P35" s="213"/>
      <c r="Q35" s="47"/>
      <c r="R35" s="194"/>
    </row>
    <row r="36" ht="48" customHeight="1" spans="1:18">
      <c r="A36" s="143">
        <v>8</v>
      </c>
      <c r="B36" s="145"/>
      <c r="C36" s="145"/>
      <c r="D36" s="24" t="s">
        <v>306</v>
      </c>
      <c r="E36" s="24"/>
      <c r="F36" s="45"/>
      <c r="G36" s="45"/>
      <c r="H36" s="147"/>
      <c r="I36" s="45"/>
      <c r="J36" s="46">
        <v>1</v>
      </c>
      <c r="K36" s="46" t="s">
        <v>196</v>
      </c>
      <c r="L36" s="46">
        <v>4</v>
      </c>
      <c r="M36" s="46">
        <f t="shared" si="1"/>
        <v>4</v>
      </c>
      <c r="N36" s="47"/>
      <c r="O36" s="68"/>
      <c r="P36" s="213"/>
      <c r="Q36" s="47"/>
      <c r="R36" s="194"/>
    </row>
    <row r="37" ht="48" customHeight="1" spans="1:18">
      <c r="A37" s="143">
        <v>9</v>
      </c>
      <c r="B37" s="145"/>
      <c r="C37" s="145"/>
      <c r="D37" s="24" t="s">
        <v>307</v>
      </c>
      <c r="E37" s="24"/>
      <c r="F37" s="45"/>
      <c r="G37" s="45"/>
      <c r="H37" s="147"/>
      <c r="I37" s="45"/>
      <c r="J37" s="46">
        <v>1</v>
      </c>
      <c r="K37" s="46" t="s">
        <v>69</v>
      </c>
      <c r="L37" s="46">
        <v>15</v>
      </c>
      <c r="M37" s="46">
        <f t="shared" si="1"/>
        <v>15</v>
      </c>
      <c r="N37" s="47"/>
      <c r="O37" s="68"/>
      <c r="P37" s="213"/>
      <c r="Q37" s="47"/>
      <c r="R37" s="194"/>
    </row>
    <row r="38" ht="48" customHeight="1" spans="1:18">
      <c r="A38" s="143">
        <v>10</v>
      </c>
      <c r="B38" s="145"/>
      <c r="C38" s="145"/>
      <c r="D38" s="24" t="s">
        <v>308</v>
      </c>
      <c r="E38" s="24"/>
      <c r="F38" s="45"/>
      <c r="G38" s="45"/>
      <c r="H38" s="147"/>
      <c r="I38" s="45"/>
      <c r="J38" s="46">
        <v>1</v>
      </c>
      <c r="K38" s="46" t="s">
        <v>195</v>
      </c>
      <c r="L38" s="46">
        <v>12</v>
      </c>
      <c r="M38" s="46">
        <f t="shared" si="1"/>
        <v>12</v>
      </c>
      <c r="N38" s="47"/>
      <c r="O38" s="68"/>
      <c r="P38" s="213"/>
      <c r="Q38" s="47"/>
      <c r="R38" s="194"/>
    </row>
    <row r="39" ht="42" customHeight="1" spans="1:18">
      <c r="A39" s="143">
        <v>11</v>
      </c>
      <c r="B39" s="145"/>
      <c r="C39" s="145"/>
      <c r="D39" s="24" t="s">
        <v>309</v>
      </c>
      <c r="E39" s="24"/>
      <c r="F39" s="45"/>
      <c r="G39" s="45"/>
      <c r="H39" s="147"/>
      <c r="I39" s="45"/>
      <c r="J39" s="46">
        <v>3</v>
      </c>
      <c r="K39" s="46" t="s">
        <v>195</v>
      </c>
      <c r="L39" s="46">
        <v>32</v>
      </c>
      <c r="M39" s="46">
        <f t="shared" si="1"/>
        <v>96</v>
      </c>
      <c r="N39" s="47"/>
      <c r="O39" s="68"/>
      <c r="P39" s="213"/>
      <c r="Q39" s="47"/>
      <c r="R39" s="194"/>
    </row>
    <row r="40" ht="48" customHeight="1" spans="1:18">
      <c r="A40" s="143">
        <v>12</v>
      </c>
      <c r="B40" s="145"/>
      <c r="C40" s="145"/>
      <c r="D40" s="24" t="s">
        <v>310</v>
      </c>
      <c r="E40" s="24"/>
      <c r="F40" s="45"/>
      <c r="G40" s="45"/>
      <c r="H40" s="147"/>
      <c r="I40" s="45"/>
      <c r="J40" s="46">
        <v>20</v>
      </c>
      <c r="K40" s="46" t="s">
        <v>299</v>
      </c>
      <c r="L40" s="46">
        <v>3</v>
      </c>
      <c r="M40" s="46">
        <f t="shared" si="1"/>
        <v>60</v>
      </c>
      <c r="N40" s="47"/>
      <c r="O40" s="68"/>
      <c r="P40" s="213"/>
      <c r="Q40" s="47"/>
      <c r="R40" s="194"/>
    </row>
    <row r="41" ht="48" customHeight="1" spans="1:18">
      <c r="A41" s="143">
        <v>13</v>
      </c>
      <c r="B41" s="145"/>
      <c r="C41" s="145"/>
      <c r="D41" s="24" t="s">
        <v>311</v>
      </c>
      <c r="E41" s="24"/>
      <c r="F41" s="45"/>
      <c r="G41" s="45"/>
      <c r="H41" s="147"/>
      <c r="I41" s="45"/>
      <c r="J41" s="46">
        <v>5</v>
      </c>
      <c r="K41" s="46" t="s">
        <v>312</v>
      </c>
      <c r="L41" s="46">
        <v>8</v>
      </c>
      <c r="M41" s="46">
        <f t="shared" si="1"/>
        <v>40</v>
      </c>
      <c r="N41" s="47"/>
      <c r="O41" s="68"/>
      <c r="P41" s="213"/>
      <c r="Q41" s="47"/>
      <c r="R41" s="194"/>
    </row>
    <row r="42" ht="41" customHeight="1" spans="1:18">
      <c r="A42" s="143">
        <v>14</v>
      </c>
      <c r="B42" s="145"/>
      <c r="C42" s="145"/>
      <c r="D42" s="24" t="s">
        <v>313</v>
      </c>
      <c r="E42" s="24"/>
      <c r="F42" s="45"/>
      <c r="G42" s="45"/>
      <c r="H42" s="147"/>
      <c r="I42" s="45"/>
      <c r="J42" s="46">
        <v>2</v>
      </c>
      <c r="K42" s="46" t="s">
        <v>314</v>
      </c>
      <c r="L42" s="46">
        <v>6</v>
      </c>
      <c r="M42" s="46">
        <f t="shared" si="1"/>
        <v>12</v>
      </c>
      <c r="N42" s="47"/>
      <c r="O42" s="68"/>
      <c r="P42" s="213"/>
      <c r="Q42" s="47"/>
      <c r="R42" s="194"/>
    </row>
    <row r="43" ht="48" customHeight="1" spans="1:18">
      <c r="A43" s="143">
        <v>15</v>
      </c>
      <c r="B43" s="145"/>
      <c r="C43" s="145"/>
      <c r="D43" s="24" t="s">
        <v>315</v>
      </c>
      <c r="E43" s="24"/>
      <c r="F43" s="45"/>
      <c r="G43" s="45"/>
      <c r="H43" s="147"/>
      <c r="I43" s="45"/>
      <c r="J43" s="46">
        <v>50</v>
      </c>
      <c r="K43" s="46" t="s">
        <v>288</v>
      </c>
      <c r="L43" s="46">
        <v>4</v>
      </c>
      <c r="M43" s="46">
        <f t="shared" si="1"/>
        <v>200</v>
      </c>
      <c r="N43" s="47"/>
      <c r="O43" s="68"/>
      <c r="P43" s="213"/>
      <c r="Q43" s="47"/>
      <c r="R43" s="194"/>
    </row>
    <row r="44" ht="48" customHeight="1" spans="1:18">
      <c r="A44" s="143">
        <v>16</v>
      </c>
      <c r="B44" s="145"/>
      <c r="C44" s="145"/>
      <c r="D44" s="24" t="s">
        <v>316</v>
      </c>
      <c r="E44" s="24"/>
      <c r="F44" s="45"/>
      <c r="G44" s="45"/>
      <c r="H44" s="147"/>
      <c r="I44" s="45"/>
      <c r="J44" s="46">
        <v>6</v>
      </c>
      <c r="K44" s="46" t="s">
        <v>50</v>
      </c>
      <c r="L44" s="46">
        <v>12</v>
      </c>
      <c r="M44" s="46">
        <f t="shared" si="1"/>
        <v>72</v>
      </c>
      <c r="N44" s="47"/>
      <c r="O44" s="68"/>
      <c r="P44" s="213"/>
      <c r="Q44" s="47"/>
      <c r="R44" s="194"/>
    </row>
    <row r="45" ht="42" customHeight="1" spans="1:18">
      <c r="A45" s="143">
        <v>17</v>
      </c>
      <c r="B45" s="145"/>
      <c r="C45" s="145"/>
      <c r="D45" s="24" t="s">
        <v>317</v>
      </c>
      <c r="E45" s="24"/>
      <c r="F45" s="45"/>
      <c r="G45" s="45"/>
      <c r="H45" s="147"/>
      <c r="I45" s="45"/>
      <c r="J45" s="46">
        <v>3</v>
      </c>
      <c r="K45" s="46" t="s">
        <v>50</v>
      </c>
      <c r="L45" s="46">
        <v>40</v>
      </c>
      <c r="M45" s="46">
        <f t="shared" si="1"/>
        <v>120</v>
      </c>
      <c r="N45" s="47"/>
      <c r="O45" s="68"/>
      <c r="P45" s="213"/>
      <c r="Q45" s="47"/>
      <c r="R45" s="194"/>
    </row>
    <row r="46" ht="48" customHeight="1" spans="1:18">
      <c r="A46" s="143">
        <v>18</v>
      </c>
      <c r="B46" s="145"/>
      <c r="C46" s="145"/>
      <c r="D46" s="24" t="s">
        <v>318</v>
      </c>
      <c r="E46" s="24"/>
      <c r="F46" s="45"/>
      <c r="G46" s="45"/>
      <c r="H46" s="147"/>
      <c r="I46" s="45"/>
      <c r="J46" s="46">
        <v>1</v>
      </c>
      <c r="K46" s="46" t="s">
        <v>319</v>
      </c>
      <c r="L46" s="46">
        <v>890</v>
      </c>
      <c r="M46" s="46">
        <f t="shared" si="1"/>
        <v>890</v>
      </c>
      <c r="N46" s="47"/>
      <c r="O46" s="68"/>
      <c r="P46" s="213"/>
      <c r="Q46" s="47"/>
      <c r="R46" s="194"/>
    </row>
    <row r="47" ht="48" customHeight="1" spans="1:18">
      <c r="A47" s="143">
        <v>19</v>
      </c>
      <c r="B47" s="145"/>
      <c r="C47" s="145"/>
      <c r="D47" s="24" t="s">
        <v>320</v>
      </c>
      <c r="E47" s="24"/>
      <c r="F47" s="45"/>
      <c r="G47" s="45"/>
      <c r="H47" s="147"/>
      <c r="I47" s="45"/>
      <c r="J47" s="46">
        <v>21</v>
      </c>
      <c r="K47" s="46" t="s">
        <v>299</v>
      </c>
      <c r="L47" s="46">
        <v>16</v>
      </c>
      <c r="M47" s="46">
        <f t="shared" si="1"/>
        <v>336</v>
      </c>
      <c r="N47" s="47"/>
      <c r="O47" s="68"/>
      <c r="P47" s="213"/>
      <c r="Q47" s="47"/>
      <c r="R47" s="194"/>
    </row>
    <row r="48" customFormat="1" ht="48" customHeight="1" spans="1:18">
      <c r="A48" s="143">
        <v>20</v>
      </c>
      <c r="B48" s="145"/>
      <c r="C48" s="145"/>
      <c r="D48" s="24" t="s">
        <v>295</v>
      </c>
      <c r="E48" s="24"/>
      <c r="F48" s="45"/>
      <c r="G48" s="45"/>
      <c r="H48" s="147"/>
      <c r="I48" s="45"/>
      <c r="J48" s="46">
        <v>6</v>
      </c>
      <c r="K48" s="46" t="s">
        <v>50</v>
      </c>
      <c r="L48" s="46">
        <v>6</v>
      </c>
      <c r="M48" s="46">
        <f t="shared" si="1"/>
        <v>36</v>
      </c>
      <c r="N48" s="47"/>
      <c r="O48" s="68"/>
      <c r="P48" s="213"/>
      <c r="Q48" s="47"/>
      <c r="R48" s="194"/>
    </row>
    <row r="49" customFormat="1" ht="31" customHeight="1" spans="1:18">
      <c r="A49" s="149" t="s">
        <v>37</v>
      </c>
      <c r="B49" s="150"/>
      <c r="C49" s="150"/>
      <c r="D49" s="150"/>
      <c r="E49" s="151"/>
      <c r="F49" s="215"/>
      <c r="G49" s="215"/>
      <c r="H49" s="215"/>
      <c r="I49" s="215"/>
      <c r="J49" s="46">
        <f>SUM(J29:J48)</f>
        <v>149</v>
      </c>
      <c r="K49" s="170"/>
      <c r="L49" s="170"/>
      <c r="M49" s="46">
        <f>SUM(M29:M48)</f>
        <v>2373</v>
      </c>
      <c r="N49" s="47"/>
      <c r="O49" s="68"/>
      <c r="P49" s="171"/>
      <c r="Q49" s="47"/>
      <c r="R49" s="179"/>
    </row>
    <row r="50" s="121" customFormat="1" ht="52.35" spans="1:18">
      <c r="A50" s="154" t="s">
        <v>18</v>
      </c>
      <c r="B50" s="155" t="s">
        <v>38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80"/>
    </row>
    <row r="51" s="122" customFormat="1" customHeight="1" spans="1:18">
      <c r="A51" s="156" t="s">
        <v>39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</row>
    <row r="52" ht="48" customHeight="1" spans="1:18">
      <c r="A52" s="143">
        <v>1</v>
      </c>
      <c r="B52" s="145"/>
      <c r="C52" s="145"/>
      <c r="D52" s="24" t="s">
        <v>296</v>
      </c>
      <c r="E52" s="24"/>
      <c r="F52" s="45"/>
      <c r="G52" s="45"/>
      <c r="H52" s="147"/>
      <c r="I52" s="45"/>
      <c r="J52" s="46">
        <v>6</v>
      </c>
      <c r="K52" s="46" t="s">
        <v>50</v>
      </c>
      <c r="L52" s="46">
        <v>5</v>
      </c>
      <c r="M52" s="46">
        <f>J52*L52</f>
        <v>30</v>
      </c>
      <c r="N52" s="47"/>
      <c r="O52" s="68"/>
      <c r="P52" s="213"/>
      <c r="Q52" s="47"/>
      <c r="R52" s="194"/>
    </row>
    <row r="53" ht="48" customHeight="1" spans="1:18">
      <c r="A53" s="143">
        <v>2</v>
      </c>
      <c r="B53" s="145"/>
      <c r="C53" s="145"/>
      <c r="D53" s="24" t="s">
        <v>321</v>
      </c>
      <c r="E53" s="24"/>
      <c r="F53" s="45"/>
      <c r="G53" s="45"/>
      <c r="H53" s="147"/>
      <c r="I53" s="45"/>
      <c r="J53" s="46">
        <v>2</v>
      </c>
      <c r="K53" s="46" t="s">
        <v>50</v>
      </c>
      <c r="L53" s="46">
        <v>14.5</v>
      </c>
      <c r="M53" s="46">
        <f>J53*L53</f>
        <v>29</v>
      </c>
      <c r="N53" s="47"/>
      <c r="O53" s="68"/>
      <c r="P53" s="213"/>
      <c r="Q53" s="47"/>
      <c r="R53" s="194"/>
    </row>
    <row r="54" ht="48" customHeight="1" spans="1:18">
      <c r="A54" s="143">
        <v>3</v>
      </c>
      <c r="B54" s="145"/>
      <c r="C54" s="145"/>
      <c r="D54" s="24" t="s">
        <v>322</v>
      </c>
      <c r="E54" s="24"/>
      <c r="F54" s="45"/>
      <c r="G54" s="45"/>
      <c r="H54" s="147"/>
      <c r="I54" s="45"/>
      <c r="J54" s="46">
        <v>20</v>
      </c>
      <c r="K54" s="46" t="s">
        <v>50</v>
      </c>
      <c r="L54" s="46">
        <v>0.6</v>
      </c>
      <c r="M54" s="46">
        <f>J54*L54</f>
        <v>12</v>
      </c>
      <c r="N54" s="47"/>
      <c r="O54" s="68"/>
      <c r="P54" s="213"/>
      <c r="Q54" s="47"/>
      <c r="R54" s="194"/>
    </row>
    <row r="55" ht="48" customHeight="1" spans="1:18">
      <c r="A55" s="143">
        <v>4</v>
      </c>
      <c r="B55" s="145"/>
      <c r="C55" s="145"/>
      <c r="D55" s="24" t="s">
        <v>297</v>
      </c>
      <c r="E55" s="24"/>
      <c r="F55" s="45"/>
      <c r="G55" s="45"/>
      <c r="H55" s="147"/>
      <c r="I55" s="45"/>
      <c r="J55" s="46">
        <v>5</v>
      </c>
      <c r="K55" s="46" t="s">
        <v>50</v>
      </c>
      <c r="L55" s="46">
        <v>4.5</v>
      </c>
      <c r="M55" s="46">
        <f>J55*L55</f>
        <v>22.5</v>
      </c>
      <c r="N55" s="47"/>
      <c r="O55" s="68"/>
      <c r="P55" s="213"/>
      <c r="Q55" s="47"/>
      <c r="R55" s="194"/>
    </row>
    <row r="56" ht="48" customHeight="1" spans="1:18">
      <c r="A56" s="143">
        <v>5</v>
      </c>
      <c r="B56" s="145"/>
      <c r="C56" s="145"/>
      <c r="D56" s="24" t="s">
        <v>323</v>
      </c>
      <c r="E56" s="24"/>
      <c r="F56" s="45"/>
      <c r="G56" s="45"/>
      <c r="H56" s="147"/>
      <c r="I56" s="45"/>
      <c r="J56" s="46">
        <v>5</v>
      </c>
      <c r="K56" s="46" t="s">
        <v>50</v>
      </c>
      <c r="L56" s="46">
        <v>6.5</v>
      </c>
      <c r="M56" s="46">
        <f>J56*L56</f>
        <v>32.5</v>
      </c>
      <c r="N56" s="47"/>
      <c r="O56" s="68"/>
      <c r="P56" s="213"/>
      <c r="Q56" s="47"/>
      <c r="R56" s="194"/>
    </row>
    <row r="57" ht="48" customHeight="1" spans="1:18">
      <c r="A57" s="143">
        <v>6</v>
      </c>
      <c r="B57" s="145"/>
      <c r="C57" s="145"/>
      <c r="D57" s="24" t="s">
        <v>324</v>
      </c>
      <c r="E57" s="24"/>
      <c r="F57" s="45"/>
      <c r="G57" s="45"/>
      <c r="H57" s="147"/>
      <c r="I57" s="45"/>
      <c r="J57" s="46">
        <v>4</v>
      </c>
      <c r="K57" s="46" t="s">
        <v>50</v>
      </c>
      <c r="L57" s="46">
        <v>2</v>
      </c>
      <c r="M57" s="46">
        <f t="shared" ref="M57:M81" si="2">J57*L57</f>
        <v>8</v>
      </c>
      <c r="N57" s="47"/>
      <c r="O57" s="68"/>
      <c r="P57" s="213"/>
      <c r="Q57" s="47"/>
      <c r="R57" s="194"/>
    </row>
    <row r="58" ht="48" customHeight="1" spans="1:18">
      <c r="A58" s="143">
        <v>7</v>
      </c>
      <c r="B58" s="145"/>
      <c r="C58" s="145"/>
      <c r="D58" s="24" t="s">
        <v>325</v>
      </c>
      <c r="E58" s="24"/>
      <c r="F58" s="45"/>
      <c r="G58" s="45"/>
      <c r="H58" s="147"/>
      <c r="I58" s="45"/>
      <c r="J58" s="46">
        <v>2</v>
      </c>
      <c r="K58" s="46" t="s">
        <v>50</v>
      </c>
      <c r="L58" s="46">
        <v>2.5</v>
      </c>
      <c r="M58" s="46">
        <f t="shared" si="2"/>
        <v>5</v>
      </c>
      <c r="N58" s="47"/>
      <c r="O58" s="68"/>
      <c r="P58" s="213"/>
      <c r="Q58" s="47"/>
      <c r="R58" s="194"/>
    </row>
    <row r="59" ht="48" customHeight="1" spans="1:18">
      <c r="A59" s="143">
        <v>8</v>
      </c>
      <c r="B59" s="145"/>
      <c r="C59" s="145"/>
      <c r="D59" s="24" t="s">
        <v>326</v>
      </c>
      <c r="E59" s="24"/>
      <c r="F59" s="45"/>
      <c r="G59" s="45"/>
      <c r="H59" s="147"/>
      <c r="I59" s="45"/>
      <c r="J59" s="46">
        <v>5</v>
      </c>
      <c r="K59" s="46" t="s">
        <v>50</v>
      </c>
      <c r="L59" s="46">
        <v>2</v>
      </c>
      <c r="M59" s="46">
        <f t="shared" si="2"/>
        <v>10</v>
      </c>
      <c r="N59" s="47"/>
      <c r="O59" s="68"/>
      <c r="P59" s="213"/>
      <c r="Q59" s="47"/>
      <c r="R59" s="194"/>
    </row>
    <row r="60" ht="48" customHeight="1" spans="1:18">
      <c r="A60" s="143">
        <v>9</v>
      </c>
      <c r="B60" s="145"/>
      <c r="C60" s="145"/>
      <c r="D60" s="24" t="s">
        <v>325</v>
      </c>
      <c r="E60" s="24"/>
      <c r="F60" s="45"/>
      <c r="G60" s="45"/>
      <c r="H60" s="147"/>
      <c r="I60" s="45"/>
      <c r="J60" s="46">
        <v>10</v>
      </c>
      <c r="K60" s="46" t="s">
        <v>50</v>
      </c>
      <c r="L60" s="46">
        <v>2.5</v>
      </c>
      <c r="M60" s="46">
        <f t="shared" si="2"/>
        <v>25</v>
      </c>
      <c r="N60" s="47"/>
      <c r="O60" s="68"/>
      <c r="P60" s="213"/>
      <c r="Q60" s="47"/>
      <c r="R60" s="194"/>
    </row>
    <row r="61" ht="48" customHeight="1" spans="1:18">
      <c r="A61" s="143">
        <v>10</v>
      </c>
      <c r="B61" s="145"/>
      <c r="C61" s="145"/>
      <c r="D61" s="24" t="s">
        <v>326</v>
      </c>
      <c r="E61" s="24"/>
      <c r="F61" s="45"/>
      <c r="G61" s="45"/>
      <c r="H61" s="147"/>
      <c r="I61" s="45"/>
      <c r="J61" s="46">
        <v>8</v>
      </c>
      <c r="K61" s="46" t="s">
        <v>50</v>
      </c>
      <c r="L61" s="46">
        <v>2</v>
      </c>
      <c r="M61" s="46">
        <f t="shared" si="2"/>
        <v>16</v>
      </c>
      <c r="N61" s="47"/>
      <c r="O61" s="68"/>
      <c r="P61" s="213"/>
      <c r="Q61" s="47"/>
      <c r="R61" s="194"/>
    </row>
    <row r="62" ht="48" customHeight="1" spans="1:18">
      <c r="A62" s="143">
        <v>11</v>
      </c>
      <c r="B62" s="145"/>
      <c r="C62" s="145"/>
      <c r="D62" s="24" t="s">
        <v>303</v>
      </c>
      <c r="E62" s="24"/>
      <c r="F62" s="45"/>
      <c r="G62" s="45"/>
      <c r="H62" s="147"/>
      <c r="I62" s="45"/>
      <c r="J62" s="46">
        <v>10</v>
      </c>
      <c r="K62" s="46" t="s">
        <v>50</v>
      </c>
      <c r="L62" s="46">
        <v>2</v>
      </c>
      <c r="M62" s="46">
        <f t="shared" si="2"/>
        <v>20</v>
      </c>
      <c r="N62" s="47"/>
      <c r="O62" s="68"/>
      <c r="P62" s="213"/>
      <c r="Q62" s="47"/>
      <c r="R62" s="194"/>
    </row>
    <row r="63" ht="48" customHeight="1" spans="1:18">
      <c r="A63" s="143">
        <v>12</v>
      </c>
      <c r="B63" s="145"/>
      <c r="C63" s="145"/>
      <c r="D63" s="24" t="s">
        <v>297</v>
      </c>
      <c r="E63" s="24"/>
      <c r="F63" s="45"/>
      <c r="G63" s="45"/>
      <c r="H63" s="147"/>
      <c r="I63" s="45"/>
      <c r="J63" s="46">
        <v>2</v>
      </c>
      <c r="K63" s="46" t="s">
        <v>288</v>
      </c>
      <c r="L63" s="46">
        <v>4.5</v>
      </c>
      <c r="M63" s="46">
        <f t="shared" si="2"/>
        <v>9</v>
      </c>
      <c r="N63" s="47"/>
      <c r="O63" s="68"/>
      <c r="P63" s="213"/>
      <c r="Q63" s="47"/>
      <c r="R63" s="194"/>
    </row>
    <row r="64" ht="48" customHeight="1" spans="1:18">
      <c r="A64" s="143">
        <v>13</v>
      </c>
      <c r="B64" s="145"/>
      <c r="C64" s="145"/>
      <c r="D64" s="24" t="s">
        <v>327</v>
      </c>
      <c r="E64" s="24"/>
      <c r="F64" s="45"/>
      <c r="G64" s="45"/>
      <c r="H64" s="147"/>
      <c r="I64" s="45"/>
      <c r="J64" s="46">
        <v>1</v>
      </c>
      <c r="K64" s="46" t="s">
        <v>50</v>
      </c>
      <c r="L64" s="46">
        <v>10</v>
      </c>
      <c r="M64" s="46">
        <f t="shared" si="2"/>
        <v>10</v>
      </c>
      <c r="N64" s="47"/>
      <c r="O64" s="68"/>
      <c r="P64" s="213"/>
      <c r="Q64" s="47"/>
      <c r="R64" s="194"/>
    </row>
    <row r="65" ht="48" customHeight="1" spans="1:18">
      <c r="A65" s="143">
        <v>14</v>
      </c>
      <c r="B65" s="145"/>
      <c r="C65" s="145"/>
      <c r="D65" s="24" t="s">
        <v>328</v>
      </c>
      <c r="E65" s="24"/>
      <c r="F65" s="45"/>
      <c r="G65" s="45"/>
      <c r="H65" s="147"/>
      <c r="I65" s="45"/>
      <c r="J65" s="46">
        <v>2</v>
      </c>
      <c r="K65" s="46" t="s">
        <v>50</v>
      </c>
      <c r="L65" s="46">
        <v>5</v>
      </c>
      <c r="M65" s="46">
        <f t="shared" si="2"/>
        <v>10</v>
      </c>
      <c r="N65" s="47"/>
      <c r="O65" s="68"/>
      <c r="P65" s="213"/>
      <c r="Q65" s="47"/>
      <c r="R65" s="194"/>
    </row>
    <row r="66" ht="48" customHeight="1" spans="1:18">
      <c r="A66" s="143">
        <v>15</v>
      </c>
      <c r="B66" s="145"/>
      <c r="C66" s="145"/>
      <c r="D66" s="24" t="s">
        <v>329</v>
      </c>
      <c r="E66" s="24"/>
      <c r="F66" s="45"/>
      <c r="G66" s="45"/>
      <c r="H66" s="147"/>
      <c r="I66" s="45"/>
      <c r="J66" s="46">
        <v>1</v>
      </c>
      <c r="K66" s="46" t="s">
        <v>50</v>
      </c>
      <c r="L66" s="46">
        <v>35</v>
      </c>
      <c r="M66" s="46">
        <f t="shared" si="2"/>
        <v>35</v>
      </c>
      <c r="N66" s="47"/>
      <c r="O66" s="68"/>
      <c r="P66" s="213"/>
      <c r="Q66" s="47"/>
      <c r="R66" s="194"/>
    </row>
    <row r="67" ht="48" customHeight="1" spans="1:18">
      <c r="A67" s="143">
        <v>16</v>
      </c>
      <c r="B67" s="145"/>
      <c r="C67" s="145"/>
      <c r="D67" s="24" t="s">
        <v>330</v>
      </c>
      <c r="E67" s="24"/>
      <c r="F67" s="45"/>
      <c r="G67" s="45"/>
      <c r="H67" s="147"/>
      <c r="I67" s="45"/>
      <c r="J67" s="46">
        <v>3</v>
      </c>
      <c r="K67" s="46" t="s">
        <v>331</v>
      </c>
      <c r="L67" s="46">
        <v>30</v>
      </c>
      <c r="M67" s="46">
        <f t="shared" si="2"/>
        <v>90</v>
      </c>
      <c r="N67" s="47"/>
      <c r="O67" s="68"/>
      <c r="P67" s="213"/>
      <c r="Q67" s="47"/>
      <c r="R67" s="194"/>
    </row>
    <row r="68" ht="48" customHeight="1" spans="1:18">
      <c r="A68" s="143">
        <v>17</v>
      </c>
      <c r="B68" s="145"/>
      <c r="C68" s="145"/>
      <c r="D68" s="24" t="s">
        <v>332</v>
      </c>
      <c r="E68" s="24"/>
      <c r="F68" s="45"/>
      <c r="G68" s="45"/>
      <c r="H68" s="147"/>
      <c r="I68" s="45"/>
      <c r="J68" s="46">
        <v>286</v>
      </c>
      <c r="K68" s="46" t="s">
        <v>50</v>
      </c>
      <c r="L68" s="46">
        <v>1.8</v>
      </c>
      <c r="M68" s="46">
        <f t="shared" si="2"/>
        <v>514.8</v>
      </c>
      <c r="N68" s="47"/>
      <c r="O68" s="68"/>
      <c r="P68" s="213"/>
      <c r="Q68" s="47"/>
      <c r="R68" s="194"/>
    </row>
    <row r="69" ht="48" customHeight="1" spans="1:18">
      <c r="A69" s="143">
        <v>18</v>
      </c>
      <c r="B69" s="145"/>
      <c r="C69" s="145"/>
      <c r="D69" s="24" t="s">
        <v>332</v>
      </c>
      <c r="E69" s="24"/>
      <c r="F69" s="45"/>
      <c r="G69" s="45"/>
      <c r="H69" s="147"/>
      <c r="I69" s="45"/>
      <c r="J69" s="46">
        <v>192</v>
      </c>
      <c r="K69" s="46" t="s">
        <v>71</v>
      </c>
      <c r="L69" s="46">
        <v>1.8</v>
      </c>
      <c r="M69" s="46">
        <f t="shared" si="2"/>
        <v>345.6</v>
      </c>
      <c r="N69" s="47"/>
      <c r="O69" s="68"/>
      <c r="P69" s="213"/>
      <c r="Q69" s="47"/>
      <c r="R69" s="194"/>
    </row>
    <row r="70" customFormat="1" ht="48" customHeight="1" spans="1:18">
      <c r="A70" s="143">
        <v>19</v>
      </c>
      <c r="B70" s="145"/>
      <c r="C70" s="145"/>
      <c r="D70" s="24" t="s">
        <v>333</v>
      </c>
      <c r="E70" s="24"/>
      <c r="F70" s="45"/>
      <c r="G70" s="45"/>
      <c r="H70" s="147"/>
      <c r="I70" s="45"/>
      <c r="J70" s="46">
        <v>1</v>
      </c>
      <c r="K70" s="46" t="s">
        <v>71</v>
      </c>
      <c r="L70" s="46">
        <v>8.5</v>
      </c>
      <c r="M70" s="46">
        <f t="shared" si="2"/>
        <v>8.5</v>
      </c>
      <c r="N70" s="47"/>
      <c r="O70" s="68"/>
      <c r="P70" s="213"/>
      <c r="Q70" s="47"/>
      <c r="R70" s="194"/>
    </row>
    <row r="71" customFormat="1" ht="42" customHeight="1" spans="1:18">
      <c r="A71" s="149" t="s">
        <v>37</v>
      </c>
      <c r="B71" s="150"/>
      <c r="C71" s="150"/>
      <c r="D71" s="150"/>
      <c r="E71" s="151"/>
      <c r="F71" s="215"/>
      <c r="G71" s="215"/>
      <c r="H71" s="215"/>
      <c r="I71" s="215"/>
      <c r="J71" s="46">
        <f>SUM(J52:J70)</f>
        <v>565</v>
      </c>
      <c r="K71" s="170"/>
      <c r="L71" s="170"/>
      <c r="M71" s="46">
        <f>SUM(M52:M70)</f>
        <v>1232.9</v>
      </c>
      <c r="N71" s="47"/>
      <c r="O71" s="68"/>
      <c r="P71" s="171"/>
      <c r="Q71" s="47"/>
      <c r="R71" s="179"/>
    </row>
    <row r="72" s="121" customFormat="1" ht="52.35" spans="1:18">
      <c r="A72" s="154" t="s">
        <v>18</v>
      </c>
      <c r="B72" s="155" t="s">
        <v>38</v>
      </c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80"/>
    </row>
    <row r="73" s="122" customFormat="1" customHeight="1" spans="1:18">
      <c r="A73" s="156" t="s">
        <v>39</v>
      </c>
      <c r="B73" s="156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</row>
    <row r="74" ht="48" customHeight="1" spans="1:18">
      <c r="A74" s="143">
        <v>1</v>
      </c>
      <c r="B74" s="145"/>
      <c r="C74" s="145"/>
      <c r="D74" s="24" t="s">
        <v>334</v>
      </c>
      <c r="E74" s="24"/>
      <c r="F74" s="45"/>
      <c r="G74" s="45"/>
      <c r="H74" s="147"/>
      <c r="I74" s="45"/>
      <c r="J74" s="46">
        <v>10</v>
      </c>
      <c r="K74" s="46" t="s">
        <v>196</v>
      </c>
      <c r="L74" s="46">
        <v>2</v>
      </c>
      <c r="M74" s="46">
        <f t="shared" ref="M74:M83" si="3">J74*L74</f>
        <v>20</v>
      </c>
      <c r="N74" s="47"/>
      <c r="O74" s="68"/>
      <c r="P74" s="213"/>
      <c r="Q74" s="47"/>
      <c r="R74" s="194"/>
    </row>
    <row r="75" ht="48" customHeight="1" spans="1:18">
      <c r="A75" s="143">
        <v>2</v>
      </c>
      <c r="B75" s="145"/>
      <c r="C75" s="145"/>
      <c r="D75" s="24" t="s">
        <v>335</v>
      </c>
      <c r="E75" s="24"/>
      <c r="F75" s="45"/>
      <c r="G75" s="45"/>
      <c r="H75" s="147"/>
      <c r="I75" s="45"/>
      <c r="J75" s="46">
        <v>4</v>
      </c>
      <c r="K75" s="46" t="s">
        <v>50</v>
      </c>
      <c r="L75" s="46">
        <v>42</v>
      </c>
      <c r="M75" s="46">
        <f t="shared" si="3"/>
        <v>168</v>
      </c>
      <c r="N75" s="47"/>
      <c r="O75" s="68"/>
      <c r="P75" s="213"/>
      <c r="Q75" s="47"/>
      <c r="R75" s="194"/>
    </row>
    <row r="76" ht="48" customHeight="1" spans="1:18">
      <c r="A76" s="143">
        <v>3</v>
      </c>
      <c r="B76" s="145"/>
      <c r="C76" s="145"/>
      <c r="D76" s="24" t="s">
        <v>336</v>
      </c>
      <c r="E76" s="24"/>
      <c r="F76" s="45"/>
      <c r="G76" s="45"/>
      <c r="H76" s="147"/>
      <c r="I76" s="45"/>
      <c r="J76" s="46">
        <v>1</v>
      </c>
      <c r="K76" s="46" t="s">
        <v>50</v>
      </c>
      <c r="L76" s="46">
        <v>80</v>
      </c>
      <c r="M76" s="46">
        <f t="shared" si="3"/>
        <v>80</v>
      </c>
      <c r="N76" s="47"/>
      <c r="O76" s="68"/>
      <c r="P76" s="213"/>
      <c r="Q76" s="47"/>
      <c r="R76" s="194"/>
    </row>
    <row r="77" ht="48" customHeight="1" spans="1:18">
      <c r="A77" s="143">
        <v>4</v>
      </c>
      <c r="B77" s="145"/>
      <c r="C77" s="145"/>
      <c r="D77" s="24" t="s">
        <v>337</v>
      </c>
      <c r="E77" s="24"/>
      <c r="F77" s="45"/>
      <c r="G77" s="45"/>
      <c r="H77" s="147"/>
      <c r="I77" s="45"/>
      <c r="J77" s="46">
        <v>1</v>
      </c>
      <c r="K77" s="46" t="s">
        <v>50</v>
      </c>
      <c r="L77" s="46">
        <v>75</v>
      </c>
      <c r="M77" s="46">
        <f t="shared" si="3"/>
        <v>75</v>
      </c>
      <c r="N77" s="47"/>
      <c r="O77" s="68"/>
      <c r="P77" s="213"/>
      <c r="Q77" s="47"/>
      <c r="R77" s="194"/>
    </row>
    <row r="78" ht="48" customHeight="1" spans="1:18">
      <c r="A78" s="143">
        <v>5</v>
      </c>
      <c r="B78" s="145"/>
      <c r="C78" s="145"/>
      <c r="D78" s="24" t="s">
        <v>338</v>
      </c>
      <c r="E78" s="24"/>
      <c r="F78" s="45"/>
      <c r="G78" s="45"/>
      <c r="H78" s="147"/>
      <c r="I78" s="45"/>
      <c r="J78" s="46">
        <v>1</v>
      </c>
      <c r="K78" s="46" t="s">
        <v>50</v>
      </c>
      <c r="L78" s="46">
        <v>98</v>
      </c>
      <c r="M78" s="46">
        <f t="shared" si="3"/>
        <v>98</v>
      </c>
      <c r="N78" s="47"/>
      <c r="O78" s="68"/>
      <c r="P78" s="213"/>
      <c r="Q78" s="47"/>
      <c r="R78" s="194"/>
    </row>
    <row r="79" ht="48" customHeight="1" spans="1:18">
      <c r="A79" s="143">
        <v>6</v>
      </c>
      <c r="B79" s="145"/>
      <c r="C79" s="145"/>
      <c r="D79" s="24" t="s">
        <v>339</v>
      </c>
      <c r="E79" s="24"/>
      <c r="F79" s="45"/>
      <c r="G79" s="45"/>
      <c r="H79" s="147"/>
      <c r="I79" s="45"/>
      <c r="J79" s="46">
        <v>1</v>
      </c>
      <c r="K79" s="46" t="s">
        <v>50</v>
      </c>
      <c r="L79" s="46">
        <v>285</v>
      </c>
      <c r="M79" s="46">
        <f t="shared" si="3"/>
        <v>285</v>
      </c>
      <c r="N79" s="47"/>
      <c r="O79" s="68"/>
      <c r="P79" s="213"/>
      <c r="Q79" s="47"/>
      <c r="R79" s="194"/>
    </row>
    <row r="80" ht="48" customHeight="1" spans="1:18">
      <c r="A80" s="143">
        <v>7</v>
      </c>
      <c r="B80" s="145"/>
      <c r="C80" s="145"/>
      <c r="D80" s="24" t="s">
        <v>340</v>
      </c>
      <c r="E80" s="24"/>
      <c r="F80" s="45"/>
      <c r="G80" s="45"/>
      <c r="H80" s="147"/>
      <c r="I80" s="45"/>
      <c r="J80" s="46">
        <v>4</v>
      </c>
      <c r="K80" s="46" t="s">
        <v>50</v>
      </c>
      <c r="L80" s="46">
        <v>18</v>
      </c>
      <c r="M80" s="46">
        <f t="shared" si="3"/>
        <v>72</v>
      </c>
      <c r="N80" s="47"/>
      <c r="O80" s="68"/>
      <c r="P80" s="213"/>
      <c r="Q80" s="47"/>
      <c r="R80" s="194"/>
    </row>
    <row r="81" ht="48" customHeight="1" spans="1:18">
      <c r="A81" s="143">
        <v>8</v>
      </c>
      <c r="B81" s="145"/>
      <c r="C81" s="145"/>
      <c r="D81" s="24" t="s">
        <v>341</v>
      </c>
      <c r="E81" s="24"/>
      <c r="F81" s="45"/>
      <c r="G81" s="45"/>
      <c r="H81" s="147"/>
      <c r="I81" s="45"/>
      <c r="J81" s="46">
        <v>1</v>
      </c>
      <c r="K81" s="46" t="s">
        <v>261</v>
      </c>
      <c r="L81" s="46">
        <v>16</v>
      </c>
      <c r="M81" s="46">
        <f t="shared" si="3"/>
        <v>16</v>
      </c>
      <c r="N81" s="47"/>
      <c r="O81" s="68"/>
      <c r="P81" s="213"/>
      <c r="Q81" s="47"/>
      <c r="R81" s="194"/>
    </row>
    <row r="82" ht="48" customHeight="1" spans="1:18">
      <c r="A82" s="143">
        <v>9</v>
      </c>
      <c r="B82" s="145"/>
      <c r="C82" s="145"/>
      <c r="D82" s="24" t="s">
        <v>342</v>
      </c>
      <c r="E82" s="24"/>
      <c r="F82" s="45"/>
      <c r="G82" s="45"/>
      <c r="H82" s="147"/>
      <c r="I82" s="45"/>
      <c r="J82" s="46">
        <v>2</v>
      </c>
      <c r="K82" s="46" t="s">
        <v>261</v>
      </c>
      <c r="L82" s="46">
        <v>3</v>
      </c>
      <c r="M82" s="46">
        <f t="shared" si="3"/>
        <v>6</v>
      </c>
      <c r="N82" s="47"/>
      <c r="O82" s="68"/>
      <c r="P82" s="213"/>
      <c r="Q82" s="47"/>
      <c r="R82" s="194"/>
    </row>
    <row r="83" ht="48" customHeight="1" spans="1:18">
      <c r="A83" s="143">
        <v>10</v>
      </c>
      <c r="B83" s="145"/>
      <c r="C83" s="145"/>
      <c r="D83" s="24" t="s">
        <v>343</v>
      </c>
      <c r="E83" s="24"/>
      <c r="F83" s="45"/>
      <c r="G83" s="45"/>
      <c r="H83" s="147"/>
      <c r="I83" s="45"/>
      <c r="J83" s="46">
        <v>2</v>
      </c>
      <c r="K83" s="46" t="s">
        <v>50</v>
      </c>
      <c r="L83" s="46">
        <v>3</v>
      </c>
      <c r="M83" s="46">
        <f t="shared" si="3"/>
        <v>6</v>
      </c>
      <c r="N83" s="47"/>
      <c r="O83" s="68"/>
      <c r="P83" s="213"/>
      <c r="Q83" s="47"/>
      <c r="R83" s="194"/>
    </row>
    <row r="84" ht="49.95" customHeight="1" spans="1:18">
      <c r="A84" s="149" t="s">
        <v>37</v>
      </c>
      <c r="B84" s="150"/>
      <c r="C84" s="150"/>
      <c r="D84" s="150"/>
      <c r="E84" s="151"/>
      <c r="F84" s="215"/>
      <c r="G84" s="215"/>
      <c r="H84" s="215"/>
      <c r="I84" s="215"/>
      <c r="J84" s="46">
        <f>SUM(J74:J83)</f>
        <v>27</v>
      </c>
      <c r="K84" s="170"/>
      <c r="L84" s="170"/>
      <c r="M84" s="46">
        <f>SUM(M74:M83)</f>
        <v>826</v>
      </c>
      <c r="N84" s="47"/>
      <c r="O84" s="68"/>
      <c r="P84" s="171"/>
      <c r="Q84" s="47"/>
      <c r="R84" s="179"/>
    </row>
    <row r="85" s="121" customFormat="1" ht="52.35" spans="1:18">
      <c r="A85" s="154" t="s">
        <v>18</v>
      </c>
      <c r="B85" s="155" t="s">
        <v>38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80"/>
    </row>
    <row r="86" s="122" customFormat="1" customHeight="1" spans="1:18">
      <c r="A86" s="156" t="s">
        <v>39</v>
      </c>
      <c r="B86" s="156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</row>
  </sheetData>
  <mergeCells count="36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F6:G6"/>
    <mergeCell ref="H6:I6"/>
    <mergeCell ref="J6:N6"/>
    <mergeCell ref="A26:E26"/>
    <mergeCell ref="B27:R27"/>
    <mergeCell ref="A28:R28"/>
    <mergeCell ref="A49:E49"/>
    <mergeCell ref="B50:R50"/>
    <mergeCell ref="A51:R51"/>
    <mergeCell ref="A71:E71"/>
    <mergeCell ref="B72:R72"/>
    <mergeCell ref="A73:R73"/>
    <mergeCell ref="A84:E84"/>
    <mergeCell ref="B85:R85"/>
    <mergeCell ref="A86:R86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</mergeCells>
  <pageMargins left="0.208333333333333" right="0.156944444444444" top="0.239583333333333" bottom="0.220138888888889" header="0.227777777777778" footer="0.220138888888889"/>
  <pageSetup paperSize="9" scale="50" orientation="landscape" horizontalDpi="600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zoomScale="60" zoomScaleNormal="60" zoomScaleSheetLayoutView="70" workbookViewId="0">
      <pane ySplit="7" topLeftCell="A8" activePane="bottomLeft" state="frozen"/>
      <selection/>
      <selection pane="bottomLeft" activeCell="G15" sqref="G15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23.3333333333333" style="123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7.8888888888889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344</v>
      </c>
      <c r="D2" s="12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60"/>
      <c r="M3" s="161"/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8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279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138" t="s">
        <v>10</v>
      </c>
      <c r="E6" s="138" t="s">
        <v>11</v>
      </c>
      <c r="F6" s="138" t="s">
        <v>12</v>
      </c>
      <c r="G6" s="138"/>
      <c r="H6" s="138" t="s">
        <v>13</v>
      </c>
      <c r="I6" s="138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138"/>
      <c r="E7" s="138"/>
      <c r="F7" s="138" t="s">
        <v>19</v>
      </c>
      <c r="G7" s="138" t="s">
        <v>20</v>
      </c>
      <c r="H7" s="138" t="s">
        <v>21</v>
      </c>
      <c r="I7" s="138" t="s">
        <v>22</v>
      </c>
      <c r="J7" s="138" t="s">
        <v>176</v>
      </c>
      <c r="K7" s="138" t="s">
        <v>177</v>
      </c>
      <c r="L7" s="138" t="s">
        <v>178</v>
      </c>
      <c r="M7" s="138" t="s">
        <v>24</v>
      </c>
      <c r="N7" s="138" t="s">
        <v>22</v>
      </c>
      <c r="O7" s="138"/>
      <c r="P7" s="138"/>
      <c r="Q7" s="177"/>
      <c r="R7" s="176"/>
    </row>
    <row r="8" ht="48" customHeight="1" spans="1:18">
      <c r="A8" s="143">
        <v>1</v>
      </c>
      <c r="B8" s="144"/>
      <c r="C8" s="145"/>
      <c r="D8" s="24" t="s">
        <v>345</v>
      </c>
      <c r="E8" s="42" t="s">
        <v>346</v>
      </c>
      <c r="F8" s="45"/>
      <c r="G8" s="47"/>
      <c r="H8" s="147"/>
      <c r="I8" s="45"/>
      <c r="J8" s="46">
        <v>1</v>
      </c>
      <c r="K8" s="46" t="s">
        <v>347</v>
      </c>
      <c r="L8" s="46">
        <v>60</v>
      </c>
      <c r="M8" s="46">
        <f>J8*L8</f>
        <v>60</v>
      </c>
      <c r="N8" s="46"/>
      <c r="O8" s="67"/>
      <c r="P8" s="213"/>
      <c r="Q8" s="47"/>
      <c r="R8" s="214"/>
    </row>
    <row r="9" ht="48" customHeight="1" spans="1:18">
      <c r="A9" s="143">
        <v>2</v>
      </c>
      <c r="B9" s="145"/>
      <c r="C9" s="145"/>
      <c r="D9" s="24" t="s">
        <v>313</v>
      </c>
      <c r="E9" s="24" t="s">
        <v>348</v>
      </c>
      <c r="F9" s="45"/>
      <c r="G9" s="45"/>
      <c r="H9" s="147"/>
      <c r="I9" s="45"/>
      <c r="J9" s="46">
        <v>20</v>
      </c>
      <c r="K9" s="46" t="s">
        <v>50</v>
      </c>
      <c r="L9" s="46">
        <v>0.2</v>
      </c>
      <c r="M9" s="46">
        <f>J9*L9</f>
        <v>4</v>
      </c>
      <c r="N9" s="47"/>
      <c r="O9" s="67"/>
      <c r="P9" s="213"/>
      <c r="Q9" s="47"/>
      <c r="R9" s="194"/>
    </row>
    <row r="10" ht="48" customHeight="1" spans="1:18">
      <c r="A10" s="143">
        <v>3</v>
      </c>
      <c r="B10" s="145"/>
      <c r="C10" s="145"/>
      <c r="D10" s="24" t="s">
        <v>349</v>
      </c>
      <c r="E10" s="24"/>
      <c r="F10" s="45"/>
      <c r="G10" s="45"/>
      <c r="H10" s="147"/>
      <c r="I10" s="45"/>
      <c r="J10" s="46">
        <v>2</v>
      </c>
      <c r="K10" s="46" t="s">
        <v>50</v>
      </c>
      <c r="L10" s="46">
        <v>30</v>
      </c>
      <c r="M10" s="46">
        <f>J10*L10</f>
        <v>60</v>
      </c>
      <c r="N10" s="47"/>
      <c r="O10" s="67"/>
      <c r="P10" s="213"/>
      <c r="Q10" s="47"/>
      <c r="R10" s="194"/>
    </row>
    <row r="11" ht="48" customHeight="1" spans="1:18">
      <c r="A11" s="143">
        <v>4</v>
      </c>
      <c r="B11" s="145"/>
      <c r="C11" s="145"/>
      <c r="D11" s="24" t="s">
        <v>350</v>
      </c>
      <c r="E11" s="24"/>
      <c r="F11" s="45"/>
      <c r="G11" s="45"/>
      <c r="H11" s="147"/>
      <c r="I11" s="45"/>
      <c r="J11" s="46">
        <v>28</v>
      </c>
      <c r="K11" s="46" t="s">
        <v>50</v>
      </c>
      <c r="L11" s="46">
        <v>9.9</v>
      </c>
      <c r="M11" s="46">
        <f>J11*L11</f>
        <v>277.2</v>
      </c>
      <c r="N11" s="47"/>
      <c r="O11" s="67"/>
      <c r="P11" s="213"/>
      <c r="Q11" s="47"/>
      <c r="R11" s="194"/>
    </row>
    <row r="12" ht="48" customHeight="1" spans="1:19">
      <c r="A12" s="143">
        <v>5</v>
      </c>
      <c r="B12" s="145"/>
      <c r="C12" s="145"/>
      <c r="D12" s="24" t="s">
        <v>351</v>
      </c>
      <c r="E12" s="24" t="s">
        <v>352</v>
      </c>
      <c r="F12" s="45"/>
      <c r="G12" s="45"/>
      <c r="H12" s="147"/>
      <c r="I12" s="45"/>
      <c r="J12" s="46">
        <v>1</v>
      </c>
      <c r="K12" s="46" t="s">
        <v>50</v>
      </c>
      <c r="L12" s="46">
        <v>180</v>
      </c>
      <c r="M12" s="46">
        <f>J12*L12</f>
        <v>180</v>
      </c>
      <c r="N12" s="47"/>
      <c r="O12" s="68"/>
      <c r="P12" s="213"/>
      <c r="Q12" s="47"/>
      <c r="R12" s="194"/>
      <c r="S12"/>
    </row>
    <row r="13" ht="48" customHeight="1" spans="1:18">
      <c r="A13" s="143">
        <v>6</v>
      </c>
      <c r="B13" s="145"/>
      <c r="C13" s="145"/>
      <c r="D13" s="24"/>
      <c r="E13" s="24"/>
      <c r="F13" s="45"/>
      <c r="G13" s="45"/>
      <c r="H13" s="147"/>
      <c r="I13" s="45"/>
      <c r="J13" s="46"/>
      <c r="K13" s="46"/>
      <c r="L13" s="46"/>
      <c r="M13" s="46"/>
      <c r="N13" s="47"/>
      <c r="O13" s="68"/>
      <c r="P13" s="213"/>
      <c r="Q13" s="47"/>
      <c r="R13" s="194"/>
    </row>
    <row r="14" ht="48" customHeight="1" spans="1:18">
      <c r="A14" s="143">
        <v>7</v>
      </c>
      <c r="B14" s="145"/>
      <c r="C14" s="145"/>
      <c r="D14" s="24"/>
      <c r="E14" s="24"/>
      <c r="F14" s="45"/>
      <c r="G14" s="45"/>
      <c r="H14" s="147"/>
      <c r="I14" s="45"/>
      <c r="J14" s="46"/>
      <c r="K14" s="46"/>
      <c r="L14" s="46"/>
      <c r="M14" s="46"/>
      <c r="N14" s="47"/>
      <c r="O14" s="68"/>
      <c r="P14" s="213"/>
      <c r="Q14" s="47"/>
      <c r="R14" s="194"/>
    </row>
    <row r="15" ht="48" customHeight="1" spans="1:18">
      <c r="A15" s="143">
        <v>8</v>
      </c>
      <c r="B15" s="145"/>
      <c r="C15" s="145"/>
      <c r="D15" s="24"/>
      <c r="E15" s="24"/>
      <c r="F15" s="45"/>
      <c r="G15" s="45"/>
      <c r="H15" s="147"/>
      <c r="I15" s="45"/>
      <c r="J15" s="46"/>
      <c r="K15" s="46"/>
      <c r="L15" s="46"/>
      <c r="M15" s="46"/>
      <c r="N15" s="47"/>
      <c r="O15" s="68"/>
      <c r="P15" s="213"/>
      <c r="Q15" s="47"/>
      <c r="R15" s="194"/>
    </row>
    <row r="16" ht="48" customHeight="1" spans="1:18">
      <c r="A16" s="143">
        <v>9</v>
      </c>
      <c r="B16" s="145"/>
      <c r="C16" s="145"/>
      <c r="D16" s="24"/>
      <c r="E16" s="24"/>
      <c r="F16" s="45"/>
      <c r="G16" s="45"/>
      <c r="H16" s="147"/>
      <c r="I16" s="45"/>
      <c r="J16" s="46"/>
      <c r="K16" s="46"/>
      <c r="L16" s="46"/>
      <c r="M16" s="46"/>
      <c r="N16" s="47"/>
      <c r="O16" s="68"/>
      <c r="P16" s="213"/>
      <c r="Q16" s="47"/>
      <c r="R16" s="194"/>
    </row>
    <row r="17" ht="48" customHeight="1" spans="1:18">
      <c r="A17" s="143">
        <v>10</v>
      </c>
      <c r="B17" s="145"/>
      <c r="C17" s="145"/>
      <c r="D17" s="24"/>
      <c r="E17" s="24"/>
      <c r="F17" s="45"/>
      <c r="G17" s="45"/>
      <c r="H17" s="147"/>
      <c r="I17" s="45"/>
      <c r="J17" s="46"/>
      <c r="K17" s="46"/>
      <c r="L17" s="46"/>
      <c r="M17" s="46"/>
      <c r="N17" s="47"/>
      <c r="O17" s="68"/>
      <c r="P17" s="213"/>
      <c r="Q17" s="47"/>
      <c r="R17" s="194"/>
    </row>
    <row r="18" ht="48" customHeight="1" spans="1:18">
      <c r="A18" s="143">
        <v>11</v>
      </c>
      <c r="B18" s="145"/>
      <c r="C18" s="145"/>
      <c r="D18" s="24"/>
      <c r="E18" s="24"/>
      <c r="F18" s="45"/>
      <c r="G18" s="45"/>
      <c r="H18" s="147"/>
      <c r="I18" s="45"/>
      <c r="J18" s="46"/>
      <c r="K18" s="46"/>
      <c r="L18" s="46"/>
      <c r="M18" s="46"/>
      <c r="N18" s="47"/>
      <c r="O18" s="68"/>
      <c r="P18" s="213"/>
      <c r="Q18" s="47"/>
      <c r="R18" s="194"/>
    </row>
    <row r="19" ht="48" customHeight="1" spans="1:18">
      <c r="A19" s="143">
        <v>12</v>
      </c>
      <c r="B19" s="145"/>
      <c r="C19" s="145"/>
      <c r="D19" s="24"/>
      <c r="E19" s="24"/>
      <c r="F19" s="45"/>
      <c r="G19" s="45"/>
      <c r="H19" s="147"/>
      <c r="I19" s="45"/>
      <c r="J19" s="46"/>
      <c r="K19" s="46"/>
      <c r="L19" s="46"/>
      <c r="M19" s="46"/>
      <c r="N19" s="47"/>
      <c r="O19" s="68"/>
      <c r="P19" s="213"/>
      <c r="Q19" s="47"/>
      <c r="R19" s="194"/>
    </row>
    <row r="20" ht="48" customHeight="1" spans="1:18">
      <c r="A20" s="143">
        <v>13</v>
      </c>
      <c r="B20" s="145"/>
      <c r="C20" s="145"/>
      <c r="D20" s="24"/>
      <c r="E20" s="24"/>
      <c r="F20" s="45"/>
      <c r="G20" s="45"/>
      <c r="H20" s="147"/>
      <c r="I20" s="45"/>
      <c r="J20" s="46"/>
      <c r="K20" s="46"/>
      <c r="L20" s="46"/>
      <c r="M20" s="46"/>
      <c r="N20" s="47"/>
      <c r="O20" s="68"/>
      <c r="P20" s="213"/>
      <c r="Q20" s="47"/>
      <c r="R20" s="194"/>
    </row>
    <row r="21" ht="49.95" customHeight="1" spans="1:18">
      <c r="A21" s="149" t="s">
        <v>37</v>
      </c>
      <c r="B21" s="150"/>
      <c r="C21" s="150"/>
      <c r="D21" s="150"/>
      <c r="E21" s="151"/>
      <c r="F21" s="215"/>
      <c r="G21" s="215"/>
      <c r="H21" s="215"/>
      <c r="I21" s="215"/>
      <c r="J21" s="46">
        <f>SUM(J8:J20)</f>
        <v>52</v>
      </c>
      <c r="K21" s="170"/>
      <c r="L21" s="170"/>
      <c r="M21" s="46">
        <f>SUM(M8:M20)</f>
        <v>581.2</v>
      </c>
      <c r="N21" s="47"/>
      <c r="O21" s="68"/>
      <c r="P21" s="171"/>
      <c r="Q21" s="47"/>
      <c r="R21" s="179"/>
    </row>
    <row r="22" s="121" customFormat="1" ht="52.35" spans="1:18">
      <c r="A22" s="154" t="s">
        <v>18</v>
      </c>
      <c r="B22" s="155" t="s">
        <v>38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80"/>
    </row>
    <row r="23" s="122" customFormat="1" customHeight="1" spans="1:18">
      <c r="A23" s="156" t="s">
        <v>39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F6:G6"/>
    <mergeCell ref="H6:I6"/>
    <mergeCell ref="J6:N6"/>
    <mergeCell ref="A21:E21"/>
    <mergeCell ref="B22:R22"/>
    <mergeCell ref="A23:R23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</mergeCells>
  <pageMargins left="0.21" right="0.15748031496063" top="0.24" bottom="0.22" header="0.23" footer="0.22"/>
  <pageSetup paperSize="9" scale="50" orientation="landscape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M17:M19"/>
  <sheetViews>
    <sheetView workbookViewId="0">
      <selection activeCell="M24" sqref="M24"/>
    </sheetView>
  </sheetViews>
  <sheetFormatPr defaultColWidth="8.88888888888889" defaultRowHeight="14.4"/>
  <sheetData>
    <row r="17" spans="13:13">
      <c r="M17" s="123">
        <v>3330</v>
      </c>
    </row>
    <row r="18" spans="13:13">
      <c r="M18" s="123">
        <f>M17*1.5</f>
        <v>4995</v>
      </c>
    </row>
    <row r="19" spans="13:13">
      <c r="M19" s="123">
        <f>M18-1900</f>
        <v>3095</v>
      </c>
    </row>
  </sheetData>
  <pageMargins left="0.75" right="0.75" top="1" bottom="1" header="0.5" footer="0.5"/>
  <pageSetup paperSize="30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zoomScale="60" zoomScaleNormal="60" zoomScaleSheetLayoutView="70" workbookViewId="0">
      <pane ySplit="7" topLeftCell="A12" activePane="bottomLeft" state="frozen"/>
      <selection/>
      <selection pane="bottomLeft" activeCell="E13" sqref="E13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23.3333333333333" style="123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7.8888888888889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353</v>
      </c>
      <c r="D2" s="12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60"/>
      <c r="M3" s="161"/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8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354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138" t="s">
        <v>10</v>
      </c>
      <c r="E6" s="138" t="s">
        <v>11</v>
      </c>
      <c r="F6" s="138" t="s">
        <v>12</v>
      </c>
      <c r="G6" s="138"/>
      <c r="H6" s="138" t="s">
        <v>13</v>
      </c>
      <c r="I6" s="138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138"/>
      <c r="E7" s="138"/>
      <c r="F7" s="138" t="s">
        <v>19</v>
      </c>
      <c r="G7" s="138" t="s">
        <v>20</v>
      </c>
      <c r="H7" s="138" t="s">
        <v>21</v>
      </c>
      <c r="I7" s="138" t="s">
        <v>22</v>
      </c>
      <c r="J7" s="138" t="s">
        <v>176</v>
      </c>
      <c r="K7" s="138" t="s">
        <v>177</v>
      </c>
      <c r="L7" s="138" t="s">
        <v>178</v>
      </c>
      <c r="M7" s="138" t="s">
        <v>24</v>
      </c>
      <c r="N7" s="138" t="s">
        <v>22</v>
      </c>
      <c r="O7" s="138"/>
      <c r="P7" s="138"/>
      <c r="Q7" s="177"/>
      <c r="R7" s="176"/>
    </row>
    <row r="8" ht="48" customHeight="1" spans="1:18">
      <c r="A8" s="143">
        <v>1</v>
      </c>
      <c r="B8" s="144"/>
      <c r="C8" s="145"/>
      <c r="D8" s="24" t="s">
        <v>266</v>
      </c>
      <c r="E8" s="42" t="s">
        <v>160</v>
      </c>
      <c r="F8" s="45"/>
      <c r="G8" s="47"/>
      <c r="H8" s="147"/>
      <c r="I8" s="45"/>
      <c r="J8" s="46">
        <v>8</v>
      </c>
      <c r="K8" s="46" t="s">
        <v>67</v>
      </c>
      <c r="L8" s="46">
        <v>150</v>
      </c>
      <c r="M8" s="46">
        <f t="shared" ref="M8:M19" si="0">J8*L8</f>
        <v>1200</v>
      </c>
      <c r="N8" s="46"/>
      <c r="O8" s="67" t="s">
        <v>207</v>
      </c>
      <c r="P8" s="213"/>
      <c r="Q8" s="47"/>
      <c r="R8" s="214"/>
    </row>
    <row r="9" ht="48" customHeight="1" spans="1:18">
      <c r="A9" s="143">
        <v>2</v>
      </c>
      <c r="B9" s="145"/>
      <c r="C9" s="145"/>
      <c r="D9" s="24" t="s">
        <v>46</v>
      </c>
      <c r="E9" s="24"/>
      <c r="F9" s="45"/>
      <c r="G9" s="45"/>
      <c r="H9" s="147"/>
      <c r="I9" s="45"/>
      <c r="J9" s="46">
        <v>2</v>
      </c>
      <c r="K9" s="46" t="s">
        <v>215</v>
      </c>
      <c r="L9" s="46">
        <v>12</v>
      </c>
      <c r="M9" s="46">
        <f t="shared" si="0"/>
        <v>24</v>
      </c>
      <c r="N9" s="47"/>
      <c r="O9" s="67" t="s">
        <v>216</v>
      </c>
      <c r="P9" s="213"/>
      <c r="Q9" s="47"/>
      <c r="R9" s="194"/>
    </row>
    <row r="10" ht="48" customHeight="1" spans="1:18">
      <c r="A10" s="143">
        <v>3</v>
      </c>
      <c r="B10" s="145"/>
      <c r="C10" s="145"/>
      <c r="D10" s="24" t="s">
        <v>94</v>
      </c>
      <c r="E10" s="24"/>
      <c r="F10" s="45"/>
      <c r="G10" s="45"/>
      <c r="H10" s="147"/>
      <c r="I10" s="45"/>
      <c r="J10" s="46">
        <v>1</v>
      </c>
      <c r="K10" s="46" t="s">
        <v>226</v>
      </c>
      <c r="L10" s="46">
        <v>120</v>
      </c>
      <c r="M10" s="46">
        <f t="shared" si="0"/>
        <v>120</v>
      </c>
      <c r="N10" s="47"/>
      <c r="O10" s="67" t="s">
        <v>355</v>
      </c>
      <c r="P10" s="213"/>
      <c r="Q10" s="47"/>
      <c r="R10" s="194"/>
    </row>
    <row r="11" ht="48" customHeight="1" spans="1:18">
      <c r="A11" s="143">
        <v>4</v>
      </c>
      <c r="B11" s="145"/>
      <c r="C11" s="145"/>
      <c r="D11" s="24" t="s">
        <v>243</v>
      </c>
      <c r="E11" s="24" t="s">
        <v>106</v>
      </c>
      <c r="F11" s="45"/>
      <c r="G11" s="45"/>
      <c r="H11" s="147"/>
      <c r="I11" s="45"/>
      <c r="J11" s="46">
        <v>5</v>
      </c>
      <c r="K11" s="46" t="s">
        <v>195</v>
      </c>
      <c r="L11" s="46">
        <v>38</v>
      </c>
      <c r="M11" s="46">
        <f t="shared" si="0"/>
        <v>190</v>
      </c>
      <c r="N11" s="47"/>
      <c r="O11" s="67" t="s">
        <v>356</v>
      </c>
      <c r="P11" s="213"/>
      <c r="Q11" s="47"/>
      <c r="R11" s="194"/>
    </row>
    <row r="12" ht="48" customHeight="1" spans="1:18">
      <c r="A12" s="143">
        <v>7</v>
      </c>
      <c r="B12" s="145"/>
      <c r="C12" s="145"/>
      <c r="D12" s="24" t="s">
        <v>357</v>
      </c>
      <c r="E12" s="24"/>
      <c r="F12" s="45"/>
      <c r="G12" s="45"/>
      <c r="H12" s="147"/>
      <c r="I12" s="45"/>
      <c r="J12" s="46">
        <v>2</v>
      </c>
      <c r="K12" s="46" t="s">
        <v>50</v>
      </c>
      <c r="L12" s="46">
        <v>5</v>
      </c>
      <c r="M12" s="46">
        <f t="shared" si="0"/>
        <v>10</v>
      </c>
      <c r="N12" s="47"/>
      <c r="O12" s="68" t="s">
        <v>358</v>
      </c>
      <c r="P12" s="213"/>
      <c r="Q12" s="47"/>
      <c r="R12" s="194"/>
    </row>
    <row r="13" ht="48" customHeight="1" spans="1:18">
      <c r="A13" s="143">
        <v>6</v>
      </c>
      <c r="B13" s="145"/>
      <c r="C13" s="145"/>
      <c r="D13" s="24" t="s">
        <v>359</v>
      </c>
      <c r="E13" s="24" t="s">
        <v>360</v>
      </c>
      <c r="F13" s="45"/>
      <c r="G13" s="45"/>
      <c r="H13" s="147"/>
      <c r="I13" s="45"/>
      <c r="J13" s="46">
        <v>1</v>
      </c>
      <c r="K13" s="46" t="s">
        <v>361</v>
      </c>
      <c r="L13" s="46">
        <v>2200</v>
      </c>
      <c r="M13" s="46">
        <f t="shared" si="0"/>
        <v>2200</v>
      </c>
      <c r="N13" s="47"/>
      <c r="O13" s="68" t="s">
        <v>362</v>
      </c>
      <c r="P13" s="213"/>
      <c r="Q13" s="47"/>
      <c r="R13" s="194"/>
    </row>
    <row r="14" ht="48" customHeight="1" spans="1:18">
      <c r="A14" s="143">
        <v>5</v>
      </c>
      <c r="B14" s="145"/>
      <c r="C14" s="145"/>
      <c r="D14" s="24" t="s">
        <v>113</v>
      </c>
      <c r="E14" s="24"/>
      <c r="F14" s="45"/>
      <c r="G14" s="45"/>
      <c r="H14" s="147"/>
      <c r="I14" s="45"/>
      <c r="J14" s="46">
        <v>2</v>
      </c>
      <c r="K14" s="46" t="s">
        <v>331</v>
      </c>
      <c r="L14" s="46">
        <v>12</v>
      </c>
      <c r="M14" s="46">
        <f t="shared" si="0"/>
        <v>24</v>
      </c>
      <c r="N14" s="47"/>
      <c r="O14" s="68" t="s">
        <v>363</v>
      </c>
      <c r="P14" s="213"/>
      <c r="Q14" s="47"/>
      <c r="R14" s="194"/>
    </row>
    <row r="15" ht="48" customHeight="1" spans="1:18">
      <c r="A15" s="143">
        <v>8</v>
      </c>
      <c r="B15" s="145"/>
      <c r="C15" s="145"/>
      <c r="D15" s="49" t="s">
        <v>364</v>
      </c>
      <c r="E15" s="24"/>
      <c r="F15" s="45"/>
      <c r="G15" s="45"/>
      <c r="H15" s="147"/>
      <c r="I15" s="45"/>
      <c r="J15" s="46">
        <v>2</v>
      </c>
      <c r="K15" s="46" t="s">
        <v>50</v>
      </c>
      <c r="L15" s="46">
        <v>350</v>
      </c>
      <c r="M15" s="46">
        <f t="shared" si="0"/>
        <v>700</v>
      </c>
      <c r="N15" s="47"/>
      <c r="O15" s="68" t="s">
        <v>365</v>
      </c>
      <c r="P15" s="213"/>
      <c r="Q15" s="47"/>
      <c r="R15" s="194"/>
    </row>
    <row r="16" ht="48" customHeight="1" spans="1:18">
      <c r="A16" s="143">
        <v>9</v>
      </c>
      <c r="B16" s="145"/>
      <c r="C16" s="145"/>
      <c r="D16" s="193" t="s">
        <v>155</v>
      </c>
      <c r="E16" s="24" t="s">
        <v>156</v>
      </c>
      <c r="F16" s="45"/>
      <c r="G16" s="45"/>
      <c r="H16" s="147"/>
      <c r="I16" s="45"/>
      <c r="J16" s="46">
        <v>2</v>
      </c>
      <c r="K16" s="46" t="s">
        <v>50</v>
      </c>
      <c r="L16" s="46">
        <v>60</v>
      </c>
      <c r="M16" s="46">
        <f t="shared" si="0"/>
        <v>120</v>
      </c>
      <c r="N16" s="47"/>
      <c r="O16" s="68" t="s">
        <v>365</v>
      </c>
      <c r="P16" s="213"/>
      <c r="Q16" s="47"/>
      <c r="R16" s="194"/>
    </row>
    <row r="17" ht="48" customHeight="1" spans="1:18">
      <c r="A17" s="143">
        <v>10</v>
      </c>
      <c r="B17" s="145"/>
      <c r="C17" s="145"/>
      <c r="D17" s="24" t="s">
        <v>366</v>
      </c>
      <c r="E17" s="24" t="s">
        <v>367</v>
      </c>
      <c r="F17" s="45"/>
      <c r="G17" s="45"/>
      <c r="H17" s="147"/>
      <c r="I17" s="45"/>
      <c r="J17" s="46">
        <v>6</v>
      </c>
      <c r="K17" s="46" t="s">
        <v>50</v>
      </c>
      <c r="L17" s="46">
        <v>40</v>
      </c>
      <c r="M17" s="46">
        <f t="shared" si="0"/>
        <v>240</v>
      </c>
      <c r="N17" s="47"/>
      <c r="O17" s="68" t="s">
        <v>212</v>
      </c>
      <c r="P17" s="213"/>
      <c r="Q17" s="47"/>
      <c r="R17" s="194"/>
    </row>
    <row r="18" ht="48" customHeight="1" spans="1:18">
      <c r="A18" s="143">
        <v>11</v>
      </c>
      <c r="B18" s="145"/>
      <c r="C18" s="145"/>
      <c r="D18" s="24" t="s">
        <v>366</v>
      </c>
      <c r="E18" s="24" t="s">
        <v>368</v>
      </c>
      <c r="F18" s="45"/>
      <c r="G18" s="45"/>
      <c r="H18" s="147"/>
      <c r="I18" s="45"/>
      <c r="J18" s="46">
        <v>4</v>
      </c>
      <c r="K18" s="46" t="s">
        <v>50</v>
      </c>
      <c r="L18" s="46">
        <v>20</v>
      </c>
      <c r="M18" s="46">
        <f t="shared" si="0"/>
        <v>80</v>
      </c>
      <c r="N18" s="47"/>
      <c r="O18" s="68" t="s">
        <v>212</v>
      </c>
      <c r="P18" s="213"/>
      <c r="Q18" s="47"/>
      <c r="R18" s="194"/>
    </row>
    <row r="19" ht="48" customHeight="1" spans="1:18">
      <c r="A19" s="143">
        <v>12</v>
      </c>
      <c r="B19" s="145"/>
      <c r="C19" s="145"/>
      <c r="D19" s="24" t="s">
        <v>369</v>
      </c>
      <c r="E19" s="24" t="s">
        <v>370</v>
      </c>
      <c r="F19" s="45"/>
      <c r="G19" s="45"/>
      <c r="H19" s="147"/>
      <c r="I19" s="45"/>
      <c r="J19" s="46">
        <v>30</v>
      </c>
      <c r="K19" s="46" t="s">
        <v>71</v>
      </c>
      <c r="L19" s="46">
        <v>18</v>
      </c>
      <c r="M19" s="46">
        <v>540</v>
      </c>
      <c r="N19" s="47"/>
      <c r="O19" s="68" t="s">
        <v>212</v>
      </c>
      <c r="P19" s="213"/>
      <c r="Q19" s="47"/>
      <c r="R19" s="194"/>
    </row>
    <row r="20" ht="48" customHeight="1" spans="1:18">
      <c r="A20" s="143">
        <v>13</v>
      </c>
      <c r="B20" s="145"/>
      <c r="C20" s="145"/>
      <c r="D20" s="24" t="s">
        <v>371</v>
      </c>
      <c r="E20" s="24" t="s">
        <v>372</v>
      </c>
      <c r="F20" s="45"/>
      <c r="G20" s="45"/>
      <c r="H20" s="147"/>
      <c r="I20" s="45"/>
      <c r="J20" s="46">
        <v>10</v>
      </c>
      <c r="K20" s="46" t="s">
        <v>215</v>
      </c>
      <c r="L20" s="46">
        <v>25</v>
      </c>
      <c r="M20" s="46">
        <f>J20*L20</f>
        <v>250</v>
      </c>
      <c r="N20" s="47"/>
      <c r="O20" s="68" t="s">
        <v>373</v>
      </c>
      <c r="P20" s="213"/>
      <c r="Q20" s="47"/>
      <c r="R20" s="194"/>
    </row>
    <row r="21" ht="49.95" customHeight="1" spans="1:18">
      <c r="A21" s="149" t="s">
        <v>37</v>
      </c>
      <c r="B21" s="150"/>
      <c r="C21" s="150"/>
      <c r="D21" s="150"/>
      <c r="E21" s="151"/>
      <c r="F21" s="215"/>
      <c r="G21" s="215"/>
      <c r="H21" s="215"/>
      <c r="I21" s="215"/>
      <c r="J21" s="46">
        <f>SUM(J8:J20)</f>
        <v>75</v>
      </c>
      <c r="K21" s="170"/>
      <c r="L21" s="170"/>
      <c r="M21" s="46">
        <f>SUM(M8:M20)</f>
        <v>5698</v>
      </c>
      <c r="N21" s="47"/>
      <c r="O21" s="68"/>
      <c r="P21" s="171"/>
      <c r="Q21" s="47"/>
      <c r="R21" s="179"/>
    </row>
    <row r="22" s="121" customFormat="1" ht="52.35" spans="1:18">
      <c r="A22" s="154" t="s">
        <v>18</v>
      </c>
      <c r="B22" s="155" t="s">
        <v>38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80"/>
    </row>
    <row r="23" s="122" customFormat="1" customHeight="1" spans="1:18">
      <c r="A23" s="156" t="s">
        <v>39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F6:G6"/>
    <mergeCell ref="H6:I6"/>
    <mergeCell ref="J6:N6"/>
    <mergeCell ref="A21:E21"/>
    <mergeCell ref="B22:R22"/>
    <mergeCell ref="A23:R23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</mergeCells>
  <pageMargins left="0.21" right="0.15748031496063" top="0.24" bottom="0.22" header="0.23" footer="0.22"/>
  <pageSetup paperSize="9" scale="50" orientation="landscape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zoomScale="60" zoomScaleNormal="60" zoomScaleSheetLayoutView="70" workbookViewId="0">
      <pane ySplit="7" topLeftCell="A20" activePane="bottomLeft" state="frozen"/>
      <selection/>
      <selection pane="bottomLeft" activeCell="J11" sqref="J11:M13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23.3333333333333" style="123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7.8888888888889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9" width="9" style="123"/>
    <col min="20" max="20" width="12.8888888888889" style="123"/>
    <col min="21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374</v>
      </c>
      <c r="D2" s="12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60"/>
      <c r="M3" s="161"/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2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375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138" t="s">
        <v>10</v>
      </c>
      <c r="E6" s="138" t="s">
        <v>11</v>
      </c>
      <c r="F6" s="139" t="s">
        <v>11</v>
      </c>
      <c r="G6" s="140"/>
      <c r="H6" s="140"/>
      <c r="I6" s="166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138"/>
      <c r="E7" s="138"/>
      <c r="F7" s="141"/>
      <c r="G7" s="142"/>
      <c r="H7" s="142"/>
      <c r="I7" s="167"/>
      <c r="J7" s="138" t="s">
        <v>176</v>
      </c>
      <c r="K7" s="138" t="s">
        <v>177</v>
      </c>
      <c r="L7" s="138" t="s">
        <v>178</v>
      </c>
      <c r="M7" s="138" t="s">
        <v>24</v>
      </c>
      <c r="N7" s="138" t="s">
        <v>22</v>
      </c>
      <c r="O7" s="138"/>
      <c r="P7" s="138"/>
      <c r="Q7" s="177"/>
      <c r="R7" s="176"/>
    </row>
    <row r="8" ht="48" customHeight="1" spans="1:18">
      <c r="A8" s="143">
        <v>1</v>
      </c>
      <c r="B8" s="144"/>
      <c r="C8" s="145"/>
      <c r="D8" s="114" t="s">
        <v>376</v>
      </c>
      <c r="E8" s="114" t="s">
        <v>377</v>
      </c>
      <c r="F8" s="204" t="s">
        <v>378</v>
      </c>
      <c r="G8" s="205"/>
      <c r="H8" s="205"/>
      <c r="I8" s="210"/>
      <c r="J8" s="42">
        <f>2.7*12</f>
        <v>32.4</v>
      </c>
      <c r="K8" s="42" t="s">
        <v>299</v>
      </c>
      <c r="L8" s="42">
        <v>62</v>
      </c>
      <c r="M8" s="42">
        <f>J8*L8</f>
        <v>2008.8</v>
      </c>
      <c r="N8" s="100"/>
      <c r="O8" s="21" t="s">
        <v>379</v>
      </c>
      <c r="P8" s="99"/>
      <c r="Q8" s="23"/>
      <c r="R8" s="190" t="s">
        <v>380</v>
      </c>
    </row>
    <row r="9" ht="48" customHeight="1" spans="1:18">
      <c r="A9" s="143">
        <v>2</v>
      </c>
      <c r="B9" s="145"/>
      <c r="C9" s="145"/>
      <c r="D9" s="114" t="s">
        <v>376</v>
      </c>
      <c r="E9" s="114" t="s">
        <v>377</v>
      </c>
      <c r="F9" s="206"/>
      <c r="G9" s="207"/>
      <c r="H9" s="207"/>
      <c r="I9" s="211"/>
      <c r="J9" s="42">
        <f>1.2*12</f>
        <v>14.4</v>
      </c>
      <c r="K9" s="42" t="s">
        <v>299</v>
      </c>
      <c r="L9" s="42">
        <v>62</v>
      </c>
      <c r="M9" s="42">
        <f>J9*L9</f>
        <v>892.8</v>
      </c>
      <c r="N9" s="100"/>
      <c r="O9" s="21" t="s">
        <v>379</v>
      </c>
      <c r="P9" s="99"/>
      <c r="Q9" s="23"/>
      <c r="R9" s="190" t="s">
        <v>381</v>
      </c>
    </row>
    <row r="10" ht="48" customHeight="1" spans="1:18">
      <c r="A10" s="143">
        <v>3</v>
      </c>
      <c r="B10" s="145"/>
      <c r="C10" s="145"/>
      <c r="D10" s="114" t="s">
        <v>376</v>
      </c>
      <c r="E10" s="114" t="s">
        <v>377</v>
      </c>
      <c r="F10" s="208"/>
      <c r="G10" s="209"/>
      <c r="H10" s="209"/>
      <c r="I10" s="212"/>
      <c r="J10" s="42">
        <f>1.5*11</f>
        <v>16.5</v>
      </c>
      <c r="K10" s="42" t="s">
        <v>299</v>
      </c>
      <c r="L10" s="42">
        <v>62</v>
      </c>
      <c r="M10" s="42">
        <f>J10*L10</f>
        <v>1023</v>
      </c>
      <c r="N10" s="100"/>
      <c r="O10" s="21" t="s">
        <v>379</v>
      </c>
      <c r="P10" s="99"/>
      <c r="Q10" s="23"/>
      <c r="R10" s="190" t="s">
        <v>382</v>
      </c>
    </row>
    <row r="11" s="3" customFormat="1" ht="48" customHeight="1" spans="1:18">
      <c r="A11" s="143">
        <v>4</v>
      </c>
      <c r="B11" s="22"/>
      <c r="C11" s="22"/>
      <c r="D11" s="114" t="s">
        <v>383</v>
      </c>
      <c r="E11" s="114"/>
      <c r="F11" s="32"/>
      <c r="G11" s="50"/>
      <c r="H11" s="50"/>
      <c r="I11" s="51"/>
      <c r="J11" s="42">
        <v>24</v>
      </c>
      <c r="K11" s="42" t="s">
        <v>50</v>
      </c>
      <c r="L11" s="42">
        <v>9.2</v>
      </c>
      <c r="M11" s="42">
        <f t="shared" ref="M11:M19" si="0">J11*L11</f>
        <v>220.8</v>
      </c>
      <c r="N11" s="100"/>
      <c r="O11" s="46" t="s">
        <v>379</v>
      </c>
      <c r="P11" s="99"/>
      <c r="Q11" s="23"/>
      <c r="R11" s="190"/>
    </row>
    <row r="12" s="3" customFormat="1" ht="48" customHeight="1" spans="1:18">
      <c r="A12" s="143">
        <v>5</v>
      </c>
      <c r="B12" s="22"/>
      <c r="C12" s="22"/>
      <c r="D12" s="114" t="s">
        <v>384</v>
      </c>
      <c r="E12" s="114"/>
      <c r="F12" s="32"/>
      <c r="G12" s="50"/>
      <c r="H12" s="50"/>
      <c r="I12" s="51"/>
      <c r="J12" s="42">
        <v>192</v>
      </c>
      <c r="K12" s="42" t="s">
        <v>50</v>
      </c>
      <c r="L12" s="42">
        <v>0.1</v>
      </c>
      <c r="M12" s="42">
        <f t="shared" si="0"/>
        <v>19.2</v>
      </c>
      <c r="N12" s="100"/>
      <c r="O12" s="46" t="s">
        <v>379</v>
      </c>
      <c r="P12" s="99"/>
      <c r="Q12" s="23"/>
      <c r="R12" s="190"/>
    </row>
    <row r="13" s="3" customFormat="1" ht="48" customHeight="1" spans="1:18">
      <c r="A13" s="143">
        <v>6</v>
      </c>
      <c r="B13" s="22"/>
      <c r="C13" s="22"/>
      <c r="D13" s="114" t="s">
        <v>385</v>
      </c>
      <c r="E13" s="114"/>
      <c r="F13" s="32"/>
      <c r="G13" s="50"/>
      <c r="H13" s="50"/>
      <c r="I13" s="51"/>
      <c r="J13" s="42">
        <v>192</v>
      </c>
      <c r="K13" s="42" t="s">
        <v>50</v>
      </c>
      <c r="L13" s="42">
        <v>0.28</v>
      </c>
      <c r="M13" s="42">
        <f t="shared" si="0"/>
        <v>53.76</v>
      </c>
      <c r="N13" s="100"/>
      <c r="O13" s="46" t="s">
        <v>379</v>
      </c>
      <c r="P13" s="99"/>
      <c r="Q13" s="23"/>
      <c r="R13" s="190"/>
    </row>
    <row r="14" s="3" customFormat="1" ht="48" customHeight="1" spans="1:18">
      <c r="A14" s="143">
        <v>7</v>
      </c>
      <c r="B14" s="22"/>
      <c r="C14" s="22"/>
      <c r="D14" s="114" t="s">
        <v>386</v>
      </c>
      <c r="E14" s="114" t="s">
        <v>387</v>
      </c>
      <c r="F14" s="32"/>
      <c r="G14" s="50"/>
      <c r="H14" s="50"/>
      <c r="I14" s="51"/>
      <c r="J14" s="42">
        <v>60</v>
      </c>
      <c r="K14" s="42" t="s">
        <v>50</v>
      </c>
      <c r="L14" s="42">
        <v>3.7</v>
      </c>
      <c r="M14" s="42">
        <f t="shared" si="0"/>
        <v>222</v>
      </c>
      <c r="N14" s="100"/>
      <c r="O14" s="46" t="s">
        <v>379</v>
      </c>
      <c r="P14" s="99"/>
      <c r="Q14" s="23"/>
      <c r="R14" s="190"/>
    </row>
    <row r="15" ht="48" customHeight="1" spans="1:18">
      <c r="A15" s="143">
        <v>8</v>
      </c>
      <c r="B15" s="145"/>
      <c r="C15" s="145"/>
      <c r="D15" s="114" t="s">
        <v>376</v>
      </c>
      <c r="E15" s="114" t="s">
        <v>388</v>
      </c>
      <c r="F15" s="47" t="s">
        <v>378</v>
      </c>
      <c r="G15" s="47"/>
      <c r="H15" s="47"/>
      <c r="I15" s="47"/>
      <c r="J15" s="46">
        <v>2.7</v>
      </c>
      <c r="K15" s="42" t="s">
        <v>299</v>
      </c>
      <c r="L15" s="42">
        <v>62</v>
      </c>
      <c r="M15" s="42">
        <f t="shared" si="0"/>
        <v>167.4</v>
      </c>
      <c r="N15" s="67"/>
      <c r="O15" s="46" t="s">
        <v>389</v>
      </c>
      <c r="P15" s="213"/>
      <c r="Q15" s="47"/>
      <c r="R15" s="214" t="s">
        <v>390</v>
      </c>
    </row>
    <row r="16" ht="48" customHeight="1" spans="1:18">
      <c r="A16" s="143">
        <v>9</v>
      </c>
      <c r="B16" s="145"/>
      <c r="C16" s="145"/>
      <c r="D16" s="114" t="s">
        <v>376</v>
      </c>
      <c r="E16" s="114" t="s">
        <v>388</v>
      </c>
      <c r="F16" s="47"/>
      <c r="G16" s="47"/>
      <c r="H16" s="47"/>
      <c r="I16" s="47"/>
      <c r="J16" s="46">
        <v>1.2</v>
      </c>
      <c r="K16" s="42" t="s">
        <v>299</v>
      </c>
      <c r="L16" s="42">
        <v>62</v>
      </c>
      <c r="M16" s="42">
        <f t="shared" si="0"/>
        <v>74.4</v>
      </c>
      <c r="N16" s="67"/>
      <c r="O16" s="46" t="s">
        <v>389</v>
      </c>
      <c r="P16" s="213"/>
      <c r="Q16" s="47"/>
      <c r="R16" s="214" t="s">
        <v>391</v>
      </c>
    </row>
    <row r="17" ht="48" customHeight="1" spans="1:18">
      <c r="A17" s="143">
        <v>10</v>
      </c>
      <c r="B17" s="145"/>
      <c r="C17" s="145"/>
      <c r="D17" s="114" t="s">
        <v>383</v>
      </c>
      <c r="E17" s="24"/>
      <c r="F17" s="152"/>
      <c r="G17" s="153"/>
      <c r="H17" s="153"/>
      <c r="I17" s="169"/>
      <c r="J17" s="46">
        <v>2</v>
      </c>
      <c r="K17" s="42" t="s">
        <v>50</v>
      </c>
      <c r="L17" s="42">
        <v>9.2</v>
      </c>
      <c r="M17" s="42">
        <f t="shared" si="0"/>
        <v>18.4</v>
      </c>
      <c r="N17" s="47"/>
      <c r="O17" s="46" t="s">
        <v>389</v>
      </c>
      <c r="P17" s="213"/>
      <c r="Q17" s="47"/>
      <c r="R17" s="194"/>
    </row>
    <row r="18" ht="48" customHeight="1" spans="1:18">
      <c r="A18" s="143">
        <v>11</v>
      </c>
      <c r="B18" s="145"/>
      <c r="C18" s="145"/>
      <c r="D18" s="114" t="s">
        <v>384</v>
      </c>
      <c r="E18" s="24"/>
      <c r="F18" s="152"/>
      <c r="G18" s="153"/>
      <c r="H18" s="153"/>
      <c r="I18" s="169"/>
      <c r="J18" s="46">
        <v>8</v>
      </c>
      <c r="K18" s="42" t="s">
        <v>50</v>
      </c>
      <c r="L18" s="42">
        <v>0.1</v>
      </c>
      <c r="M18" s="42">
        <f t="shared" si="0"/>
        <v>0.8</v>
      </c>
      <c r="N18" s="47"/>
      <c r="O18" s="46" t="s">
        <v>389</v>
      </c>
      <c r="P18" s="213"/>
      <c r="Q18" s="47"/>
      <c r="R18" s="194"/>
    </row>
    <row r="19" ht="48" customHeight="1" spans="1:18">
      <c r="A19" s="143">
        <v>12</v>
      </c>
      <c r="B19" s="145"/>
      <c r="C19" s="145"/>
      <c r="D19" s="114" t="s">
        <v>385</v>
      </c>
      <c r="E19" s="24"/>
      <c r="F19" s="152"/>
      <c r="G19" s="153"/>
      <c r="H19" s="153"/>
      <c r="I19" s="169"/>
      <c r="J19" s="46">
        <v>8</v>
      </c>
      <c r="K19" s="42" t="s">
        <v>50</v>
      </c>
      <c r="L19" s="42">
        <v>0.28</v>
      </c>
      <c r="M19" s="42">
        <f t="shared" si="0"/>
        <v>2.24</v>
      </c>
      <c r="N19" s="47"/>
      <c r="O19" s="46" t="s">
        <v>389</v>
      </c>
      <c r="P19" s="213"/>
      <c r="Q19" s="47"/>
      <c r="R19" s="194"/>
    </row>
    <row r="20" ht="48" customHeight="1" spans="1:18">
      <c r="A20" s="143">
        <v>13</v>
      </c>
      <c r="B20" s="145"/>
      <c r="C20" s="145"/>
      <c r="D20" s="114" t="s">
        <v>376</v>
      </c>
      <c r="E20" s="114" t="s">
        <v>392</v>
      </c>
      <c r="F20" s="152" t="s">
        <v>393</v>
      </c>
      <c r="G20" s="153"/>
      <c r="H20" s="153"/>
      <c r="I20" s="169"/>
      <c r="J20" s="46">
        <v>24</v>
      </c>
      <c r="K20" s="42" t="s">
        <v>299</v>
      </c>
      <c r="L20" s="42">
        <v>0.28</v>
      </c>
      <c r="M20" s="46">
        <v>43</v>
      </c>
      <c r="N20" s="47"/>
      <c r="O20" s="68" t="s">
        <v>394</v>
      </c>
      <c r="P20" s="213"/>
      <c r="Q20" s="47"/>
      <c r="R20" s="194"/>
    </row>
    <row r="21" s="3" customFormat="1" ht="48" customHeight="1" spans="1:18">
      <c r="A21" s="143">
        <v>14</v>
      </c>
      <c r="B21" s="22"/>
      <c r="C21" s="22"/>
      <c r="D21" s="114" t="s">
        <v>395</v>
      </c>
      <c r="E21" s="114" t="s">
        <v>396</v>
      </c>
      <c r="F21" s="32"/>
      <c r="G21" s="50"/>
      <c r="H21" s="50"/>
      <c r="I21" s="51"/>
      <c r="J21" s="42">
        <v>60</v>
      </c>
      <c r="K21" s="42" t="s">
        <v>50</v>
      </c>
      <c r="L21" s="42">
        <v>0.45</v>
      </c>
      <c r="M21" s="42">
        <f>J21*L21</f>
        <v>27</v>
      </c>
      <c r="N21" s="100"/>
      <c r="O21" s="68" t="s">
        <v>394</v>
      </c>
      <c r="P21" s="99"/>
      <c r="Q21" s="23"/>
      <c r="R21" s="190"/>
    </row>
    <row r="22" ht="48" customHeight="1" spans="1:18">
      <c r="A22" s="143">
        <v>15</v>
      </c>
      <c r="B22" s="145"/>
      <c r="C22" s="145"/>
      <c r="D22" s="114" t="s">
        <v>397</v>
      </c>
      <c r="E22" s="114" t="s">
        <v>398</v>
      </c>
      <c r="F22" s="152"/>
      <c r="G22" s="153"/>
      <c r="H22" s="153"/>
      <c r="I22" s="169"/>
      <c r="J22" s="46">
        <v>14</v>
      </c>
      <c r="K22" s="42" t="s">
        <v>50</v>
      </c>
      <c r="L22" s="46">
        <v>8</v>
      </c>
      <c r="M22" s="42">
        <f>J22*L22</f>
        <v>112</v>
      </c>
      <c r="N22" s="47"/>
      <c r="O22" s="68"/>
      <c r="P22" s="213"/>
      <c r="Q22" s="47"/>
      <c r="R22" s="194"/>
    </row>
    <row r="23" ht="48" customHeight="1" spans="1:18">
      <c r="A23" s="143">
        <v>16</v>
      </c>
      <c r="B23" s="145"/>
      <c r="C23" s="145"/>
      <c r="D23" s="114" t="s">
        <v>399</v>
      </c>
      <c r="E23" s="114" t="s">
        <v>400</v>
      </c>
      <c r="F23" s="32"/>
      <c r="G23" s="50"/>
      <c r="H23" s="50"/>
      <c r="I23" s="51"/>
      <c r="J23" s="46" t="s">
        <v>157</v>
      </c>
      <c r="K23" s="42" t="s">
        <v>299</v>
      </c>
      <c r="L23" s="42">
        <v>220</v>
      </c>
      <c r="M23" s="42">
        <v>220</v>
      </c>
      <c r="N23" s="67"/>
      <c r="O23" s="46" t="s">
        <v>379</v>
      </c>
      <c r="P23" s="213"/>
      <c r="Q23" s="47"/>
      <c r="R23" s="190" t="s">
        <v>401</v>
      </c>
    </row>
    <row r="24" ht="77" customHeight="1" spans="1:18">
      <c r="A24" s="143">
        <v>17</v>
      </c>
      <c r="B24" s="145"/>
      <c r="C24" s="145"/>
      <c r="D24" s="114" t="s">
        <v>402</v>
      </c>
      <c r="E24" s="114" t="s">
        <v>403</v>
      </c>
      <c r="F24" s="152"/>
      <c r="G24" s="153"/>
      <c r="H24" s="153"/>
      <c r="I24" s="169"/>
      <c r="J24" s="46">
        <v>5</v>
      </c>
      <c r="K24" s="42" t="s">
        <v>347</v>
      </c>
      <c r="L24" s="46">
        <v>60</v>
      </c>
      <c r="M24" s="42">
        <f>J24*L24</f>
        <v>300</v>
      </c>
      <c r="N24" s="47"/>
      <c r="O24" s="68"/>
      <c r="P24" s="213"/>
      <c r="Q24" s="47"/>
      <c r="R24" s="194"/>
    </row>
    <row r="25" ht="48" customHeight="1" spans="1:18">
      <c r="A25" s="143">
        <v>18</v>
      </c>
      <c r="B25" s="145"/>
      <c r="C25" s="145"/>
      <c r="D25" s="114" t="s">
        <v>404</v>
      </c>
      <c r="E25" s="114" t="s">
        <v>405</v>
      </c>
      <c r="F25" s="152"/>
      <c r="G25" s="153"/>
      <c r="H25" s="153"/>
      <c r="I25" s="169"/>
      <c r="J25" s="46">
        <v>11</v>
      </c>
      <c r="K25" s="42" t="s">
        <v>299</v>
      </c>
      <c r="L25" s="46">
        <v>20</v>
      </c>
      <c r="M25" s="42">
        <f>J25*L25</f>
        <v>220</v>
      </c>
      <c r="N25" s="47"/>
      <c r="O25" s="68"/>
      <c r="P25" s="213"/>
      <c r="Q25" s="47"/>
      <c r="R25" s="194"/>
    </row>
    <row r="26" ht="34" customHeight="1" spans="1:18">
      <c r="A26" s="149" t="s">
        <v>37</v>
      </c>
      <c r="B26" s="150"/>
      <c r="C26" s="150"/>
      <c r="D26" s="150"/>
      <c r="E26" s="151"/>
      <c r="F26" s="152"/>
      <c r="G26" s="153"/>
      <c r="H26" s="153"/>
      <c r="I26" s="169"/>
      <c r="J26" s="46">
        <f>SUM(J8:J25)</f>
        <v>667.2</v>
      </c>
      <c r="K26" s="170"/>
      <c r="L26" s="170"/>
      <c r="M26" s="46">
        <f>SUM(M8:M25)</f>
        <v>5625.6</v>
      </c>
      <c r="N26" s="47"/>
      <c r="O26" s="68"/>
      <c r="P26" s="171"/>
      <c r="Q26" s="47"/>
      <c r="R26" s="179"/>
    </row>
    <row r="27" s="121" customFormat="1" ht="52.35" spans="1:18">
      <c r="A27" s="154" t="s">
        <v>18</v>
      </c>
      <c r="B27" s="155" t="s">
        <v>38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80"/>
    </row>
    <row r="28" s="122" customFormat="1" customHeight="1" spans="1:18">
      <c r="A28" s="156" t="s">
        <v>39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</row>
  </sheetData>
  <mergeCells count="42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J6:N6"/>
    <mergeCell ref="F11:I11"/>
    <mergeCell ref="F12:I12"/>
    <mergeCell ref="F13:I13"/>
    <mergeCell ref="F14:I14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A26:E26"/>
    <mergeCell ref="F26:I26"/>
    <mergeCell ref="B27:R27"/>
    <mergeCell ref="A28:R28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  <mergeCell ref="F6:I7"/>
    <mergeCell ref="F8:I10"/>
    <mergeCell ref="F15:I16"/>
  </mergeCells>
  <pageMargins left="0.21" right="0.15748031496063" top="0.24" bottom="0.22" header="0.23" footer="0.22"/>
  <pageSetup paperSize="9" scale="50" orientation="landscape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zoomScale="60" zoomScaleNormal="60" zoomScaleSheetLayoutView="70" workbookViewId="0">
      <pane ySplit="7" topLeftCell="A8" activePane="bottomLeft" state="frozen"/>
      <selection/>
      <selection pane="bottomLeft" activeCell="D22" sqref="D22:E22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23.3333333333333" style="123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7.8888888888889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9" width="9" style="123"/>
    <col min="20" max="20" width="12.8888888888889" style="123"/>
    <col min="21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406</v>
      </c>
      <c r="D2" s="12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60"/>
      <c r="M3" s="161"/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2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407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138" t="s">
        <v>10</v>
      </c>
      <c r="E6" s="138" t="s">
        <v>11</v>
      </c>
      <c r="F6" s="139" t="s">
        <v>11</v>
      </c>
      <c r="G6" s="140"/>
      <c r="H6" s="140"/>
      <c r="I6" s="166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138"/>
      <c r="E7" s="138"/>
      <c r="F7" s="141"/>
      <c r="G7" s="142"/>
      <c r="H7" s="142"/>
      <c r="I7" s="167"/>
      <c r="J7" s="138" t="s">
        <v>176</v>
      </c>
      <c r="K7" s="138" t="s">
        <v>177</v>
      </c>
      <c r="L7" s="138" t="s">
        <v>178</v>
      </c>
      <c r="M7" s="138" t="s">
        <v>24</v>
      </c>
      <c r="N7" s="138" t="s">
        <v>22</v>
      </c>
      <c r="O7" s="138"/>
      <c r="P7" s="138"/>
      <c r="Q7" s="177"/>
      <c r="R7" s="176"/>
    </row>
    <row r="8" ht="48" customHeight="1" spans="1:18">
      <c r="A8" s="143">
        <v>1</v>
      </c>
      <c r="B8" s="144"/>
      <c r="C8" s="145"/>
      <c r="D8" s="24" t="s">
        <v>408</v>
      </c>
      <c r="E8" s="181" t="s">
        <v>409</v>
      </c>
      <c r="F8" s="109"/>
      <c r="G8" s="109"/>
      <c r="H8" s="109"/>
      <c r="I8" s="109"/>
      <c r="J8" s="42">
        <v>3</v>
      </c>
      <c r="K8" s="42" t="s">
        <v>261</v>
      </c>
      <c r="L8" s="42">
        <v>32</v>
      </c>
      <c r="M8" s="42">
        <f>J8*L8</f>
        <v>96</v>
      </c>
      <c r="N8" s="100"/>
      <c r="O8" s="81" t="s">
        <v>410</v>
      </c>
      <c r="P8" s="101"/>
      <c r="Q8" s="109"/>
      <c r="R8" s="81" t="s">
        <v>411</v>
      </c>
    </row>
    <row r="9" ht="48" customHeight="1" spans="1:18">
      <c r="A9" s="143">
        <v>2</v>
      </c>
      <c r="B9" s="144"/>
      <c r="C9" s="145"/>
      <c r="D9" s="24" t="s">
        <v>412</v>
      </c>
      <c r="E9" s="181"/>
      <c r="F9" s="109"/>
      <c r="G9" s="109"/>
      <c r="H9" s="109"/>
      <c r="I9" s="109"/>
      <c r="J9" s="42">
        <v>20</v>
      </c>
      <c r="K9" s="42" t="s">
        <v>261</v>
      </c>
      <c r="L9" s="42">
        <v>5</v>
      </c>
      <c r="M9" s="42">
        <f>J9*L9</f>
        <v>100</v>
      </c>
      <c r="N9" s="100"/>
      <c r="O9" s="81" t="s">
        <v>410</v>
      </c>
      <c r="P9" s="101"/>
      <c r="Q9" s="109"/>
      <c r="R9" s="81"/>
    </row>
    <row r="10" ht="208" customHeight="1" spans="1:18">
      <c r="A10" s="143">
        <v>3</v>
      </c>
      <c r="B10" s="145"/>
      <c r="C10" s="145"/>
      <c r="D10" s="24" t="s">
        <v>413</v>
      </c>
      <c r="E10" s="181"/>
      <c r="F10" s="109"/>
      <c r="G10" s="109"/>
      <c r="H10" s="109"/>
      <c r="I10" s="109"/>
      <c r="J10" s="42">
        <v>6</v>
      </c>
      <c r="K10" s="42" t="s">
        <v>50</v>
      </c>
      <c r="L10" s="42">
        <v>70</v>
      </c>
      <c r="M10" s="42">
        <f t="shared" ref="M10:M23" si="0">J10*L10</f>
        <v>420</v>
      </c>
      <c r="N10" s="100"/>
      <c r="O10" s="81" t="s">
        <v>410</v>
      </c>
      <c r="P10" s="101"/>
      <c r="Q10" s="109"/>
      <c r="R10" s="81"/>
    </row>
    <row r="11" ht="48" customHeight="1" spans="1:18">
      <c r="A11" s="143">
        <v>4</v>
      </c>
      <c r="B11" s="145"/>
      <c r="C11" s="145"/>
      <c r="D11" s="24" t="s">
        <v>414</v>
      </c>
      <c r="E11" s="181" t="s">
        <v>415</v>
      </c>
      <c r="F11" s="109"/>
      <c r="G11" s="109"/>
      <c r="H11" s="109"/>
      <c r="I11" s="109"/>
      <c r="J11" s="42">
        <v>2</v>
      </c>
      <c r="K11" s="42" t="s">
        <v>416</v>
      </c>
      <c r="L11" s="42">
        <v>320</v>
      </c>
      <c r="M11" s="42">
        <f t="shared" si="0"/>
        <v>640</v>
      </c>
      <c r="N11" s="100"/>
      <c r="O11" s="81" t="s">
        <v>410</v>
      </c>
      <c r="P11" s="101"/>
      <c r="Q11" s="109"/>
      <c r="R11" s="81"/>
    </row>
    <row r="12" s="3" customFormat="1" ht="48" customHeight="1" spans="1:18">
      <c r="A12" s="143">
        <v>5</v>
      </c>
      <c r="B12" s="22"/>
      <c r="C12" s="22"/>
      <c r="D12" s="24" t="s">
        <v>417</v>
      </c>
      <c r="E12" s="181" t="s">
        <v>418</v>
      </c>
      <c r="F12" s="109"/>
      <c r="G12" s="109"/>
      <c r="H12" s="109"/>
      <c r="I12" s="109"/>
      <c r="J12" s="42">
        <v>4</v>
      </c>
      <c r="K12" s="42" t="s">
        <v>347</v>
      </c>
      <c r="L12" s="42">
        <v>150</v>
      </c>
      <c r="M12" s="42">
        <f t="shared" si="0"/>
        <v>600</v>
      </c>
      <c r="N12" s="100"/>
      <c r="O12" s="81" t="s">
        <v>410</v>
      </c>
      <c r="P12" s="101"/>
      <c r="Q12" s="109"/>
      <c r="R12" s="81"/>
    </row>
    <row r="13" s="3" customFormat="1" ht="48" customHeight="1" spans="1:18">
      <c r="A13" s="143">
        <v>6</v>
      </c>
      <c r="B13" s="22"/>
      <c r="C13" s="22"/>
      <c r="D13" s="24" t="s">
        <v>129</v>
      </c>
      <c r="E13" s="24"/>
      <c r="F13" s="23"/>
      <c r="G13" s="23"/>
      <c r="H13" s="23"/>
      <c r="I13" s="23"/>
      <c r="J13" s="42">
        <v>1</v>
      </c>
      <c r="K13" s="42" t="s">
        <v>67</v>
      </c>
      <c r="L13" s="42">
        <v>126</v>
      </c>
      <c r="M13" s="42">
        <f t="shared" si="0"/>
        <v>126</v>
      </c>
      <c r="N13" s="100"/>
      <c r="O13" s="81" t="s">
        <v>410</v>
      </c>
      <c r="P13" s="101"/>
      <c r="Q13" s="109"/>
      <c r="R13" s="81"/>
    </row>
    <row r="14" s="3" customFormat="1" ht="48" customHeight="1" spans="1:18">
      <c r="A14" s="143">
        <v>7</v>
      </c>
      <c r="B14" s="22"/>
      <c r="C14" s="22"/>
      <c r="D14" s="24" t="s">
        <v>419</v>
      </c>
      <c r="E14" s="24"/>
      <c r="F14" s="23"/>
      <c r="G14" s="23"/>
      <c r="H14" s="23"/>
      <c r="I14" s="23"/>
      <c r="J14" s="42">
        <v>1</v>
      </c>
      <c r="K14" s="42" t="s">
        <v>50</v>
      </c>
      <c r="L14" s="42">
        <v>35</v>
      </c>
      <c r="M14" s="42">
        <f t="shared" si="0"/>
        <v>35</v>
      </c>
      <c r="N14" s="100"/>
      <c r="O14" s="81" t="s">
        <v>410</v>
      </c>
      <c r="P14" s="101"/>
      <c r="Q14" s="109"/>
      <c r="R14" s="81"/>
    </row>
    <row r="15" s="3" customFormat="1" ht="48" customHeight="1" spans="1:18">
      <c r="A15" s="143">
        <v>8</v>
      </c>
      <c r="B15" s="22"/>
      <c r="C15" s="22"/>
      <c r="D15" s="24" t="s">
        <v>420</v>
      </c>
      <c r="E15" s="24"/>
      <c r="F15" s="23"/>
      <c r="G15" s="23"/>
      <c r="H15" s="23"/>
      <c r="I15" s="23"/>
      <c r="J15" s="42">
        <v>1</v>
      </c>
      <c r="K15" s="42" t="s">
        <v>50</v>
      </c>
      <c r="L15" s="42">
        <v>20</v>
      </c>
      <c r="M15" s="42">
        <f t="shared" si="0"/>
        <v>20</v>
      </c>
      <c r="N15" s="100"/>
      <c r="O15" s="81" t="s">
        <v>410</v>
      </c>
      <c r="P15" s="101"/>
      <c r="Q15" s="109"/>
      <c r="R15" s="81"/>
    </row>
    <row r="16" ht="48" customHeight="1" spans="1:18">
      <c r="A16" s="143">
        <v>9</v>
      </c>
      <c r="B16" s="145"/>
      <c r="C16" s="145"/>
      <c r="D16" s="24" t="s">
        <v>421</v>
      </c>
      <c r="E16" s="181" t="s">
        <v>422</v>
      </c>
      <c r="F16" s="45"/>
      <c r="G16" s="45"/>
      <c r="H16" s="45"/>
      <c r="I16" s="45"/>
      <c r="J16" s="46">
        <v>1</v>
      </c>
      <c r="K16" s="42" t="s">
        <v>331</v>
      </c>
      <c r="L16" s="42">
        <v>36</v>
      </c>
      <c r="M16" s="42">
        <f t="shared" si="0"/>
        <v>36</v>
      </c>
      <c r="N16" s="67"/>
      <c r="O16" s="81" t="s">
        <v>410</v>
      </c>
      <c r="P16" s="168"/>
      <c r="Q16" s="45"/>
      <c r="R16" s="67"/>
    </row>
    <row r="17" ht="48" customHeight="1" spans="1:18">
      <c r="A17" s="143">
        <v>10</v>
      </c>
      <c r="B17" s="145"/>
      <c r="C17" s="145"/>
      <c r="D17" s="24" t="s">
        <v>421</v>
      </c>
      <c r="E17" s="181" t="s">
        <v>423</v>
      </c>
      <c r="F17" s="45"/>
      <c r="G17" s="45"/>
      <c r="H17" s="45"/>
      <c r="I17" s="45"/>
      <c r="J17" s="46">
        <v>1</v>
      </c>
      <c r="K17" s="42" t="s">
        <v>331</v>
      </c>
      <c r="L17" s="42">
        <v>36</v>
      </c>
      <c r="M17" s="42">
        <f t="shared" si="0"/>
        <v>36</v>
      </c>
      <c r="N17" s="67"/>
      <c r="O17" s="81" t="s">
        <v>410</v>
      </c>
      <c r="P17" s="168"/>
      <c r="Q17" s="45"/>
      <c r="R17" s="67"/>
    </row>
    <row r="18" ht="48" customHeight="1" spans="1:18">
      <c r="A18" s="143">
        <v>11</v>
      </c>
      <c r="B18" s="145"/>
      <c r="C18" s="145"/>
      <c r="D18" s="24" t="s">
        <v>424</v>
      </c>
      <c r="E18" s="114" t="s">
        <v>425</v>
      </c>
      <c r="F18" s="47"/>
      <c r="G18" s="47"/>
      <c r="H18" s="47"/>
      <c r="I18" s="47"/>
      <c r="J18" s="46">
        <v>22</v>
      </c>
      <c r="K18" s="42" t="s">
        <v>299</v>
      </c>
      <c r="L18" s="42">
        <v>11</v>
      </c>
      <c r="M18" s="42">
        <f t="shared" si="0"/>
        <v>242</v>
      </c>
      <c r="N18" s="45"/>
      <c r="O18" s="81" t="s">
        <v>410</v>
      </c>
      <c r="P18" s="168"/>
      <c r="Q18" s="45"/>
      <c r="R18" s="178"/>
    </row>
    <row r="19" ht="48" customHeight="1" spans="1:18">
      <c r="A19" s="143">
        <v>12</v>
      </c>
      <c r="B19" s="145"/>
      <c r="C19" s="145"/>
      <c r="D19" s="24" t="s">
        <v>426</v>
      </c>
      <c r="E19" s="181"/>
      <c r="F19" s="45"/>
      <c r="G19" s="45"/>
      <c r="H19" s="45"/>
      <c r="I19" s="45"/>
      <c r="J19" s="46">
        <v>2</v>
      </c>
      <c r="K19" s="42" t="s">
        <v>195</v>
      </c>
      <c r="L19" s="42">
        <v>50</v>
      </c>
      <c r="M19" s="42">
        <f t="shared" si="0"/>
        <v>100</v>
      </c>
      <c r="N19" s="45"/>
      <c r="O19" s="168" t="s">
        <v>427</v>
      </c>
      <c r="P19" s="194"/>
      <c r="Q19" s="45"/>
      <c r="R19" s="178"/>
    </row>
    <row r="20" ht="48" customHeight="1" spans="1:18">
      <c r="A20" s="143">
        <v>13</v>
      </c>
      <c r="B20" s="145"/>
      <c r="C20" s="145"/>
      <c r="D20" s="24" t="s">
        <v>428</v>
      </c>
      <c r="E20" s="181"/>
      <c r="F20" s="45"/>
      <c r="G20" s="45"/>
      <c r="H20" s="45"/>
      <c r="I20" s="45"/>
      <c r="J20" s="46">
        <v>5</v>
      </c>
      <c r="K20" s="42" t="s">
        <v>211</v>
      </c>
      <c r="L20" s="42">
        <v>5</v>
      </c>
      <c r="M20" s="42">
        <f t="shared" si="0"/>
        <v>25</v>
      </c>
      <c r="N20" s="45"/>
      <c r="O20" s="21" t="s">
        <v>429</v>
      </c>
      <c r="P20" s="194"/>
      <c r="Q20" s="45"/>
      <c r="R20" s="21"/>
    </row>
    <row r="21" ht="48" customHeight="1" spans="1:18">
      <c r="A21" s="143">
        <v>14</v>
      </c>
      <c r="B21" s="145"/>
      <c r="C21" s="145"/>
      <c r="D21" s="24" t="s">
        <v>430</v>
      </c>
      <c r="E21" s="181"/>
      <c r="F21" s="45"/>
      <c r="G21" s="45"/>
      <c r="H21" s="45"/>
      <c r="I21" s="45"/>
      <c r="J21" s="46">
        <v>5</v>
      </c>
      <c r="K21" s="42" t="s">
        <v>211</v>
      </c>
      <c r="L21" s="42">
        <v>25</v>
      </c>
      <c r="M21" s="42">
        <f t="shared" si="0"/>
        <v>125</v>
      </c>
      <c r="N21" s="45"/>
      <c r="O21" s="21" t="s">
        <v>429</v>
      </c>
      <c r="P21" s="194"/>
      <c r="Q21" s="45"/>
      <c r="R21" s="21"/>
    </row>
    <row r="22" s="3" customFormat="1" ht="48" customHeight="1" spans="1:18">
      <c r="A22" s="143">
        <v>15</v>
      </c>
      <c r="B22" s="22"/>
      <c r="C22" s="22"/>
      <c r="D22" s="181" t="s">
        <v>431</v>
      </c>
      <c r="E22" s="181" t="s">
        <v>432</v>
      </c>
      <c r="F22" s="109"/>
      <c r="G22" s="109"/>
      <c r="H22" s="109"/>
      <c r="I22" s="109"/>
      <c r="J22" s="42">
        <v>1</v>
      </c>
      <c r="K22" s="42" t="s">
        <v>50</v>
      </c>
      <c r="L22" s="42">
        <v>600</v>
      </c>
      <c r="M22" s="42">
        <f t="shared" si="0"/>
        <v>600</v>
      </c>
      <c r="N22" s="100"/>
      <c r="O22" s="101" t="s">
        <v>433</v>
      </c>
      <c r="P22" s="41"/>
      <c r="Q22" s="109"/>
      <c r="R22" s="21" t="s">
        <v>434</v>
      </c>
    </row>
    <row r="23" ht="48" customHeight="1" spans="1:18">
      <c r="A23" s="143">
        <v>16</v>
      </c>
      <c r="B23" s="145"/>
      <c r="C23" s="145"/>
      <c r="D23" s="24" t="s">
        <v>94</v>
      </c>
      <c r="E23" s="181"/>
      <c r="F23" s="45"/>
      <c r="G23" s="45"/>
      <c r="H23" s="45"/>
      <c r="I23" s="45"/>
      <c r="J23" s="42">
        <v>3</v>
      </c>
      <c r="K23" s="42" t="s">
        <v>226</v>
      </c>
      <c r="L23" s="42">
        <v>120</v>
      </c>
      <c r="M23" s="42">
        <f t="shared" si="0"/>
        <v>360</v>
      </c>
      <c r="N23" s="45"/>
      <c r="O23" s="21" t="s">
        <v>435</v>
      </c>
      <c r="P23" s="168"/>
      <c r="Q23" s="45"/>
      <c r="R23" s="178"/>
    </row>
    <row r="24" ht="34" customHeight="1" spans="1:18">
      <c r="A24" s="149" t="s">
        <v>37</v>
      </c>
      <c r="B24" s="150"/>
      <c r="C24" s="150"/>
      <c r="D24" s="150"/>
      <c r="E24" s="151"/>
      <c r="F24" s="152"/>
      <c r="G24" s="153"/>
      <c r="H24" s="153"/>
      <c r="I24" s="169"/>
      <c r="J24" s="46">
        <f>SUM(J8:J23)</f>
        <v>78</v>
      </c>
      <c r="K24" s="170"/>
      <c r="L24" s="170"/>
      <c r="M24" s="46">
        <f>SUM(M8:M23)</f>
        <v>3561</v>
      </c>
      <c r="N24" s="47"/>
      <c r="O24" s="68"/>
      <c r="P24" s="171"/>
      <c r="Q24" s="47"/>
      <c r="R24" s="179"/>
    </row>
    <row r="25" s="121" customFormat="1" ht="52.35" spans="1:18">
      <c r="A25" s="154" t="s">
        <v>18</v>
      </c>
      <c r="B25" s="155" t="s">
        <v>38</v>
      </c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80"/>
    </row>
    <row r="26" s="122" customFormat="1" customHeight="1" spans="1:18">
      <c r="A26" s="156" t="s">
        <v>39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J6:N6"/>
    <mergeCell ref="A24:E24"/>
    <mergeCell ref="F24:I24"/>
    <mergeCell ref="B25:R25"/>
    <mergeCell ref="A26:R26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  <mergeCell ref="F6:I7"/>
  </mergeCells>
  <pageMargins left="0.21" right="0.15748031496063" top="0.24" bottom="0.22" header="0.23" footer="0.22"/>
  <pageSetup paperSize="9" scale="50" orientation="landscape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zoomScale="60" zoomScaleNormal="60" zoomScaleSheetLayoutView="70" workbookViewId="0">
      <pane ySplit="7" topLeftCell="A8" activePane="bottomLeft" state="frozen"/>
      <selection/>
      <selection pane="bottomLeft" activeCell="E14" sqref="E14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23.3333333333333" style="123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7.8888888888889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436</v>
      </c>
      <c r="D2" s="12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60"/>
      <c r="M3" s="161"/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2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437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138" t="s">
        <v>10</v>
      </c>
      <c r="E6" s="138" t="s">
        <v>11</v>
      </c>
      <c r="F6" s="139" t="s">
        <v>11</v>
      </c>
      <c r="G6" s="140"/>
      <c r="H6" s="140"/>
      <c r="I6" s="166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138"/>
      <c r="E7" s="138"/>
      <c r="F7" s="141"/>
      <c r="G7" s="142"/>
      <c r="H7" s="142"/>
      <c r="I7" s="167"/>
      <c r="J7" s="138" t="s">
        <v>176</v>
      </c>
      <c r="K7" s="138" t="s">
        <v>177</v>
      </c>
      <c r="L7" s="138" t="s">
        <v>178</v>
      </c>
      <c r="M7" s="138" t="s">
        <v>24</v>
      </c>
      <c r="N7" s="138" t="s">
        <v>22</v>
      </c>
      <c r="O7" s="138"/>
      <c r="P7" s="138"/>
      <c r="Q7" s="177"/>
      <c r="R7" s="176"/>
    </row>
    <row r="8" ht="58" customHeight="1" spans="1:18">
      <c r="A8" s="143">
        <v>1</v>
      </c>
      <c r="B8" s="144"/>
      <c r="C8" s="145"/>
      <c r="D8" s="24" t="s">
        <v>46</v>
      </c>
      <c r="E8" s="181"/>
      <c r="F8" s="109"/>
      <c r="G8" s="109"/>
      <c r="H8" s="109"/>
      <c r="I8" s="109"/>
      <c r="J8" s="42">
        <v>5</v>
      </c>
      <c r="K8" s="42" t="s">
        <v>215</v>
      </c>
      <c r="L8" s="42">
        <v>12</v>
      </c>
      <c r="M8" s="42">
        <f t="shared" ref="M8:M15" si="0">J8*L8</f>
        <v>60</v>
      </c>
      <c r="N8" s="100"/>
      <c r="O8" s="81" t="s">
        <v>438</v>
      </c>
      <c r="P8" s="101"/>
      <c r="Q8" s="109"/>
      <c r="R8" s="81"/>
    </row>
    <row r="9" ht="48" customHeight="1" spans="1:18">
      <c r="A9" s="143">
        <v>2</v>
      </c>
      <c r="B9" s="144"/>
      <c r="C9" s="145"/>
      <c r="D9" s="24" t="s">
        <v>228</v>
      </c>
      <c r="E9" s="181" t="s">
        <v>231</v>
      </c>
      <c r="F9" s="109"/>
      <c r="G9" s="109"/>
      <c r="H9" s="109"/>
      <c r="I9" s="109"/>
      <c r="J9" s="42">
        <v>3</v>
      </c>
      <c r="K9" s="42" t="s">
        <v>50</v>
      </c>
      <c r="L9" s="42">
        <v>3</v>
      </c>
      <c r="M9" s="42">
        <f t="shared" si="0"/>
        <v>9</v>
      </c>
      <c r="N9" s="100"/>
      <c r="O9" s="81" t="s">
        <v>439</v>
      </c>
      <c r="P9" s="101"/>
      <c r="Q9" s="109"/>
      <c r="R9" s="81"/>
    </row>
    <row r="10" ht="48" customHeight="1" spans="1:18">
      <c r="A10" s="143">
        <v>3</v>
      </c>
      <c r="B10" s="144"/>
      <c r="C10" s="145"/>
      <c r="D10" s="24" t="s">
        <v>219</v>
      </c>
      <c r="E10" s="114" t="s">
        <v>220</v>
      </c>
      <c r="F10" s="109"/>
      <c r="G10" s="109"/>
      <c r="H10" s="109"/>
      <c r="I10" s="109"/>
      <c r="J10" s="42">
        <v>20</v>
      </c>
      <c r="K10" s="42" t="s">
        <v>50</v>
      </c>
      <c r="L10" s="42">
        <v>75</v>
      </c>
      <c r="M10" s="42">
        <f t="shared" si="0"/>
        <v>1500</v>
      </c>
      <c r="N10" s="100"/>
      <c r="O10" s="81" t="s">
        <v>440</v>
      </c>
      <c r="P10" s="101"/>
      <c r="Q10" s="109"/>
      <c r="R10" s="81"/>
    </row>
    <row r="11" ht="48" customHeight="1" spans="1:18">
      <c r="A11" s="143">
        <v>4</v>
      </c>
      <c r="B11" s="144"/>
      <c r="C11" s="145"/>
      <c r="D11" s="24" t="s">
        <v>221</v>
      </c>
      <c r="E11" s="114" t="s">
        <v>220</v>
      </c>
      <c r="F11" s="109"/>
      <c r="G11" s="109"/>
      <c r="H11" s="109"/>
      <c r="I11" s="109"/>
      <c r="J11" s="42">
        <v>20</v>
      </c>
      <c r="K11" s="42" t="s">
        <v>50</v>
      </c>
      <c r="L11" s="42">
        <v>75</v>
      </c>
      <c r="M11" s="42">
        <f t="shared" si="0"/>
        <v>1500</v>
      </c>
      <c r="N11" s="100"/>
      <c r="O11" s="81" t="s">
        <v>440</v>
      </c>
      <c r="P11" s="101"/>
      <c r="Q11" s="109"/>
      <c r="R11" s="81"/>
    </row>
    <row r="12" ht="99" customHeight="1" spans="1:18">
      <c r="A12" s="143">
        <v>5</v>
      </c>
      <c r="B12" s="144"/>
      <c r="C12" s="145"/>
      <c r="D12" s="24" t="s">
        <v>441</v>
      </c>
      <c r="E12" s="181"/>
      <c r="F12" s="109"/>
      <c r="G12" s="109"/>
      <c r="H12" s="109"/>
      <c r="I12" s="109"/>
      <c r="J12" s="42">
        <v>10</v>
      </c>
      <c r="K12" s="42" t="s">
        <v>50</v>
      </c>
      <c r="L12" s="42">
        <v>18</v>
      </c>
      <c r="M12" s="42">
        <f t="shared" si="0"/>
        <v>180</v>
      </c>
      <c r="N12" s="100"/>
      <c r="O12" s="81" t="s">
        <v>442</v>
      </c>
      <c r="P12" s="101"/>
      <c r="Q12" s="109"/>
      <c r="R12" s="81"/>
    </row>
    <row r="13" ht="48" customHeight="1" spans="1:18">
      <c r="A13" s="143">
        <v>6</v>
      </c>
      <c r="B13" s="145"/>
      <c r="C13" s="145"/>
      <c r="D13" s="24" t="s">
        <v>52</v>
      </c>
      <c r="E13" s="181" t="s">
        <v>443</v>
      </c>
      <c r="F13" s="109"/>
      <c r="G13" s="109"/>
      <c r="H13" s="109"/>
      <c r="I13" s="109"/>
      <c r="J13" s="42">
        <v>8</v>
      </c>
      <c r="K13" s="42" t="s">
        <v>50</v>
      </c>
      <c r="L13" s="42">
        <v>15</v>
      </c>
      <c r="M13" s="42">
        <f t="shared" si="0"/>
        <v>120</v>
      </c>
      <c r="N13" s="100"/>
      <c r="O13" s="81" t="s">
        <v>444</v>
      </c>
      <c r="P13" s="101"/>
      <c r="Q13" s="109"/>
      <c r="R13" s="81"/>
    </row>
    <row r="14" s="3" customFormat="1" ht="59" customHeight="1" spans="1:18">
      <c r="A14" s="143">
        <v>7</v>
      </c>
      <c r="B14" s="22"/>
      <c r="C14" s="22"/>
      <c r="D14" s="24" t="s">
        <v>445</v>
      </c>
      <c r="E14" s="146" t="s">
        <v>446</v>
      </c>
      <c r="F14" s="109"/>
      <c r="G14" s="109"/>
      <c r="H14" s="109"/>
      <c r="I14" s="109"/>
      <c r="J14" s="42">
        <v>5</v>
      </c>
      <c r="K14" s="42" t="s">
        <v>211</v>
      </c>
      <c r="L14" s="42">
        <v>500</v>
      </c>
      <c r="M14" s="42">
        <f t="shared" si="0"/>
        <v>2500</v>
      </c>
      <c r="N14" s="100"/>
      <c r="O14" s="81" t="s">
        <v>447</v>
      </c>
      <c r="P14" s="101"/>
      <c r="Q14" s="109"/>
      <c r="R14" s="81"/>
    </row>
    <row r="15" s="3" customFormat="1" ht="48" customHeight="1" spans="1:18">
      <c r="A15" s="143">
        <v>8</v>
      </c>
      <c r="B15" s="22"/>
      <c r="C15" s="22"/>
      <c r="D15" s="24" t="s">
        <v>49</v>
      </c>
      <c r="E15" s="146"/>
      <c r="F15" s="109"/>
      <c r="G15" s="109"/>
      <c r="H15" s="109"/>
      <c r="I15" s="109"/>
      <c r="J15" s="42">
        <v>4</v>
      </c>
      <c r="K15" s="42" t="s">
        <v>211</v>
      </c>
      <c r="L15" s="42">
        <v>500</v>
      </c>
      <c r="M15" s="42">
        <f t="shared" si="0"/>
        <v>2000</v>
      </c>
      <c r="N15" s="100"/>
      <c r="O15" s="81" t="s">
        <v>448</v>
      </c>
      <c r="P15" s="101"/>
      <c r="Q15" s="109"/>
      <c r="R15" s="81"/>
    </row>
    <row r="16" ht="48" customHeight="1" spans="1:18">
      <c r="A16" s="143">
        <v>9</v>
      </c>
      <c r="B16" s="145"/>
      <c r="C16" s="145"/>
      <c r="D16" s="24" t="s">
        <v>408</v>
      </c>
      <c r="E16" s="181"/>
      <c r="F16" s="45"/>
      <c r="G16" s="45"/>
      <c r="H16" s="45"/>
      <c r="I16" s="45"/>
      <c r="J16" s="46">
        <v>2</v>
      </c>
      <c r="K16" s="42" t="s">
        <v>261</v>
      </c>
      <c r="L16" s="42">
        <v>32</v>
      </c>
      <c r="M16" s="42">
        <f t="shared" ref="M16:M24" si="1">J16*L16</f>
        <v>64</v>
      </c>
      <c r="N16" s="67"/>
      <c r="O16" s="81" t="s">
        <v>449</v>
      </c>
      <c r="P16" s="168"/>
      <c r="Q16" s="45"/>
      <c r="R16" s="67"/>
    </row>
    <row r="17" ht="48" customHeight="1" spans="1:18">
      <c r="A17" s="143">
        <v>10</v>
      </c>
      <c r="B17" s="145"/>
      <c r="C17" s="145"/>
      <c r="D17" s="24" t="s">
        <v>412</v>
      </c>
      <c r="E17" s="181"/>
      <c r="F17" s="45"/>
      <c r="G17" s="45"/>
      <c r="H17" s="45"/>
      <c r="I17" s="45"/>
      <c r="J17" s="46">
        <v>15</v>
      </c>
      <c r="K17" s="42" t="s">
        <v>261</v>
      </c>
      <c r="L17" s="42">
        <v>7</v>
      </c>
      <c r="M17" s="42">
        <f t="shared" si="1"/>
        <v>105</v>
      </c>
      <c r="N17" s="67"/>
      <c r="O17" s="81" t="s">
        <v>449</v>
      </c>
      <c r="P17" s="168"/>
      <c r="Q17" s="45"/>
      <c r="R17" s="67"/>
    </row>
    <row r="18" ht="48" customHeight="1" spans="1:18">
      <c r="A18" s="143">
        <v>11</v>
      </c>
      <c r="B18" s="145"/>
      <c r="C18" s="145"/>
      <c r="D18" s="24" t="s">
        <v>240</v>
      </c>
      <c r="E18" s="114"/>
      <c r="F18" s="47"/>
      <c r="G18" s="47"/>
      <c r="H18" s="47"/>
      <c r="I18" s="47"/>
      <c r="J18" s="46">
        <v>30</v>
      </c>
      <c r="K18" s="42" t="s">
        <v>71</v>
      </c>
      <c r="L18" s="42">
        <v>5</v>
      </c>
      <c r="M18" s="42">
        <f t="shared" si="1"/>
        <v>150</v>
      </c>
      <c r="N18" s="45"/>
      <c r="O18" s="81" t="s">
        <v>450</v>
      </c>
      <c r="P18" s="168"/>
      <c r="Q18" s="45"/>
      <c r="R18" s="178"/>
    </row>
    <row r="19" ht="48" customHeight="1" spans="1:18">
      <c r="A19" s="143">
        <v>12</v>
      </c>
      <c r="B19" s="145"/>
      <c r="C19" s="145"/>
      <c r="D19" s="24" t="s">
        <v>451</v>
      </c>
      <c r="E19" s="181" t="s">
        <v>224</v>
      </c>
      <c r="F19" s="45"/>
      <c r="G19" s="45"/>
      <c r="H19" s="45"/>
      <c r="I19" s="45"/>
      <c r="J19" s="46">
        <v>3</v>
      </c>
      <c r="K19" s="42" t="s">
        <v>50</v>
      </c>
      <c r="L19" s="42">
        <v>2</v>
      </c>
      <c r="M19" s="42">
        <f t="shared" si="1"/>
        <v>6</v>
      </c>
      <c r="N19" s="45"/>
      <c r="O19" s="168" t="s">
        <v>452</v>
      </c>
      <c r="P19" s="194"/>
      <c r="Q19" s="45"/>
      <c r="R19" s="178"/>
    </row>
    <row r="20" ht="48" customHeight="1" spans="1:18">
      <c r="A20" s="143">
        <v>13</v>
      </c>
      <c r="B20" s="145"/>
      <c r="C20" s="145"/>
      <c r="D20" s="24" t="s">
        <v>453</v>
      </c>
      <c r="E20" s="181" t="s">
        <v>454</v>
      </c>
      <c r="F20" s="45"/>
      <c r="G20" s="45"/>
      <c r="H20" s="45"/>
      <c r="I20" s="45"/>
      <c r="J20" s="46">
        <v>3</v>
      </c>
      <c r="K20" s="42" t="s">
        <v>50</v>
      </c>
      <c r="L20" s="42">
        <v>6</v>
      </c>
      <c r="M20" s="42">
        <f t="shared" si="1"/>
        <v>18</v>
      </c>
      <c r="N20" s="45"/>
      <c r="O20" s="21" t="s">
        <v>455</v>
      </c>
      <c r="P20" s="194"/>
      <c r="Q20" s="45"/>
      <c r="R20" s="21"/>
    </row>
    <row r="21" ht="48" customHeight="1" spans="1:18">
      <c r="A21" s="143">
        <v>14</v>
      </c>
      <c r="B21" s="145"/>
      <c r="C21" s="145"/>
      <c r="D21" s="24" t="s">
        <v>456</v>
      </c>
      <c r="E21" s="181"/>
      <c r="F21" s="45"/>
      <c r="G21" s="45"/>
      <c r="H21" s="45"/>
      <c r="I21" s="45"/>
      <c r="J21" s="46">
        <v>20</v>
      </c>
      <c r="K21" s="42" t="s">
        <v>50</v>
      </c>
      <c r="L21" s="42">
        <v>15</v>
      </c>
      <c r="M21" s="42">
        <f t="shared" si="1"/>
        <v>300</v>
      </c>
      <c r="N21" s="45"/>
      <c r="O21" s="195" t="s">
        <v>457</v>
      </c>
      <c r="P21" s="194"/>
      <c r="Q21" s="45"/>
      <c r="R21" s="21"/>
    </row>
    <row r="22" customFormat="1" ht="48" customHeight="1" spans="1:18">
      <c r="A22" s="143">
        <v>15</v>
      </c>
      <c r="B22" s="145"/>
      <c r="C22" s="145"/>
      <c r="D22" s="24" t="s">
        <v>56</v>
      </c>
      <c r="E22" s="181"/>
      <c r="F22" s="45"/>
      <c r="G22" s="45"/>
      <c r="H22" s="45"/>
      <c r="I22" s="45"/>
      <c r="J22" s="46">
        <v>3</v>
      </c>
      <c r="K22" s="42" t="s">
        <v>211</v>
      </c>
      <c r="L22" s="42">
        <v>1000</v>
      </c>
      <c r="M22" s="42">
        <f t="shared" si="1"/>
        <v>3000</v>
      </c>
      <c r="N22" s="45"/>
      <c r="O22" s="21" t="s">
        <v>362</v>
      </c>
      <c r="P22" s="194"/>
      <c r="Q22" s="45"/>
      <c r="R22" s="21"/>
    </row>
    <row r="23" s="3" customFormat="1" ht="48" customHeight="1" spans="1:18">
      <c r="A23" s="143">
        <v>16</v>
      </c>
      <c r="B23" s="22"/>
      <c r="C23" s="22"/>
      <c r="D23" s="24" t="s">
        <v>251</v>
      </c>
      <c r="E23" s="114" t="s">
        <v>458</v>
      </c>
      <c r="F23" s="109"/>
      <c r="G23" s="109"/>
      <c r="H23" s="109"/>
      <c r="I23" s="109"/>
      <c r="J23" s="42">
        <v>200</v>
      </c>
      <c r="K23" s="42" t="s">
        <v>50</v>
      </c>
      <c r="L23" s="42">
        <v>3</v>
      </c>
      <c r="M23" s="42">
        <f t="shared" si="1"/>
        <v>600</v>
      </c>
      <c r="N23" s="100"/>
      <c r="O23" s="101" t="s">
        <v>459</v>
      </c>
      <c r="P23" s="41"/>
      <c r="Q23" s="109"/>
      <c r="R23" s="21"/>
    </row>
    <row r="24" ht="48" customHeight="1" spans="1:18">
      <c r="A24" s="143">
        <v>17</v>
      </c>
      <c r="B24" s="145"/>
      <c r="C24" s="145"/>
      <c r="D24" s="24" t="s">
        <v>35</v>
      </c>
      <c r="E24" s="146" t="s">
        <v>160</v>
      </c>
      <c r="F24" s="45"/>
      <c r="G24" s="45"/>
      <c r="H24" s="45"/>
      <c r="I24" s="45"/>
      <c r="J24" s="42">
        <v>8</v>
      </c>
      <c r="K24" s="42" t="s">
        <v>67</v>
      </c>
      <c r="L24" s="42">
        <v>150</v>
      </c>
      <c r="M24" s="42">
        <f t="shared" si="1"/>
        <v>1200</v>
      </c>
      <c r="N24" s="45"/>
      <c r="O24" s="21" t="s">
        <v>460</v>
      </c>
      <c r="P24" s="168"/>
      <c r="Q24" s="45"/>
      <c r="R24" s="178"/>
    </row>
    <row r="25" ht="34" customHeight="1" spans="1:18">
      <c r="A25" s="149" t="s">
        <v>37</v>
      </c>
      <c r="B25" s="150"/>
      <c r="C25" s="150"/>
      <c r="D25" s="150"/>
      <c r="E25" s="151"/>
      <c r="F25" s="152"/>
      <c r="G25" s="153"/>
      <c r="H25" s="153"/>
      <c r="I25" s="169"/>
      <c r="J25" s="46">
        <f>SUM(J8:J24)</f>
        <v>359</v>
      </c>
      <c r="K25" s="170"/>
      <c r="L25" s="170"/>
      <c r="M25" s="46">
        <f>SUM(M8:M24)</f>
        <v>13312</v>
      </c>
      <c r="N25" s="47"/>
      <c r="O25" s="68"/>
      <c r="P25" s="171"/>
      <c r="Q25" s="47"/>
      <c r="R25" s="179"/>
    </row>
    <row r="26" s="121" customFormat="1" ht="52.35" spans="1:18">
      <c r="A26" s="154" t="s">
        <v>18</v>
      </c>
      <c r="B26" s="155" t="s">
        <v>38</v>
      </c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80"/>
    </row>
    <row r="27" s="122" customFormat="1" customHeight="1" spans="1:18">
      <c r="A27" s="156" t="s">
        <v>39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J6:N6"/>
    <mergeCell ref="A25:E25"/>
    <mergeCell ref="F25:I25"/>
    <mergeCell ref="B26:R26"/>
    <mergeCell ref="A27:R27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  <mergeCell ref="F6:I7"/>
  </mergeCells>
  <pageMargins left="0.21" right="0.15748031496063" top="0.24" bottom="0.22" header="0.23" footer="0.22"/>
  <pageSetup paperSize="9" scale="50" orientation="landscape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zoomScale="60" zoomScaleNormal="60" zoomScaleSheetLayoutView="70" workbookViewId="0">
      <pane ySplit="7" topLeftCell="A8" activePane="bottomLeft" state="frozen"/>
      <selection/>
      <selection pane="bottomLeft" activeCell="D8" sqref="D8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23.3333333333333" style="123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7.8888888888889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9" width="9" style="123"/>
    <col min="20" max="20" width="12.8888888888889" style="123"/>
    <col min="21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406</v>
      </c>
      <c r="D2" s="12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60"/>
      <c r="M3" s="161"/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2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461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138" t="s">
        <v>10</v>
      </c>
      <c r="E6" s="138" t="s">
        <v>11</v>
      </c>
      <c r="F6" s="139" t="s">
        <v>11</v>
      </c>
      <c r="G6" s="140"/>
      <c r="H6" s="140"/>
      <c r="I6" s="166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138"/>
      <c r="E7" s="138"/>
      <c r="F7" s="141"/>
      <c r="G7" s="142"/>
      <c r="H7" s="142"/>
      <c r="I7" s="167"/>
      <c r="J7" s="138" t="s">
        <v>176</v>
      </c>
      <c r="K7" s="138" t="s">
        <v>177</v>
      </c>
      <c r="L7" s="138" t="s">
        <v>178</v>
      </c>
      <c r="M7" s="138" t="s">
        <v>24</v>
      </c>
      <c r="N7" s="138" t="s">
        <v>22</v>
      </c>
      <c r="O7" s="138"/>
      <c r="P7" s="138"/>
      <c r="Q7" s="177"/>
      <c r="R7" s="176"/>
    </row>
    <row r="8" ht="48" customHeight="1" spans="1:18">
      <c r="A8" s="143">
        <v>1</v>
      </c>
      <c r="B8" s="144"/>
      <c r="C8" s="145"/>
      <c r="D8" s="24" t="s">
        <v>462</v>
      </c>
      <c r="E8" s="181" t="s">
        <v>463</v>
      </c>
      <c r="F8" s="109"/>
      <c r="G8" s="109"/>
      <c r="H8" s="109"/>
      <c r="I8" s="109"/>
      <c r="J8" s="42">
        <v>36</v>
      </c>
      <c r="K8" s="42" t="s">
        <v>261</v>
      </c>
      <c r="L8" s="42">
        <v>8</v>
      </c>
      <c r="M8" s="42">
        <f>J8*L8</f>
        <v>288</v>
      </c>
      <c r="N8" s="100"/>
      <c r="O8" s="81" t="s">
        <v>464</v>
      </c>
      <c r="P8" s="101"/>
      <c r="Q8" s="109"/>
      <c r="R8" s="81"/>
    </row>
    <row r="9" s="3" customFormat="1" ht="48" customHeight="1" spans="1:18">
      <c r="A9" s="143">
        <v>2</v>
      </c>
      <c r="B9" s="22"/>
      <c r="C9" s="22"/>
      <c r="D9" s="24" t="s">
        <v>465</v>
      </c>
      <c r="E9" s="114" t="s">
        <v>466</v>
      </c>
      <c r="F9" s="23"/>
      <c r="G9" s="23"/>
      <c r="H9" s="23"/>
      <c r="I9" s="23"/>
      <c r="J9" s="42">
        <v>4</v>
      </c>
      <c r="K9" s="42" t="s">
        <v>50</v>
      </c>
      <c r="L9" s="42">
        <v>5</v>
      </c>
      <c r="M9" s="42">
        <f>J9*L9</f>
        <v>20</v>
      </c>
      <c r="N9" s="100"/>
      <c r="O9" s="81" t="s">
        <v>467</v>
      </c>
      <c r="P9" s="101"/>
      <c r="Q9" s="109"/>
      <c r="R9" s="81"/>
    </row>
    <row r="10" s="3" customFormat="1" ht="48" customHeight="1" spans="1:18">
      <c r="A10" s="143">
        <v>3</v>
      </c>
      <c r="B10" s="22"/>
      <c r="C10" s="22"/>
      <c r="D10" s="24" t="s">
        <v>465</v>
      </c>
      <c r="E10" s="114" t="s">
        <v>468</v>
      </c>
      <c r="F10" s="23"/>
      <c r="G10" s="23"/>
      <c r="H10" s="23"/>
      <c r="I10" s="23"/>
      <c r="J10" s="42">
        <v>3</v>
      </c>
      <c r="K10" s="42" t="s">
        <v>50</v>
      </c>
      <c r="L10" s="42">
        <v>3</v>
      </c>
      <c r="M10" s="42">
        <f>J10*L10</f>
        <v>9</v>
      </c>
      <c r="N10" s="100"/>
      <c r="O10" s="81" t="s">
        <v>467</v>
      </c>
      <c r="P10" s="101"/>
      <c r="Q10" s="109"/>
      <c r="R10" s="81"/>
    </row>
    <row r="11" s="3" customFormat="1" ht="48" customHeight="1" spans="1:18">
      <c r="A11" s="143">
        <v>4</v>
      </c>
      <c r="B11" s="22"/>
      <c r="C11" s="22"/>
      <c r="D11" s="24" t="s">
        <v>263</v>
      </c>
      <c r="E11" s="114"/>
      <c r="F11" s="23"/>
      <c r="G11" s="23"/>
      <c r="H11" s="23"/>
      <c r="I11" s="23"/>
      <c r="J11" s="42">
        <v>1</v>
      </c>
      <c r="K11" s="42" t="s">
        <v>71</v>
      </c>
      <c r="L11" s="42">
        <v>390</v>
      </c>
      <c r="M11" s="42">
        <f>J11*L11</f>
        <v>390</v>
      </c>
      <c r="N11" s="100"/>
      <c r="O11" s="81" t="s">
        <v>469</v>
      </c>
      <c r="P11" s="101"/>
      <c r="Q11" s="109"/>
      <c r="R11" s="81"/>
    </row>
    <row r="12" s="3" customFormat="1" ht="48" customHeight="1" spans="1:18">
      <c r="A12" s="159"/>
      <c r="B12" s="22"/>
      <c r="C12" s="22"/>
      <c r="D12" s="24"/>
      <c r="E12" s="114"/>
      <c r="F12" s="23"/>
      <c r="G12" s="23"/>
      <c r="H12" s="23"/>
      <c r="I12" s="23"/>
      <c r="J12" s="42"/>
      <c r="K12" s="42"/>
      <c r="L12" s="42"/>
      <c r="M12" s="42"/>
      <c r="N12" s="100"/>
      <c r="O12" s="81"/>
      <c r="P12" s="101"/>
      <c r="Q12" s="109"/>
      <c r="R12" s="81"/>
    </row>
    <row r="13" s="3" customFormat="1" ht="48" customHeight="1" spans="1:18">
      <c r="A13" s="159"/>
      <c r="B13" s="22"/>
      <c r="C13" s="22"/>
      <c r="D13" s="24"/>
      <c r="E13" s="114"/>
      <c r="F13" s="23"/>
      <c r="G13" s="23"/>
      <c r="H13" s="23"/>
      <c r="I13" s="23"/>
      <c r="J13" s="42"/>
      <c r="K13" s="42"/>
      <c r="L13" s="42"/>
      <c r="M13" s="42"/>
      <c r="N13" s="100"/>
      <c r="O13" s="81"/>
      <c r="P13" s="101"/>
      <c r="Q13" s="109"/>
      <c r="R13" s="81"/>
    </row>
    <row r="14" s="3" customFormat="1" ht="48" customHeight="1" spans="1:18">
      <c r="A14" s="159"/>
      <c r="B14" s="22"/>
      <c r="C14" s="22"/>
      <c r="D14" s="24"/>
      <c r="E14" s="114"/>
      <c r="F14" s="23"/>
      <c r="G14" s="23"/>
      <c r="H14" s="23"/>
      <c r="I14" s="23"/>
      <c r="J14" s="42"/>
      <c r="K14" s="42"/>
      <c r="L14" s="42"/>
      <c r="M14" s="42"/>
      <c r="N14" s="100"/>
      <c r="O14" s="81"/>
      <c r="P14" s="101"/>
      <c r="Q14" s="109"/>
      <c r="R14" s="81"/>
    </row>
    <row r="15" s="3" customFormat="1" ht="48" customHeight="1" spans="1:18">
      <c r="A15" s="159"/>
      <c r="B15" s="22"/>
      <c r="C15" s="22"/>
      <c r="D15" s="24"/>
      <c r="E15" s="114"/>
      <c r="F15" s="23"/>
      <c r="G15" s="23"/>
      <c r="H15" s="23"/>
      <c r="I15" s="23"/>
      <c r="J15" s="42"/>
      <c r="K15" s="42"/>
      <c r="L15" s="42"/>
      <c r="M15" s="42"/>
      <c r="N15" s="100"/>
      <c r="O15" s="81"/>
      <c r="P15" s="101"/>
      <c r="Q15" s="109"/>
      <c r="R15" s="81"/>
    </row>
    <row r="16" s="3" customFormat="1" ht="48" customHeight="1" spans="1:18">
      <c r="A16" s="159"/>
      <c r="B16" s="22"/>
      <c r="C16" s="22"/>
      <c r="D16" s="24"/>
      <c r="E16" s="114"/>
      <c r="F16" s="23"/>
      <c r="G16" s="23"/>
      <c r="H16" s="23"/>
      <c r="I16" s="23"/>
      <c r="J16" s="42"/>
      <c r="K16" s="42"/>
      <c r="L16" s="42"/>
      <c r="M16" s="42"/>
      <c r="N16" s="100"/>
      <c r="O16" s="81"/>
      <c r="P16" s="101"/>
      <c r="Q16" s="109"/>
      <c r="R16" s="81"/>
    </row>
    <row r="17" s="3" customFormat="1" ht="48" customHeight="1" spans="1:18">
      <c r="A17" s="159"/>
      <c r="B17" s="22"/>
      <c r="C17" s="22"/>
      <c r="D17" s="24"/>
      <c r="E17" s="114"/>
      <c r="F17" s="23"/>
      <c r="G17" s="23"/>
      <c r="H17" s="23"/>
      <c r="I17" s="23"/>
      <c r="J17" s="42"/>
      <c r="K17" s="42"/>
      <c r="L17" s="42"/>
      <c r="M17" s="42"/>
      <c r="N17" s="100"/>
      <c r="O17" s="81"/>
      <c r="P17" s="101"/>
      <c r="Q17" s="109"/>
      <c r="R17" s="81"/>
    </row>
    <row r="18" s="3" customFormat="1" ht="48" customHeight="1" spans="1:18">
      <c r="A18" s="159"/>
      <c r="B18" s="22"/>
      <c r="C18" s="22"/>
      <c r="D18" s="24"/>
      <c r="E18" s="114"/>
      <c r="F18" s="23"/>
      <c r="G18" s="23"/>
      <c r="H18" s="23"/>
      <c r="I18" s="23"/>
      <c r="J18" s="42"/>
      <c r="K18" s="42"/>
      <c r="L18" s="42"/>
      <c r="M18" s="42"/>
      <c r="N18" s="100"/>
      <c r="O18" s="81"/>
      <c r="P18" s="101"/>
      <c r="Q18" s="109"/>
      <c r="R18" s="81"/>
    </row>
    <row r="19" s="3" customFormat="1" ht="48" customHeight="1" spans="1:18">
      <c r="A19" s="159"/>
      <c r="B19" s="22"/>
      <c r="C19" s="22"/>
      <c r="D19" s="24"/>
      <c r="E19" s="114"/>
      <c r="F19" s="23"/>
      <c r="G19" s="23"/>
      <c r="H19" s="23"/>
      <c r="I19" s="23"/>
      <c r="J19" s="42"/>
      <c r="K19" s="42"/>
      <c r="L19" s="42"/>
      <c r="M19" s="42"/>
      <c r="N19" s="100"/>
      <c r="O19" s="81"/>
      <c r="P19" s="101"/>
      <c r="Q19" s="109"/>
      <c r="R19" s="81"/>
    </row>
    <row r="20" ht="34" customHeight="1" spans="1:18">
      <c r="A20" s="149" t="s">
        <v>37</v>
      </c>
      <c r="B20" s="150"/>
      <c r="C20" s="150"/>
      <c r="D20" s="150"/>
      <c r="E20" s="151"/>
      <c r="F20" s="152"/>
      <c r="G20" s="153"/>
      <c r="H20" s="153"/>
      <c r="I20" s="169"/>
      <c r="J20" s="46">
        <f>SUM(J8:J11)</f>
        <v>44</v>
      </c>
      <c r="K20" s="170"/>
      <c r="L20" s="170"/>
      <c r="M20" s="46">
        <f>SUM(M8:M11)</f>
        <v>707</v>
      </c>
      <c r="N20" s="47"/>
      <c r="O20" s="68"/>
      <c r="P20" s="171"/>
      <c r="Q20" s="47"/>
      <c r="R20" s="179"/>
    </row>
    <row r="21" s="121" customFormat="1" ht="52.35" spans="1:18">
      <c r="A21" s="154" t="s">
        <v>18</v>
      </c>
      <c r="B21" s="155" t="s">
        <v>38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80"/>
    </row>
    <row r="22" s="122" customFormat="1" customHeight="1" spans="1:18">
      <c r="A22" s="156" t="s">
        <v>39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J6:N6"/>
    <mergeCell ref="A20:E20"/>
    <mergeCell ref="F20:I20"/>
    <mergeCell ref="B21:R21"/>
    <mergeCell ref="A22:R22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  <mergeCell ref="F6:I7"/>
  </mergeCells>
  <pageMargins left="0.21" right="0.15748031496063" top="0.24" bottom="0.22" header="0.23" footer="0.22"/>
  <pageSetup paperSize="9" scale="5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view="pageBreakPreview" zoomScale="70" zoomScaleNormal="60" topLeftCell="A11" workbookViewId="0">
      <selection activeCell="D19" sqref="D19"/>
    </sheetView>
  </sheetViews>
  <sheetFormatPr defaultColWidth="9" defaultRowHeight="25.95" customHeight="1"/>
  <cols>
    <col min="1" max="1" width="7.33333333333333" style="123" customWidth="1"/>
    <col min="2" max="3" width="18.6666666666667" style="123" customWidth="1"/>
    <col min="4" max="4" width="23.3333333333333" style="123" customWidth="1"/>
    <col min="5" max="5" width="35" style="123" customWidth="1"/>
    <col min="6" max="10" width="12.6666666666667" style="123" customWidth="1"/>
    <col min="11" max="11" width="23.8888888888889" style="123" customWidth="1"/>
    <col min="12" max="12" width="12.6666666666667" style="123" customWidth="1"/>
    <col min="13" max="13" width="25.6666666666667" style="123" customWidth="1"/>
    <col min="14" max="14" width="22.2222222222222" style="123" customWidth="1"/>
    <col min="15" max="15" width="17.1111111111111" style="123" customWidth="1"/>
    <col min="16" max="16" width="29.1111111111111" style="123" customWidth="1"/>
    <col min="17" max="16384" width="9" style="123"/>
  </cols>
  <sheetData>
    <row r="1" ht="49.95" customHeight="1" spans="1:16">
      <c r="A1" s="124"/>
      <c r="B1" s="217"/>
      <c r="C1" s="218" t="s">
        <v>0</v>
      </c>
      <c r="D1" s="218"/>
      <c r="E1" s="218"/>
      <c r="F1" s="218"/>
      <c r="G1" s="218"/>
      <c r="H1" s="218"/>
      <c r="I1" s="218"/>
      <c r="J1" s="159" t="s">
        <v>1</v>
      </c>
      <c r="K1" s="159"/>
      <c r="L1" s="159"/>
      <c r="M1" s="159" t="s">
        <v>2</v>
      </c>
      <c r="N1" s="159"/>
      <c r="O1" s="159" t="s">
        <v>3</v>
      </c>
      <c r="P1" s="172"/>
    </row>
    <row r="2" ht="49.95" customHeight="1" spans="1:16">
      <c r="A2" s="128"/>
      <c r="B2" s="219"/>
      <c r="C2" s="220"/>
      <c r="D2" s="220"/>
      <c r="E2" s="220"/>
      <c r="F2" s="220"/>
      <c r="G2" s="220"/>
      <c r="H2" s="220"/>
      <c r="I2" s="220"/>
      <c r="J2" s="162"/>
      <c r="K2" s="162"/>
      <c r="L2" s="162"/>
      <c r="M2" s="162"/>
      <c r="N2" s="162"/>
      <c r="O2" s="173"/>
      <c r="P2" s="173"/>
    </row>
    <row r="3" ht="9.45" customHeight="1" spans="1:16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ht="48" customHeight="1" spans="1:16">
      <c r="A4" s="133" t="s">
        <v>4</v>
      </c>
      <c r="B4" s="134"/>
      <c r="C4" s="134"/>
      <c r="D4" s="134"/>
      <c r="E4" s="134"/>
      <c r="F4" s="135" t="s">
        <v>5</v>
      </c>
      <c r="G4" s="136"/>
      <c r="H4" s="136"/>
      <c r="I4" s="136"/>
      <c r="J4" s="136"/>
      <c r="K4" s="163"/>
      <c r="L4" s="164" t="s">
        <v>48</v>
      </c>
      <c r="M4" s="165"/>
      <c r="N4" s="165"/>
      <c r="O4" s="165"/>
      <c r="P4" s="174"/>
    </row>
    <row r="5" ht="22.95" customHeight="1" spans="1:16">
      <c r="A5" s="137" t="s">
        <v>7</v>
      </c>
      <c r="B5" s="138" t="s">
        <v>8</v>
      </c>
      <c r="C5" s="138" t="s">
        <v>9</v>
      </c>
      <c r="D5" s="138" t="s">
        <v>10</v>
      </c>
      <c r="E5" s="138" t="s">
        <v>11</v>
      </c>
      <c r="F5" s="138" t="s">
        <v>12</v>
      </c>
      <c r="G5" s="138"/>
      <c r="H5" s="138" t="s">
        <v>13</v>
      </c>
      <c r="I5" s="138"/>
      <c r="J5" s="138" t="s">
        <v>14</v>
      </c>
      <c r="K5" s="138"/>
      <c r="L5" s="138"/>
      <c r="M5" s="138" t="s">
        <v>15</v>
      </c>
      <c r="N5" s="138" t="s">
        <v>16</v>
      </c>
      <c r="O5" s="175" t="s">
        <v>17</v>
      </c>
      <c r="P5" s="176" t="s">
        <v>18</v>
      </c>
    </row>
    <row r="6" ht="34.95" customHeight="1" spans="1:16">
      <c r="A6" s="137"/>
      <c r="B6" s="138"/>
      <c r="C6" s="138"/>
      <c r="D6" s="138"/>
      <c r="E6" s="138"/>
      <c r="F6" s="138" t="s">
        <v>19</v>
      </c>
      <c r="G6" s="138" t="s">
        <v>20</v>
      </c>
      <c r="H6" s="138" t="s">
        <v>21</v>
      </c>
      <c r="I6" s="138" t="s">
        <v>22</v>
      </c>
      <c r="J6" s="138" t="s">
        <v>23</v>
      </c>
      <c r="K6" s="138" t="s">
        <v>24</v>
      </c>
      <c r="L6" s="138" t="s">
        <v>22</v>
      </c>
      <c r="M6" s="138"/>
      <c r="N6" s="138"/>
      <c r="O6" s="177"/>
      <c r="P6" s="176"/>
    </row>
    <row r="7" ht="54" customHeight="1" spans="1:16">
      <c r="A7" s="143">
        <v>1</v>
      </c>
      <c r="B7" s="144"/>
      <c r="C7" s="145"/>
      <c r="D7" s="148" t="s">
        <v>49</v>
      </c>
      <c r="E7" s="24"/>
      <c r="F7" s="45"/>
      <c r="G7" s="47" t="s">
        <v>50</v>
      </c>
      <c r="H7" s="147"/>
      <c r="I7" s="45"/>
      <c r="J7" s="47">
        <v>5</v>
      </c>
      <c r="K7" s="223">
        <v>2500</v>
      </c>
      <c r="L7" s="47"/>
      <c r="M7" s="148"/>
      <c r="N7" s="213"/>
      <c r="O7" s="47"/>
      <c r="P7" s="216" t="s">
        <v>51</v>
      </c>
    </row>
    <row r="8" ht="54" customHeight="1" spans="1:16">
      <c r="A8" s="143">
        <v>2</v>
      </c>
      <c r="B8" s="144"/>
      <c r="C8" s="145"/>
      <c r="D8" s="148" t="s">
        <v>52</v>
      </c>
      <c r="E8" s="24" t="s">
        <v>53</v>
      </c>
      <c r="F8" s="45"/>
      <c r="G8" s="47" t="s">
        <v>50</v>
      </c>
      <c r="H8" s="147"/>
      <c r="I8" s="45"/>
      <c r="J8" s="47">
        <v>4</v>
      </c>
      <c r="K8" s="223">
        <v>32</v>
      </c>
      <c r="L8" s="47"/>
      <c r="M8" s="148"/>
      <c r="N8" s="213"/>
      <c r="O8" s="47"/>
      <c r="P8" s="216" t="s">
        <v>51</v>
      </c>
    </row>
    <row r="9" ht="54" customHeight="1" spans="1:16">
      <c r="A9" s="143">
        <v>3</v>
      </c>
      <c r="B9" s="145"/>
      <c r="C9" s="145"/>
      <c r="D9" s="148" t="s">
        <v>52</v>
      </c>
      <c r="E9" s="24" t="s">
        <v>54</v>
      </c>
      <c r="F9" s="47"/>
      <c r="G9" s="47" t="s">
        <v>55</v>
      </c>
      <c r="H9" s="148"/>
      <c r="I9" s="47"/>
      <c r="J9" s="47">
        <v>4</v>
      </c>
      <c r="K9" s="223">
        <v>40</v>
      </c>
      <c r="L9" s="47"/>
      <c r="M9" s="148"/>
      <c r="N9" s="213"/>
      <c r="O9" s="47"/>
      <c r="P9" s="216" t="s">
        <v>51</v>
      </c>
    </row>
    <row r="10" ht="54" customHeight="1" spans="1:16">
      <c r="A10" s="143">
        <v>4</v>
      </c>
      <c r="B10" s="145"/>
      <c r="C10" s="145"/>
      <c r="D10" s="148" t="s">
        <v>56</v>
      </c>
      <c r="E10" s="24"/>
      <c r="F10" s="45"/>
      <c r="G10" s="47" t="s">
        <v>50</v>
      </c>
      <c r="H10" s="147"/>
      <c r="I10" s="45"/>
      <c r="J10" s="47">
        <v>5</v>
      </c>
      <c r="K10" s="223">
        <v>7500</v>
      </c>
      <c r="L10" s="47"/>
      <c r="M10" s="148"/>
      <c r="N10" s="213"/>
      <c r="O10" s="47"/>
      <c r="P10" s="216" t="s">
        <v>51</v>
      </c>
    </row>
    <row r="11" ht="54" customHeight="1" spans="1:16">
      <c r="A11" s="143">
        <v>5</v>
      </c>
      <c r="B11" s="145"/>
      <c r="C11" s="145"/>
      <c r="D11" s="47" t="s">
        <v>57</v>
      </c>
      <c r="E11" s="24"/>
      <c r="F11" s="45"/>
      <c r="G11" s="47" t="s">
        <v>50</v>
      </c>
      <c r="H11" s="147"/>
      <c r="I11" s="45"/>
      <c r="J11" s="47">
        <v>5</v>
      </c>
      <c r="K11" s="223">
        <v>100</v>
      </c>
      <c r="L11" s="47"/>
      <c r="M11" s="148"/>
      <c r="N11" s="213"/>
      <c r="O11" s="47"/>
      <c r="P11" s="216" t="s">
        <v>51</v>
      </c>
    </row>
    <row r="12" ht="54" customHeight="1" spans="1:16">
      <c r="A12" s="143">
        <v>6</v>
      </c>
      <c r="B12" s="145"/>
      <c r="C12" s="145"/>
      <c r="D12" s="148" t="s">
        <v>58</v>
      </c>
      <c r="E12" s="24"/>
      <c r="F12" s="45"/>
      <c r="G12" s="47" t="s">
        <v>50</v>
      </c>
      <c r="H12" s="147"/>
      <c r="I12" s="45"/>
      <c r="J12" s="47">
        <v>2</v>
      </c>
      <c r="K12" s="223">
        <v>460</v>
      </c>
      <c r="L12" s="47"/>
      <c r="M12" s="148"/>
      <c r="N12" s="213"/>
      <c r="O12" s="47"/>
      <c r="P12" s="216" t="s">
        <v>51</v>
      </c>
    </row>
    <row r="13" ht="54" customHeight="1" spans="1:16">
      <c r="A13" s="143">
        <v>7</v>
      </c>
      <c r="B13" s="145"/>
      <c r="C13" s="145"/>
      <c r="D13" s="148" t="s">
        <v>59</v>
      </c>
      <c r="E13" s="24"/>
      <c r="F13" s="45"/>
      <c r="G13" s="47" t="s">
        <v>50</v>
      </c>
      <c r="H13" s="147"/>
      <c r="I13" s="45"/>
      <c r="J13" s="47">
        <v>200</v>
      </c>
      <c r="K13" s="223">
        <v>600</v>
      </c>
      <c r="L13" s="47"/>
      <c r="M13" s="148"/>
      <c r="N13" s="213"/>
      <c r="O13" s="47"/>
      <c r="P13" s="216" t="s">
        <v>51</v>
      </c>
    </row>
    <row r="14" ht="54" customHeight="1" spans="1:16">
      <c r="A14" s="143">
        <v>8</v>
      </c>
      <c r="B14" s="145"/>
      <c r="C14" s="145"/>
      <c r="D14" s="148" t="s">
        <v>60</v>
      </c>
      <c r="E14" s="24" t="s">
        <v>61</v>
      </c>
      <c r="F14" s="45"/>
      <c r="G14" s="47" t="s">
        <v>50</v>
      </c>
      <c r="H14" s="147"/>
      <c r="I14" s="45"/>
      <c r="J14" s="47">
        <v>1</v>
      </c>
      <c r="K14" s="223">
        <v>1500</v>
      </c>
      <c r="L14" s="47"/>
      <c r="M14" s="148"/>
      <c r="N14" s="213"/>
      <c r="O14" s="47"/>
      <c r="P14" s="216" t="s">
        <v>51</v>
      </c>
    </row>
    <row r="15" ht="54" customHeight="1" spans="1:16">
      <c r="A15" s="143">
        <v>9</v>
      </c>
      <c r="B15" s="145"/>
      <c r="C15" s="145"/>
      <c r="D15" s="148" t="s">
        <v>62</v>
      </c>
      <c r="E15" s="24" t="s">
        <v>63</v>
      </c>
      <c r="F15" s="45"/>
      <c r="G15" s="47" t="s">
        <v>50</v>
      </c>
      <c r="H15" s="147"/>
      <c r="I15" s="45"/>
      <c r="J15" s="47">
        <v>1</v>
      </c>
      <c r="K15" s="223">
        <v>160</v>
      </c>
      <c r="L15" s="47"/>
      <c r="M15" s="148"/>
      <c r="N15" s="213"/>
      <c r="O15" s="47"/>
      <c r="P15" s="216" t="s">
        <v>51</v>
      </c>
    </row>
    <row r="16" ht="54" customHeight="1" spans="1:16">
      <c r="A16" s="143">
        <v>10</v>
      </c>
      <c r="B16" s="145"/>
      <c r="C16" s="145"/>
      <c r="D16" s="148" t="s">
        <v>64</v>
      </c>
      <c r="E16" s="24"/>
      <c r="F16" s="45"/>
      <c r="G16" s="47" t="s">
        <v>50</v>
      </c>
      <c r="H16" s="147"/>
      <c r="I16" s="45"/>
      <c r="J16" s="47">
        <v>3</v>
      </c>
      <c r="K16" s="223">
        <v>60</v>
      </c>
      <c r="L16" s="47"/>
      <c r="M16" s="148"/>
      <c r="N16" s="213"/>
      <c r="O16" s="47"/>
      <c r="P16" s="216"/>
    </row>
    <row r="17" ht="54" customHeight="1" spans="1:16">
      <c r="A17" s="143">
        <v>11</v>
      </c>
      <c r="B17" s="145"/>
      <c r="C17" s="145"/>
      <c r="D17" s="148" t="s">
        <v>65</v>
      </c>
      <c r="E17" s="24"/>
      <c r="F17" s="45"/>
      <c r="G17" s="47" t="s">
        <v>50</v>
      </c>
      <c r="H17" s="147"/>
      <c r="I17" s="45"/>
      <c r="J17" s="47">
        <v>10</v>
      </c>
      <c r="K17" s="223">
        <v>30</v>
      </c>
      <c r="L17" s="47"/>
      <c r="M17" s="148"/>
      <c r="N17" s="213"/>
      <c r="O17" s="47"/>
      <c r="P17" s="216"/>
    </row>
    <row r="18" ht="54" customHeight="1" spans="1:16">
      <c r="A18" s="143">
        <v>12</v>
      </c>
      <c r="B18" s="145"/>
      <c r="C18" s="145"/>
      <c r="D18" s="148" t="s">
        <v>66</v>
      </c>
      <c r="E18" s="24"/>
      <c r="F18" s="45"/>
      <c r="G18" s="47" t="s">
        <v>50</v>
      </c>
      <c r="H18" s="147"/>
      <c r="I18" s="45"/>
      <c r="J18" s="47">
        <v>15</v>
      </c>
      <c r="K18" s="223">
        <v>30</v>
      </c>
      <c r="L18" s="47"/>
      <c r="M18" s="148"/>
      <c r="N18" s="213"/>
      <c r="O18" s="47"/>
      <c r="P18" s="216"/>
    </row>
    <row r="19" ht="54" customHeight="1" spans="1:16">
      <c r="A19" s="143"/>
      <c r="B19" s="145"/>
      <c r="C19" s="145"/>
      <c r="D19" s="148" t="s">
        <v>35</v>
      </c>
      <c r="E19" s="24"/>
      <c r="F19" s="45"/>
      <c r="G19" s="47" t="s">
        <v>67</v>
      </c>
      <c r="H19" s="147"/>
      <c r="I19" s="45"/>
      <c r="J19" s="47">
        <v>8</v>
      </c>
      <c r="K19" s="223">
        <v>1200</v>
      </c>
      <c r="L19" s="47"/>
      <c r="M19" s="148"/>
      <c r="N19" s="213"/>
      <c r="O19" s="47"/>
      <c r="P19" s="216"/>
    </row>
    <row r="20" ht="54" customHeight="1" spans="1:16">
      <c r="A20" s="143">
        <v>13</v>
      </c>
      <c r="B20" s="145"/>
      <c r="C20" s="145"/>
      <c r="D20" s="237" t="s">
        <v>68</v>
      </c>
      <c r="E20" s="238"/>
      <c r="F20" s="239"/>
      <c r="G20" s="240" t="s">
        <v>69</v>
      </c>
      <c r="H20" s="241"/>
      <c r="I20" s="239"/>
      <c r="J20" s="240">
        <v>30</v>
      </c>
      <c r="K20" s="242">
        <v>4800</v>
      </c>
      <c r="L20" s="47"/>
      <c r="M20" s="148"/>
      <c r="N20" s="213"/>
      <c r="O20" s="47"/>
      <c r="P20" s="216"/>
    </row>
    <row r="21" ht="54" customHeight="1" spans="1:16">
      <c r="A21" s="143">
        <v>14</v>
      </c>
      <c r="B21" s="145"/>
      <c r="C21" s="145"/>
      <c r="D21" s="237" t="s">
        <v>70</v>
      </c>
      <c r="E21" s="238"/>
      <c r="F21" s="239"/>
      <c r="G21" s="240" t="s">
        <v>71</v>
      </c>
      <c r="H21" s="241"/>
      <c r="I21" s="239"/>
      <c r="J21" s="240">
        <v>50</v>
      </c>
      <c r="K21" s="242">
        <v>1800</v>
      </c>
      <c r="L21" s="47"/>
      <c r="M21" s="148"/>
      <c r="N21" s="213"/>
      <c r="O21" s="47"/>
      <c r="P21" s="216"/>
    </row>
    <row r="22" ht="49.95" customHeight="1" spans="1:16">
      <c r="A22" s="143">
        <v>23</v>
      </c>
      <c r="B22" s="221" t="s">
        <v>37</v>
      </c>
      <c r="C22" s="222"/>
      <c r="D22" s="222"/>
      <c r="E22" s="222"/>
      <c r="F22" s="222"/>
      <c r="G22" s="222"/>
      <c r="H22" s="222"/>
      <c r="I22" s="222"/>
      <c r="J22" s="227"/>
      <c r="K22" s="228">
        <f>SUM(K7:K21)</f>
        <v>20812</v>
      </c>
      <c r="L22" s="47"/>
      <c r="M22" s="47"/>
      <c r="N22" s="171"/>
      <c r="O22" s="47"/>
      <c r="P22" s="229"/>
    </row>
    <row r="23" s="121" customFormat="1" ht="52.35" spans="1:16">
      <c r="A23" s="154" t="s">
        <v>18</v>
      </c>
      <c r="B23" s="155" t="s">
        <v>38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80"/>
    </row>
    <row r="24" s="122" customFormat="1" customHeight="1" spans="1:16">
      <c r="A24" s="156" t="s">
        <v>39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22:J22"/>
    <mergeCell ref="B23:P23"/>
    <mergeCell ref="A24:P24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" right="0.7" top="0.75" bottom="0.75" header="0.3" footer="0.3"/>
  <pageSetup paperSize="9" scale="45" orientation="landscape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zoomScale="60" zoomScaleNormal="60" zoomScaleSheetLayoutView="70" workbookViewId="0">
      <pane ySplit="7" topLeftCell="A8" activePane="bottomLeft" state="frozen"/>
      <selection/>
      <selection pane="bottomLeft" activeCell="D10" sqref="D10:E10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31.1111111111111" style="196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7.8888888888889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436</v>
      </c>
      <c r="D2" s="19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98"/>
      <c r="E3" s="131"/>
      <c r="F3" s="131"/>
      <c r="G3" s="131"/>
      <c r="H3" s="131"/>
      <c r="I3" s="131"/>
      <c r="J3" s="131"/>
      <c r="K3" s="131"/>
      <c r="L3" s="160"/>
      <c r="M3" s="161"/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99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2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470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200" t="s">
        <v>10</v>
      </c>
      <c r="E6" s="138" t="s">
        <v>11</v>
      </c>
      <c r="F6" s="139" t="s">
        <v>11</v>
      </c>
      <c r="G6" s="140"/>
      <c r="H6" s="140"/>
      <c r="I6" s="166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200"/>
      <c r="E7" s="138"/>
      <c r="F7" s="141"/>
      <c r="G7" s="142"/>
      <c r="H7" s="142"/>
      <c r="I7" s="167"/>
      <c r="J7" s="138" t="s">
        <v>176</v>
      </c>
      <c r="K7" s="138" t="s">
        <v>177</v>
      </c>
      <c r="L7" s="138" t="s">
        <v>178</v>
      </c>
      <c r="M7" s="138" t="s">
        <v>24</v>
      </c>
      <c r="N7" s="138" t="s">
        <v>22</v>
      </c>
      <c r="O7" s="138"/>
      <c r="P7" s="138"/>
      <c r="Q7" s="177"/>
      <c r="R7" s="176"/>
    </row>
    <row r="8" ht="58" customHeight="1" spans="1:18">
      <c r="A8" s="143">
        <v>1</v>
      </c>
      <c r="B8" s="144"/>
      <c r="C8" s="145"/>
      <c r="D8" s="201" t="s">
        <v>89</v>
      </c>
      <c r="E8" s="181" t="s">
        <v>471</v>
      </c>
      <c r="F8" s="32"/>
      <c r="G8" s="50"/>
      <c r="H8" s="50"/>
      <c r="I8" s="51"/>
      <c r="J8" s="42">
        <v>20</v>
      </c>
      <c r="K8" s="42" t="s">
        <v>196</v>
      </c>
      <c r="L8" s="42">
        <v>10</v>
      </c>
      <c r="M8" s="42">
        <f t="shared" ref="M8:M16" si="0">J8*L8</f>
        <v>200</v>
      </c>
      <c r="N8" s="100"/>
      <c r="O8" s="81" t="s">
        <v>131</v>
      </c>
      <c r="P8" s="101"/>
      <c r="Q8" s="109"/>
      <c r="R8" s="81"/>
    </row>
    <row r="9" ht="48" customHeight="1" spans="1:18">
      <c r="A9" s="143">
        <v>2</v>
      </c>
      <c r="B9" s="144"/>
      <c r="C9" s="145"/>
      <c r="D9" s="201" t="s">
        <v>472</v>
      </c>
      <c r="E9" s="181" t="s">
        <v>473</v>
      </c>
      <c r="F9" s="32"/>
      <c r="G9" s="50"/>
      <c r="H9" s="50"/>
      <c r="I9" s="51"/>
      <c r="J9" s="42">
        <v>2</v>
      </c>
      <c r="K9" s="42" t="s">
        <v>196</v>
      </c>
      <c r="L9" s="42">
        <v>10</v>
      </c>
      <c r="M9" s="42">
        <f t="shared" si="0"/>
        <v>20</v>
      </c>
      <c r="N9" s="100"/>
      <c r="O9" s="81" t="s">
        <v>131</v>
      </c>
      <c r="P9" s="101"/>
      <c r="Q9" s="109"/>
      <c r="R9" s="81"/>
    </row>
    <row r="10" ht="48" customHeight="1" spans="1:18">
      <c r="A10" s="143">
        <v>3</v>
      </c>
      <c r="B10" s="144"/>
      <c r="C10" s="145"/>
      <c r="D10" s="201" t="s">
        <v>474</v>
      </c>
      <c r="E10" s="114" t="s">
        <v>475</v>
      </c>
      <c r="F10" s="32"/>
      <c r="G10" s="50"/>
      <c r="H10" s="50"/>
      <c r="I10" s="51"/>
      <c r="J10" s="42">
        <v>2</v>
      </c>
      <c r="K10" s="42" t="s">
        <v>416</v>
      </c>
      <c r="L10" s="42">
        <v>34</v>
      </c>
      <c r="M10" s="42">
        <f t="shared" si="0"/>
        <v>68</v>
      </c>
      <c r="N10" s="100"/>
      <c r="O10" s="81" t="s">
        <v>476</v>
      </c>
      <c r="P10" s="101"/>
      <c r="Q10" s="109"/>
      <c r="R10" s="81"/>
    </row>
    <row r="11" ht="48" customHeight="1" spans="1:18">
      <c r="A11" s="143">
        <v>4</v>
      </c>
      <c r="B11" s="144"/>
      <c r="C11" s="145"/>
      <c r="D11" s="201" t="s">
        <v>477</v>
      </c>
      <c r="E11" s="114" t="s">
        <v>478</v>
      </c>
      <c r="F11" s="32"/>
      <c r="G11" s="50"/>
      <c r="H11" s="50"/>
      <c r="I11" s="51"/>
      <c r="J11" s="42">
        <v>1000</v>
      </c>
      <c r="K11" s="42" t="s">
        <v>479</v>
      </c>
      <c r="L11" s="42">
        <v>1</v>
      </c>
      <c r="M11" s="42">
        <f t="shared" si="0"/>
        <v>1000</v>
      </c>
      <c r="N11" s="100"/>
      <c r="O11" s="81" t="s">
        <v>480</v>
      </c>
      <c r="P11" s="101"/>
      <c r="Q11" s="109"/>
      <c r="R11" s="81"/>
    </row>
    <row r="12" ht="54" customHeight="1" spans="1:18">
      <c r="A12" s="143">
        <v>5</v>
      </c>
      <c r="B12" s="144"/>
      <c r="C12" s="145"/>
      <c r="D12" s="201" t="s">
        <v>481</v>
      </c>
      <c r="E12" s="181" t="s">
        <v>482</v>
      </c>
      <c r="F12" s="32"/>
      <c r="G12" s="50"/>
      <c r="H12" s="50"/>
      <c r="I12" s="51"/>
      <c r="J12" s="42">
        <v>36</v>
      </c>
      <c r="K12" s="42" t="s">
        <v>299</v>
      </c>
      <c r="L12" s="42">
        <v>10</v>
      </c>
      <c r="M12" s="42">
        <f t="shared" si="0"/>
        <v>360</v>
      </c>
      <c r="N12" s="100"/>
      <c r="O12" s="81" t="s">
        <v>483</v>
      </c>
      <c r="P12" s="101"/>
      <c r="Q12" s="109"/>
      <c r="R12" s="81" t="s">
        <v>484</v>
      </c>
    </row>
    <row r="13" ht="68" customHeight="1" spans="1:18">
      <c r="A13" s="143">
        <v>6</v>
      </c>
      <c r="B13" s="145"/>
      <c r="C13" s="145"/>
      <c r="D13" s="201" t="s">
        <v>376</v>
      </c>
      <c r="E13" s="181" t="s">
        <v>485</v>
      </c>
      <c r="F13" s="32"/>
      <c r="G13" s="50"/>
      <c r="H13" s="50"/>
      <c r="I13" s="51"/>
      <c r="J13" s="42">
        <v>12</v>
      </c>
      <c r="K13" s="42" t="s">
        <v>347</v>
      </c>
      <c r="L13" s="42">
        <v>179.4</v>
      </c>
      <c r="M13" s="42">
        <f t="shared" si="0"/>
        <v>2152.8</v>
      </c>
      <c r="N13" s="100"/>
      <c r="O13" s="81" t="s">
        <v>483</v>
      </c>
      <c r="P13" s="101"/>
      <c r="Q13" s="109"/>
      <c r="R13" s="81" t="s">
        <v>486</v>
      </c>
    </row>
    <row r="14" s="3" customFormat="1" ht="59" customHeight="1" spans="1:18">
      <c r="A14" s="143">
        <v>7</v>
      </c>
      <c r="B14" s="22"/>
      <c r="C14" s="22"/>
      <c r="D14" s="201" t="s">
        <v>487</v>
      </c>
      <c r="E14" s="146" t="s">
        <v>488</v>
      </c>
      <c r="F14" s="32"/>
      <c r="G14" s="50"/>
      <c r="H14" s="50"/>
      <c r="I14" s="51"/>
      <c r="J14" s="42">
        <v>32</v>
      </c>
      <c r="K14" s="42" t="s">
        <v>347</v>
      </c>
      <c r="L14" s="42">
        <v>4.32</v>
      </c>
      <c r="M14" s="42">
        <f t="shared" si="0"/>
        <v>138.24</v>
      </c>
      <c r="N14" s="100"/>
      <c r="O14" s="81" t="s">
        <v>483</v>
      </c>
      <c r="P14" s="101"/>
      <c r="Q14" s="109"/>
      <c r="R14" s="81"/>
    </row>
    <row r="15" s="3" customFormat="1" ht="70" customHeight="1" spans="1:18">
      <c r="A15" s="143">
        <v>8</v>
      </c>
      <c r="B15" s="22"/>
      <c r="C15" s="22"/>
      <c r="D15" s="201" t="s">
        <v>489</v>
      </c>
      <c r="E15" s="146" t="s">
        <v>490</v>
      </c>
      <c r="F15" s="32"/>
      <c r="G15" s="50"/>
      <c r="H15" s="50"/>
      <c r="I15" s="51"/>
      <c r="J15" s="42">
        <v>40</v>
      </c>
      <c r="K15" s="42" t="s">
        <v>347</v>
      </c>
      <c r="L15" s="42">
        <v>18</v>
      </c>
      <c r="M15" s="42">
        <f t="shared" si="0"/>
        <v>720</v>
      </c>
      <c r="N15" s="100"/>
      <c r="O15" s="81" t="s">
        <v>483</v>
      </c>
      <c r="P15" s="101"/>
      <c r="Q15" s="109"/>
      <c r="R15" s="81"/>
    </row>
    <row r="16" ht="68" customHeight="1" spans="1:18">
      <c r="A16" s="143">
        <v>9</v>
      </c>
      <c r="B16" s="145"/>
      <c r="C16" s="145"/>
      <c r="D16" s="201" t="s">
        <v>491</v>
      </c>
      <c r="E16" s="181" t="s">
        <v>492</v>
      </c>
      <c r="F16" s="152"/>
      <c r="G16" s="153"/>
      <c r="H16" s="153"/>
      <c r="I16" s="169"/>
      <c r="J16" s="46">
        <v>10</v>
      </c>
      <c r="K16" s="42" t="s">
        <v>71</v>
      </c>
      <c r="L16" s="42">
        <v>10</v>
      </c>
      <c r="M16" s="42">
        <f t="shared" si="0"/>
        <v>100</v>
      </c>
      <c r="N16" s="67"/>
      <c r="O16" s="81" t="s">
        <v>493</v>
      </c>
      <c r="P16" s="168"/>
      <c r="Q16" s="45"/>
      <c r="R16" s="67"/>
    </row>
    <row r="17" ht="48" customHeight="1" spans="1:18">
      <c r="A17" s="143">
        <v>10</v>
      </c>
      <c r="B17" s="145"/>
      <c r="C17" s="145"/>
      <c r="D17" s="201"/>
      <c r="E17" s="181"/>
      <c r="F17" s="45"/>
      <c r="G17" s="45"/>
      <c r="H17" s="45"/>
      <c r="I17" s="45"/>
      <c r="J17" s="46"/>
      <c r="K17" s="42"/>
      <c r="L17" s="42"/>
      <c r="M17" s="42"/>
      <c r="N17" s="67"/>
      <c r="O17" s="81"/>
      <c r="P17" s="168"/>
      <c r="Q17" s="45"/>
      <c r="R17" s="67"/>
    </row>
    <row r="18" ht="48" customHeight="1" spans="1:18">
      <c r="A18" s="143">
        <v>11</v>
      </c>
      <c r="B18" s="145"/>
      <c r="C18" s="145"/>
      <c r="D18" s="201"/>
      <c r="E18" s="114"/>
      <c r="F18" s="47"/>
      <c r="G18" s="47"/>
      <c r="H18" s="47"/>
      <c r="I18" s="47"/>
      <c r="J18" s="46"/>
      <c r="K18" s="42"/>
      <c r="L18" s="42"/>
      <c r="M18" s="42"/>
      <c r="N18" s="45"/>
      <c r="O18" s="81"/>
      <c r="P18" s="168"/>
      <c r="Q18" s="45"/>
      <c r="R18" s="178"/>
    </row>
    <row r="19" ht="48" customHeight="1" spans="1:18">
      <c r="A19" s="143">
        <v>12</v>
      </c>
      <c r="B19" s="145"/>
      <c r="C19" s="145"/>
      <c r="D19" s="201"/>
      <c r="E19" s="181"/>
      <c r="F19" s="45"/>
      <c r="G19" s="45"/>
      <c r="H19" s="45"/>
      <c r="I19" s="45"/>
      <c r="J19" s="46"/>
      <c r="K19" s="42"/>
      <c r="L19" s="42"/>
      <c r="M19" s="42"/>
      <c r="N19" s="45"/>
      <c r="O19" s="168"/>
      <c r="P19" s="194"/>
      <c r="Q19" s="45"/>
      <c r="R19" s="178"/>
    </row>
    <row r="20" ht="48" customHeight="1" spans="1:18">
      <c r="A20" s="143">
        <v>13</v>
      </c>
      <c r="B20" s="145"/>
      <c r="C20" s="145"/>
      <c r="D20" s="201"/>
      <c r="E20" s="181"/>
      <c r="F20" s="45"/>
      <c r="G20" s="45"/>
      <c r="H20" s="45"/>
      <c r="I20" s="45"/>
      <c r="J20" s="46"/>
      <c r="K20" s="42"/>
      <c r="L20" s="42"/>
      <c r="M20" s="42"/>
      <c r="N20" s="45"/>
      <c r="O20" s="21"/>
      <c r="P20" s="194"/>
      <c r="Q20" s="45"/>
      <c r="R20" s="21"/>
    </row>
    <row r="21" ht="48" customHeight="1" spans="1:18">
      <c r="A21" s="143">
        <v>14</v>
      </c>
      <c r="B21" s="145"/>
      <c r="C21" s="145"/>
      <c r="D21" s="201"/>
      <c r="E21" s="181"/>
      <c r="F21" s="45"/>
      <c r="G21" s="45"/>
      <c r="H21" s="45"/>
      <c r="I21" s="45"/>
      <c r="J21" s="46"/>
      <c r="K21" s="42"/>
      <c r="L21" s="42"/>
      <c r="M21" s="42"/>
      <c r="N21" s="45"/>
      <c r="O21" s="195"/>
      <c r="P21" s="194"/>
      <c r="Q21" s="45"/>
      <c r="R21" s="21"/>
    </row>
    <row r="22" ht="34" customHeight="1" spans="1:18">
      <c r="A22" s="149" t="s">
        <v>37</v>
      </c>
      <c r="B22" s="150"/>
      <c r="C22" s="150"/>
      <c r="D22" s="202"/>
      <c r="E22" s="151"/>
      <c r="F22" s="152"/>
      <c r="G22" s="153"/>
      <c r="H22" s="153"/>
      <c r="I22" s="169"/>
      <c r="J22" s="46">
        <f>SUM(J8:J21)</f>
        <v>1154</v>
      </c>
      <c r="K22" s="170"/>
      <c r="L22" s="170"/>
      <c r="M22" s="46">
        <f>SUM(M8:M21)</f>
        <v>4759.04</v>
      </c>
      <c r="N22" s="47"/>
      <c r="O22" s="68"/>
      <c r="P22" s="171"/>
      <c r="Q22" s="47"/>
      <c r="R22" s="179"/>
    </row>
    <row r="23" s="121" customFormat="1" ht="52.35" spans="1:18">
      <c r="A23" s="154" t="s">
        <v>18</v>
      </c>
      <c r="B23" s="155" t="s">
        <v>38</v>
      </c>
      <c r="C23" s="155"/>
      <c r="D23" s="203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80"/>
    </row>
    <row r="24" s="122" customFormat="1" customHeight="1" spans="1:18">
      <c r="A24" s="156" t="s">
        <v>39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</row>
  </sheetData>
  <mergeCells count="36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J6:N6"/>
    <mergeCell ref="F8:I8"/>
    <mergeCell ref="F9:I9"/>
    <mergeCell ref="F10:I10"/>
    <mergeCell ref="F11:I11"/>
    <mergeCell ref="F12:I12"/>
    <mergeCell ref="F13:I13"/>
    <mergeCell ref="F14:I14"/>
    <mergeCell ref="F15:I15"/>
    <mergeCell ref="F16:I16"/>
    <mergeCell ref="A22:E22"/>
    <mergeCell ref="F22:I22"/>
    <mergeCell ref="B23:R23"/>
    <mergeCell ref="A24:R24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  <mergeCell ref="F6:I7"/>
  </mergeCells>
  <pageMargins left="0.21" right="0.15748031496063" top="0.24" bottom="0.22" header="0.23" footer="0.22"/>
  <pageSetup paperSize="9" scale="50" orientation="landscape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zoomScale="60" zoomScaleNormal="60" zoomScaleSheetLayoutView="70" workbookViewId="0">
      <pane ySplit="7" topLeftCell="A8" activePane="bottomLeft" state="frozen"/>
      <selection/>
      <selection pane="bottomLeft" activeCell="E16" sqref="E16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23.3333333333333" style="123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7.8888888888889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436</v>
      </c>
      <c r="D2" s="12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60"/>
      <c r="M3" s="161"/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2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494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138" t="s">
        <v>10</v>
      </c>
      <c r="E6" s="138" t="s">
        <v>11</v>
      </c>
      <c r="F6" s="139" t="s">
        <v>11</v>
      </c>
      <c r="G6" s="140"/>
      <c r="H6" s="140"/>
      <c r="I6" s="166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138"/>
      <c r="E7" s="138"/>
      <c r="F7" s="141"/>
      <c r="G7" s="142"/>
      <c r="H7" s="142"/>
      <c r="I7" s="167"/>
      <c r="J7" s="138" t="s">
        <v>176</v>
      </c>
      <c r="K7" s="138" t="s">
        <v>177</v>
      </c>
      <c r="L7" s="138" t="s">
        <v>178</v>
      </c>
      <c r="M7" s="138" t="s">
        <v>24</v>
      </c>
      <c r="N7" s="138" t="s">
        <v>22</v>
      </c>
      <c r="O7" s="138"/>
      <c r="P7" s="138"/>
      <c r="Q7" s="177"/>
      <c r="R7" s="176"/>
    </row>
    <row r="8" ht="58" customHeight="1" spans="1:18">
      <c r="A8" s="143">
        <v>1</v>
      </c>
      <c r="B8" s="144"/>
      <c r="C8" s="145"/>
      <c r="D8" s="24" t="s">
        <v>495</v>
      </c>
      <c r="E8" s="181" t="s">
        <v>496</v>
      </c>
      <c r="F8" s="109"/>
      <c r="G8" s="109"/>
      <c r="H8" s="109"/>
      <c r="I8" s="109"/>
      <c r="J8" s="42">
        <v>1</v>
      </c>
      <c r="K8" s="42" t="s">
        <v>361</v>
      </c>
      <c r="L8" s="42">
        <v>1000</v>
      </c>
      <c r="M8" s="42">
        <f>J8*L8</f>
        <v>1000</v>
      </c>
      <c r="N8" s="100"/>
      <c r="O8" s="81" t="s">
        <v>497</v>
      </c>
      <c r="P8" s="101"/>
      <c r="Q8" s="109"/>
      <c r="R8" s="81"/>
    </row>
    <row r="9" ht="48" customHeight="1" spans="1:18">
      <c r="A9" s="143">
        <v>2</v>
      </c>
      <c r="B9" s="144"/>
      <c r="C9" s="145"/>
      <c r="D9" s="24" t="s">
        <v>498</v>
      </c>
      <c r="E9" s="181" t="s">
        <v>499</v>
      </c>
      <c r="F9" s="109"/>
      <c r="G9" s="109"/>
      <c r="H9" s="109"/>
      <c r="I9" s="109"/>
      <c r="J9" s="42">
        <v>10</v>
      </c>
      <c r="K9" s="42" t="s">
        <v>71</v>
      </c>
      <c r="L9" s="42">
        <v>25</v>
      </c>
      <c r="M9" s="42">
        <f>J9*L9</f>
        <v>250</v>
      </c>
      <c r="N9" s="100"/>
      <c r="O9" s="81" t="s">
        <v>497</v>
      </c>
      <c r="P9" s="101"/>
      <c r="Q9" s="109"/>
      <c r="R9" s="81"/>
    </row>
    <row r="10" ht="48" customHeight="1" spans="1:18">
      <c r="A10" s="143">
        <v>3</v>
      </c>
      <c r="B10" s="144"/>
      <c r="C10" s="145"/>
      <c r="D10" s="24" t="s">
        <v>500</v>
      </c>
      <c r="E10" s="114"/>
      <c r="F10" s="109"/>
      <c r="G10" s="109"/>
      <c r="H10" s="109"/>
      <c r="I10" s="109"/>
      <c r="J10" s="42">
        <v>1</v>
      </c>
      <c r="K10" s="42" t="s">
        <v>69</v>
      </c>
      <c r="L10" s="42">
        <v>20</v>
      </c>
      <c r="M10" s="42">
        <f>J10*L10</f>
        <v>20</v>
      </c>
      <c r="N10" s="100"/>
      <c r="O10" s="81" t="s">
        <v>501</v>
      </c>
      <c r="P10" s="101"/>
      <c r="Q10" s="109"/>
      <c r="R10" s="81" t="s">
        <v>502</v>
      </c>
    </row>
    <row r="11" ht="48" customHeight="1" spans="1:18">
      <c r="A11" s="143">
        <v>4</v>
      </c>
      <c r="B11" s="144"/>
      <c r="C11" s="145"/>
      <c r="D11" s="24"/>
      <c r="E11" s="114"/>
      <c r="F11" s="109"/>
      <c r="G11" s="109"/>
      <c r="H11" s="109"/>
      <c r="I11" s="109"/>
      <c r="J11" s="42"/>
      <c r="K11" s="42"/>
      <c r="L11" s="42"/>
      <c r="M11" s="42"/>
      <c r="N11" s="100"/>
      <c r="O11" s="81"/>
      <c r="P11" s="101"/>
      <c r="Q11" s="109"/>
      <c r="R11" s="81"/>
    </row>
    <row r="12" ht="54" customHeight="1" spans="1:18">
      <c r="A12" s="143">
        <v>5</v>
      </c>
      <c r="B12" s="144"/>
      <c r="C12" s="145"/>
      <c r="D12" s="24"/>
      <c r="E12" s="181"/>
      <c r="F12" s="109"/>
      <c r="G12" s="109"/>
      <c r="H12" s="109"/>
      <c r="I12" s="109"/>
      <c r="J12" s="42"/>
      <c r="K12" s="42"/>
      <c r="L12" s="42"/>
      <c r="M12" s="42"/>
      <c r="N12" s="100"/>
      <c r="O12" s="81"/>
      <c r="P12" s="101"/>
      <c r="Q12" s="109"/>
      <c r="R12" s="81"/>
    </row>
    <row r="13" ht="48" customHeight="1" spans="1:18">
      <c r="A13" s="143">
        <v>6</v>
      </c>
      <c r="B13" s="145"/>
      <c r="C13" s="145"/>
      <c r="D13" s="24"/>
      <c r="E13" s="181"/>
      <c r="F13" s="109"/>
      <c r="G13" s="109"/>
      <c r="H13" s="109"/>
      <c r="I13" s="109"/>
      <c r="J13" s="42"/>
      <c r="K13" s="42"/>
      <c r="L13" s="42"/>
      <c r="M13" s="42"/>
      <c r="N13" s="100"/>
      <c r="O13" s="81"/>
      <c r="P13" s="101"/>
      <c r="Q13" s="109"/>
      <c r="R13" s="81"/>
    </row>
    <row r="14" s="3" customFormat="1" ht="59" customHeight="1" spans="1:18">
      <c r="A14" s="143">
        <v>7</v>
      </c>
      <c r="B14" s="22"/>
      <c r="C14" s="22"/>
      <c r="D14" s="24"/>
      <c r="E14" s="146"/>
      <c r="F14" s="109"/>
      <c r="G14" s="109"/>
      <c r="H14" s="109"/>
      <c r="I14" s="109"/>
      <c r="J14" s="42"/>
      <c r="K14" s="42"/>
      <c r="L14" s="42"/>
      <c r="M14" s="42"/>
      <c r="N14" s="100"/>
      <c r="O14" s="81"/>
      <c r="P14" s="101"/>
      <c r="Q14" s="109"/>
      <c r="R14" s="81"/>
    </row>
    <row r="15" s="3" customFormat="1" ht="48" customHeight="1" spans="1:18">
      <c r="A15" s="143">
        <v>8</v>
      </c>
      <c r="B15" s="22"/>
      <c r="C15" s="22"/>
      <c r="D15" s="24"/>
      <c r="E15" s="146"/>
      <c r="F15" s="109"/>
      <c r="G15" s="109"/>
      <c r="H15" s="109"/>
      <c r="I15" s="109"/>
      <c r="J15" s="42"/>
      <c r="K15" s="42"/>
      <c r="L15" s="42"/>
      <c r="M15" s="42"/>
      <c r="N15" s="100"/>
      <c r="O15" s="81"/>
      <c r="P15" s="101"/>
      <c r="Q15" s="109"/>
      <c r="R15" s="81"/>
    </row>
    <row r="16" ht="48" customHeight="1" spans="1:18">
      <c r="A16" s="143">
        <v>9</v>
      </c>
      <c r="B16" s="145"/>
      <c r="C16" s="145"/>
      <c r="D16" s="24"/>
      <c r="E16" s="181"/>
      <c r="F16" s="45"/>
      <c r="G16" s="45"/>
      <c r="H16" s="45"/>
      <c r="I16" s="45"/>
      <c r="J16" s="46"/>
      <c r="K16" s="42"/>
      <c r="L16" s="42"/>
      <c r="M16" s="42"/>
      <c r="N16" s="67"/>
      <c r="O16" s="81"/>
      <c r="P16" s="168"/>
      <c r="Q16" s="45"/>
      <c r="R16" s="67"/>
    </row>
    <row r="17" ht="48" customHeight="1" spans="1:18">
      <c r="A17" s="143">
        <v>10</v>
      </c>
      <c r="B17" s="145"/>
      <c r="C17" s="145"/>
      <c r="D17" s="24"/>
      <c r="E17" s="181"/>
      <c r="F17" s="45"/>
      <c r="G17" s="45"/>
      <c r="H17" s="45"/>
      <c r="I17" s="45"/>
      <c r="J17" s="46"/>
      <c r="K17" s="42"/>
      <c r="L17" s="42"/>
      <c r="M17" s="42"/>
      <c r="N17" s="67"/>
      <c r="O17" s="81"/>
      <c r="P17" s="168"/>
      <c r="Q17" s="45"/>
      <c r="R17" s="67"/>
    </row>
    <row r="18" ht="48" customHeight="1" spans="1:18">
      <c r="A18" s="143">
        <v>11</v>
      </c>
      <c r="B18" s="145"/>
      <c r="C18" s="145"/>
      <c r="D18" s="24"/>
      <c r="E18" s="114"/>
      <c r="F18" s="47"/>
      <c r="G18" s="47"/>
      <c r="H18" s="47"/>
      <c r="I18" s="47"/>
      <c r="J18" s="46"/>
      <c r="K18" s="42"/>
      <c r="L18" s="42"/>
      <c r="M18" s="42"/>
      <c r="N18" s="45"/>
      <c r="O18" s="81"/>
      <c r="P18" s="168"/>
      <c r="Q18" s="45"/>
      <c r="R18" s="178"/>
    </row>
    <row r="19" ht="48" customHeight="1" spans="1:18">
      <c r="A19" s="143">
        <v>12</v>
      </c>
      <c r="B19" s="145"/>
      <c r="C19" s="145"/>
      <c r="D19" s="24"/>
      <c r="E19" s="181"/>
      <c r="F19" s="45"/>
      <c r="G19" s="45"/>
      <c r="H19" s="45"/>
      <c r="I19" s="45"/>
      <c r="J19" s="46"/>
      <c r="K19" s="42"/>
      <c r="L19" s="42"/>
      <c r="M19" s="42"/>
      <c r="N19" s="45"/>
      <c r="O19" s="168"/>
      <c r="P19" s="194"/>
      <c r="Q19" s="45"/>
      <c r="R19" s="178"/>
    </row>
    <row r="20" ht="48" customHeight="1" spans="1:18">
      <c r="A20" s="143">
        <v>13</v>
      </c>
      <c r="B20" s="145"/>
      <c r="C20" s="145"/>
      <c r="D20" s="24"/>
      <c r="E20" s="181"/>
      <c r="F20" s="45"/>
      <c r="G20" s="45"/>
      <c r="H20" s="45"/>
      <c r="I20" s="45"/>
      <c r="J20" s="46"/>
      <c r="K20" s="42"/>
      <c r="L20" s="42"/>
      <c r="M20" s="42"/>
      <c r="N20" s="45"/>
      <c r="O20" s="21"/>
      <c r="P20" s="194"/>
      <c r="Q20" s="45"/>
      <c r="R20" s="21"/>
    </row>
    <row r="21" ht="48" customHeight="1" spans="1:18">
      <c r="A21" s="143">
        <v>14</v>
      </c>
      <c r="B21" s="145"/>
      <c r="C21" s="145"/>
      <c r="D21" s="24"/>
      <c r="E21" s="181"/>
      <c r="F21" s="45"/>
      <c r="G21" s="45"/>
      <c r="H21" s="45"/>
      <c r="I21" s="45"/>
      <c r="J21" s="46"/>
      <c r="K21" s="42"/>
      <c r="L21" s="42"/>
      <c r="M21" s="42"/>
      <c r="N21" s="45"/>
      <c r="O21" s="195"/>
      <c r="P21" s="194"/>
      <c r="Q21" s="45"/>
      <c r="R21" s="21"/>
    </row>
    <row r="22" ht="34" customHeight="1" spans="1:18">
      <c r="A22" s="149" t="s">
        <v>37</v>
      </c>
      <c r="B22" s="150"/>
      <c r="C22" s="150"/>
      <c r="D22" s="150"/>
      <c r="E22" s="151"/>
      <c r="F22" s="152"/>
      <c r="G22" s="153"/>
      <c r="H22" s="153"/>
      <c r="I22" s="169"/>
      <c r="J22" s="46">
        <f>SUM(J8:J21)</f>
        <v>12</v>
      </c>
      <c r="K22" s="170"/>
      <c r="L22" s="170"/>
      <c r="M22" s="46">
        <f>SUM(M8:M21)</f>
        <v>1270</v>
      </c>
      <c r="N22" s="47"/>
      <c r="O22" s="68"/>
      <c r="P22" s="171"/>
      <c r="Q22" s="47"/>
      <c r="R22" s="179"/>
    </row>
    <row r="23" s="121" customFormat="1" ht="52.35" spans="1:18">
      <c r="A23" s="154" t="s">
        <v>18</v>
      </c>
      <c r="B23" s="155" t="s">
        <v>38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80"/>
    </row>
    <row r="24" s="122" customFormat="1" customHeight="1" spans="1:18">
      <c r="A24" s="156" t="s">
        <v>39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J6:N6"/>
    <mergeCell ref="A22:E22"/>
    <mergeCell ref="F22:I22"/>
    <mergeCell ref="B23:R23"/>
    <mergeCell ref="A24:R24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  <mergeCell ref="F6:I7"/>
  </mergeCells>
  <pageMargins left="0.21" right="0.15748031496063" top="0.24" bottom="0.22" header="0.23" footer="0.22"/>
  <pageSetup paperSize="9" scale="50" orientation="landscape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zoomScale="40" zoomScaleNormal="40" zoomScaleSheetLayoutView="70" workbookViewId="0">
      <pane ySplit="7" topLeftCell="A8" activePane="bottomLeft" state="frozen"/>
      <selection/>
      <selection pane="bottomLeft" activeCell="D14" sqref="D14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23.3333333333333" style="123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7.8888888888889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436</v>
      </c>
      <c r="D2" s="12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60"/>
      <c r="M3" s="161"/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2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503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138" t="s">
        <v>10</v>
      </c>
      <c r="E6" s="138" t="s">
        <v>11</v>
      </c>
      <c r="F6" s="139" t="s">
        <v>11</v>
      </c>
      <c r="G6" s="140"/>
      <c r="H6" s="140"/>
      <c r="I6" s="166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138"/>
      <c r="E7" s="138"/>
      <c r="F7" s="141"/>
      <c r="G7" s="142"/>
      <c r="H7" s="142"/>
      <c r="I7" s="167"/>
      <c r="J7" s="138" t="s">
        <v>176</v>
      </c>
      <c r="K7" s="138" t="s">
        <v>177</v>
      </c>
      <c r="L7" s="138" t="s">
        <v>504</v>
      </c>
      <c r="M7" s="138" t="s">
        <v>24</v>
      </c>
      <c r="N7" s="138" t="s">
        <v>22</v>
      </c>
      <c r="O7" s="138"/>
      <c r="P7" s="138"/>
      <c r="Q7" s="177"/>
      <c r="R7" s="176"/>
    </row>
    <row r="8" ht="58" customHeight="1" spans="1:18">
      <c r="A8" s="143">
        <v>1</v>
      </c>
      <c r="B8" s="144"/>
      <c r="C8" s="145"/>
      <c r="D8" s="24" t="s">
        <v>56</v>
      </c>
      <c r="E8" s="181"/>
      <c r="F8" s="109"/>
      <c r="G8" s="109"/>
      <c r="H8" s="109"/>
      <c r="I8" s="109"/>
      <c r="J8" s="42">
        <v>2</v>
      </c>
      <c r="K8" s="42" t="s">
        <v>211</v>
      </c>
      <c r="L8" s="42">
        <v>3800</v>
      </c>
      <c r="M8" s="42">
        <f t="shared" ref="M8:M17" si="0">J8*L8</f>
        <v>7600</v>
      </c>
      <c r="N8" s="100"/>
      <c r="O8" s="81" t="s">
        <v>505</v>
      </c>
      <c r="P8" s="101"/>
      <c r="Q8" s="109"/>
      <c r="R8" s="81" t="s">
        <v>506</v>
      </c>
    </row>
    <row r="9" ht="155" customHeight="1" spans="1:18">
      <c r="A9" s="143">
        <v>2</v>
      </c>
      <c r="B9" s="144"/>
      <c r="C9" s="145"/>
      <c r="D9" s="24" t="s">
        <v>507</v>
      </c>
      <c r="E9" s="181"/>
      <c r="F9" s="109"/>
      <c r="G9" s="109"/>
      <c r="H9" s="109"/>
      <c r="I9" s="109"/>
      <c r="J9" s="42">
        <v>3</v>
      </c>
      <c r="K9" s="42" t="s">
        <v>361</v>
      </c>
      <c r="L9" s="42">
        <v>1700</v>
      </c>
      <c r="M9" s="42">
        <f t="shared" si="0"/>
        <v>5100</v>
      </c>
      <c r="N9" s="100"/>
      <c r="O9" s="81" t="s">
        <v>508</v>
      </c>
      <c r="P9" s="101"/>
      <c r="Q9" s="109"/>
      <c r="R9" s="81"/>
    </row>
    <row r="10" ht="48" customHeight="1" spans="1:18">
      <c r="A10" s="143">
        <v>3</v>
      </c>
      <c r="B10" s="144"/>
      <c r="C10" s="145"/>
      <c r="D10" s="24" t="s">
        <v>359</v>
      </c>
      <c r="E10" s="24" t="s">
        <v>360</v>
      </c>
      <c r="F10" s="45"/>
      <c r="G10" s="45"/>
      <c r="H10" s="147"/>
      <c r="I10" s="45"/>
      <c r="J10" s="46">
        <v>1</v>
      </c>
      <c r="K10" s="46" t="s">
        <v>361</v>
      </c>
      <c r="L10" s="46">
        <v>2200</v>
      </c>
      <c r="M10" s="46">
        <f t="shared" si="0"/>
        <v>2200</v>
      </c>
      <c r="N10" s="47"/>
      <c r="O10" s="68" t="s">
        <v>362</v>
      </c>
      <c r="P10" s="101"/>
      <c r="Q10" s="109"/>
      <c r="R10" s="81"/>
    </row>
    <row r="11" ht="48" customHeight="1" spans="1:18">
      <c r="A11" s="143">
        <v>4</v>
      </c>
      <c r="B11" s="144"/>
      <c r="C11" s="145"/>
      <c r="D11" s="49" t="s">
        <v>364</v>
      </c>
      <c r="E11" s="24"/>
      <c r="F11" s="45"/>
      <c r="G11" s="45"/>
      <c r="H11" s="147"/>
      <c r="I11" s="45"/>
      <c r="J11" s="46">
        <v>2</v>
      </c>
      <c r="K11" s="46" t="s">
        <v>50</v>
      </c>
      <c r="L11" s="46">
        <v>350</v>
      </c>
      <c r="M11" s="46">
        <f t="shared" si="0"/>
        <v>700</v>
      </c>
      <c r="N11" s="47"/>
      <c r="O11" s="68" t="s">
        <v>509</v>
      </c>
      <c r="P11" s="101"/>
      <c r="Q11" s="109"/>
      <c r="R11" s="81"/>
    </row>
    <row r="12" ht="48" customHeight="1" spans="1:18">
      <c r="A12" s="143">
        <v>5</v>
      </c>
      <c r="B12" s="144"/>
      <c r="C12" s="145"/>
      <c r="D12" s="193" t="s">
        <v>155</v>
      </c>
      <c r="E12" s="24" t="s">
        <v>156</v>
      </c>
      <c r="F12" s="45"/>
      <c r="G12" s="45"/>
      <c r="H12" s="147"/>
      <c r="I12" s="45"/>
      <c r="J12" s="46">
        <v>2</v>
      </c>
      <c r="K12" s="46" t="s">
        <v>50</v>
      </c>
      <c r="L12" s="46">
        <v>60</v>
      </c>
      <c r="M12" s="46">
        <f t="shared" si="0"/>
        <v>120</v>
      </c>
      <c r="N12" s="47"/>
      <c r="O12" s="68" t="s">
        <v>365</v>
      </c>
      <c r="P12" s="101"/>
      <c r="Q12" s="109"/>
      <c r="R12" s="81"/>
    </row>
    <row r="13" ht="48" customHeight="1" spans="1:18">
      <c r="A13" s="143">
        <v>6</v>
      </c>
      <c r="B13" s="145"/>
      <c r="C13" s="145"/>
      <c r="D13" s="24" t="s">
        <v>510</v>
      </c>
      <c r="E13" s="181" t="s">
        <v>511</v>
      </c>
      <c r="F13" s="45"/>
      <c r="G13" s="45"/>
      <c r="H13" s="45"/>
      <c r="I13" s="45"/>
      <c r="J13" s="46">
        <v>3</v>
      </c>
      <c r="K13" s="46" t="s">
        <v>71</v>
      </c>
      <c r="L13" s="42">
        <v>789</v>
      </c>
      <c r="M13" s="42">
        <f t="shared" si="0"/>
        <v>2367</v>
      </c>
      <c r="N13" s="67"/>
      <c r="O13" s="81" t="s">
        <v>512</v>
      </c>
      <c r="P13" s="168"/>
      <c r="Q13" s="45"/>
      <c r="R13" s="67"/>
    </row>
    <row r="14" ht="48" customHeight="1" spans="1:18">
      <c r="A14" s="143">
        <v>7</v>
      </c>
      <c r="B14" s="145"/>
      <c r="C14" s="145"/>
      <c r="D14" s="24" t="s">
        <v>513</v>
      </c>
      <c r="E14" s="181" t="s">
        <v>514</v>
      </c>
      <c r="F14" s="45"/>
      <c r="G14" s="45"/>
      <c r="H14" s="45"/>
      <c r="I14" s="45"/>
      <c r="J14" s="46">
        <v>30</v>
      </c>
      <c r="K14" s="46" t="s">
        <v>50</v>
      </c>
      <c r="L14" s="42">
        <v>30</v>
      </c>
      <c r="M14" s="42">
        <f t="shared" si="0"/>
        <v>900</v>
      </c>
      <c r="N14" s="67"/>
      <c r="O14" s="81" t="s">
        <v>515</v>
      </c>
      <c r="P14" s="168"/>
      <c r="Q14" s="45"/>
      <c r="R14" s="67"/>
    </row>
    <row r="15" ht="48" customHeight="1" spans="1:18">
      <c r="A15" s="143">
        <v>8</v>
      </c>
      <c r="B15" s="145"/>
      <c r="C15" s="145"/>
      <c r="D15" s="24" t="s">
        <v>516</v>
      </c>
      <c r="E15" s="181" t="s">
        <v>517</v>
      </c>
      <c r="F15" s="45"/>
      <c r="G15" s="45"/>
      <c r="H15" s="45"/>
      <c r="I15" s="45"/>
      <c r="J15" s="46">
        <v>20</v>
      </c>
      <c r="K15" s="46" t="s">
        <v>50</v>
      </c>
      <c r="L15" s="42">
        <v>140</v>
      </c>
      <c r="M15" s="42">
        <f t="shared" si="0"/>
        <v>2800</v>
      </c>
      <c r="N15" s="67"/>
      <c r="O15" s="81" t="s">
        <v>518</v>
      </c>
      <c r="P15" s="168"/>
      <c r="Q15" s="45"/>
      <c r="R15" s="67"/>
    </row>
    <row r="16" ht="48" customHeight="1" spans="1:18">
      <c r="A16" s="143">
        <v>9</v>
      </c>
      <c r="B16" s="145"/>
      <c r="C16" s="145"/>
      <c r="D16" s="24" t="s">
        <v>519</v>
      </c>
      <c r="E16" s="181" t="s">
        <v>517</v>
      </c>
      <c r="F16" s="45"/>
      <c r="G16" s="45"/>
      <c r="H16" s="45"/>
      <c r="I16" s="45"/>
      <c r="J16" s="46">
        <v>20</v>
      </c>
      <c r="K16" s="46" t="s">
        <v>50</v>
      </c>
      <c r="L16" s="42">
        <v>140</v>
      </c>
      <c r="M16" s="42">
        <f t="shared" si="0"/>
        <v>2800</v>
      </c>
      <c r="N16" s="67"/>
      <c r="O16" s="81" t="s">
        <v>518</v>
      </c>
      <c r="P16" s="168"/>
      <c r="Q16" s="45"/>
      <c r="R16" s="67"/>
    </row>
    <row r="17" ht="48" customHeight="1" spans="1:18">
      <c r="A17" s="143">
        <v>10</v>
      </c>
      <c r="B17" s="145"/>
      <c r="C17" s="145"/>
      <c r="D17" s="24" t="s">
        <v>520</v>
      </c>
      <c r="E17" s="114" t="s">
        <v>521</v>
      </c>
      <c r="F17" s="45"/>
      <c r="G17" s="45"/>
      <c r="H17" s="45"/>
      <c r="I17" s="45"/>
      <c r="J17" s="46">
        <v>3</v>
      </c>
      <c r="K17" s="46" t="s">
        <v>50</v>
      </c>
      <c r="L17" s="42">
        <v>66</v>
      </c>
      <c r="M17" s="42">
        <f t="shared" si="0"/>
        <v>198</v>
      </c>
      <c r="N17" s="67"/>
      <c r="O17" s="81" t="s">
        <v>522</v>
      </c>
      <c r="P17" s="168"/>
      <c r="Q17" s="45"/>
      <c r="R17" s="67"/>
    </row>
    <row r="18" ht="34" customHeight="1" spans="1:18">
      <c r="A18" s="149" t="s">
        <v>37</v>
      </c>
      <c r="B18" s="150"/>
      <c r="C18" s="150"/>
      <c r="D18" s="150"/>
      <c r="E18" s="151"/>
      <c r="F18" s="152"/>
      <c r="G18" s="153"/>
      <c r="H18" s="153"/>
      <c r="I18" s="169"/>
      <c r="J18" s="46">
        <f>SUM(J8:J17)</f>
        <v>86</v>
      </c>
      <c r="K18" s="170"/>
      <c r="L18" s="170"/>
      <c r="M18" s="46">
        <f>SUM(M8:M17)</f>
        <v>24785</v>
      </c>
      <c r="N18" s="47"/>
      <c r="O18" s="68"/>
      <c r="P18" s="171"/>
      <c r="Q18" s="47"/>
      <c r="R18" s="179"/>
    </row>
    <row r="19" s="121" customFormat="1" ht="52.35" spans="1:18">
      <c r="A19" s="154" t="s">
        <v>18</v>
      </c>
      <c r="B19" s="155" t="s">
        <v>38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80"/>
    </row>
    <row r="20" s="122" customFormat="1" customHeight="1" spans="1:18">
      <c r="A20" s="156" t="s">
        <v>39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J6:N6"/>
    <mergeCell ref="A18:E18"/>
    <mergeCell ref="F18:I18"/>
    <mergeCell ref="B19:R19"/>
    <mergeCell ref="A20:R20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  <mergeCell ref="F6:I7"/>
  </mergeCells>
  <pageMargins left="0.21" right="0.15748031496063" top="0.24" bottom="0.22" header="0.23" footer="0.22"/>
  <pageSetup paperSize="9" scale="50" orientation="landscape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zoomScale="40" zoomScaleNormal="40" zoomScaleSheetLayoutView="70" workbookViewId="0">
      <pane ySplit="7" topLeftCell="A8" activePane="bottomLeft" state="frozen"/>
      <selection/>
      <selection pane="bottomLeft" activeCell="L9" sqref="L9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23.3333333333333" style="123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7.8888888888889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523</v>
      </c>
      <c r="D2" s="12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60"/>
      <c r="M3" s="161"/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2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524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138" t="s">
        <v>10</v>
      </c>
      <c r="E6" s="138" t="s">
        <v>11</v>
      </c>
      <c r="F6" s="139" t="s">
        <v>11</v>
      </c>
      <c r="G6" s="140"/>
      <c r="H6" s="140"/>
      <c r="I6" s="166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138"/>
      <c r="E7" s="138"/>
      <c r="F7" s="141"/>
      <c r="G7" s="142"/>
      <c r="H7" s="142"/>
      <c r="I7" s="167"/>
      <c r="J7" s="138" t="s">
        <v>176</v>
      </c>
      <c r="K7" s="138" t="s">
        <v>177</v>
      </c>
      <c r="L7" s="138" t="s">
        <v>504</v>
      </c>
      <c r="M7" s="138" t="s">
        <v>24</v>
      </c>
      <c r="N7" s="138" t="s">
        <v>22</v>
      </c>
      <c r="O7" s="138"/>
      <c r="P7" s="138"/>
      <c r="Q7" s="177"/>
      <c r="R7" s="176"/>
    </row>
    <row r="8" ht="58" customHeight="1" spans="1:18">
      <c r="A8" s="143">
        <v>1</v>
      </c>
      <c r="B8" s="144"/>
      <c r="C8" s="145"/>
      <c r="D8" s="24" t="s">
        <v>56</v>
      </c>
      <c r="E8" s="181"/>
      <c r="F8" s="109"/>
      <c r="G8" s="109"/>
      <c r="H8" s="109"/>
      <c r="I8" s="109"/>
      <c r="J8" s="42">
        <v>2</v>
      </c>
      <c r="K8" s="42" t="s">
        <v>211</v>
      </c>
      <c r="L8" s="42">
        <v>3800</v>
      </c>
      <c r="M8" s="42">
        <f>J8*L8</f>
        <v>7600</v>
      </c>
      <c r="N8" s="100"/>
      <c r="O8" s="81" t="s">
        <v>525</v>
      </c>
      <c r="P8" s="101"/>
      <c r="Q8" s="109"/>
      <c r="R8" s="81" t="s">
        <v>506</v>
      </c>
    </row>
    <row r="9" ht="48" customHeight="1" spans="1:18">
      <c r="A9" s="143">
        <v>2</v>
      </c>
      <c r="B9" s="145"/>
      <c r="C9" s="145"/>
      <c r="D9" s="24" t="s">
        <v>513</v>
      </c>
      <c r="E9" s="181" t="s">
        <v>514</v>
      </c>
      <c r="F9" s="45"/>
      <c r="G9" s="45"/>
      <c r="H9" s="45"/>
      <c r="I9" s="45"/>
      <c r="J9" s="46">
        <v>30</v>
      </c>
      <c r="K9" s="46" t="s">
        <v>50</v>
      </c>
      <c r="L9" s="42">
        <v>78</v>
      </c>
      <c r="M9" s="42">
        <f>J9*L9</f>
        <v>2340</v>
      </c>
      <c r="N9" s="67"/>
      <c r="O9" s="81" t="s">
        <v>515</v>
      </c>
      <c r="P9" s="168"/>
      <c r="Q9" s="45"/>
      <c r="R9" s="67"/>
    </row>
    <row r="10" ht="48" customHeight="1" spans="1:18">
      <c r="A10" s="143">
        <v>3</v>
      </c>
      <c r="B10" s="145"/>
      <c r="C10" s="145"/>
      <c r="D10" s="24" t="s">
        <v>516</v>
      </c>
      <c r="E10" s="181" t="s">
        <v>517</v>
      </c>
      <c r="F10" s="45"/>
      <c r="G10" s="45"/>
      <c r="H10" s="45"/>
      <c r="I10" s="45"/>
      <c r="J10" s="46">
        <v>20</v>
      </c>
      <c r="K10" s="46" t="s">
        <v>50</v>
      </c>
      <c r="L10" s="42">
        <v>75</v>
      </c>
      <c r="M10" s="42">
        <f>J10*L10</f>
        <v>1500</v>
      </c>
      <c r="N10" s="67"/>
      <c r="O10" s="81" t="s">
        <v>518</v>
      </c>
      <c r="P10" s="168"/>
      <c r="Q10" s="45"/>
      <c r="R10" s="67"/>
    </row>
    <row r="11" ht="48" customHeight="1" spans="1:18">
      <c r="A11" s="143">
        <v>4</v>
      </c>
      <c r="B11" s="145"/>
      <c r="C11" s="145"/>
      <c r="D11" s="24" t="s">
        <v>519</v>
      </c>
      <c r="E11" s="181" t="s">
        <v>517</v>
      </c>
      <c r="F11" s="45"/>
      <c r="G11" s="45"/>
      <c r="H11" s="45"/>
      <c r="I11" s="45"/>
      <c r="J11" s="46">
        <v>20</v>
      </c>
      <c r="K11" s="46" t="s">
        <v>50</v>
      </c>
      <c r="L11" s="42">
        <v>65</v>
      </c>
      <c r="M11" s="42">
        <f>J11*L11</f>
        <v>1300</v>
      </c>
      <c r="N11" s="67"/>
      <c r="O11" s="81" t="s">
        <v>518</v>
      </c>
      <c r="P11" s="168"/>
      <c r="Q11" s="45"/>
      <c r="R11" s="67"/>
    </row>
    <row r="12" ht="48" customHeight="1" spans="1:18">
      <c r="A12" s="143">
        <v>5</v>
      </c>
      <c r="B12" s="145"/>
      <c r="C12" s="145"/>
      <c r="D12" s="24" t="s">
        <v>526</v>
      </c>
      <c r="E12" s="181"/>
      <c r="F12" s="45"/>
      <c r="G12" s="45"/>
      <c r="H12" s="45"/>
      <c r="I12" s="45"/>
      <c r="J12" s="46">
        <v>1</v>
      </c>
      <c r="K12" s="42" t="s">
        <v>211</v>
      </c>
      <c r="L12" s="42">
        <v>22</v>
      </c>
      <c r="M12" s="42">
        <f t="shared" ref="M12:M25" si="0">J12*L12</f>
        <v>22</v>
      </c>
      <c r="N12" s="67"/>
      <c r="O12" s="81" t="s">
        <v>518</v>
      </c>
      <c r="P12" s="168"/>
      <c r="Q12" s="45"/>
      <c r="R12" s="67"/>
    </row>
    <row r="13" ht="48" customHeight="1" spans="1:18">
      <c r="A13" s="143">
        <v>6</v>
      </c>
      <c r="B13" s="145"/>
      <c r="C13" s="145"/>
      <c r="D13" s="24" t="s">
        <v>500</v>
      </c>
      <c r="E13" s="181"/>
      <c r="F13" s="45"/>
      <c r="G13" s="45"/>
      <c r="H13" s="45"/>
      <c r="I13" s="45"/>
      <c r="J13" s="46">
        <v>1</v>
      </c>
      <c r="K13" s="42" t="s">
        <v>211</v>
      </c>
      <c r="L13" s="42">
        <v>30</v>
      </c>
      <c r="M13" s="42">
        <f t="shared" si="0"/>
        <v>30</v>
      </c>
      <c r="N13" s="67"/>
      <c r="O13" s="81" t="s">
        <v>518</v>
      </c>
      <c r="P13" s="168"/>
      <c r="Q13" s="45"/>
      <c r="R13" s="67"/>
    </row>
    <row r="14" ht="48" customHeight="1" spans="1:18">
      <c r="A14" s="143">
        <v>7</v>
      </c>
      <c r="B14" s="145"/>
      <c r="C14" s="145"/>
      <c r="D14" s="24" t="s">
        <v>527</v>
      </c>
      <c r="E14" s="181" t="s">
        <v>528</v>
      </c>
      <c r="F14" s="45"/>
      <c r="G14" s="45"/>
      <c r="H14" s="45"/>
      <c r="I14" s="45"/>
      <c r="J14" s="46">
        <v>1</v>
      </c>
      <c r="K14" s="46" t="s">
        <v>361</v>
      </c>
      <c r="L14" s="42">
        <v>550</v>
      </c>
      <c r="M14" s="42">
        <f t="shared" si="0"/>
        <v>550</v>
      </c>
      <c r="N14" s="67"/>
      <c r="O14" s="81" t="s">
        <v>518</v>
      </c>
      <c r="P14" s="168"/>
      <c r="Q14" s="45"/>
      <c r="R14" s="67"/>
    </row>
    <row r="15" ht="48" customHeight="1" spans="1:18">
      <c r="A15" s="143">
        <v>8</v>
      </c>
      <c r="B15" s="145"/>
      <c r="C15" s="145"/>
      <c r="D15" s="24" t="s">
        <v>529</v>
      </c>
      <c r="E15" s="181"/>
      <c r="F15" s="45"/>
      <c r="G15" s="45"/>
      <c r="H15" s="45"/>
      <c r="I15" s="45"/>
      <c r="J15" s="46">
        <v>1</v>
      </c>
      <c r="K15" s="46" t="s">
        <v>361</v>
      </c>
      <c r="L15" s="42">
        <v>185</v>
      </c>
      <c r="M15" s="42">
        <f t="shared" si="0"/>
        <v>185</v>
      </c>
      <c r="N15" s="67"/>
      <c r="O15" s="81" t="s">
        <v>518</v>
      </c>
      <c r="P15" s="168"/>
      <c r="Q15" s="45"/>
      <c r="R15" s="67"/>
    </row>
    <row r="16" ht="48" customHeight="1" spans="1:18">
      <c r="A16" s="143">
        <v>9</v>
      </c>
      <c r="B16" s="145"/>
      <c r="C16" s="145"/>
      <c r="D16" s="24" t="s">
        <v>530</v>
      </c>
      <c r="E16" s="181"/>
      <c r="F16" s="45"/>
      <c r="G16" s="45"/>
      <c r="H16" s="45"/>
      <c r="I16" s="45"/>
      <c r="J16" s="46">
        <v>1</v>
      </c>
      <c r="K16" s="42" t="s">
        <v>211</v>
      </c>
      <c r="L16" s="42">
        <v>50</v>
      </c>
      <c r="M16" s="42">
        <f t="shared" si="0"/>
        <v>50</v>
      </c>
      <c r="N16" s="67"/>
      <c r="O16" s="81" t="s">
        <v>518</v>
      </c>
      <c r="P16" s="168"/>
      <c r="Q16" s="45"/>
      <c r="R16" s="67"/>
    </row>
    <row r="17" ht="48" customHeight="1" spans="1:18">
      <c r="A17" s="143">
        <v>10</v>
      </c>
      <c r="B17" s="145"/>
      <c r="C17" s="145"/>
      <c r="D17" s="24" t="s">
        <v>531</v>
      </c>
      <c r="E17" s="181"/>
      <c r="F17" s="45"/>
      <c r="G17" s="45"/>
      <c r="H17" s="45"/>
      <c r="I17" s="45"/>
      <c r="J17" s="46">
        <v>2</v>
      </c>
      <c r="K17" s="42" t="s">
        <v>211</v>
      </c>
      <c r="L17" s="42">
        <v>8</v>
      </c>
      <c r="M17" s="42">
        <f t="shared" si="0"/>
        <v>16</v>
      </c>
      <c r="N17" s="67"/>
      <c r="O17" s="81" t="s">
        <v>518</v>
      </c>
      <c r="P17" s="168"/>
      <c r="Q17" s="45"/>
      <c r="R17" s="67"/>
    </row>
    <row r="18" ht="48" customHeight="1" spans="1:18">
      <c r="A18" s="143">
        <v>11</v>
      </c>
      <c r="B18" s="145"/>
      <c r="C18" s="145"/>
      <c r="D18" s="24" t="s">
        <v>532</v>
      </c>
      <c r="E18" s="181"/>
      <c r="F18" s="45"/>
      <c r="G18" s="45"/>
      <c r="H18" s="45"/>
      <c r="I18" s="45"/>
      <c r="J18" s="46">
        <v>1</v>
      </c>
      <c r="K18" s="42" t="s">
        <v>211</v>
      </c>
      <c r="L18" s="42">
        <v>15</v>
      </c>
      <c r="M18" s="42">
        <f t="shared" si="0"/>
        <v>15</v>
      </c>
      <c r="N18" s="67"/>
      <c r="O18" s="81" t="s">
        <v>518</v>
      </c>
      <c r="P18" s="168"/>
      <c r="Q18" s="45"/>
      <c r="R18" s="67"/>
    </row>
    <row r="19" ht="48" customHeight="1" spans="1:18">
      <c r="A19" s="143">
        <v>12</v>
      </c>
      <c r="B19" s="145"/>
      <c r="C19" s="145"/>
      <c r="D19" s="24" t="s">
        <v>533</v>
      </c>
      <c r="E19" s="181"/>
      <c r="F19" s="45"/>
      <c r="G19" s="45"/>
      <c r="H19" s="45"/>
      <c r="I19" s="45"/>
      <c r="J19" s="46">
        <v>1</v>
      </c>
      <c r="K19" s="42" t="s">
        <v>211</v>
      </c>
      <c r="L19" s="42">
        <v>18</v>
      </c>
      <c r="M19" s="42">
        <f t="shared" si="0"/>
        <v>18</v>
      </c>
      <c r="N19" s="67"/>
      <c r="O19" s="81" t="s">
        <v>518</v>
      </c>
      <c r="P19" s="168"/>
      <c r="Q19" s="45"/>
      <c r="R19" s="67"/>
    </row>
    <row r="20" ht="48" customHeight="1" spans="1:18">
      <c r="A20" s="143">
        <v>13</v>
      </c>
      <c r="B20" s="145"/>
      <c r="C20" s="145"/>
      <c r="D20" s="24" t="s">
        <v>240</v>
      </c>
      <c r="E20" s="114" t="s">
        <v>534</v>
      </c>
      <c r="F20" s="47"/>
      <c r="G20" s="47"/>
      <c r="H20" s="47"/>
      <c r="I20" s="47"/>
      <c r="J20" s="42">
        <v>30</v>
      </c>
      <c r="K20" s="46" t="s">
        <v>71</v>
      </c>
      <c r="L20" s="42">
        <v>5</v>
      </c>
      <c r="M20" s="42">
        <f t="shared" si="0"/>
        <v>150</v>
      </c>
      <c r="N20" s="45"/>
      <c r="O20" s="81" t="s">
        <v>535</v>
      </c>
      <c r="P20" s="168"/>
      <c r="Q20" s="45"/>
      <c r="R20" s="67"/>
    </row>
    <row r="21" ht="48" customHeight="1" spans="1:18">
      <c r="A21" s="143">
        <v>14</v>
      </c>
      <c r="B21" s="145"/>
      <c r="C21" s="145"/>
      <c r="D21" s="24" t="s">
        <v>240</v>
      </c>
      <c r="E21" s="114" t="s">
        <v>536</v>
      </c>
      <c r="F21" s="47"/>
      <c r="G21" s="47"/>
      <c r="H21" s="47"/>
      <c r="I21" s="47"/>
      <c r="J21" s="42">
        <v>40</v>
      </c>
      <c r="K21" s="46" t="s">
        <v>71</v>
      </c>
      <c r="L21" s="42">
        <v>5</v>
      </c>
      <c r="M21" s="42">
        <f t="shared" si="0"/>
        <v>200</v>
      </c>
      <c r="N21" s="45"/>
      <c r="O21" s="81" t="s">
        <v>537</v>
      </c>
      <c r="P21" s="168"/>
      <c r="Q21" s="45"/>
      <c r="R21" s="67"/>
    </row>
    <row r="22" ht="48" customHeight="1" spans="1:18">
      <c r="A22" s="143">
        <v>15</v>
      </c>
      <c r="B22" s="145"/>
      <c r="C22" s="145"/>
      <c r="D22" s="24" t="s">
        <v>538</v>
      </c>
      <c r="E22" s="114" t="s">
        <v>539</v>
      </c>
      <c r="F22" s="47"/>
      <c r="G22" s="47"/>
      <c r="H22" s="47"/>
      <c r="I22" s="47"/>
      <c r="J22" s="42">
        <v>40</v>
      </c>
      <c r="K22" s="46" t="s">
        <v>71</v>
      </c>
      <c r="L22" s="42">
        <v>50</v>
      </c>
      <c r="M22" s="42">
        <f t="shared" si="0"/>
        <v>2000</v>
      </c>
      <c r="N22" s="45"/>
      <c r="O22" s="81" t="s">
        <v>540</v>
      </c>
      <c r="P22" s="168"/>
      <c r="Q22" s="45"/>
      <c r="R22" s="67"/>
    </row>
    <row r="23" ht="48" customHeight="1" spans="1:18">
      <c r="A23" s="159">
        <v>16</v>
      </c>
      <c r="B23" s="145"/>
      <c r="C23" s="145"/>
      <c r="D23" s="24" t="s">
        <v>541</v>
      </c>
      <c r="E23" s="114" t="s">
        <v>542</v>
      </c>
      <c r="F23" s="47"/>
      <c r="G23" s="47"/>
      <c r="H23" s="47"/>
      <c r="I23" s="47"/>
      <c r="J23" s="46">
        <v>30</v>
      </c>
      <c r="K23" s="46" t="s">
        <v>71</v>
      </c>
      <c r="L23" s="42">
        <v>12</v>
      </c>
      <c r="M23" s="42">
        <f t="shared" si="0"/>
        <v>360</v>
      </c>
      <c r="N23" s="45"/>
      <c r="O23" s="81" t="s">
        <v>543</v>
      </c>
      <c r="P23" s="168"/>
      <c r="Q23" s="45"/>
      <c r="R23" s="67"/>
    </row>
    <row r="24" ht="40" customHeight="1" spans="1:18">
      <c r="A24" s="143">
        <v>17</v>
      </c>
      <c r="B24" s="145"/>
      <c r="C24" s="145"/>
      <c r="D24" s="24" t="s">
        <v>78</v>
      </c>
      <c r="E24" s="114"/>
      <c r="F24" s="47"/>
      <c r="G24" s="47"/>
      <c r="H24" s="47"/>
      <c r="I24" s="47"/>
      <c r="J24" s="46">
        <v>40</v>
      </c>
      <c r="K24" s="46" t="s">
        <v>50</v>
      </c>
      <c r="L24" s="42">
        <v>2</v>
      </c>
      <c r="M24" s="42">
        <f t="shared" si="0"/>
        <v>80</v>
      </c>
      <c r="N24" s="45"/>
      <c r="O24" s="81" t="s">
        <v>544</v>
      </c>
      <c r="P24" s="168"/>
      <c r="Q24" s="45"/>
      <c r="R24" s="67"/>
    </row>
    <row r="25" ht="48" customHeight="1" spans="1:18">
      <c r="A25" s="159">
        <v>18</v>
      </c>
      <c r="B25" s="145"/>
      <c r="C25" s="145"/>
      <c r="D25" s="114" t="s">
        <v>266</v>
      </c>
      <c r="E25" s="146" t="s">
        <v>160</v>
      </c>
      <c r="F25" s="45"/>
      <c r="G25" s="47"/>
      <c r="H25" s="147"/>
      <c r="I25" s="45"/>
      <c r="J25" s="46">
        <v>4</v>
      </c>
      <c r="K25" s="46" t="s">
        <v>67</v>
      </c>
      <c r="L25" s="46">
        <v>150</v>
      </c>
      <c r="M25" s="46">
        <f t="shared" si="0"/>
        <v>600</v>
      </c>
      <c r="N25" s="46"/>
      <c r="O25" s="67" t="s">
        <v>207</v>
      </c>
      <c r="P25" s="168"/>
      <c r="Q25" s="45"/>
      <c r="R25" s="67"/>
    </row>
    <row r="26" ht="48" hidden="1" customHeight="1" spans="1:18">
      <c r="A26" s="159"/>
      <c r="B26" s="145"/>
      <c r="C26" s="145"/>
      <c r="D26" s="24"/>
      <c r="E26" s="114"/>
      <c r="F26" s="47"/>
      <c r="G26" s="47"/>
      <c r="H26" s="47"/>
      <c r="I26" s="47"/>
      <c r="J26" s="46"/>
      <c r="K26" s="46"/>
      <c r="L26" s="42"/>
      <c r="M26" s="42"/>
      <c r="N26" s="45"/>
      <c r="O26" s="81"/>
      <c r="P26" s="168"/>
      <c r="Q26" s="45"/>
      <c r="R26" s="67"/>
    </row>
    <row r="27" ht="48" hidden="1" customHeight="1" spans="1:18">
      <c r="A27" s="159"/>
      <c r="B27" s="145"/>
      <c r="C27" s="145"/>
      <c r="D27" s="24"/>
      <c r="E27" s="114"/>
      <c r="F27" s="47"/>
      <c r="G27" s="47"/>
      <c r="H27" s="47"/>
      <c r="I27" s="47"/>
      <c r="J27" s="46"/>
      <c r="K27" s="46"/>
      <c r="L27" s="42"/>
      <c r="M27" s="42"/>
      <c r="N27" s="45"/>
      <c r="O27" s="81"/>
      <c r="P27" s="168"/>
      <c r="Q27" s="45"/>
      <c r="R27" s="67"/>
    </row>
    <row r="28" ht="34" customHeight="1" spans="1:18">
      <c r="A28" s="149" t="s">
        <v>37</v>
      </c>
      <c r="B28" s="150"/>
      <c r="C28" s="150"/>
      <c r="D28" s="150"/>
      <c r="E28" s="151"/>
      <c r="F28" s="152"/>
      <c r="G28" s="153"/>
      <c r="H28" s="153"/>
      <c r="I28" s="169"/>
      <c r="J28" s="46">
        <f>SUM(J8:J27)</f>
        <v>265</v>
      </c>
      <c r="K28" s="170"/>
      <c r="L28" s="170"/>
      <c r="M28" s="46">
        <f>SUM(M8:M27)</f>
        <v>17016</v>
      </c>
      <c r="N28" s="47"/>
      <c r="O28" s="68"/>
      <c r="P28" s="171"/>
      <c r="Q28" s="47"/>
      <c r="R28" s="179"/>
    </row>
    <row r="29" s="121" customFormat="1" ht="52.35" spans="1:18">
      <c r="A29" s="154" t="s">
        <v>18</v>
      </c>
      <c r="B29" s="155" t="s">
        <v>38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80"/>
    </row>
    <row r="30" s="122" customFormat="1" customHeight="1" spans="1:18">
      <c r="A30" s="156" t="s">
        <v>39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J6:N6"/>
    <mergeCell ref="A28:E28"/>
    <mergeCell ref="F28:I28"/>
    <mergeCell ref="B29:R29"/>
    <mergeCell ref="A30:R30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  <mergeCell ref="F6:I7"/>
  </mergeCells>
  <pageMargins left="0.21" right="0.15748031496063" top="0.24" bottom="0.22" header="0.23" footer="0.22"/>
  <pageSetup paperSize="9" scale="50" orientation="landscape"/>
  <headerFooter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3"/>
  <sheetViews>
    <sheetView zoomScale="60" zoomScaleNormal="60" zoomScaleSheetLayoutView="70" workbookViewId="0">
      <pane ySplit="7" topLeftCell="A33" activePane="bottomLeft" state="frozen"/>
      <selection/>
      <selection pane="bottomLeft" activeCell="D10" sqref="D10:O10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23.3333333333333" style="123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7.8888888888889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523</v>
      </c>
      <c r="D2" s="12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60"/>
      <c r="M3" s="161"/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2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545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138" t="s">
        <v>10</v>
      </c>
      <c r="E6" s="138" t="s">
        <v>11</v>
      </c>
      <c r="F6" s="139" t="s">
        <v>11</v>
      </c>
      <c r="G6" s="140"/>
      <c r="H6" s="140"/>
      <c r="I6" s="166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138"/>
      <c r="E7" s="138"/>
      <c r="F7" s="141"/>
      <c r="G7" s="142"/>
      <c r="H7" s="142"/>
      <c r="I7" s="167"/>
      <c r="J7" s="138" t="s">
        <v>176</v>
      </c>
      <c r="K7" s="138" t="s">
        <v>177</v>
      </c>
      <c r="L7" s="138" t="s">
        <v>178</v>
      </c>
      <c r="M7" s="138" t="s">
        <v>24</v>
      </c>
      <c r="N7" s="138" t="s">
        <v>22</v>
      </c>
      <c r="O7" s="138"/>
      <c r="P7" s="138"/>
      <c r="Q7" s="177"/>
      <c r="R7" s="176"/>
    </row>
    <row r="8" ht="58" customHeight="1" spans="1:18">
      <c r="A8" s="143">
        <v>1</v>
      </c>
      <c r="B8" s="144"/>
      <c r="C8" s="145"/>
      <c r="D8" s="114" t="s">
        <v>56</v>
      </c>
      <c r="E8" s="114"/>
      <c r="F8" s="109"/>
      <c r="G8" s="109"/>
      <c r="H8" s="109"/>
      <c r="I8" s="109"/>
      <c r="J8" s="42">
        <v>4</v>
      </c>
      <c r="K8" s="42" t="s">
        <v>211</v>
      </c>
      <c r="L8" s="42">
        <v>1000</v>
      </c>
      <c r="M8" s="42">
        <f>J8*L8</f>
        <v>4000</v>
      </c>
      <c r="N8" s="100"/>
      <c r="O8" s="81" t="s">
        <v>546</v>
      </c>
      <c r="P8" s="101"/>
      <c r="Q8" s="109"/>
      <c r="R8" s="81"/>
    </row>
    <row r="9" ht="48" customHeight="1" spans="1:18">
      <c r="A9" s="143">
        <v>2</v>
      </c>
      <c r="B9" s="145"/>
      <c r="C9" s="145"/>
      <c r="D9" s="114" t="s">
        <v>431</v>
      </c>
      <c r="E9" s="114" t="s">
        <v>432</v>
      </c>
      <c r="F9" s="109"/>
      <c r="G9" s="109"/>
      <c r="H9" s="109"/>
      <c r="I9" s="109"/>
      <c r="J9" s="42">
        <v>1</v>
      </c>
      <c r="K9" s="42" t="s">
        <v>50</v>
      </c>
      <c r="L9" s="42">
        <v>600</v>
      </c>
      <c r="M9" s="42">
        <v>600</v>
      </c>
      <c r="N9" s="100"/>
      <c r="O9" s="81" t="s">
        <v>547</v>
      </c>
      <c r="P9" s="101"/>
      <c r="Q9" s="109"/>
      <c r="R9" s="81" t="s">
        <v>434</v>
      </c>
    </row>
    <row r="10" ht="48" customHeight="1" spans="1:18">
      <c r="A10" s="143">
        <v>3</v>
      </c>
      <c r="B10" s="145"/>
      <c r="C10" s="145"/>
      <c r="D10" s="114" t="s">
        <v>548</v>
      </c>
      <c r="E10" s="114"/>
      <c r="F10" s="45"/>
      <c r="G10" s="45"/>
      <c r="H10" s="45"/>
      <c r="I10" s="45"/>
      <c r="J10" s="46">
        <v>5</v>
      </c>
      <c r="K10" s="46" t="s">
        <v>50</v>
      </c>
      <c r="L10" s="42">
        <v>20</v>
      </c>
      <c r="M10" s="42">
        <f>J10*L10</f>
        <v>100</v>
      </c>
      <c r="N10" s="67"/>
      <c r="O10" s="81" t="s">
        <v>549</v>
      </c>
      <c r="P10" s="168"/>
      <c r="Q10" s="45"/>
      <c r="R10" s="67"/>
    </row>
    <row r="11" ht="48" customHeight="1" spans="1:18">
      <c r="A11" s="143">
        <v>4</v>
      </c>
      <c r="B11" s="145"/>
      <c r="C11" s="145"/>
      <c r="D11" s="114" t="s">
        <v>70</v>
      </c>
      <c r="E11" s="114"/>
      <c r="F11" s="45"/>
      <c r="G11" s="45"/>
      <c r="H11" s="45"/>
      <c r="I11" s="45"/>
      <c r="J11" s="46">
        <v>100</v>
      </c>
      <c r="K11" s="46" t="s">
        <v>71</v>
      </c>
      <c r="L11" s="46">
        <v>36</v>
      </c>
      <c r="M11" s="42">
        <f t="shared" ref="M11:M40" si="0">J11*L11</f>
        <v>3600</v>
      </c>
      <c r="N11" s="67"/>
      <c r="O11" s="81" t="s">
        <v>267</v>
      </c>
      <c r="P11" s="168"/>
      <c r="Q11" s="45"/>
      <c r="R11" s="67"/>
    </row>
    <row r="12" ht="48" customHeight="1" spans="1:18">
      <c r="A12" s="143">
        <v>5</v>
      </c>
      <c r="B12" s="145"/>
      <c r="C12" s="145"/>
      <c r="D12" s="114" t="s">
        <v>266</v>
      </c>
      <c r="E12" s="146" t="s">
        <v>160</v>
      </c>
      <c r="F12" s="45"/>
      <c r="G12" s="47"/>
      <c r="H12" s="147"/>
      <c r="I12" s="45"/>
      <c r="J12" s="46">
        <v>8</v>
      </c>
      <c r="K12" s="46" t="s">
        <v>67</v>
      </c>
      <c r="L12" s="46">
        <v>150</v>
      </c>
      <c r="M12" s="46">
        <f t="shared" si="0"/>
        <v>1200</v>
      </c>
      <c r="N12" s="46"/>
      <c r="O12" s="67" t="s">
        <v>207</v>
      </c>
      <c r="P12" s="168"/>
      <c r="Q12" s="45"/>
      <c r="R12" s="178"/>
    </row>
    <row r="13" ht="48" customHeight="1" spans="1:18">
      <c r="A13" s="143">
        <v>6</v>
      </c>
      <c r="B13" s="145"/>
      <c r="C13" s="145"/>
      <c r="D13" s="114" t="s">
        <v>235</v>
      </c>
      <c r="E13" s="114"/>
      <c r="F13" s="47"/>
      <c r="G13" s="47"/>
      <c r="H13" s="148"/>
      <c r="I13" s="47"/>
      <c r="J13" s="46">
        <v>140</v>
      </c>
      <c r="K13" s="46" t="s">
        <v>236</v>
      </c>
      <c r="L13" s="46">
        <v>12</v>
      </c>
      <c r="M13" s="46">
        <f t="shared" si="0"/>
        <v>1680</v>
      </c>
      <c r="N13" s="47"/>
      <c r="O13" s="67" t="s">
        <v>237</v>
      </c>
      <c r="P13" s="168"/>
      <c r="Q13" s="45"/>
      <c r="R13" s="178"/>
    </row>
    <row r="14" ht="48" customHeight="1" spans="1:18">
      <c r="A14" s="143">
        <v>7</v>
      </c>
      <c r="B14" s="145"/>
      <c r="C14" s="145"/>
      <c r="D14" s="114" t="s">
        <v>428</v>
      </c>
      <c r="E14" s="114"/>
      <c r="F14" s="45"/>
      <c r="G14" s="45"/>
      <c r="H14" s="45"/>
      <c r="I14" s="45"/>
      <c r="J14" s="46">
        <v>10</v>
      </c>
      <c r="K14" s="42" t="s">
        <v>211</v>
      </c>
      <c r="L14" s="42">
        <v>5</v>
      </c>
      <c r="M14" s="42">
        <f t="shared" si="0"/>
        <v>50</v>
      </c>
      <c r="N14" s="45"/>
      <c r="O14" s="21" t="s">
        <v>429</v>
      </c>
      <c r="P14" s="168"/>
      <c r="Q14" s="45"/>
      <c r="R14" s="178"/>
    </row>
    <row r="15" ht="48" customHeight="1" spans="1:18">
      <c r="A15" s="143">
        <v>8</v>
      </c>
      <c r="B15" s="145"/>
      <c r="C15" s="145"/>
      <c r="D15" s="114" t="s">
        <v>357</v>
      </c>
      <c r="E15" s="114"/>
      <c r="F15" s="47"/>
      <c r="G15" s="47"/>
      <c r="H15" s="47"/>
      <c r="I15" s="47"/>
      <c r="J15" s="46">
        <v>5</v>
      </c>
      <c r="K15" s="46" t="s">
        <v>50</v>
      </c>
      <c r="L15" s="46">
        <v>5</v>
      </c>
      <c r="M15" s="46">
        <f t="shared" si="0"/>
        <v>25</v>
      </c>
      <c r="N15" s="47"/>
      <c r="O15" s="68" t="s">
        <v>358</v>
      </c>
      <c r="P15" s="168"/>
      <c r="Q15" s="45"/>
      <c r="R15" s="178"/>
    </row>
    <row r="16" ht="48" customHeight="1" spans="1:18">
      <c r="A16" s="143">
        <v>9</v>
      </c>
      <c r="B16" s="145"/>
      <c r="C16" s="145"/>
      <c r="D16" s="114" t="s">
        <v>550</v>
      </c>
      <c r="E16" s="114"/>
      <c r="F16" s="47"/>
      <c r="G16" s="47"/>
      <c r="H16" s="47"/>
      <c r="I16" s="47"/>
      <c r="J16" s="46">
        <v>3</v>
      </c>
      <c r="K16" s="46" t="s">
        <v>50</v>
      </c>
      <c r="L16" s="42">
        <v>10</v>
      </c>
      <c r="M16" s="42">
        <f t="shared" si="0"/>
        <v>30</v>
      </c>
      <c r="N16" s="45"/>
      <c r="O16" s="81" t="s">
        <v>551</v>
      </c>
      <c r="P16" s="168"/>
      <c r="Q16" s="45"/>
      <c r="R16" s="178"/>
    </row>
    <row r="17" ht="48" customHeight="1" spans="1:18">
      <c r="A17" s="143"/>
      <c r="B17" s="145"/>
      <c r="C17" s="145"/>
      <c r="D17" s="114" t="s">
        <v>552</v>
      </c>
      <c r="E17" s="114" t="s">
        <v>553</v>
      </c>
      <c r="F17" s="47"/>
      <c r="G17" s="47"/>
      <c r="H17" s="47"/>
      <c r="I17" s="47"/>
      <c r="J17" s="46">
        <v>2</v>
      </c>
      <c r="K17" s="46" t="s">
        <v>50</v>
      </c>
      <c r="L17" s="42">
        <v>10</v>
      </c>
      <c r="M17" s="42">
        <f t="shared" si="0"/>
        <v>20</v>
      </c>
      <c r="N17" s="45"/>
      <c r="O17" s="81" t="s">
        <v>554</v>
      </c>
      <c r="P17" s="168"/>
      <c r="Q17" s="45"/>
      <c r="R17" s="178"/>
    </row>
    <row r="18" ht="48" customHeight="1" spans="1:18">
      <c r="A18" s="143">
        <v>10</v>
      </c>
      <c r="B18" s="145"/>
      <c r="C18" s="145"/>
      <c r="D18" s="114" t="s">
        <v>78</v>
      </c>
      <c r="E18" s="114" t="s">
        <v>222</v>
      </c>
      <c r="F18" s="45"/>
      <c r="G18" s="45"/>
      <c r="H18" s="147"/>
      <c r="I18" s="45"/>
      <c r="J18" s="46">
        <v>20</v>
      </c>
      <c r="K18" s="46" t="s">
        <v>50</v>
      </c>
      <c r="L18" s="46">
        <v>2</v>
      </c>
      <c r="M18" s="46">
        <f t="shared" si="0"/>
        <v>40</v>
      </c>
      <c r="N18" s="47"/>
      <c r="O18" s="68" t="s">
        <v>223</v>
      </c>
      <c r="P18" s="168"/>
      <c r="Q18" s="45"/>
      <c r="R18" s="178"/>
    </row>
    <row r="19" ht="48" customHeight="1" spans="1:18">
      <c r="A19" s="143">
        <v>11</v>
      </c>
      <c r="B19" s="145"/>
      <c r="C19" s="145"/>
      <c r="D19" s="189" t="s">
        <v>500</v>
      </c>
      <c r="E19" s="114"/>
      <c r="F19" s="45"/>
      <c r="G19" s="45"/>
      <c r="H19" s="147"/>
      <c r="I19" s="45"/>
      <c r="J19" s="46">
        <v>1</v>
      </c>
      <c r="K19" s="46" t="s">
        <v>69</v>
      </c>
      <c r="L19" s="46">
        <v>20</v>
      </c>
      <c r="M19" s="46">
        <f t="shared" si="0"/>
        <v>20</v>
      </c>
      <c r="N19" s="47"/>
      <c r="O19" s="68" t="s">
        <v>29</v>
      </c>
      <c r="P19" s="168"/>
      <c r="Q19" s="45"/>
      <c r="R19" s="178"/>
    </row>
    <row r="20" ht="48" customHeight="1" spans="1:18">
      <c r="A20" s="143">
        <v>12</v>
      </c>
      <c r="B20" s="145"/>
      <c r="C20" s="145"/>
      <c r="D20" s="114" t="s">
        <v>445</v>
      </c>
      <c r="E20" s="146" t="s">
        <v>446</v>
      </c>
      <c r="F20" s="109"/>
      <c r="G20" s="109"/>
      <c r="H20" s="109"/>
      <c r="I20" s="109"/>
      <c r="J20" s="42">
        <v>1</v>
      </c>
      <c r="K20" s="42" t="s">
        <v>211</v>
      </c>
      <c r="L20" s="42">
        <v>500</v>
      </c>
      <c r="M20" s="42">
        <f t="shared" si="0"/>
        <v>500</v>
      </c>
      <c r="N20" s="100"/>
      <c r="O20" s="81" t="s">
        <v>555</v>
      </c>
      <c r="P20" s="168"/>
      <c r="Q20" s="45"/>
      <c r="R20" s="178"/>
    </row>
    <row r="21" ht="48" customHeight="1" spans="1:18">
      <c r="A21" s="143">
        <v>13</v>
      </c>
      <c r="B21" s="145"/>
      <c r="C21" s="145"/>
      <c r="D21" s="114" t="s">
        <v>556</v>
      </c>
      <c r="E21" s="114"/>
      <c r="F21" s="45"/>
      <c r="G21" s="45"/>
      <c r="H21" s="147"/>
      <c r="I21" s="45"/>
      <c r="J21" s="42">
        <v>1</v>
      </c>
      <c r="K21" s="42" t="s">
        <v>211</v>
      </c>
      <c r="L21" s="46">
        <v>300</v>
      </c>
      <c r="M21" s="42">
        <f t="shared" si="0"/>
        <v>300</v>
      </c>
      <c r="N21" s="47"/>
      <c r="O21" s="81" t="s">
        <v>555</v>
      </c>
      <c r="P21" s="168"/>
      <c r="Q21" s="45"/>
      <c r="R21" s="178"/>
    </row>
    <row r="22" ht="48" customHeight="1" spans="1:18">
      <c r="A22" s="143">
        <v>14</v>
      </c>
      <c r="B22" s="145"/>
      <c r="C22" s="145"/>
      <c r="D22" s="114" t="s">
        <v>557</v>
      </c>
      <c r="E22" s="114" t="s">
        <v>528</v>
      </c>
      <c r="F22" s="45"/>
      <c r="G22" s="45"/>
      <c r="H22" s="147"/>
      <c r="I22" s="45"/>
      <c r="J22" s="42">
        <v>5</v>
      </c>
      <c r="K22" s="42" t="s">
        <v>211</v>
      </c>
      <c r="L22" s="42">
        <v>500</v>
      </c>
      <c r="M22" s="42">
        <f t="shared" si="0"/>
        <v>2500</v>
      </c>
      <c r="N22" s="47"/>
      <c r="O22" s="68" t="s">
        <v>459</v>
      </c>
      <c r="P22" s="168"/>
      <c r="Q22" s="45"/>
      <c r="R22" s="178"/>
    </row>
    <row r="23" ht="48" customHeight="1" spans="1:18">
      <c r="A23" s="143">
        <v>15</v>
      </c>
      <c r="B23" s="145"/>
      <c r="C23" s="145"/>
      <c r="D23" s="189" t="s">
        <v>527</v>
      </c>
      <c r="E23" s="114" t="s">
        <v>558</v>
      </c>
      <c r="F23" s="45"/>
      <c r="G23" s="45"/>
      <c r="H23" s="147"/>
      <c r="I23" s="45"/>
      <c r="J23" s="42">
        <v>1</v>
      </c>
      <c r="K23" s="42" t="s">
        <v>361</v>
      </c>
      <c r="L23" s="46">
        <v>400</v>
      </c>
      <c r="M23" s="42">
        <f t="shared" si="0"/>
        <v>400</v>
      </c>
      <c r="N23" s="47"/>
      <c r="O23" s="68" t="s">
        <v>29</v>
      </c>
      <c r="P23" s="168"/>
      <c r="Q23" s="45"/>
      <c r="R23" s="178"/>
    </row>
    <row r="24" ht="48" customHeight="1" spans="1:18">
      <c r="A24" s="143">
        <v>16</v>
      </c>
      <c r="B24" s="145"/>
      <c r="C24" s="145"/>
      <c r="D24" s="189" t="s">
        <v>559</v>
      </c>
      <c r="E24" s="114" t="s">
        <v>528</v>
      </c>
      <c r="F24" s="45"/>
      <c r="G24" s="45"/>
      <c r="H24" s="147"/>
      <c r="I24" s="45"/>
      <c r="J24" s="42">
        <v>1</v>
      </c>
      <c r="K24" s="42" t="s">
        <v>211</v>
      </c>
      <c r="L24" s="46">
        <v>200</v>
      </c>
      <c r="M24" s="42">
        <f t="shared" si="0"/>
        <v>200</v>
      </c>
      <c r="N24" s="47"/>
      <c r="O24" s="68" t="s">
        <v>29</v>
      </c>
      <c r="P24" s="168"/>
      <c r="Q24" s="45"/>
      <c r="R24" s="178"/>
    </row>
    <row r="25" ht="48" customHeight="1" spans="1:18">
      <c r="A25" s="143">
        <v>17</v>
      </c>
      <c r="B25" s="145"/>
      <c r="C25" s="145"/>
      <c r="D25" s="189" t="s">
        <v>530</v>
      </c>
      <c r="E25" s="114"/>
      <c r="F25" s="45"/>
      <c r="G25" s="45"/>
      <c r="H25" s="147"/>
      <c r="I25" s="45"/>
      <c r="J25" s="42">
        <v>1</v>
      </c>
      <c r="K25" s="42" t="s">
        <v>69</v>
      </c>
      <c r="L25" s="46">
        <v>50</v>
      </c>
      <c r="M25" s="42">
        <f t="shared" si="0"/>
        <v>50</v>
      </c>
      <c r="N25" s="47"/>
      <c r="O25" s="68" t="s">
        <v>29</v>
      </c>
      <c r="P25" s="168"/>
      <c r="Q25" s="45"/>
      <c r="R25" s="178"/>
    </row>
    <row r="26" ht="48" customHeight="1" spans="1:18">
      <c r="A26" s="143">
        <v>18</v>
      </c>
      <c r="B26" s="145"/>
      <c r="C26" s="145"/>
      <c r="D26" s="189" t="s">
        <v>531</v>
      </c>
      <c r="E26" s="114"/>
      <c r="F26" s="45"/>
      <c r="G26" s="45"/>
      <c r="H26" s="147"/>
      <c r="I26" s="45"/>
      <c r="J26" s="42">
        <v>2</v>
      </c>
      <c r="K26" s="42" t="s">
        <v>211</v>
      </c>
      <c r="L26" s="46">
        <v>8</v>
      </c>
      <c r="M26" s="42">
        <f t="shared" si="0"/>
        <v>16</v>
      </c>
      <c r="N26" s="47"/>
      <c r="O26" s="68" t="s">
        <v>551</v>
      </c>
      <c r="P26" s="168"/>
      <c r="Q26" s="45"/>
      <c r="R26" s="178"/>
    </row>
    <row r="27" ht="48" customHeight="1" spans="1:18">
      <c r="A27" s="143">
        <v>19</v>
      </c>
      <c r="B27" s="145"/>
      <c r="C27" s="145"/>
      <c r="D27" s="114" t="s">
        <v>560</v>
      </c>
      <c r="E27" s="114"/>
      <c r="F27" s="45"/>
      <c r="G27" s="45"/>
      <c r="H27" s="147"/>
      <c r="I27" s="45"/>
      <c r="J27" s="42">
        <v>5</v>
      </c>
      <c r="K27" s="42" t="s">
        <v>50</v>
      </c>
      <c r="L27" s="46">
        <v>5</v>
      </c>
      <c r="M27" s="42">
        <f t="shared" si="0"/>
        <v>25</v>
      </c>
      <c r="N27" s="47"/>
      <c r="O27" s="81" t="s">
        <v>555</v>
      </c>
      <c r="P27" s="168"/>
      <c r="Q27" s="45"/>
      <c r="R27" s="178"/>
    </row>
    <row r="28" ht="48" customHeight="1" spans="1:18">
      <c r="A28" s="143">
        <v>20</v>
      </c>
      <c r="B28" s="145"/>
      <c r="C28" s="145"/>
      <c r="D28" s="114" t="s">
        <v>561</v>
      </c>
      <c r="E28" s="114" t="s">
        <v>562</v>
      </c>
      <c r="F28" s="47"/>
      <c r="G28" s="47"/>
      <c r="H28" s="47"/>
      <c r="I28" s="47"/>
      <c r="J28" s="46">
        <v>6</v>
      </c>
      <c r="K28" s="46" t="s">
        <v>563</v>
      </c>
      <c r="L28" s="42">
        <v>60</v>
      </c>
      <c r="M28" s="46">
        <f t="shared" si="0"/>
        <v>360</v>
      </c>
      <c r="N28" s="45"/>
      <c r="O28" s="81"/>
      <c r="P28" s="168"/>
      <c r="Q28" s="45"/>
      <c r="R28" s="178"/>
    </row>
    <row r="29" ht="48" customHeight="1" spans="1:18">
      <c r="A29" s="143">
        <v>21</v>
      </c>
      <c r="B29" s="145"/>
      <c r="C29" s="145"/>
      <c r="D29" s="114" t="s">
        <v>564</v>
      </c>
      <c r="E29" s="114"/>
      <c r="F29" s="47"/>
      <c r="G29" s="47"/>
      <c r="H29" s="47"/>
      <c r="I29" s="47"/>
      <c r="J29" s="46">
        <v>65</v>
      </c>
      <c r="K29" s="46" t="s">
        <v>563</v>
      </c>
      <c r="L29" s="42">
        <v>60</v>
      </c>
      <c r="M29" s="46">
        <f t="shared" si="0"/>
        <v>3900</v>
      </c>
      <c r="N29" s="45"/>
      <c r="O29" s="81"/>
      <c r="P29" s="168"/>
      <c r="Q29" s="45"/>
      <c r="R29" s="178"/>
    </row>
    <row r="30" ht="48" customHeight="1" spans="1:18">
      <c r="A30" s="143">
        <v>22</v>
      </c>
      <c r="B30" s="145"/>
      <c r="C30" s="145"/>
      <c r="D30" s="114" t="s">
        <v>565</v>
      </c>
      <c r="E30" s="114"/>
      <c r="F30" s="47"/>
      <c r="G30" s="47"/>
      <c r="H30" s="47"/>
      <c r="I30" s="47"/>
      <c r="J30" s="46">
        <v>8</v>
      </c>
      <c r="K30" s="46" t="s">
        <v>211</v>
      </c>
      <c r="L30" s="42">
        <v>25</v>
      </c>
      <c r="M30" s="46">
        <f t="shared" si="0"/>
        <v>200</v>
      </c>
      <c r="N30" s="45"/>
      <c r="O30" s="81"/>
      <c r="P30" s="168"/>
      <c r="Q30" s="45"/>
      <c r="R30" s="178"/>
    </row>
    <row r="31" ht="48" customHeight="1" spans="1:18">
      <c r="A31" s="143">
        <v>23</v>
      </c>
      <c r="B31" s="145"/>
      <c r="C31" s="145"/>
      <c r="D31" s="189" t="s">
        <v>532</v>
      </c>
      <c r="E31" s="114"/>
      <c r="F31" s="47"/>
      <c r="G31" s="47"/>
      <c r="H31" s="47"/>
      <c r="I31" s="47"/>
      <c r="J31" s="46">
        <v>1</v>
      </c>
      <c r="K31" s="46" t="s">
        <v>563</v>
      </c>
      <c r="L31" s="42">
        <v>15</v>
      </c>
      <c r="M31" s="46">
        <f t="shared" si="0"/>
        <v>15</v>
      </c>
      <c r="N31" s="45"/>
      <c r="O31" s="68" t="s">
        <v>29</v>
      </c>
      <c r="P31" s="168"/>
      <c r="Q31" s="45"/>
      <c r="R31" s="178"/>
    </row>
    <row r="32" ht="48" customHeight="1" spans="1:18">
      <c r="A32" s="143">
        <v>24</v>
      </c>
      <c r="B32" s="145"/>
      <c r="C32" s="145"/>
      <c r="D32" s="189" t="s">
        <v>533</v>
      </c>
      <c r="E32" s="114"/>
      <c r="F32" s="47"/>
      <c r="G32" s="47"/>
      <c r="H32" s="47"/>
      <c r="I32" s="47"/>
      <c r="J32" s="46">
        <v>1</v>
      </c>
      <c r="K32" s="46" t="s">
        <v>563</v>
      </c>
      <c r="L32" s="42">
        <v>15</v>
      </c>
      <c r="M32" s="46">
        <f t="shared" si="0"/>
        <v>15</v>
      </c>
      <c r="N32" s="45"/>
      <c r="O32" s="68" t="s">
        <v>29</v>
      </c>
      <c r="P32" s="168"/>
      <c r="Q32" s="45"/>
      <c r="R32" s="178"/>
    </row>
    <row r="33" ht="48" customHeight="1" spans="1:18">
      <c r="A33" s="143">
        <v>25</v>
      </c>
      <c r="B33" s="145"/>
      <c r="C33" s="145"/>
      <c r="D33" s="114" t="s">
        <v>376</v>
      </c>
      <c r="E33" s="114" t="s">
        <v>377</v>
      </c>
      <c r="F33" s="47"/>
      <c r="G33" s="47"/>
      <c r="H33" s="47"/>
      <c r="I33" s="47"/>
      <c r="J33" s="46">
        <v>60</v>
      </c>
      <c r="K33" s="46" t="s">
        <v>299</v>
      </c>
      <c r="L33" s="42">
        <v>62</v>
      </c>
      <c r="M33" s="46">
        <f t="shared" si="0"/>
        <v>3720</v>
      </c>
      <c r="N33" s="45"/>
      <c r="O33" s="190" t="s">
        <v>566</v>
      </c>
      <c r="P33" s="168"/>
      <c r="Q33" s="45"/>
      <c r="R33" s="178" t="s">
        <v>567</v>
      </c>
    </row>
    <row r="34" ht="48" customHeight="1" spans="1:18">
      <c r="A34" s="143">
        <v>26</v>
      </c>
      <c r="B34" s="145"/>
      <c r="C34" s="145"/>
      <c r="D34" s="114" t="s">
        <v>383</v>
      </c>
      <c r="E34" s="114"/>
      <c r="F34" s="47"/>
      <c r="G34" s="47"/>
      <c r="H34" s="47"/>
      <c r="I34" s="47"/>
      <c r="J34" s="42">
        <v>100</v>
      </c>
      <c r="K34" s="42" t="s">
        <v>50</v>
      </c>
      <c r="L34" s="42">
        <v>9.2</v>
      </c>
      <c r="M34" s="42">
        <f t="shared" si="0"/>
        <v>920</v>
      </c>
      <c r="N34" s="45"/>
      <c r="O34" s="191"/>
      <c r="P34" s="168"/>
      <c r="Q34" s="45"/>
      <c r="R34" s="178"/>
    </row>
    <row r="35" ht="48" customHeight="1" spans="1:18">
      <c r="A35" s="143">
        <v>27</v>
      </c>
      <c r="B35" s="145"/>
      <c r="C35" s="145"/>
      <c r="D35" s="114" t="s">
        <v>384</v>
      </c>
      <c r="E35" s="114"/>
      <c r="F35" s="47"/>
      <c r="G35" s="47"/>
      <c r="H35" s="47"/>
      <c r="I35" s="47"/>
      <c r="J35" s="42">
        <v>800</v>
      </c>
      <c r="K35" s="42" t="s">
        <v>50</v>
      </c>
      <c r="L35" s="42">
        <v>0.1</v>
      </c>
      <c r="M35" s="42">
        <f t="shared" si="0"/>
        <v>80</v>
      </c>
      <c r="N35" s="45"/>
      <c r="O35" s="191"/>
      <c r="P35" s="168"/>
      <c r="Q35" s="45"/>
      <c r="R35" s="178"/>
    </row>
    <row r="36" ht="48" customHeight="1" spans="1:18">
      <c r="A36" s="143">
        <v>28</v>
      </c>
      <c r="B36" s="145"/>
      <c r="C36" s="145"/>
      <c r="D36" s="114" t="s">
        <v>385</v>
      </c>
      <c r="E36" s="114"/>
      <c r="F36" s="47"/>
      <c r="G36" s="47"/>
      <c r="H36" s="47"/>
      <c r="I36" s="47"/>
      <c r="J36" s="42">
        <v>800</v>
      </c>
      <c r="K36" s="42" t="s">
        <v>50</v>
      </c>
      <c r="L36" s="42">
        <v>0.28</v>
      </c>
      <c r="M36" s="42">
        <f t="shared" si="0"/>
        <v>224</v>
      </c>
      <c r="N36" s="45"/>
      <c r="O36" s="192"/>
      <c r="P36" s="168"/>
      <c r="Q36" s="45"/>
      <c r="R36" s="178"/>
    </row>
    <row r="37" ht="48" customHeight="1" spans="1:18">
      <c r="A37" s="143">
        <v>29</v>
      </c>
      <c r="B37" s="145"/>
      <c r="C37" s="145"/>
      <c r="D37" s="114" t="s">
        <v>240</v>
      </c>
      <c r="E37" s="114" t="s">
        <v>534</v>
      </c>
      <c r="F37" s="47"/>
      <c r="G37" s="47"/>
      <c r="H37" s="47"/>
      <c r="I37" s="47"/>
      <c r="J37" s="42">
        <v>30</v>
      </c>
      <c r="K37" s="46" t="s">
        <v>71</v>
      </c>
      <c r="L37" s="42">
        <v>5</v>
      </c>
      <c r="M37" s="42">
        <f t="shared" si="0"/>
        <v>150</v>
      </c>
      <c r="N37" s="45"/>
      <c r="O37" s="81" t="s">
        <v>535</v>
      </c>
      <c r="P37" s="168"/>
      <c r="Q37" s="45"/>
      <c r="R37" s="178"/>
    </row>
    <row r="38" ht="48" customHeight="1" spans="1:18">
      <c r="A38" s="143">
        <v>30</v>
      </c>
      <c r="B38" s="145"/>
      <c r="C38" s="145"/>
      <c r="D38" s="114" t="s">
        <v>240</v>
      </c>
      <c r="E38" s="114" t="s">
        <v>536</v>
      </c>
      <c r="F38" s="47"/>
      <c r="G38" s="47"/>
      <c r="H38" s="47"/>
      <c r="I38" s="47"/>
      <c r="J38" s="42">
        <v>40</v>
      </c>
      <c r="K38" s="46" t="s">
        <v>71</v>
      </c>
      <c r="L38" s="42">
        <v>5</v>
      </c>
      <c r="M38" s="42">
        <f t="shared" si="0"/>
        <v>200</v>
      </c>
      <c r="N38" s="45"/>
      <c r="O38" s="81" t="s">
        <v>537</v>
      </c>
      <c r="P38" s="168"/>
      <c r="Q38" s="45"/>
      <c r="R38" s="178"/>
    </row>
    <row r="39" ht="48" customHeight="1" spans="1:18">
      <c r="A39" s="143">
        <v>31</v>
      </c>
      <c r="B39" s="145"/>
      <c r="C39" s="145"/>
      <c r="D39" s="114" t="s">
        <v>538</v>
      </c>
      <c r="E39" s="114" t="s">
        <v>539</v>
      </c>
      <c r="F39" s="47"/>
      <c r="G39" s="47"/>
      <c r="H39" s="47"/>
      <c r="I39" s="47"/>
      <c r="J39" s="42">
        <v>40</v>
      </c>
      <c r="K39" s="46" t="s">
        <v>71</v>
      </c>
      <c r="L39" s="42">
        <v>65</v>
      </c>
      <c r="M39" s="42">
        <f t="shared" si="0"/>
        <v>2600</v>
      </c>
      <c r="N39" s="45"/>
      <c r="O39" s="81" t="s">
        <v>540</v>
      </c>
      <c r="P39" s="168"/>
      <c r="Q39" s="45"/>
      <c r="R39" s="178"/>
    </row>
    <row r="40" ht="48" customHeight="1" spans="1:18">
      <c r="A40" s="143">
        <v>32</v>
      </c>
      <c r="B40" s="145"/>
      <c r="C40" s="145"/>
      <c r="D40" s="114" t="s">
        <v>541</v>
      </c>
      <c r="E40" s="114" t="s">
        <v>542</v>
      </c>
      <c r="F40" s="47"/>
      <c r="G40" s="47"/>
      <c r="H40" s="47"/>
      <c r="I40" s="47"/>
      <c r="J40" s="46">
        <v>30</v>
      </c>
      <c r="K40" s="46" t="s">
        <v>71</v>
      </c>
      <c r="L40" s="42">
        <v>12</v>
      </c>
      <c r="M40" s="42">
        <f t="shared" si="0"/>
        <v>360</v>
      </c>
      <c r="N40" s="45"/>
      <c r="O40" s="81" t="s">
        <v>543</v>
      </c>
      <c r="P40" s="168"/>
      <c r="Q40" s="45"/>
      <c r="R40" s="178"/>
    </row>
    <row r="41" ht="34" customHeight="1" spans="1:18">
      <c r="A41" s="149" t="s">
        <v>37</v>
      </c>
      <c r="B41" s="150"/>
      <c r="C41" s="150"/>
      <c r="D41" s="150"/>
      <c r="E41" s="151"/>
      <c r="F41" s="152"/>
      <c r="G41" s="153"/>
      <c r="H41" s="153"/>
      <c r="I41" s="169"/>
      <c r="J41" s="46">
        <f>SUM(J8:J40)</f>
        <v>2297</v>
      </c>
      <c r="K41" s="170"/>
      <c r="L41" s="170"/>
      <c r="M41" s="46">
        <f>SUM(M8:M40)</f>
        <v>28100</v>
      </c>
      <c r="N41" s="47"/>
      <c r="O41" s="68"/>
      <c r="P41" s="171"/>
      <c r="Q41" s="47"/>
      <c r="R41" s="179"/>
    </row>
    <row r="42" s="121" customFormat="1" ht="52.35" spans="1:18">
      <c r="A42" s="154" t="s">
        <v>18</v>
      </c>
      <c r="B42" s="155" t="s">
        <v>38</v>
      </c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80"/>
    </row>
    <row r="43" s="122" customFormat="1" customHeight="1" spans="1:18">
      <c r="A43" s="156" t="s">
        <v>39</v>
      </c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</row>
  </sheetData>
  <mergeCells count="28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J6:N6"/>
    <mergeCell ref="A41:E41"/>
    <mergeCell ref="F41:I41"/>
    <mergeCell ref="B42:R42"/>
    <mergeCell ref="A43:R43"/>
    <mergeCell ref="A6:A7"/>
    <mergeCell ref="B6:B7"/>
    <mergeCell ref="C6:C7"/>
    <mergeCell ref="D6:D7"/>
    <mergeCell ref="E6:E7"/>
    <mergeCell ref="O6:O7"/>
    <mergeCell ref="O33:O36"/>
    <mergeCell ref="P6:P7"/>
    <mergeCell ref="Q6:Q7"/>
    <mergeCell ref="R6:R7"/>
    <mergeCell ref="A2:B3"/>
    <mergeCell ref="C2:L3"/>
    <mergeCell ref="F6:I7"/>
  </mergeCells>
  <pageMargins left="0.21" right="0.15748031496063" top="0.24" bottom="0.156944444444444" header="0.23" footer="0.156944444444444"/>
  <pageSetup paperSize="9" scale="50" orientation="landscape"/>
  <headerFooter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K19" sqref="K19"/>
    </sheetView>
  </sheetViews>
  <sheetFormatPr defaultColWidth="8.88888888888889" defaultRowHeight="14.4" outlineLevelRow="6" outlineLevelCol="7"/>
  <cols>
    <col min="2" max="2" width="12.7777777777778" customWidth="1"/>
    <col min="4" max="4" width="7.88888888888889" customWidth="1"/>
  </cols>
  <sheetData>
    <row r="1" spans="1:8">
      <c r="A1" s="183" t="s">
        <v>7</v>
      </c>
      <c r="B1" s="183" t="s">
        <v>568</v>
      </c>
      <c r="C1" s="183" t="s">
        <v>569</v>
      </c>
      <c r="D1" s="183"/>
      <c r="E1" s="183"/>
      <c r="F1" s="183" t="s">
        <v>570</v>
      </c>
      <c r="G1" s="183" t="s">
        <v>571</v>
      </c>
      <c r="H1" s="183" t="s">
        <v>18</v>
      </c>
    </row>
    <row r="2" ht="23.1" customHeight="1" spans="1:8">
      <c r="A2" s="183"/>
      <c r="B2" s="183"/>
      <c r="C2" s="183" t="s">
        <v>221</v>
      </c>
      <c r="D2" s="183" t="s">
        <v>219</v>
      </c>
      <c r="E2" s="183" t="s">
        <v>37</v>
      </c>
      <c r="F2" s="183"/>
      <c r="G2" s="184"/>
      <c r="H2" s="183"/>
    </row>
    <row r="3" ht="15.9" customHeight="1" spans="1:8">
      <c r="A3" s="183">
        <v>1</v>
      </c>
      <c r="B3" s="185" t="s">
        <v>572</v>
      </c>
      <c r="C3" s="185">
        <v>65</v>
      </c>
      <c r="D3" s="185">
        <v>65</v>
      </c>
      <c r="E3" s="185">
        <f>C3+D3</f>
        <v>130</v>
      </c>
      <c r="F3" s="185">
        <v>38</v>
      </c>
      <c r="G3" s="186">
        <f>E3*F3</f>
        <v>4940</v>
      </c>
      <c r="H3" s="186" t="s">
        <v>573</v>
      </c>
    </row>
    <row r="4" ht="15.9" customHeight="1" spans="1:8">
      <c r="A4" s="183">
        <v>2</v>
      </c>
      <c r="B4" s="185" t="s">
        <v>574</v>
      </c>
      <c r="C4" s="185">
        <v>60</v>
      </c>
      <c r="D4" s="185">
        <v>60</v>
      </c>
      <c r="E4" s="185">
        <f>C4+D4</f>
        <v>120</v>
      </c>
      <c r="F4" s="185">
        <v>38</v>
      </c>
      <c r="G4" s="186">
        <f>E4*F4</f>
        <v>4560</v>
      </c>
      <c r="H4" s="186" t="s">
        <v>573</v>
      </c>
    </row>
    <row r="5" ht="15.9" customHeight="1" spans="1:8">
      <c r="A5" s="183">
        <v>3</v>
      </c>
      <c r="B5" s="185" t="s">
        <v>575</v>
      </c>
      <c r="C5" s="185">
        <v>47</v>
      </c>
      <c r="D5" s="185">
        <v>47</v>
      </c>
      <c r="E5" s="185">
        <f>C5+D5</f>
        <v>94</v>
      </c>
      <c r="F5" s="185">
        <v>38</v>
      </c>
      <c r="G5" s="186">
        <f>E5*F5</f>
        <v>3572</v>
      </c>
      <c r="H5" s="186" t="s">
        <v>573</v>
      </c>
    </row>
    <row r="6" ht="15.9" customHeight="1" spans="1:8">
      <c r="A6" s="183">
        <v>4</v>
      </c>
      <c r="B6" s="185" t="s">
        <v>576</v>
      </c>
      <c r="C6" s="185">
        <v>35</v>
      </c>
      <c r="D6" s="185">
        <v>35</v>
      </c>
      <c r="E6" s="185">
        <f>C6+D6</f>
        <v>70</v>
      </c>
      <c r="F6" s="185">
        <v>75</v>
      </c>
      <c r="G6" s="186">
        <f>E6*F6</f>
        <v>5250</v>
      </c>
      <c r="H6" s="186" t="s">
        <v>577</v>
      </c>
    </row>
    <row r="7" ht="15.9" customHeight="1" spans="1:8">
      <c r="A7" s="183" t="s">
        <v>37</v>
      </c>
      <c r="B7" s="187"/>
      <c r="C7" s="187">
        <f>SUM(C3:C6)</f>
        <v>207</v>
      </c>
      <c r="D7" s="187">
        <f>SUM(D3:D6)</f>
        <v>207</v>
      </c>
      <c r="E7" s="187">
        <f>SUM(E3:E6)</f>
        <v>414</v>
      </c>
      <c r="F7" s="187"/>
      <c r="G7" s="187">
        <f>SUM(G3:G6)</f>
        <v>18322</v>
      </c>
      <c r="H7" s="188"/>
    </row>
  </sheetData>
  <mergeCells count="6">
    <mergeCell ref="C1:E1"/>
    <mergeCell ref="A1:A2"/>
    <mergeCell ref="B1:B2"/>
    <mergeCell ref="F1:F2"/>
    <mergeCell ref="G1:G2"/>
    <mergeCell ref="H1:H2"/>
  </mergeCells>
  <pageMargins left="0.75" right="0.75" top="1" bottom="1" header="0.5" footer="0.5"/>
  <pageSetup paperSize="300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"/>
  <sheetViews>
    <sheetView zoomScale="60" zoomScaleNormal="60" zoomScaleSheetLayoutView="70" workbookViewId="0">
      <pane ySplit="7" topLeftCell="A26" activePane="bottomLeft" state="frozen"/>
      <selection/>
      <selection pane="bottomLeft" activeCell="O32" sqref="O32:O33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23.3333333333333" style="123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7.8888888888889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523</v>
      </c>
      <c r="D2" s="12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60"/>
      <c r="M3" s="161"/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2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524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138" t="s">
        <v>10</v>
      </c>
      <c r="E6" s="138" t="s">
        <v>11</v>
      </c>
      <c r="F6" s="139" t="s">
        <v>11</v>
      </c>
      <c r="G6" s="140"/>
      <c r="H6" s="140"/>
      <c r="I6" s="166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138"/>
      <c r="E7" s="138"/>
      <c r="F7" s="141"/>
      <c r="G7" s="142"/>
      <c r="H7" s="142"/>
      <c r="I7" s="167"/>
      <c r="J7" s="138" t="s">
        <v>176</v>
      </c>
      <c r="K7" s="138" t="s">
        <v>177</v>
      </c>
      <c r="L7" s="138" t="s">
        <v>178</v>
      </c>
      <c r="M7" s="138" t="s">
        <v>24</v>
      </c>
      <c r="N7" s="138" t="s">
        <v>22</v>
      </c>
      <c r="O7" s="138"/>
      <c r="P7" s="138"/>
      <c r="Q7" s="177"/>
      <c r="R7" s="176"/>
    </row>
    <row r="8" ht="58" customHeight="1" spans="1:18">
      <c r="A8" s="143">
        <v>1</v>
      </c>
      <c r="B8" s="144"/>
      <c r="C8" s="145"/>
      <c r="D8" s="92" t="s">
        <v>578</v>
      </c>
      <c r="E8" s="181" t="s">
        <v>579</v>
      </c>
      <c r="F8" s="109"/>
      <c r="G8" s="109"/>
      <c r="H8" s="109"/>
      <c r="I8" s="109"/>
      <c r="J8" s="42">
        <v>1</v>
      </c>
      <c r="K8" s="42" t="s">
        <v>347</v>
      </c>
      <c r="L8" s="42">
        <v>27</v>
      </c>
      <c r="M8" s="42">
        <f>J8*L8</f>
        <v>27</v>
      </c>
      <c r="N8" s="100"/>
      <c r="O8" s="81" t="s">
        <v>580</v>
      </c>
      <c r="P8" s="101"/>
      <c r="Q8" s="109"/>
      <c r="R8" s="81"/>
    </row>
    <row r="9" ht="48" customHeight="1" spans="1:18">
      <c r="A9" s="143">
        <v>2</v>
      </c>
      <c r="B9" s="144"/>
      <c r="C9" s="145"/>
      <c r="D9" s="92" t="s">
        <v>578</v>
      </c>
      <c r="E9" s="181" t="s">
        <v>581</v>
      </c>
      <c r="F9" s="109"/>
      <c r="G9" s="109"/>
      <c r="H9" s="109"/>
      <c r="I9" s="109"/>
      <c r="J9" s="42">
        <v>1</v>
      </c>
      <c r="K9" s="42" t="s">
        <v>347</v>
      </c>
      <c r="L9" s="42">
        <v>22</v>
      </c>
      <c r="M9" s="42">
        <f>J9*L9</f>
        <v>22</v>
      </c>
      <c r="N9" s="100"/>
      <c r="O9" s="81" t="s">
        <v>580</v>
      </c>
      <c r="P9" s="101"/>
      <c r="Q9" s="109"/>
      <c r="R9" s="81"/>
    </row>
    <row r="10" ht="48" customHeight="1" spans="1:18">
      <c r="A10" s="143">
        <v>3</v>
      </c>
      <c r="B10" s="144"/>
      <c r="C10" s="145"/>
      <c r="D10" s="92" t="s">
        <v>313</v>
      </c>
      <c r="E10" s="114" t="s">
        <v>582</v>
      </c>
      <c r="F10" s="109"/>
      <c r="G10" s="109"/>
      <c r="H10" s="109"/>
      <c r="I10" s="109"/>
      <c r="J10" s="42">
        <v>1</v>
      </c>
      <c r="K10" s="42" t="s">
        <v>331</v>
      </c>
      <c r="L10" s="42">
        <v>30</v>
      </c>
      <c r="M10" s="42">
        <f>J10*L10</f>
        <v>30</v>
      </c>
      <c r="N10" s="100"/>
      <c r="O10" s="81" t="s">
        <v>580</v>
      </c>
      <c r="P10" s="101"/>
      <c r="Q10" s="109"/>
      <c r="R10" s="81"/>
    </row>
    <row r="11" ht="48" customHeight="1" spans="1:18">
      <c r="A11" s="143">
        <v>4</v>
      </c>
      <c r="B11" s="144"/>
      <c r="C11" s="145"/>
      <c r="D11" s="92" t="s">
        <v>583</v>
      </c>
      <c r="E11" s="114"/>
      <c r="F11" s="109"/>
      <c r="G11" s="109"/>
      <c r="H11" s="109"/>
      <c r="I11" s="109"/>
      <c r="J11" s="42">
        <v>1</v>
      </c>
      <c r="K11" s="42" t="s">
        <v>195</v>
      </c>
      <c r="L11" s="42">
        <v>25</v>
      </c>
      <c r="M11" s="42">
        <f>J11*L11</f>
        <v>25</v>
      </c>
      <c r="N11" s="100"/>
      <c r="O11" s="81" t="s">
        <v>584</v>
      </c>
      <c r="P11" s="101"/>
      <c r="Q11" s="109"/>
      <c r="R11" s="81"/>
    </row>
    <row r="12" ht="48" customHeight="1" spans="1:21">
      <c r="A12" s="143">
        <v>5</v>
      </c>
      <c r="B12" s="145"/>
      <c r="C12" s="145"/>
      <c r="D12" s="92" t="s">
        <v>441</v>
      </c>
      <c r="E12" s="181"/>
      <c r="F12" s="109"/>
      <c r="G12" s="109"/>
      <c r="H12" s="109"/>
      <c r="I12" s="109"/>
      <c r="J12" s="42">
        <v>3</v>
      </c>
      <c r="K12" s="42" t="s">
        <v>50</v>
      </c>
      <c r="L12" s="42">
        <v>10</v>
      </c>
      <c r="M12" s="42">
        <f t="shared" ref="M12:M23" si="0">J12*L12</f>
        <v>30</v>
      </c>
      <c r="N12" s="100"/>
      <c r="O12" s="81" t="s">
        <v>501</v>
      </c>
      <c r="P12" s="101"/>
      <c r="Q12" s="109"/>
      <c r="R12" s="81"/>
      <c r="U12" s="123">
        <v>60</v>
      </c>
    </row>
    <row r="13" s="3" customFormat="1" ht="59" customHeight="1" spans="1:21">
      <c r="A13" s="143">
        <v>6</v>
      </c>
      <c r="B13" s="22"/>
      <c r="C13" s="22"/>
      <c r="D13" s="92" t="s">
        <v>585</v>
      </c>
      <c r="E13" s="146"/>
      <c r="F13" s="109"/>
      <c r="G13" s="109"/>
      <c r="H13" s="109"/>
      <c r="I13" s="109"/>
      <c r="J13" s="42">
        <v>1</v>
      </c>
      <c r="K13" s="42" t="s">
        <v>50</v>
      </c>
      <c r="L13" s="42">
        <v>249</v>
      </c>
      <c r="M13" s="42">
        <f t="shared" si="0"/>
        <v>249</v>
      </c>
      <c r="N13" s="100"/>
      <c r="O13" s="81" t="s">
        <v>586</v>
      </c>
      <c r="P13" s="101"/>
      <c r="Q13" s="109"/>
      <c r="R13" s="81"/>
      <c r="U13" s="3">
        <v>67.6</v>
      </c>
    </row>
    <row r="14" s="3" customFormat="1" ht="48" customHeight="1" spans="1:21">
      <c r="A14" s="143">
        <v>7</v>
      </c>
      <c r="B14" s="22"/>
      <c r="C14" s="22"/>
      <c r="D14" s="24" t="s">
        <v>240</v>
      </c>
      <c r="E14" s="146"/>
      <c r="F14" s="109"/>
      <c r="G14" s="109"/>
      <c r="H14" s="109"/>
      <c r="I14" s="109"/>
      <c r="J14" s="42">
        <v>12</v>
      </c>
      <c r="K14" s="42" t="s">
        <v>50</v>
      </c>
      <c r="L14" s="42">
        <v>10</v>
      </c>
      <c r="M14" s="42">
        <f t="shared" si="0"/>
        <v>120</v>
      </c>
      <c r="N14" s="100"/>
      <c r="O14" s="81" t="s">
        <v>586</v>
      </c>
      <c r="P14" s="101"/>
      <c r="Q14" s="109"/>
      <c r="R14" s="81"/>
      <c r="U14" s="3">
        <v>91</v>
      </c>
    </row>
    <row r="15" ht="48" customHeight="1" spans="1:21">
      <c r="A15" s="143">
        <v>8</v>
      </c>
      <c r="B15" s="145"/>
      <c r="C15" s="145"/>
      <c r="D15" s="92" t="s">
        <v>587</v>
      </c>
      <c r="E15" s="181"/>
      <c r="F15" s="45"/>
      <c r="G15" s="45"/>
      <c r="H15" s="45"/>
      <c r="I15" s="45"/>
      <c r="J15" s="46">
        <v>1</v>
      </c>
      <c r="K15" s="42" t="s">
        <v>50</v>
      </c>
      <c r="L15" s="42">
        <v>6</v>
      </c>
      <c r="M15" s="42">
        <f t="shared" si="0"/>
        <v>6</v>
      </c>
      <c r="N15" s="67"/>
      <c r="O15" s="81" t="s">
        <v>586</v>
      </c>
      <c r="P15" s="168"/>
      <c r="Q15" s="45"/>
      <c r="R15" s="67"/>
      <c r="U15" s="123">
        <v>383</v>
      </c>
    </row>
    <row r="16" ht="48" customHeight="1" spans="1:21">
      <c r="A16" s="143">
        <v>9</v>
      </c>
      <c r="B16" s="145"/>
      <c r="C16" s="145"/>
      <c r="D16" s="92" t="s">
        <v>588</v>
      </c>
      <c r="E16" s="181" t="s">
        <v>589</v>
      </c>
      <c r="F16" s="45"/>
      <c r="G16" s="45"/>
      <c r="H16" s="45"/>
      <c r="I16" s="45"/>
      <c r="J16" s="46">
        <v>1</v>
      </c>
      <c r="K16" s="42" t="s">
        <v>50</v>
      </c>
      <c r="L16" s="42">
        <v>2</v>
      </c>
      <c r="M16" s="42">
        <f t="shared" si="0"/>
        <v>2</v>
      </c>
      <c r="N16" s="67"/>
      <c r="O16" s="81" t="s">
        <v>586</v>
      </c>
      <c r="P16" s="168"/>
      <c r="Q16" s="45"/>
      <c r="R16" s="67"/>
      <c r="U16" s="123">
        <v>30</v>
      </c>
    </row>
    <row r="17" ht="48" customHeight="1" spans="1:21">
      <c r="A17" s="143">
        <v>10</v>
      </c>
      <c r="B17" s="145"/>
      <c r="C17" s="145"/>
      <c r="D17" s="92" t="s">
        <v>590</v>
      </c>
      <c r="E17" s="114">
        <v>60</v>
      </c>
      <c r="F17" s="47"/>
      <c r="G17" s="47"/>
      <c r="H17" s="47"/>
      <c r="I17" s="47"/>
      <c r="J17" s="46">
        <v>6</v>
      </c>
      <c r="K17" s="42" t="s">
        <v>50</v>
      </c>
      <c r="L17" s="42">
        <v>1</v>
      </c>
      <c r="M17" s="42">
        <f t="shared" si="0"/>
        <v>6</v>
      </c>
      <c r="N17" s="45"/>
      <c r="O17" s="81" t="s">
        <v>586</v>
      </c>
      <c r="P17" s="168"/>
      <c r="Q17" s="45"/>
      <c r="R17" s="178"/>
      <c r="U17" s="123">
        <v>68</v>
      </c>
    </row>
    <row r="18" ht="48" customHeight="1" spans="1:18">
      <c r="A18" s="143">
        <v>11</v>
      </c>
      <c r="B18" s="145"/>
      <c r="C18" s="145"/>
      <c r="D18" s="92" t="s">
        <v>591</v>
      </c>
      <c r="E18" s="114"/>
      <c r="F18" s="47"/>
      <c r="G18" s="47"/>
      <c r="H18" s="47"/>
      <c r="I18" s="47"/>
      <c r="J18" s="46">
        <v>5</v>
      </c>
      <c r="K18" s="42" t="s">
        <v>50</v>
      </c>
      <c r="L18" s="42">
        <v>10</v>
      </c>
      <c r="M18" s="42">
        <f t="shared" si="0"/>
        <v>50</v>
      </c>
      <c r="N18" s="45"/>
      <c r="O18" s="81" t="s">
        <v>131</v>
      </c>
      <c r="P18" s="168"/>
      <c r="Q18" s="45"/>
      <c r="R18" s="178"/>
    </row>
    <row r="19" ht="48" customHeight="1" spans="1:18">
      <c r="A19" s="143">
        <v>12</v>
      </c>
      <c r="B19" s="145"/>
      <c r="C19" s="145"/>
      <c r="D19" s="92" t="s">
        <v>592</v>
      </c>
      <c r="E19" s="114" t="s">
        <v>593</v>
      </c>
      <c r="F19" s="47"/>
      <c r="G19" s="47"/>
      <c r="H19" s="47"/>
      <c r="I19" s="47"/>
      <c r="J19" s="46">
        <v>4</v>
      </c>
      <c r="K19" s="42" t="s">
        <v>314</v>
      </c>
      <c r="L19" s="42">
        <v>8</v>
      </c>
      <c r="M19" s="42">
        <f t="shared" si="0"/>
        <v>32</v>
      </c>
      <c r="N19" s="45"/>
      <c r="O19" s="81" t="s">
        <v>131</v>
      </c>
      <c r="P19" s="168"/>
      <c r="Q19" s="45"/>
      <c r="R19" s="178"/>
    </row>
    <row r="20" ht="48" customHeight="1" spans="1:18">
      <c r="A20" s="143">
        <v>13</v>
      </c>
      <c r="B20" s="145"/>
      <c r="C20" s="145"/>
      <c r="D20" s="92" t="s">
        <v>594</v>
      </c>
      <c r="E20" s="114" t="s">
        <v>595</v>
      </c>
      <c r="F20" s="47"/>
      <c r="G20" s="47"/>
      <c r="H20" s="47"/>
      <c r="I20" s="47"/>
      <c r="J20" s="46">
        <v>1</v>
      </c>
      <c r="K20" s="42" t="s">
        <v>211</v>
      </c>
      <c r="L20" s="42">
        <v>4.7</v>
      </c>
      <c r="M20" s="42">
        <f t="shared" si="0"/>
        <v>4.7</v>
      </c>
      <c r="N20" s="45"/>
      <c r="O20" s="81" t="s">
        <v>131</v>
      </c>
      <c r="P20" s="168"/>
      <c r="Q20" s="45"/>
      <c r="R20" s="178"/>
    </row>
    <row r="21" ht="48" customHeight="1" spans="1:18">
      <c r="A21" s="143">
        <v>14</v>
      </c>
      <c r="B21" s="145"/>
      <c r="C21" s="145"/>
      <c r="D21" s="92" t="s">
        <v>594</v>
      </c>
      <c r="E21" s="114" t="s">
        <v>596</v>
      </c>
      <c r="F21" s="47"/>
      <c r="G21" s="47"/>
      <c r="H21" s="47"/>
      <c r="I21" s="47"/>
      <c r="J21" s="46">
        <v>1</v>
      </c>
      <c r="K21" s="42" t="s">
        <v>211</v>
      </c>
      <c r="L21" s="42">
        <v>4.7</v>
      </c>
      <c r="M21" s="42">
        <f t="shared" si="0"/>
        <v>4.7</v>
      </c>
      <c r="N21" s="45"/>
      <c r="O21" s="81" t="s">
        <v>131</v>
      </c>
      <c r="P21" s="168"/>
      <c r="Q21" s="45"/>
      <c r="R21" s="178"/>
    </row>
    <row r="22" ht="48" customHeight="1" spans="1:18">
      <c r="A22" s="143">
        <v>15</v>
      </c>
      <c r="B22" s="145"/>
      <c r="C22" s="145"/>
      <c r="D22" s="92" t="s">
        <v>597</v>
      </c>
      <c r="E22" s="114"/>
      <c r="F22" s="47"/>
      <c r="G22" s="47"/>
      <c r="H22" s="47"/>
      <c r="I22" s="47"/>
      <c r="J22" s="46">
        <v>1</v>
      </c>
      <c r="K22" s="42" t="s">
        <v>50</v>
      </c>
      <c r="L22" s="42">
        <v>67.6</v>
      </c>
      <c r="M22" s="42">
        <f t="shared" si="0"/>
        <v>67.6</v>
      </c>
      <c r="N22" s="45"/>
      <c r="O22" s="81" t="s">
        <v>131</v>
      </c>
      <c r="P22" s="168"/>
      <c r="Q22" s="45"/>
      <c r="R22" s="178"/>
    </row>
    <row r="23" ht="48" customHeight="1" spans="1:18">
      <c r="A23" s="143">
        <v>16</v>
      </c>
      <c r="B23" s="145"/>
      <c r="C23" s="145"/>
      <c r="D23" s="92" t="s">
        <v>598</v>
      </c>
      <c r="E23" s="114"/>
      <c r="F23" s="47"/>
      <c r="G23" s="47"/>
      <c r="H23" s="47"/>
      <c r="I23" s="47"/>
      <c r="J23" s="46">
        <v>10</v>
      </c>
      <c r="K23" s="42" t="s">
        <v>50</v>
      </c>
      <c r="L23" s="42">
        <v>6</v>
      </c>
      <c r="M23" s="42">
        <f t="shared" si="0"/>
        <v>60</v>
      </c>
      <c r="N23" s="45"/>
      <c r="O23" s="81" t="s">
        <v>599</v>
      </c>
      <c r="P23" s="168"/>
      <c r="Q23" s="45"/>
      <c r="R23" s="178"/>
    </row>
    <row r="24" ht="48" customHeight="1" spans="1:18">
      <c r="A24" s="143">
        <v>17</v>
      </c>
      <c r="B24" s="145"/>
      <c r="C24" s="145"/>
      <c r="D24" s="105" t="s">
        <v>600</v>
      </c>
      <c r="E24" s="114" t="s">
        <v>601</v>
      </c>
      <c r="F24" s="47"/>
      <c r="G24" s="47"/>
      <c r="H24" s="47"/>
      <c r="I24" s="47"/>
      <c r="J24" s="46">
        <v>1</v>
      </c>
      <c r="K24" s="42" t="s">
        <v>50</v>
      </c>
      <c r="L24" s="42">
        <v>30</v>
      </c>
      <c r="M24" s="42">
        <f t="shared" ref="M24:M34" si="1">J24*L24</f>
        <v>30</v>
      </c>
      <c r="N24" s="45"/>
      <c r="O24" s="81" t="s">
        <v>602</v>
      </c>
      <c r="P24" s="168"/>
      <c r="Q24" s="45"/>
      <c r="R24" s="178"/>
    </row>
    <row r="25" ht="48" customHeight="1" spans="1:18">
      <c r="A25" s="143">
        <v>18</v>
      </c>
      <c r="B25" s="145"/>
      <c r="C25" s="145"/>
      <c r="D25" s="105" t="s">
        <v>594</v>
      </c>
      <c r="E25" s="114" t="s">
        <v>595</v>
      </c>
      <c r="F25" s="47"/>
      <c r="G25" s="47"/>
      <c r="H25" s="47"/>
      <c r="I25" s="47"/>
      <c r="J25" s="46">
        <v>2</v>
      </c>
      <c r="K25" s="42" t="s">
        <v>50</v>
      </c>
      <c r="L25" s="42">
        <v>5</v>
      </c>
      <c r="M25" s="42">
        <f t="shared" si="1"/>
        <v>10</v>
      </c>
      <c r="N25" s="45"/>
      <c r="O25" s="81" t="s">
        <v>602</v>
      </c>
      <c r="P25" s="168"/>
      <c r="Q25" s="45"/>
      <c r="R25" s="178"/>
    </row>
    <row r="26" ht="48" customHeight="1" spans="1:18">
      <c r="A26" s="143">
        <v>19</v>
      </c>
      <c r="B26" s="145"/>
      <c r="C26" s="145"/>
      <c r="D26" s="105" t="s">
        <v>52</v>
      </c>
      <c r="E26" s="114" t="s">
        <v>603</v>
      </c>
      <c r="F26" s="47"/>
      <c r="G26" s="47"/>
      <c r="H26" s="47"/>
      <c r="I26" s="47"/>
      <c r="J26" s="46">
        <v>1</v>
      </c>
      <c r="K26" s="42" t="s">
        <v>50</v>
      </c>
      <c r="L26" s="42">
        <v>7</v>
      </c>
      <c r="M26" s="42">
        <f t="shared" si="1"/>
        <v>7</v>
      </c>
      <c r="N26" s="45"/>
      <c r="O26" s="81" t="s">
        <v>602</v>
      </c>
      <c r="P26" s="168"/>
      <c r="Q26" s="45"/>
      <c r="R26" s="178"/>
    </row>
    <row r="27" ht="48" customHeight="1" spans="1:18">
      <c r="A27" s="143">
        <v>20</v>
      </c>
      <c r="B27" s="145"/>
      <c r="C27" s="145"/>
      <c r="D27" s="105" t="s">
        <v>52</v>
      </c>
      <c r="E27" s="114" t="s">
        <v>604</v>
      </c>
      <c r="F27" s="47"/>
      <c r="G27" s="47"/>
      <c r="H27" s="47"/>
      <c r="I27" s="47"/>
      <c r="J27" s="46">
        <v>1</v>
      </c>
      <c r="K27" s="42" t="s">
        <v>50</v>
      </c>
      <c r="L27" s="42">
        <v>7</v>
      </c>
      <c r="M27" s="42">
        <f t="shared" si="1"/>
        <v>7</v>
      </c>
      <c r="N27" s="45"/>
      <c r="O27" s="81" t="s">
        <v>602</v>
      </c>
      <c r="P27" s="168"/>
      <c r="Q27" s="45"/>
      <c r="R27" s="178"/>
    </row>
    <row r="28" ht="48" customHeight="1" spans="1:18">
      <c r="A28" s="143">
        <v>21</v>
      </c>
      <c r="B28" s="145"/>
      <c r="C28" s="145"/>
      <c r="D28" s="105" t="s">
        <v>52</v>
      </c>
      <c r="E28" s="114" t="s">
        <v>605</v>
      </c>
      <c r="F28" s="47"/>
      <c r="G28" s="47"/>
      <c r="H28" s="47"/>
      <c r="I28" s="47"/>
      <c r="J28" s="46">
        <v>1</v>
      </c>
      <c r="K28" s="42" t="s">
        <v>50</v>
      </c>
      <c r="L28" s="42">
        <v>7</v>
      </c>
      <c r="M28" s="42">
        <f t="shared" si="1"/>
        <v>7</v>
      </c>
      <c r="N28" s="45"/>
      <c r="O28" s="81" t="s">
        <v>602</v>
      </c>
      <c r="P28" s="168"/>
      <c r="Q28" s="45"/>
      <c r="R28" s="178"/>
    </row>
    <row r="29" ht="48" customHeight="1" spans="1:18">
      <c r="A29" s="143">
        <v>22</v>
      </c>
      <c r="B29" s="145"/>
      <c r="C29" s="145"/>
      <c r="D29" s="105" t="s">
        <v>52</v>
      </c>
      <c r="E29" s="114" t="s">
        <v>606</v>
      </c>
      <c r="F29" s="47"/>
      <c r="G29" s="47"/>
      <c r="H29" s="47"/>
      <c r="I29" s="47"/>
      <c r="J29" s="46">
        <v>1</v>
      </c>
      <c r="K29" s="42" t="s">
        <v>50</v>
      </c>
      <c r="L29" s="42">
        <v>7</v>
      </c>
      <c r="M29" s="42">
        <f t="shared" si="1"/>
        <v>7</v>
      </c>
      <c r="N29" s="45"/>
      <c r="O29" s="81" t="s">
        <v>602</v>
      </c>
      <c r="P29" s="168"/>
      <c r="Q29" s="45"/>
      <c r="R29" s="178"/>
    </row>
    <row r="30" ht="48" customHeight="1" spans="1:18">
      <c r="A30" s="143">
        <v>23</v>
      </c>
      <c r="B30" s="145"/>
      <c r="C30" s="145"/>
      <c r="D30" s="182" t="s">
        <v>431</v>
      </c>
      <c r="E30" s="181" t="s">
        <v>432</v>
      </c>
      <c r="F30" s="47"/>
      <c r="G30" s="47"/>
      <c r="H30" s="47"/>
      <c r="I30" s="47"/>
      <c r="J30" s="46">
        <v>2</v>
      </c>
      <c r="K30" s="42" t="s">
        <v>50</v>
      </c>
      <c r="L30" s="42">
        <v>540</v>
      </c>
      <c r="M30" s="42">
        <f t="shared" si="1"/>
        <v>1080</v>
      </c>
      <c r="N30" s="45"/>
      <c r="O30" s="81" t="s">
        <v>607</v>
      </c>
      <c r="P30" s="168"/>
      <c r="Q30" s="45"/>
      <c r="R30" s="178"/>
    </row>
    <row r="31" ht="48" customHeight="1" spans="1:18">
      <c r="A31" s="143">
        <v>24</v>
      </c>
      <c r="B31" s="145"/>
      <c r="C31" s="145"/>
      <c r="D31" s="92" t="s">
        <v>495</v>
      </c>
      <c r="E31" s="181" t="s">
        <v>496</v>
      </c>
      <c r="F31" s="109"/>
      <c r="G31" s="109"/>
      <c r="H31" s="109"/>
      <c r="I31" s="109"/>
      <c r="J31" s="42">
        <v>1</v>
      </c>
      <c r="K31" s="42" t="s">
        <v>361</v>
      </c>
      <c r="L31" s="42">
        <v>900</v>
      </c>
      <c r="M31" s="42">
        <f t="shared" si="1"/>
        <v>900</v>
      </c>
      <c r="N31" s="100"/>
      <c r="O31" s="81" t="s">
        <v>497</v>
      </c>
      <c r="P31" s="168"/>
      <c r="Q31" s="45"/>
      <c r="R31" s="178"/>
    </row>
    <row r="32" ht="48" customHeight="1" spans="1:18">
      <c r="A32" s="143">
        <v>25</v>
      </c>
      <c r="B32" s="145"/>
      <c r="C32" s="145"/>
      <c r="D32" s="92" t="s">
        <v>498</v>
      </c>
      <c r="E32" s="181" t="s">
        <v>499</v>
      </c>
      <c r="F32" s="109"/>
      <c r="G32" s="109"/>
      <c r="H32" s="109"/>
      <c r="I32" s="109"/>
      <c r="J32" s="42">
        <v>10</v>
      </c>
      <c r="K32" s="42" t="s">
        <v>71</v>
      </c>
      <c r="L32" s="42">
        <v>20</v>
      </c>
      <c r="M32" s="42">
        <f t="shared" si="1"/>
        <v>200</v>
      </c>
      <c r="N32" s="100"/>
      <c r="O32" s="81" t="s">
        <v>497</v>
      </c>
      <c r="P32" s="168"/>
      <c r="Q32" s="45"/>
      <c r="R32" s="178"/>
    </row>
    <row r="33" ht="48" customHeight="1" spans="1:18">
      <c r="A33" s="143">
        <v>26</v>
      </c>
      <c r="B33" s="145"/>
      <c r="C33" s="145"/>
      <c r="D33" s="92" t="s">
        <v>608</v>
      </c>
      <c r="E33" s="114"/>
      <c r="F33" s="47"/>
      <c r="G33" s="47"/>
      <c r="H33" s="47"/>
      <c r="I33" s="47"/>
      <c r="J33" s="46">
        <v>30</v>
      </c>
      <c r="K33" s="42" t="s">
        <v>71</v>
      </c>
      <c r="L33" s="42">
        <v>16</v>
      </c>
      <c r="M33" s="42">
        <f t="shared" si="1"/>
        <v>480</v>
      </c>
      <c r="N33" s="100"/>
      <c r="O33" s="81" t="s">
        <v>497</v>
      </c>
      <c r="P33" s="168"/>
      <c r="Q33" s="45"/>
      <c r="R33" s="178"/>
    </row>
    <row r="34" ht="48" customHeight="1" spans="1:18">
      <c r="A34" s="143">
        <v>27</v>
      </c>
      <c r="B34" s="145"/>
      <c r="C34" s="145"/>
      <c r="D34" s="92" t="s">
        <v>190</v>
      </c>
      <c r="E34" s="114"/>
      <c r="F34" s="47"/>
      <c r="G34" s="47"/>
      <c r="H34" s="47"/>
      <c r="I34" s="47"/>
      <c r="J34" s="46">
        <v>6</v>
      </c>
      <c r="K34" s="42" t="s">
        <v>215</v>
      </c>
      <c r="L34" s="42">
        <v>11</v>
      </c>
      <c r="M34" s="42">
        <f t="shared" si="1"/>
        <v>66</v>
      </c>
      <c r="N34" s="100"/>
      <c r="O34" s="81" t="s">
        <v>609</v>
      </c>
      <c r="P34" s="168"/>
      <c r="Q34" s="45"/>
      <c r="R34" s="178"/>
    </row>
    <row r="35" ht="34" customHeight="1" spans="1:18">
      <c r="A35" s="149" t="s">
        <v>37</v>
      </c>
      <c r="B35" s="150"/>
      <c r="C35" s="150"/>
      <c r="D35" s="150"/>
      <c r="E35" s="151"/>
      <c r="F35" s="152"/>
      <c r="G35" s="153"/>
      <c r="H35" s="153"/>
      <c r="I35" s="169"/>
      <c r="J35" s="46">
        <f>SUM(J8:J34)</f>
        <v>106</v>
      </c>
      <c r="K35" s="170"/>
      <c r="L35" s="170"/>
      <c r="M35" s="46">
        <f>SUM(M8:M34)</f>
        <v>3530</v>
      </c>
      <c r="N35" s="47"/>
      <c r="O35" s="68"/>
      <c r="P35" s="171"/>
      <c r="Q35" s="47"/>
      <c r="R35" s="179"/>
    </row>
    <row r="36" s="121" customFormat="1" ht="52.35" spans="1:18">
      <c r="A36" s="154" t="s">
        <v>18</v>
      </c>
      <c r="B36" s="155" t="s">
        <v>38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80"/>
    </row>
    <row r="37" s="122" customFormat="1" customHeight="1" spans="1:18">
      <c r="A37" s="156" t="s">
        <v>39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J6:N6"/>
    <mergeCell ref="A35:E35"/>
    <mergeCell ref="F35:I35"/>
    <mergeCell ref="B36:R36"/>
    <mergeCell ref="A37:R37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  <mergeCell ref="F6:I7"/>
  </mergeCells>
  <pageMargins left="0.21" right="0.15748031496063" top="0.24" bottom="0.22" header="0.23" footer="0.22"/>
  <pageSetup paperSize="9" scale="50" orientation="landscape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zoomScale="60" zoomScaleNormal="60" zoomScaleSheetLayoutView="70" workbookViewId="0">
      <pane ySplit="7" topLeftCell="A8" activePane="bottomLeft" state="frozen"/>
      <selection/>
      <selection pane="bottomLeft" activeCell="J8" sqref="J8:R9"/>
    </sheetView>
  </sheetViews>
  <sheetFormatPr defaultColWidth="9" defaultRowHeight="25.95" customHeight="1"/>
  <cols>
    <col min="1" max="1" width="7.33333333333333" style="123" customWidth="1"/>
    <col min="2" max="2" width="9.44444444444444" style="123" customWidth="1"/>
    <col min="3" max="3" width="10.2222222222222" style="123" customWidth="1"/>
    <col min="4" max="4" width="23.3333333333333" style="123" customWidth="1"/>
    <col min="5" max="5" width="45.3333333333333" style="123" customWidth="1"/>
    <col min="6" max="12" width="12.6666666666667" style="123" customWidth="1"/>
    <col min="13" max="13" width="13.8888888888889" style="123" customWidth="1"/>
    <col min="14" max="14" width="12.6666666666667" style="123" customWidth="1"/>
    <col min="15" max="15" width="17.8888888888889" style="123" customWidth="1"/>
    <col min="16" max="16" width="15.3333333333333" style="123" customWidth="1"/>
    <col min="17" max="17" width="14.5555555555556" style="123" customWidth="1"/>
    <col min="18" max="18" width="18.2222222222222" style="123" customWidth="1"/>
    <col min="19" max="16384" width="9" style="123"/>
  </cols>
  <sheetData>
    <row r="1" ht="16.2" customHeight="1"/>
    <row r="2" ht="49.95" customHeight="1" spans="1:18">
      <c r="A2" s="124" t="s">
        <v>76</v>
      </c>
      <c r="B2" s="125"/>
      <c r="C2" s="126" t="s">
        <v>610</v>
      </c>
      <c r="D2" s="127"/>
      <c r="E2" s="127"/>
      <c r="F2" s="127"/>
      <c r="G2" s="127"/>
      <c r="H2" s="127"/>
      <c r="I2" s="127"/>
      <c r="J2" s="127"/>
      <c r="K2" s="127"/>
      <c r="L2" s="157"/>
      <c r="M2" s="158" t="s">
        <v>1</v>
      </c>
      <c r="N2" s="159"/>
      <c r="O2" s="159" t="s">
        <v>2</v>
      </c>
      <c r="P2" s="159"/>
      <c r="Q2" s="159" t="s">
        <v>3</v>
      </c>
      <c r="R2" s="172"/>
    </row>
    <row r="3" ht="52.2" customHeight="1" spans="1:18">
      <c r="A3" s="128"/>
      <c r="B3" s="129"/>
      <c r="C3" s="130"/>
      <c r="D3" s="131"/>
      <c r="E3" s="131"/>
      <c r="F3" s="131"/>
      <c r="G3" s="131"/>
      <c r="H3" s="131"/>
      <c r="I3" s="131"/>
      <c r="J3" s="131"/>
      <c r="K3" s="131"/>
      <c r="L3" s="160"/>
      <c r="M3" s="161"/>
      <c r="N3" s="162"/>
      <c r="O3" s="162"/>
      <c r="P3" s="162"/>
      <c r="Q3" s="173"/>
      <c r="R3" s="173"/>
    </row>
    <row r="4" ht="9.45" customHeight="1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ht="42" customHeight="1" spans="1:18">
      <c r="A5" s="133" t="s">
        <v>103</v>
      </c>
      <c r="B5" s="134"/>
      <c r="C5" s="134"/>
      <c r="D5" s="134"/>
      <c r="E5" s="134"/>
      <c r="F5" s="135" t="s">
        <v>174</v>
      </c>
      <c r="G5" s="136"/>
      <c r="H5" s="136"/>
      <c r="I5" s="136"/>
      <c r="J5" s="136"/>
      <c r="K5" s="136"/>
      <c r="L5" s="136"/>
      <c r="M5" s="163"/>
      <c r="N5" s="164" t="s">
        <v>611</v>
      </c>
      <c r="O5" s="165"/>
      <c r="P5" s="165"/>
      <c r="Q5" s="165"/>
      <c r="R5" s="174"/>
    </row>
    <row r="6" ht="22.95" customHeight="1" spans="1:18">
      <c r="A6" s="137" t="s">
        <v>7</v>
      </c>
      <c r="B6" s="138" t="s">
        <v>8</v>
      </c>
      <c r="C6" s="138" t="s">
        <v>9</v>
      </c>
      <c r="D6" s="138" t="s">
        <v>10</v>
      </c>
      <c r="E6" s="138" t="s">
        <v>11</v>
      </c>
      <c r="F6" s="139" t="s">
        <v>11</v>
      </c>
      <c r="G6" s="140"/>
      <c r="H6" s="140"/>
      <c r="I6" s="166"/>
      <c r="J6" s="138" t="s">
        <v>14</v>
      </c>
      <c r="K6" s="138"/>
      <c r="L6" s="138"/>
      <c r="M6" s="138"/>
      <c r="N6" s="138"/>
      <c r="O6" s="138" t="s">
        <v>15</v>
      </c>
      <c r="P6" s="138" t="s">
        <v>16</v>
      </c>
      <c r="Q6" s="175" t="s">
        <v>17</v>
      </c>
      <c r="R6" s="176" t="s">
        <v>18</v>
      </c>
    </row>
    <row r="7" ht="34.95" customHeight="1" spans="1:18">
      <c r="A7" s="137"/>
      <c r="B7" s="138"/>
      <c r="C7" s="138"/>
      <c r="D7" s="138"/>
      <c r="E7" s="138"/>
      <c r="F7" s="141"/>
      <c r="G7" s="142"/>
      <c r="H7" s="142"/>
      <c r="I7" s="167"/>
      <c r="J7" s="138" t="s">
        <v>176</v>
      </c>
      <c r="K7" s="138" t="s">
        <v>177</v>
      </c>
      <c r="L7" s="138" t="s">
        <v>178</v>
      </c>
      <c r="M7" s="138" t="s">
        <v>24</v>
      </c>
      <c r="N7" s="138" t="s">
        <v>22</v>
      </c>
      <c r="O7" s="138"/>
      <c r="P7" s="138"/>
      <c r="Q7" s="177"/>
      <c r="R7" s="176"/>
    </row>
    <row r="8" ht="58" customHeight="1" spans="1:18">
      <c r="A8" s="143">
        <v>1</v>
      </c>
      <c r="B8" s="144"/>
      <c r="C8" s="145"/>
      <c r="D8" s="114" t="s">
        <v>541</v>
      </c>
      <c r="E8" s="114" t="s">
        <v>542</v>
      </c>
      <c r="F8" s="47"/>
      <c r="G8" s="47"/>
      <c r="H8" s="47"/>
      <c r="I8" s="47"/>
      <c r="J8" s="46">
        <v>40</v>
      </c>
      <c r="K8" s="46" t="s">
        <v>71</v>
      </c>
      <c r="L8" s="42">
        <v>12</v>
      </c>
      <c r="M8" s="42">
        <f>J8*L8</f>
        <v>480</v>
      </c>
      <c r="N8" s="45"/>
      <c r="O8" s="81" t="s">
        <v>543</v>
      </c>
      <c r="P8" s="101"/>
      <c r="Q8" s="109"/>
      <c r="R8" s="81" t="s">
        <v>612</v>
      </c>
    </row>
    <row r="9" ht="48" customHeight="1" spans="1:18">
      <c r="A9" s="143">
        <v>2</v>
      </c>
      <c r="B9" s="145"/>
      <c r="C9" s="145"/>
      <c r="D9" s="114" t="s">
        <v>541</v>
      </c>
      <c r="E9" s="114" t="s">
        <v>613</v>
      </c>
      <c r="F9" s="109"/>
      <c r="G9" s="109"/>
      <c r="H9" s="109"/>
      <c r="I9" s="109"/>
      <c r="J9" s="42">
        <v>60</v>
      </c>
      <c r="K9" s="46" t="s">
        <v>71</v>
      </c>
      <c r="L9" s="42">
        <v>12</v>
      </c>
      <c r="M9" s="42">
        <f>J9*L9</f>
        <v>720</v>
      </c>
      <c r="N9" s="100"/>
      <c r="O9" s="81" t="s">
        <v>614</v>
      </c>
      <c r="P9" s="101"/>
      <c r="Q9" s="109"/>
      <c r="R9" s="81" t="s">
        <v>543</v>
      </c>
    </row>
    <row r="10" ht="48" customHeight="1" spans="1:18">
      <c r="A10" s="143">
        <v>3</v>
      </c>
      <c r="B10" s="145"/>
      <c r="C10" s="145"/>
      <c r="D10" s="114"/>
      <c r="E10" s="114"/>
      <c r="F10" s="45"/>
      <c r="G10" s="45"/>
      <c r="H10" s="45"/>
      <c r="I10" s="45"/>
      <c r="J10" s="46"/>
      <c r="K10" s="46"/>
      <c r="L10" s="42"/>
      <c r="M10" s="42"/>
      <c r="N10" s="67"/>
      <c r="O10" s="81"/>
      <c r="P10" s="168"/>
      <c r="Q10" s="45"/>
      <c r="R10" s="67"/>
    </row>
    <row r="11" ht="48" customHeight="1" spans="1:18">
      <c r="A11" s="143">
        <v>4</v>
      </c>
      <c r="B11" s="145"/>
      <c r="C11" s="145"/>
      <c r="D11" s="114"/>
      <c r="E11" s="114"/>
      <c r="F11" s="45"/>
      <c r="G11" s="45"/>
      <c r="H11" s="45"/>
      <c r="I11" s="45"/>
      <c r="J11" s="46"/>
      <c r="K11" s="46"/>
      <c r="L11" s="46"/>
      <c r="M11" s="42"/>
      <c r="N11" s="67"/>
      <c r="O11" s="81"/>
      <c r="P11" s="168"/>
      <c r="Q11" s="45"/>
      <c r="R11" s="67"/>
    </row>
    <row r="12" ht="48" customHeight="1" spans="1:18">
      <c r="A12" s="143">
        <v>5</v>
      </c>
      <c r="B12" s="145"/>
      <c r="C12" s="145"/>
      <c r="D12" s="114"/>
      <c r="E12" s="146"/>
      <c r="F12" s="45"/>
      <c r="G12" s="47"/>
      <c r="H12" s="147"/>
      <c r="I12" s="45"/>
      <c r="J12" s="46"/>
      <c r="K12" s="46"/>
      <c r="L12" s="46"/>
      <c r="M12" s="46"/>
      <c r="N12" s="46"/>
      <c r="O12" s="67"/>
      <c r="P12" s="168"/>
      <c r="Q12" s="45"/>
      <c r="R12" s="178"/>
    </row>
    <row r="13" ht="48" customHeight="1" spans="1:18">
      <c r="A13" s="143">
        <v>6</v>
      </c>
      <c r="B13" s="145"/>
      <c r="C13" s="145"/>
      <c r="D13" s="114"/>
      <c r="E13" s="114"/>
      <c r="F13" s="47"/>
      <c r="G13" s="47"/>
      <c r="H13" s="148"/>
      <c r="I13" s="47"/>
      <c r="J13" s="46"/>
      <c r="K13" s="46"/>
      <c r="L13" s="46"/>
      <c r="M13" s="46"/>
      <c r="N13" s="47"/>
      <c r="O13" s="67"/>
      <c r="P13" s="168"/>
      <c r="Q13" s="45"/>
      <c r="R13" s="178"/>
    </row>
    <row r="14" ht="48" customHeight="1" spans="1:18">
      <c r="A14" s="143">
        <v>7</v>
      </c>
      <c r="B14" s="145"/>
      <c r="C14" s="145"/>
      <c r="D14" s="114"/>
      <c r="E14" s="114"/>
      <c r="F14" s="45"/>
      <c r="G14" s="45"/>
      <c r="H14" s="45"/>
      <c r="I14" s="45"/>
      <c r="J14" s="46"/>
      <c r="K14" s="42"/>
      <c r="L14" s="42"/>
      <c r="M14" s="42"/>
      <c r="N14" s="45"/>
      <c r="O14" s="21"/>
      <c r="P14" s="168"/>
      <c r="Q14" s="45"/>
      <c r="R14" s="178"/>
    </row>
    <row r="15" ht="48" customHeight="1" spans="1:18">
      <c r="A15" s="143">
        <v>8</v>
      </c>
      <c r="B15" s="145"/>
      <c r="C15" s="145"/>
      <c r="D15" s="114"/>
      <c r="E15" s="114"/>
      <c r="F15" s="47"/>
      <c r="G15" s="47"/>
      <c r="H15" s="47"/>
      <c r="I15" s="47"/>
      <c r="J15" s="46"/>
      <c r="K15" s="46"/>
      <c r="L15" s="46"/>
      <c r="M15" s="46"/>
      <c r="N15" s="47"/>
      <c r="O15" s="68"/>
      <c r="P15" s="168"/>
      <c r="Q15" s="45"/>
      <c r="R15" s="178"/>
    </row>
    <row r="16" ht="48" customHeight="1" spans="1:18">
      <c r="A16" s="143">
        <v>9</v>
      </c>
      <c r="B16" s="145"/>
      <c r="C16" s="145"/>
      <c r="D16" s="114"/>
      <c r="E16" s="114"/>
      <c r="F16" s="47"/>
      <c r="G16" s="47"/>
      <c r="H16" s="47"/>
      <c r="I16" s="47"/>
      <c r="J16" s="46"/>
      <c r="K16" s="46"/>
      <c r="L16" s="42"/>
      <c r="M16" s="42"/>
      <c r="N16" s="45"/>
      <c r="O16" s="81"/>
      <c r="P16" s="168"/>
      <c r="Q16" s="45"/>
      <c r="R16" s="178"/>
    </row>
    <row r="17" ht="34" customHeight="1" spans="1:18">
      <c r="A17" s="149" t="s">
        <v>37</v>
      </c>
      <c r="B17" s="150"/>
      <c r="C17" s="150"/>
      <c r="D17" s="150"/>
      <c r="E17" s="151"/>
      <c r="F17" s="152"/>
      <c r="G17" s="153"/>
      <c r="H17" s="153"/>
      <c r="I17" s="169"/>
      <c r="J17" s="46">
        <f>SUM(J8:J16)</f>
        <v>100</v>
      </c>
      <c r="K17" s="170"/>
      <c r="L17" s="170"/>
      <c r="M17" s="46">
        <f>SUM(M8:M16)</f>
        <v>1200</v>
      </c>
      <c r="N17" s="47"/>
      <c r="O17" s="68"/>
      <c r="P17" s="171"/>
      <c r="Q17" s="47"/>
      <c r="R17" s="179"/>
    </row>
    <row r="18" s="121" customFormat="1" ht="52.35" spans="1:18">
      <c r="A18" s="154" t="s">
        <v>18</v>
      </c>
      <c r="B18" s="155" t="s">
        <v>38</v>
      </c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80"/>
    </row>
    <row r="19" s="122" customFormat="1" customHeight="1" spans="1:18">
      <c r="A19" s="156" t="s">
        <v>39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J6:N6"/>
    <mergeCell ref="A17:E17"/>
    <mergeCell ref="F17:I17"/>
    <mergeCell ref="B18:R18"/>
    <mergeCell ref="A19:R19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  <mergeCell ref="F6:I7"/>
  </mergeCells>
  <pageMargins left="0.21" right="0.15748031496063" top="0.24" bottom="0.156944444444444" header="0.23" footer="0.156944444444444"/>
  <pageSetup paperSize="9" scale="50" orientation="landscape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7"/>
  <sheetViews>
    <sheetView zoomScale="60" zoomScaleNormal="60" zoomScaleSheetLayoutView="70" workbookViewId="0">
      <pane ySplit="7" topLeftCell="A28" activePane="bottomLeft" state="frozen"/>
      <selection/>
      <selection pane="bottomLeft" activeCell="L33" sqref="L33"/>
    </sheetView>
  </sheetViews>
  <sheetFormatPr defaultColWidth="9" defaultRowHeight="25.95" customHeight="1"/>
  <cols>
    <col min="1" max="1" width="7.33333333333333" style="3" customWidth="1"/>
    <col min="2" max="2" width="9.44444444444444" style="3" customWidth="1"/>
    <col min="3" max="3" width="10.2222222222222" style="3" customWidth="1"/>
    <col min="4" max="4" width="23.3333333333333" style="3" customWidth="1"/>
    <col min="5" max="5" width="45.3333333333333" style="3" customWidth="1"/>
    <col min="6" max="12" width="12.6666666666667" style="3" customWidth="1"/>
    <col min="13" max="13" width="13.8888888888889" style="3" customWidth="1"/>
    <col min="14" max="14" width="12.6666666666667" style="3" customWidth="1"/>
    <col min="15" max="15" width="17.8888888888889" style="3" customWidth="1"/>
    <col min="16" max="16" width="15.3333333333333" style="3" customWidth="1"/>
    <col min="17" max="17" width="14.5555555555556" style="3" customWidth="1"/>
    <col min="18" max="18" width="18.2222222222222" style="3" customWidth="1"/>
    <col min="19" max="16384" width="9" style="3"/>
  </cols>
  <sheetData>
    <row r="1" ht="16.2" customHeight="1"/>
    <row r="2" ht="49.95" customHeight="1" spans="1:18">
      <c r="A2" s="4" t="s">
        <v>76</v>
      </c>
      <c r="B2" s="5"/>
      <c r="C2" s="6" t="s">
        <v>615</v>
      </c>
      <c r="D2" s="7"/>
      <c r="E2" s="7"/>
      <c r="F2" s="7"/>
      <c r="G2" s="7"/>
      <c r="H2" s="7"/>
      <c r="I2" s="7"/>
      <c r="J2" s="7"/>
      <c r="K2" s="7"/>
      <c r="L2" s="36"/>
      <c r="M2" s="29" t="s">
        <v>1</v>
      </c>
      <c r="N2" s="75"/>
      <c r="O2" s="75" t="s">
        <v>2</v>
      </c>
      <c r="P2" s="75"/>
      <c r="Q2" s="75" t="s">
        <v>3</v>
      </c>
      <c r="R2" s="78"/>
    </row>
    <row r="3" ht="52.2" customHeight="1" spans="1:18">
      <c r="A3" s="8"/>
      <c r="B3" s="9"/>
      <c r="C3" s="10"/>
      <c r="D3" s="11"/>
      <c r="E3" s="11"/>
      <c r="F3" s="11"/>
      <c r="G3" s="11"/>
      <c r="H3" s="11"/>
      <c r="I3" s="11"/>
      <c r="J3" s="11"/>
      <c r="K3" s="11"/>
      <c r="L3" s="37"/>
      <c r="M3" s="79"/>
      <c r="N3" s="80"/>
      <c r="O3" s="80"/>
      <c r="P3" s="80"/>
      <c r="Q3" s="17"/>
      <c r="R3" s="17"/>
    </row>
    <row r="4" ht="9.45" customHeight="1" spans="1:18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ht="42" customHeight="1" spans="1:18">
      <c r="A5" s="13" t="s">
        <v>103</v>
      </c>
      <c r="B5" s="14"/>
      <c r="C5" s="14"/>
      <c r="D5" s="14"/>
      <c r="E5" s="14"/>
      <c r="F5" s="15" t="s">
        <v>174</v>
      </c>
      <c r="G5" s="38"/>
      <c r="H5" s="38"/>
      <c r="I5" s="38"/>
      <c r="J5" s="38"/>
      <c r="K5" s="38"/>
      <c r="L5" s="38"/>
      <c r="M5" s="60"/>
      <c r="N5" s="61" t="s">
        <v>616</v>
      </c>
      <c r="O5" s="62"/>
      <c r="P5" s="62"/>
      <c r="Q5" s="62"/>
      <c r="R5" s="63"/>
    </row>
    <row r="6" ht="22.95" customHeight="1" spans="1:18">
      <c r="A6" s="16" t="s">
        <v>7</v>
      </c>
      <c r="B6" s="17" t="s">
        <v>8</v>
      </c>
      <c r="C6" s="17" t="s">
        <v>9</v>
      </c>
      <c r="D6" s="17" t="s">
        <v>10</v>
      </c>
      <c r="E6" s="17" t="s">
        <v>11</v>
      </c>
      <c r="F6" s="110" t="s">
        <v>11</v>
      </c>
      <c r="G6" s="111"/>
      <c r="H6" s="111"/>
      <c r="I6" s="115"/>
      <c r="J6" s="17" t="s">
        <v>14</v>
      </c>
      <c r="K6" s="17"/>
      <c r="L6" s="17"/>
      <c r="M6" s="17"/>
      <c r="N6" s="17"/>
      <c r="O6" s="17" t="s">
        <v>15</v>
      </c>
      <c r="P6" s="17" t="s">
        <v>16</v>
      </c>
      <c r="Q6" s="18" t="s">
        <v>17</v>
      </c>
      <c r="R6" s="64" t="s">
        <v>18</v>
      </c>
    </row>
    <row r="7" ht="34.95" customHeight="1" spans="1:18">
      <c r="A7" s="16"/>
      <c r="B7" s="17"/>
      <c r="C7" s="17"/>
      <c r="D7" s="17"/>
      <c r="E7" s="17"/>
      <c r="F7" s="112"/>
      <c r="G7" s="113"/>
      <c r="H7" s="113"/>
      <c r="I7" s="116"/>
      <c r="J7" s="17" t="s">
        <v>176</v>
      </c>
      <c r="K7" s="17" t="s">
        <v>177</v>
      </c>
      <c r="L7" s="17" t="s">
        <v>178</v>
      </c>
      <c r="M7" s="17" t="s">
        <v>24</v>
      </c>
      <c r="N7" s="17" t="s">
        <v>22</v>
      </c>
      <c r="O7" s="17"/>
      <c r="P7" s="17"/>
      <c r="Q7" s="19"/>
      <c r="R7" s="64"/>
    </row>
    <row r="8" ht="58" customHeight="1" spans="1:18">
      <c r="A8" s="20">
        <v>1</v>
      </c>
      <c r="B8" s="74"/>
      <c r="C8" s="22"/>
      <c r="D8" s="118" t="s">
        <v>251</v>
      </c>
      <c r="E8" s="24" t="s">
        <v>617</v>
      </c>
      <c r="F8" s="23"/>
      <c r="G8" s="23"/>
      <c r="H8" s="23"/>
      <c r="I8" s="23"/>
      <c r="J8" s="21">
        <v>300</v>
      </c>
      <c r="K8" s="21" t="s">
        <v>50</v>
      </c>
      <c r="L8" s="42">
        <v>3</v>
      </c>
      <c r="M8" s="42">
        <f t="shared" ref="M8:M36" si="0">J8*L8</f>
        <v>900</v>
      </c>
      <c r="N8" s="23"/>
      <c r="O8" s="21" t="s">
        <v>618</v>
      </c>
      <c r="P8" s="99"/>
      <c r="Q8" s="23"/>
      <c r="R8" s="21" t="s">
        <v>379</v>
      </c>
    </row>
    <row r="9" ht="48" customHeight="1" spans="1:18">
      <c r="A9" s="20">
        <v>2</v>
      </c>
      <c r="B9" s="22"/>
      <c r="C9" s="22"/>
      <c r="D9" s="118" t="s">
        <v>70</v>
      </c>
      <c r="E9" s="24"/>
      <c r="F9" s="23"/>
      <c r="G9" s="23"/>
      <c r="H9" s="23"/>
      <c r="I9" s="23"/>
      <c r="J9" s="42">
        <v>100</v>
      </c>
      <c r="K9" s="21" t="s">
        <v>71</v>
      </c>
      <c r="L9" s="42">
        <v>36</v>
      </c>
      <c r="M9" s="42">
        <f t="shared" si="0"/>
        <v>3600</v>
      </c>
      <c r="N9" s="42"/>
      <c r="O9" s="21" t="s">
        <v>267</v>
      </c>
      <c r="P9" s="99"/>
      <c r="Q9" s="23"/>
      <c r="R9" s="21" t="s">
        <v>379</v>
      </c>
    </row>
    <row r="10" ht="48" customHeight="1" spans="1:18">
      <c r="A10" s="20">
        <v>3</v>
      </c>
      <c r="B10" s="22"/>
      <c r="C10" s="22"/>
      <c r="D10" s="118" t="s">
        <v>266</v>
      </c>
      <c r="E10" s="24" t="s">
        <v>160</v>
      </c>
      <c r="F10" s="23"/>
      <c r="G10" s="23"/>
      <c r="H10" s="23"/>
      <c r="I10" s="23"/>
      <c r="J10" s="42">
        <v>6</v>
      </c>
      <c r="K10" s="21" t="s">
        <v>67</v>
      </c>
      <c r="L10" s="42">
        <v>150</v>
      </c>
      <c r="M10" s="42">
        <f t="shared" si="0"/>
        <v>900</v>
      </c>
      <c r="N10" s="42"/>
      <c r="O10" s="21" t="s">
        <v>207</v>
      </c>
      <c r="P10" s="99"/>
      <c r="Q10" s="23"/>
      <c r="R10" s="21" t="s">
        <v>379</v>
      </c>
    </row>
    <row r="11" ht="48" customHeight="1" spans="1:18">
      <c r="A11" s="20">
        <v>4</v>
      </c>
      <c r="B11" s="22"/>
      <c r="C11" s="22"/>
      <c r="D11" s="118" t="s">
        <v>235</v>
      </c>
      <c r="E11" s="24"/>
      <c r="F11" s="23"/>
      <c r="G11" s="23"/>
      <c r="H11" s="23"/>
      <c r="I11" s="23"/>
      <c r="J11" s="42">
        <v>140</v>
      </c>
      <c r="K11" s="21" t="s">
        <v>236</v>
      </c>
      <c r="L11" s="42">
        <v>12</v>
      </c>
      <c r="M11" s="42">
        <f t="shared" si="0"/>
        <v>1680</v>
      </c>
      <c r="N11" s="42"/>
      <c r="O11" s="21" t="s">
        <v>237</v>
      </c>
      <c r="P11" s="99"/>
      <c r="Q11" s="23"/>
      <c r="R11" s="21" t="s">
        <v>379</v>
      </c>
    </row>
    <row r="12" ht="48" customHeight="1" spans="1:18">
      <c r="A12" s="20">
        <v>5</v>
      </c>
      <c r="B12" s="22"/>
      <c r="C12" s="22"/>
      <c r="D12" s="118" t="s">
        <v>78</v>
      </c>
      <c r="E12" s="24" t="s">
        <v>222</v>
      </c>
      <c r="F12" s="23"/>
      <c r="G12" s="23"/>
      <c r="H12" s="23"/>
      <c r="I12" s="23"/>
      <c r="J12" s="42">
        <v>50</v>
      </c>
      <c r="K12" s="21" t="s">
        <v>50</v>
      </c>
      <c r="L12" s="42">
        <v>0.42</v>
      </c>
      <c r="M12" s="42">
        <f t="shared" si="0"/>
        <v>21</v>
      </c>
      <c r="N12" s="42"/>
      <c r="O12" s="21" t="s">
        <v>223</v>
      </c>
      <c r="P12" s="99"/>
      <c r="Q12" s="23"/>
      <c r="R12" s="21" t="s">
        <v>379</v>
      </c>
    </row>
    <row r="13" ht="141" customHeight="1" spans="1:18">
      <c r="A13" s="20">
        <v>6</v>
      </c>
      <c r="B13" s="22"/>
      <c r="C13" s="22"/>
      <c r="D13" s="118" t="s">
        <v>78</v>
      </c>
      <c r="E13" s="24"/>
      <c r="F13" s="23"/>
      <c r="G13" s="23"/>
      <c r="H13" s="23"/>
      <c r="I13" s="23"/>
      <c r="J13" s="42">
        <v>6</v>
      </c>
      <c r="K13" s="21" t="s">
        <v>288</v>
      </c>
      <c r="L13" s="42">
        <v>7</v>
      </c>
      <c r="M13" s="42">
        <f t="shared" si="0"/>
        <v>42</v>
      </c>
      <c r="N13" s="42"/>
      <c r="O13" s="21" t="s">
        <v>619</v>
      </c>
      <c r="P13" s="99"/>
      <c r="Q13" s="23"/>
      <c r="R13" s="21" t="s">
        <v>379</v>
      </c>
    </row>
    <row r="14" ht="191" customHeight="1" spans="1:18">
      <c r="A14" s="20">
        <v>7</v>
      </c>
      <c r="B14" s="22"/>
      <c r="C14" s="22"/>
      <c r="D14" s="118" t="s">
        <v>620</v>
      </c>
      <c r="E14" s="24"/>
      <c r="F14" s="23"/>
      <c r="G14" s="23"/>
      <c r="H14" s="23"/>
      <c r="I14" s="23"/>
      <c r="J14" s="42">
        <v>1</v>
      </c>
      <c r="K14" s="42" t="s">
        <v>50</v>
      </c>
      <c r="L14" s="42">
        <v>60</v>
      </c>
      <c r="M14" s="42">
        <f t="shared" si="0"/>
        <v>60</v>
      </c>
      <c r="N14" s="42"/>
      <c r="O14" s="21" t="s">
        <v>621</v>
      </c>
      <c r="P14" s="99"/>
      <c r="Q14" s="23"/>
      <c r="R14" s="21" t="s">
        <v>622</v>
      </c>
    </row>
    <row r="15" ht="48" customHeight="1" spans="1:18">
      <c r="A15" s="20">
        <v>8</v>
      </c>
      <c r="B15" s="22"/>
      <c r="C15" s="22"/>
      <c r="D15" s="118" t="s">
        <v>623</v>
      </c>
      <c r="E15" s="24"/>
      <c r="F15" s="23"/>
      <c r="G15" s="23"/>
      <c r="H15" s="23"/>
      <c r="I15" s="23"/>
      <c r="J15" s="42">
        <v>10</v>
      </c>
      <c r="K15" s="42" t="s">
        <v>50</v>
      </c>
      <c r="L15" s="42">
        <v>15</v>
      </c>
      <c r="M15" s="42">
        <f t="shared" si="0"/>
        <v>150</v>
      </c>
      <c r="N15" s="42"/>
      <c r="O15" s="21" t="s">
        <v>501</v>
      </c>
      <c r="P15" s="99"/>
      <c r="Q15" s="23"/>
      <c r="R15" s="21" t="s">
        <v>624</v>
      </c>
    </row>
    <row r="16" ht="48" customHeight="1" spans="1:18">
      <c r="A16" s="20">
        <v>9</v>
      </c>
      <c r="B16" s="22"/>
      <c r="C16" s="22"/>
      <c r="D16" s="118" t="s">
        <v>240</v>
      </c>
      <c r="E16" s="42"/>
      <c r="F16" s="23"/>
      <c r="G16" s="23"/>
      <c r="H16" s="23"/>
      <c r="I16" s="23"/>
      <c r="J16" s="42">
        <v>30</v>
      </c>
      <c r="K16" s="42" t="s">
        <v>71</v>
      </c>
      <c r="L16" s="42">
        <v>5</v>
      </c>
      <c r="M16" s="42">
        <f t="shared" si="0"/>
        <v>150</v>
      </c>
      <c r="N16" s="42"/>
      <c r="O16" s="21" t="s">
        <v>540</v>
      </c>
      <c r="P16" s="99"/>
      <c r="Q16" s="23"/>
      <c r="R16" s="21" t="s">
        <v>625</v>
      </c>
    </row>
    <row r="17" ht="48" customHeight="1" spans="1:18">
      <c r="A17" s="20">
        <v>10</v>
      </c>
      <c r="B17" s="22"/>
      <c r="C17" s="22"/>
      <c r="D17" s="118" t="s">
        <v>626</v>
      </c>
      <c r="E17" s="42"/>
      <c r="F17" s="23"/>
      <c r="G17" s="23"/>
      <c r="H17" s="23"/>
      <c r="I17" s="23"/>
      <c r="J17" s="42">
        <v>5</v>
      </c>
      <c r="K17" s="42" t="s">
        <v>50</v>
      </c>
      <c r="L17" s="42">
        <v>10</v>
      </c>
      <c r="M17" s="42">
        <f t="shared" si="0"/>
        <v>50</v>
      </c>
      <c r="N17" s="42"/>
      <c r="O17" s="21" t="s">
        <v>501</v>
      </c>
      <c r="P17" s="99"/>
      <c r="Q17" s="23"/>
      <c r="R17" s="21" t="s">
        <v>624</v>
      </c>
    </row>
    <row r="18" ht="48" customHeight="1" spans="1:18">
      <c r="A18" s="20">
        <v>11</v>
      </c>
      <c r="B18" s="22"/>
      <c r="C18" s="22"/>
      <c r="D18" s="118" t="s">
        <v>627</v>
      </c>
      <c r="E18" s="42"/>
      <c r="F18" s="23"/>
      <c r="G18" s="23"/>
      <c r="H18" s="23"/>
      <c r="I18" s="23"/>
      <c r="J18" s="42">
        <v>2</v>
      </c>
      <c r="K18" s="42" t="s">
        <v>50</v>
      </c>
      <c r="L18" s="42">
        <v>10</v>
      </c>
      <c r="M18" s="42">
        <f t="shared" si="0"/>
        <v>20</v>
      </c>
      <c r="N18" s="42"/>
      <c r="O18" s="21" t="s">
        <v>501</v>
      </c>
      <c r="P18" s="99"/>
      <c r="Q18" s="23"/>
      <c r="R18" s="21" t="s">
        <v>624</v>
      </c>
    </row>
    <row r="19" ht="48" customHeight="1" spans="1:18">
      <c r="A19" s="20">
        <v>12</v>
      </c>
      <c r="B19" s="22"/>
      <c r="C19" s="22"/>
      <c r="D19" s="118" t="s">
        <v>628</v>
      </c>
      <c r="E19" s="24"/>
      <c r="F19" s="23"/>
      <c r="G19" s="23"/>
      <c r="H19" s="23"/>
      <c r="I19" s="23"/>
      <c r="J19" s="21">
        <v>3</v>
      </c>
      <c r="K19" s="42" t="s">
        <v>50</v>
      </c>
      <c r="L19" s="42">
        <v>5</v>
      </c>
      <c r="M19" s="42">
        <f t="shared" si="0"/>
        <v>15</v>
      </c>
      <c r="N19" s="23"/>
      <c r="O19" s="21" t="s">
        <v>501</v>
      </c>
      <c r="P19" s="99"/>
      <c r="Q19" s="23"/>
      <c r="R19" s="21" t="s">
        <v>629</v>
      </c>
    </row>
    <row r="20" ht="48" customHeight="1" spans="1:18">
      <c r="A20" s="20">
        <v>13</v>
      </c>
      <c r="B20" s="22"/>
      <c r="C20" s="22"/>
      <c r="D20" s="118" t="s">
        <v>630</v>
      </c>
      <c r="E20" s="24"/>
      <c r="F20" s="23"/>
      <c r="G20" s="23"/>
      <c r="H20" s="23"/>
      <c r="I20" s="23"/>
      <c r="J20" s="21">
        <v>1</v>
      </c>
      <c r="K20" s="42" t="s">
        <v>211</v>
      </c>
      <c r="L20" s="42">
        <v>300</v>
      </c>
      <c r="M20" s="42">
        <f t="shared" si="0"/>
        <v>300</v>
      </c>
      <c r="N20" s="23"/>
      <c r="O20" s="21" t="s">
        <v>501</v>
      </c>
      <c r="P20" s="99"/>
      <c r="Q20" s="23"/>
      <c r="R20" s="21" t="s">
        <v>624</v>
      </c>
    </row>
    <row r="21" ht="48" customHeight="1" spans="1:18">
      <c r="A21" s="20">
        <v>14</v>
      </c>
      <c r="B21" s="22"/>
      <c r="C21" s="22"/>
      <c r="D21" s="118" t="s">
        <v>565</v>
      </c>
      <c r="E21" s="24"/>
      <c r="F21" s="23"/>
      <c r="G21" s="23"/>
      <c r="H21" s="23"/>
      <c r="I21" s="23"/>
      <c r="J21" s="21">
        <v>2</v>
      </c>
      <c r="K21" s="21" t="s">
        <v>211</v>
      </c>
      <c r="L21" s="42">
        <v>25</v>
      </c>
      <c r="M21" s="21">
        <f t="shared" si="0"/>
        <v>50</v>
      </c>
      <c r="N21" s="23"/>
      <c r="O21" s="21" t="s">
        <v>501</v>
      </c>
      <c r="P21" s="99"/>
      <c r="Q21" s="23"/>
      <c r="R21" s="21" t="s">
        <v>631</v>
      </c>
    </row>
    <row r="22" ht="48" customHeight="1" spans="1:18">
      <c r="A22" s="20">
        <v>15</v>
      </c>
      <c r="B22" s="22"/>
      <c r="C22" s="22"/>
      <c r="D22" s="118" t="s">
        <v>632</v>
      </c>
      <c r="E22" s="24" t="s">
        <v>633</v>
      </c>
      <c r="F22" s="23"/>
      <c r="G22" s="23"/>
      <c r="H22" s="23"/>
      <c r="I22" s="23"/>
      <c r="J22" s="21">
        <v>20</v>
      </c>
      <c r="K22" s="21" t="s">
        <v>50</v>
      </c>
      <c r="L22" s="42">
        <v>8</v>
      </c>
      <c r="M22" s="21">
        <f t="shared" si="0"/>
        <v>160</v>
      </c>
      <c r="N22" s="23"/>
      <c r="O22" s="21" t="s">
        <v>501</v>
      </c>
      <c r="P22" s="99"/>
      <c r="Q22" s="23"/>
      <c r="R22" s="21" t="s">
        <v>624</v>
      </c>
    </row>
    <row r="23" ht="48" customHeight="1" spans="1:18">
      <c r="A23" s="20">
        <v>16</v>
      </c>
      <c r="B23" s="22"/>
      <c r="C23" s="22"/>
      <c r="D23" s="119" t="s">
        <v>155</v>
      </c>
      <c r="E23" s="24" t="s">
        <v>156</v>
      </c>
      <c r="F23" s="23"/>
      <c r="G23" s="23"/>
      <c r="H23" s="24"/>
      <c r="I23" s="23"/>
      <c r="J23" s="21">
        <v>2</v>
      </c>
      <c r="K23" s="21" t="s">
        <v>50</v>
      </c>
      <c r="L23" s="21">
        <v>60</v>
      </c>
      <c r="M23" s="21">
        <f t="shared" si="0"/>
        <v>120</v>
      </c>
      <c r="N23" s="23"/>
      <c r="O23" s="21" t="s">
        <v>501</v>
      </c>
      <c r="P23" s="99"/>
      <c r="Q23" s="23"/>
      <c r="R23" s="21" t="s">
        <v>634</v>
      </c>
    </row>
    <row r="24" ht="48" customHeight="1" spans="1:18">
      <c r="A24" s="20">
        <v>17</v>
      </c>
      <c r="B24" s="22"/>
      <c r="C24" s="22"/>
      <c r="D24" s="118" t="s">
        <v>190</v>
      </c>
      <c r="E24" s="24"/>
      <c r="F24" s="23"/>
      <c r="G24" s="23"/>
      <c r="H24" s="23"/>
      <c r="I24" s="23"/>
      <c r="J24" s="21">
        <v>6</v>
      </c>
      <c r="K24" s="42" t="s">
        <v>215</v>
      </c>
      <c r="L24" s="42">
        <v>11</v>
      </c>
      <c r="M24" s="21">
        <f t="shared" si="0"/>
        <v>66</v>
      </c>
      <c r="N24" s="42"/>
      <c r="O24" s="21" t="s">
        <v>609</v>
      </c>
      <c r="P24" s="99"/>
      <c r="Q24" s="23"/>
      <c r="R24" s="21" t="s">
        <v>635</v>
      </c>
    </row>
    <row r="25" ht="48" customHeight="1" spans="1:18">
      <c r="A25" s="20">
        <v>18</v>
      </c>
      <c r="B25" s="22"/>
      <c r="C25" s="22"/>
      <c r="D25" s="118" t="s">
        <v>636</v>
      </c>
      <c r="E25" s="24"/>
      <c r="F25" s="23"/>
      <c r="G25" s="23"/>
      <c r="H25" s="23"/>
      <c r="I25" s="23"/>
      <c r="J25" s="21">
        <v>12</v>
      </c>
      <c r="K25" s="42" t="s">
        <v>215</v>
      </c>
      <c r="L25" s="42">
        <v>11</v>
      </c>
      <c r="M25" s="21">
        <f t="shared" si="0"/>
        <v>132</v>
      </c>
      <c r="N25" s="42"/>
      <c r="O25" s="21" t="s">
        <v>637</v>
      </c>
      <c r="P25" s="99"/>
      <c r="Q25" s="23"/>
      <c r="R25" s="21" t="s">
        <v>638</v>
      </c>
    </row>
    <row r="26" ht="48" customHeight="1" spans="1:18">
      <c r="A26" s="20">
        <v>19</v>
      </c>
      <c r="B26" s="22"/>
      <c r="C26" s="22"/>
      <c r="D26" s="118" t="s">
        <v>538</v>
      </c>
      <c r="E26" s="24" t="s">
        <v>539</v>
      </c>
      <c r="F26" s="23"/>
      <c r="G26" s="23"/>
      <c r="H26" s="23"/>
      <c r="I26" s="23"/>
      <c r="J26" s="42">
        <v>16</v>
      </c>
      <c r="K26" s="21" t="s">
        <v>71</v>
      </c>
      <c r="L26" s="42">
        <v>50</v>
      </c>
      <c r="M26" s="21">
        <f t="shared" si="0"/>
        <v>800</v>
      </c>
      <c r="N26" s="42"/>
      <c r="O26" s="21" t="s">
        <v>540</v>
      </c>
      <c r="P26" s="99"/>
      <c r="Q26" s="23"/>
      <c r="R26" s="21" t="s">
        <v>639</v>
      </c>
    </row>
    <row r="27" ht="48" customHeight="1" spans="1:18">
      <c r="A27" s="20">
        <v>20</v>
      </c>
      <c r="B27" s="22"/>
      <c r="C27" s="22"/>
      <c r="D27" s="118" t="s">
        <v>640</v>
      </c>
      <c r="E27" s="24"/>
      <c r="F27" s="23"/>
      <c r="G27" s="23"/>
      <c r="H27" s="23"/>
      <c r="I27" s="23"/>
      <c r="J27" s="21">
        <v>2</v>
      </c>
      <c r="K27" s="21" t="s">
        <v>195</v>
      </c>
      <c r="L27" s="42">
        <v>200</v>
      </c>
      <c r="M27" s="21">
        <f t="shared" si="0"/>
        <v>400</v>
      </c>
      <c r="N27" s="21"/>
      <c r="O27" s="21"/>
      <c r="P27" s="99"/>
      <c r="Q27" s="23"/>
      <c r="R27" s="21" t="s">
        <v>641</v>
      </c>
    </row>
    <row r="28" ht="137" customHeight="1" spans="1:18">
      <c r="A28" s="20">
        <v>21</v>
      </c>
      <c r="B28" s="22"/>
      <c r="C28" s="22"/>
      <c r="D28" s="118" t="s">
        <v>91</v>
      </c>
      <c r="E28" s="24"/>
      <c r="F28" s="23"/>
      <c r="G28" s="23"/>
      <c r="H28" s="24"/>
      <c r="I28" s="23"/>
      <c r="J28" s="21">
        <v>3</v>
      </c>
      <c r="K28" s="21" t="s">
        <v>50</v>
      </c>
      <c r="L28" s="21">
        <v>17</v>
      </c>
      <c r="M28" s="21">
        <f t="shared" si="0"/>
        <v>51</v>
      </c>
      <c r="N28" s="23"/>
      <c r="O28" s="21"/>
      <c r="P28" s="99"/>
      <c r="Q28" s="23"/>
      <c r="R28" s="120" t="s">
        <v>642</v>
      </c>
    </row>
    <row r="29" ht="48" customHeight="1" spans="1:18">
      <c r="A29" s="20">
        <v>22</v>
      </c>
      <c r="B29" s="22"/>
      <c r="C29" s="22"/>
      <c r="D29" s="118" t="s">
        <v>92</v>
      </c>
      <c r="E29" s="24"/>
      <c r="F29" s="23"/>
      <c r="G29" s="23"/>
      <c r="H29" s="23"/>
      <c r="I29" s="23"/>
      <c r="J29" s="21">
        <v>3</v>
      </c>
      <c r="K29" s="42" t="s">
        <v>50</v>
      </c>
      <c r="L29" s="42">
        <v>10</v>
      </c>
      <c r="M29" s="21">
        <f t="shared" si="0"/>
        <v>30</v>
      </c>
      <c r="N29" s="23"/>
      <c r="O29" s="21"/>
      <c r="P29" s="99"/>
      <c r="Q29" s="23"/>
      <c r="R29" s="120" t="s">
        <v>642</v>
      </c>
    </row>
    <row r="30" ht="48" customHeight="1" spans="1:18">
      <c r="A30" s="20">
        <v>23</v>
      </c>
      <c r="B30" s="22"/>
      <c r="C30" s="22"/>
      <c r="D30" s="118" t="s">
        <v>643</v>
      </c>
      <c r="E30" s="24"/>
      <c r="F30" s="23"/>
      <c r="G30" s="23"/>
      <c r="H30" s="23"/>
      <c r="I30" s="23"/>
      <c r="J30" s="21">
        <v>3</v>
      </c>
      <c r="K30" s="42" t="s">
        <v>50</v>
      </c>
      <c r="L30" s="42">
        <v>15</v>
      </c>
      <c r="M30" s="21">
        <f t="shared" si="0"/>
        <v>45</v>
      </c>
      <c r="N30" s="23"/>
      <c r="O30" s="21"/>
      <c r="P30" s="99"/>
      <c r="Q30" s="23"/>
      <c r="R30" s="120" t="s">
        <v>642</v>
      </c>
    </row>
    <row r="31" ht="48" customHeight="1" spans="1:18">
      <c r="A31" s="20">
        <v>24</v>
      </c>
      <c r="B31" s="22"/>
      <c r="C31" s="22"/>
      <c r="D31" s="118" t="s">
        <v>644</v>
      </c>
      <c r="E31" s="24"/>
      <c r="F31" s="23"/>
      <c r="G31" s="23"/>
      <c r="H31" s="23"/>
      <c r="I31" s="23"/>
      <c r="J31" s="21">
        <v>100</v>
      </c>
      <c r="K31" s="42" t="s">
        <v>50</v>
      </c>
      <c r="L31" s="21">
        <v>0.218</v>
      </c>
      <c r="M31" s="21">
        <f t="shared" si="0"/>
        <v>21.8</v>
      </c>
      <c r="N31" s="23"/>
      <c r="O31" s="21"/>
      <c r="P31" s="99"/>
      <c r="Q31" s="23"/>
      <c r="R31" s="120" t="s">
        <v>645</v>
      </c>
    </row>
    <row r="32" ht="48" customHeight="1" spans="1:18">
      <c r="A32" s="20">
        <v>26</v>
      </c>
      <c r="B32" s="22"/>
      <c r="C32" s="22"/>
      <c r="D32" s="118" t="s">
        <v>646</v>
      </c>
      <c r="E32" s="24"/>
      <c r="F32" s="23"/>
      <c r="G32" s="23"/>
      <c r="H32" s="23"/>
      <c r="I32" s="23"/>
      <c r="J32" s="21">
        <v>100</v>
      </c>
      <c r="K32" s="42" t="s">
        <v>50</v>
      </c>
      <c r="L32" s="21">
        <v>2.5</v>
      </c>
      <c r="M32" s="21">
        <f t="shared" si="0"/>
        <v>250</v>
      </c>
      <c r="N32" s="23"/>
      <c r="O32" s="21"/>
      <c r="P32" s="99"/>
      <c r="Q32" s="23"/>
      <c r="R32" s="117" t="s">
        <v>647</v>
      </c>
    </row>
    <row r="33" ht="48" customHeight="1" spans="1:18">
      <c r="A33" s="20">
        <v>28</v>
      </c>
      <c r="B33" s="22"/>
      <c r="C33" s="22"/>
      <c r="D33" s="118" t="s">
        <v>648</v>
      </c>
      <c r="E33" s="24" t="s">
        <v>649</v>
      </c>
      <c r="F33" s="23"/>
      <c r="G33" s="23"/>
      <c r="H33" s="23"/>
      <c r="I33" s="23"/>
      <c r="J33" s="21">
        <v>1</v>
      </c>
      <c r="K33" s="42" t="s">
        <v>195</v>
      </c>
      <c r="L33" s="42">
        <v>70</v>
      </c>
      <c r="M33" s="21">
        <f t="shared" si="0"/>
        <v>70</v>
      </c>
      <c r="N33" s="23"/>
      <c r="O33" s="21"/>
      <c r="P33" s="99"/>
      <c r="Q33" s="23"/>
      <c r="R33" s="117" t="s">
        <v>650</v>
      </c>
    </row>
    <row r="34" ht="48" customHeight="1" spans="1:18">
      <c r="A34" s="20">
        <v>29</v>
      </c>
      <c r="B34" s="22"/>
      <c r="C34" s="22"/>
      <c r="D34" s="118" t="s">
        <v>213</v>
      </c>
      <c r="E34" s="24"/>
      <c r="F34" s="23"/>
      <c r="G34" s="23"/>
      <c r="H34" s="23"/>
      <c r="I34" s="23"/>
      <c r="J34" s="21">
        <v>2</v>
      </c>
      <c r="K34" s="42" t="s">
        <v>67</v>
      </c>
      <c r="L34" s="42">
        <v>45</v>
      </c>
      <c r="M34" s="21">
        <f t="shared" si="0"/>
        <v>90</v>
      </c>
      <c r="N34" s="23"/>
      <c r="O34" s="21"/>
      <c r="P34" s="99"/>
      <c r="Q34" s="23"/>
      <c r="R34" s="117" t="s">
        <v>651</v>
      </c>
    </row>
    <row r="35" ht="34" customHeight="1" spans="1:18">
      <c r="A35" s="30" t="s">
        <v>37</v>
      </c>
      <c r="B35" s="31"/>
      <c r="C35" s="31"/>
      <c r="D35" s="31"/>
      <c r="E35" s="104"/>
      <c r="F35" s="32"/>
      <c r="G35" s="50"/>
      <c r="H35" s="50"/>
      <c r="I35" s="51"/>
      <c r="J35" s="21">
        <f>SUM(J8:J34)</f>
        <v>926</v>
      </c>
      <c r="K35" s="52"/>
      <c r="L35" s="52"/>
      <c r="M35" s="21">
        <f>SUM(M8:M34)</f>
        <v>10173.8</v>
      </c>
      <c r="N35" s="23"/>
      <c r="O35" s="21"/>
      <c r="P35" s="65"/>
      <c r="Q35" s="23"/>
      <c r="R35" s="42"/>
    </row>
    <row r="36" s="1" customFormat="1" ht="52.35" spans="1:18">
      <c r="A36" s="33" t="s">
        <v>18</v>
      </c>
      <c r="B36" s="34" t="s">
        <v>38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69"/>
    </row>
    <row r="37" s="2" customFormat="1" customHeight="1" spans="1:18">
      <c r="A37" s="35" t="s">
        <v>39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J6:N6"/>
    <mergeCell ref="A35:E35"/>
    <mergeCell ref="F35:I35"/>
    <mergeCell ref="B36:R36"/>
    <mergeCell ref="A37:R37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  <mergeCell ref="F6:I7"/>
  </mergeCells>
  <pageMargins left="0.21" right="0.15748031496063" top="0.24" bottom="0.156944444444444" header="0.23" footer="0.156944444444444"/>
  <pageSetup paperSize="9" scale="50" orientation="landscape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zoomScale="60" zoomScaleNormal="60" zoomScaleSheetLayoutView="70" workbookViewId="0">
      <pane ySplit="7" topLeftCell="A8" activePane="bottomLeft" state="frozen"/>
      <selection/>
      <selection pane="bottomLeft" activeCell="G15" sqref="G15"/>
    </sheetView>
  </sheetViews>
  <sheetFormatPr defaultColWidth="9" defaultRowHeight="25.95" customHeight="1"/>
  <cols>
    <col min="1" max="1" width="7.33333333333333" style="3" customWidth="1"/>
    <col min="2" max="2" width="9.44444444444444" style="3" customWidth="1"/>
    <col min="3" max="3" width="10.2222222222222" style="3" customWidth="1"/>
    <col min="4" max="4" width="23.3333333333333" style="3" customWidth="1"/>
    <col min="5" max="5" width="45.3333333333333" style="3" customWidth="1"/>
    <col min="6" max="12" width="12.6666666666667" style="3" customWidth="1"/>
    <col min="13" max="13" width="13.8888888888889" style="3" customWidth="1"/>
    <col min="14" max="14" width="12.6666666666667" style="3" customWidth="1"/>
    <col min="15" max="15" width="17.8888888888889" style="3" customWidth="1"/>
    <col min="16" max="16" width="15.3333333333333" style="3" customWidth="1"/>
    <col min="17" max="17" width="14.5555555555556" style="3" customWidth="1"/>
    <col min="18" max="18" width="18.2222222222222" style="3" customWidth="1"/>
    <col min="19" max="16384" width="9" style="3"/>
  </cols>
  <sheetData>
    <row r="1" ht="16.2" customHeight="1"/>
    <row r="2" ht="49.95" customHeight="1" spans="1:18">
      <c r="A2" s="4" t="s">
        <v>76</v>
      </c>
      <c r="B2" s="5"/>
      <c r="C2" s="6" t="s">
        <v>652</v>
      </c>
      <c r="D2" s="7"/>
      <c r="E2" s="7"/>
      <c r="F2" s="7"/>
      <c r="G2" s="7"/>
      <c r="H2" s="7"/>
      <c r="I2" s="7"/>
      <c r="J2" s="7"/>
      <c r="K2" s="7"/>
      <c r="L2" s="36"/>
      <c r="M2" s="29" t="s">
        <v>1</v>
      </c>
      <c r="N2" s="75"/>
      <c r="O2" s="75" t="s">
        <v>2</v>
      </c>
      <c r="P2" s="75"/>
      <c r="Q2" s="75" t="s">
        <v>3</v>
      </c>
      <c r="R2" s="78"/>
    </row>
    <row r="3" ht="52.2" customHeight="1" spans="1:18">
      <c r="A3" s="8"/>
      <c r="B3" s="9"/>
      <c r="C3" s="10"/>
      <c r="D3" s="11"/>
      <c r="E3" s="11"/>
      <c r="F3" s="11"/>
      <c r="G3" s="11"/>
      <c r="H3" s="11"/>
      <c r="I3" s="11"/>
      <c r="J3" s="11"/>
      <c r="K3" s="11"/>
      <c r="L3" s="37"/>
      <c r="M3" s="79"/>
      <c r="N3" s="80"/>
      <c r="O3" s="80"/>
      <c r="P3" s="80"/>
      <c r="Q3" s="17"/>
      <c r="R3" s="17"/>
    </row>
    <row r="4" ht="9.45" customHeight="1" spans="1:18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ht="42" customHeight="1" spans="1:18">
      <c r="A5" s="13" t="s">
        <v>103</v>
      </c>
      <c r="B5" s="14"/>
      <c r="C5" s="14"/>
      <c r="D5" s="14"/>
      <c r="E5" s="14"/>
      <c r="F5" s="15" t="s">
        <v>174</v>
      </c>
      <c r="G5" s="38"/>
      <c r="H5" s="38"/>
      <c r="I5" s="38"/>
      <c r="J5" s="38"/>
      <c r="K5" s="38"/>
      <c r="L5" s="38"/>
      <c r="M5" s="60"/>
      <c r="N5" s="61" t="s">
        <v>653</v>
      </c>
      <c r="O5" s="62"/>
      <c r="P5" s="62"/>
      <c r="Q5" s="62"/>
      <c r="R5" s="63"/>
    </row>
    <row r="6" ht="22.95" customHeight="1" spans="1:18">
      <c r="A6" s="16" t="s">
        <v>7</v>
      </c>
      <c r="B6" s="17" t="s">
        <v>8</v>
      </c>
      <c r="C6" s="17" t="s">
        <v>9</v>
      </c>
      <c r="D6" s="17" t="s">
        <v>10</v>
      </c>
      <c r="E6" s="17" t="s">
        <v>11</v>
      </c>
      <c r="F6" s="110" t="s">
        <v>11</v>
      </c>
      <c r="G6" s="111"/>
      <c r="H6" s="111"/>
      <c r="I6" s="115"/>
      <c r="J6" s="17" t="s">
        <v>14</v>
      </c>
      <c r="K6" s="17"/>
      <c r="L6" s="17"/>
      <c r="M6" s="17"/>
      <c r="N6" s="17"/>
      <c r="O6" s="17" t="s">
        <v>15</v>
      </c>
      <c r="P6" s="17" t="s">
        <v>16</v>
      </c>
      <c r="Q6" s="18" t="s">
        <v>17</v>
      </c>
      <c r="R6" s="64" t="s">
        <v>18</v>
      </c>
    </row>
    <row r="7" ht="34.95" customHeight="1" spans="1:18">
      <c r="A7" s="16"/>
      <c r="B7" s="17"/>
      <c r="C7" s="17"/>
      <c r="D7" s="17"/>
      <c r="E7" s="17"/>
      <c r="F7" s="112"/>
      <c r="G7" s="113"/>
      <c r="H7" s="113"/>
      <c r="I7" s="116"/>
      <c r="J7" s="17" t="s">
        <v>176</v>
      </c>
      <c r="K7" s="17" t="s">
        <v>177</v>
      </c>
      <c r="L7" s="17" t="s">
        <v>178</v>
      </c>
      <c r="M7" s="17" t="s">
        <v>24</v>
      </c>
      <c r="N7" s="17" t="s">
        <v>22</v>
      </c>
      <c r="O7" s="17"/>
      <c r="P7" s="17"/>
      <c r="Q7" s="19"/>
      <c r="R7" s="64"/>
    </row>
    <row r="8" ht="58" customHeight="1" spans="1:18">
      <c r="A8" s="20">
        <v>1</v>
      </c>
      <c r="B8" s="74"/>
      <c r="C8" s="22"/>
      <c r="D8" s="24" t="s">
        <v>474</v>
      </c>
      <c r="E8" s="24" t="s">
        <v>475</v>
      </c>
      <c r="F8" s="23"/>
      <c r="G8" s="23"/>
      <c r="H8" s="23"/>
      <c r="I8" s="23"/>
      <c r="J8" s="21">
        <v>4</v>
      </c>
      <c r="K8" s="21" t="s">
        <v>416</v>
      </c>
      <c r="L8" s="42">
        <v>34</v>
      </c>
      <c r="M8" s="42">
        <f t="shared" ref="M8:M14" si="0">J8*L8</f>
        <v>136</v>
      </c>
      <c r="N8" s="23"/>
      <c r="O8" s="21" t="s">
        <v>654</v>
      </c>
      <c r="P8" s="99"/>
      <c r="Q8" s="23"/>
      <c r="R8" s="21" t="s">
        <v>655</v>
      </c>
    </row>
    <row r="9" ht="48" customHeight="1" spans="1:18">
      <c r="A9" s="20">
        <v>2</v>
      </c>
      <c r="B9" s="22"/>
      <c r="C9" s="22"/>
      <c r="D9" s="24" t="s">
        <v>656</v>
      </c>
      <c r="E9" s="24" t="s">
        <v>657</v>
      </c>
      <c r="F9" s="23"/>
      <c r="G9" s="23"/>
      <c r="H9" s="23"/>
      <c r="I9" s="23"/>
      <c r="J9" s="42">
        <v>2</v>
      </c>
      <c r="K9" s="21" t="s">
        <v>50</v>
      </c>
      <c r="L9" s="42">
        <v>7</v>
      </c>
      <c r="M9" s="42">
        <f t="shared" si="0"/>
        <v>14</v>
      </c>
      <c r="N9" s="42"/>
      <c r="O9" s="21" t="s">
        <v>658</v>
      </c>
      <c r="P9" s="99"/>
      <c r="Q9" s="23"/>
      <c r="R9" s="21" t="s">
        <v>655</v>
      </c>
    </row>
    <row r="10" ht="48" customHeight="1" spans="1:18">
      <c r="A10" s="20">
        <v>3</v>
      </c>
      <c r="B10" s="22"/>
      <c r="C10" s="22"/>
      <c r="D10" s="24" t="s">
        <v>659</v>
      </c>
      <c r="E10" s="24" t="s">
        <v>660</v>
      </c>
      <c r="F10" s="23"/>
      <c r="G10" s="23"/>
      <c r="H10" s="23"/>
      <c r="I10" s="23"/>
      <c r="J10" s="42">
        <v>10</v>
      </c>
      <c r="K10" s="21" t="s">
        <v>67</v>
      </c>
      <c r="L10" s="42">
        <v>18</v>
      </c>
      <c r="M10" s="42">
        <f t="shared" si="0"/>
        <v>180</v>
      </c>
      <c r="N10" s="42"/>
      <c r="O10" s="21" t="s">
        <v>501</v>
      </c>
      <c r="P10" s="99"/>
      <c r="Q10" s="23"/>
      <c r="R10" s="21" t="s">
        <v>655</v>
      </c>
    </row>
    <row r="11" ht="48" customHeight="1" spans="1:18">
      <c r="A11" s="20">
        <v>4</v>
      </c>
      <c r="B11" s="22"/>
      <c r="C11" s="22"/>
      <c r="D11" s="24" t="s">
        <v>359</v>
      </c>
      <c r="E11" s="24" t="s">
        <v>360</v>
      </c>
      <c r="F11" s="23"/>
      <c r="G11" s="23"/>
      <c r="H11" s="23"/>
      <c r="I11" s="23"/>
      <c r="J11" s="21">
        <v>1</v>
      </c>
      <c r="K11" s="42" t="s">
        <v>361</v>
      </c>
      <c r="L11" s="21">
        <v>2000</v>
      </c>
      <c r="M11" s="42">
        <f t="shared" si="0"/>
        <v>2000</v>
      </c>
      <c r="N11" s="23"/>
      <c r="O11" s="21" t="s">
        <v>661</v>
      </c>
      <c r="P11" s="99"/>
      <c r="Q11" s="23"/>
      <c r="R11" s="21" t="s">
        <v>655</v>
      </c>
    </row>
    <row r="12" ht="48" customHeight="1" spans="1:18">
      <c r="A12" s="20">
        <v>5</v>
      </c>
      <c r="B12" s="22"/>
      <c r="C12" s="22"/>
      <c r="D12" s="24" t="s">
        <v>155</v>
      </c>
      <c r="E12" s="24" t="s">
        <v>156</v>
      </c>
      <c r="F12" s="23"/>
      <c r="G12" s="23"/>
      <c r="H12" s="23"/>
      <c r="I12" s="23"/>
      <c r="J12" s="21">
        <v>2</v>
      </c>
      <c r="K12" s="42" t="s">
        <v>50</v>
      </c>
      <c r="L12" s="42">
        <v>60</v>
      </c>
      <c r="M12" s="42">
        <f t="shared" si="0"/>
        <v>120</v>
      </c>
      <c r="N12" s="23"/>
      <c r="O12" s="21" t="s">
        <v>661</v>
      </c>
      <c r="P12" s="99"/>
      <c r="Q12" s="23"/>
      <c r="R12" s="21" t="s">
        <v>655</v>
      </c>
    </row>
    <row r="13" ht="68" customHeight="1" spans="1:18">
      <c r="A13" s="20">
        <v>6</v>
      </c>
      <c r="B13" s="22"/>
      <c r="C13" s="22"/>
      <c r="D13" s="24" t="s">
        <v>364</v>
      </c>
      <c r="E13" s="24"/>
      <c r="F13" s="23"/>
      <c r="G13" s="23"/>
      <c r="H13" s="23"/>
      <c r="I13" s="23"/>
      <c r="J13" s="46">
        <v>2</v>
      </c>
      <c r="K13" s="46" t="s">
        <v>50</v>
      </c>
      <c r="L13" s="46">
        <v>350</v>
      </c>
      <c r="M13" s="46">
        <f t="shared" si="0"/>
        <v>700</v>
      </c>
      <c r="N13" s="23"/>
      <c r="O13" s="21" t="s">
        <v>662</v>
      </c>
      <c r="P13" s="99"/>
      <c r="Q13" s="23"/>
      <c r="R13" s="21" t="s">
        <v>655</v>
      </c>
    </row>
    <row r="14" ht="48" customHeight="1" spans="1:18">
      <c r="A14" s="20">
        <v>7</v>
      </c>
      <c r="B14" s="22"/>
      <c r="C14" s="22"/>
      <c r="D14" s="24" t="s">
        <v>548</v>
      </c>
      <c r="E14" s="114"/>
      <c r="F14" s="45"/>
      <c r="G14" s="45"/>
      <c r="H14" s="45"/>
      <c r="I14" s="45"/>
      <c r="J14" s="46">
        <v>5</v>
      </c>
      <c r="K14" s="46" t="s">
        <v>50</v>
      </c>
      <c r="L14" s="42">
        <v>20</v>
      </c>
      <c r="M14" s="42">
        <f t="shared" si="0"/>
        <v>100</v>
      </c>
      <c r="N14" s="67"/>
      <c r="O14" s="21" t="s">
        <v>549</v>
      </c>
      <c r="P14" s="99"/>
      <c r="Q14" s="23"/>
      <c r="R14" s="21" t="s">
        <v>655</v>
      </c>
    </row>
    <row r="15" ht="48" customHeight="1" spans="1:18">
      <c r="A15" s="20">
        <v>8</v>
      </c>
      <c r="B15" s="22"/>
      <c r="C15" s="22"/>
      <c r="D15" s="24"/>
      <c r="E15" s="24"/>
      <c r="F15" s="23"/>
      <c r="G15" s="23"/>
      <c r="H15" s="23"/>
      <c r="I15" s="23"/>
      <c r="J15" s="21"/>
      <c r="K15" s="42"/>
      <c r="L15" s="42"/>
      <c r="M15" s="21"/>
      <c r="N15" s="23"/>
      <c r="O15" s="21"/>
      <c r="P15" s="99"/>
      <c r="Q15" s="23"/>
      <c r="R15" s="117"/>
    </row>
    <row r="16" ht="48" customHeight="1" spans="1:18">
      <c r="A16" s="20">
        <v>9</v>
      </c>
      <c r="B16" s="22"/>
      <c r="C16" s="22"/>
      <c r="D16" s="24"/>
      <c r="E16" s="24"/>
      <c r="F16" s="23"/>
      <c r="G16" s="23"/>
      <c r="H16" s="23"/>
      <c r="I16" s="23"/>
      <c r="J16" s="21"/>
      <c r="K16" s="42"/>
      <c r="L16" s="42"/>
      <c r="M16" s="21"/>
      <c r="N16" s="23"/>
      <c r="O16" s="21"/>
      <c r="P16" s="99"/>
      <c r="Q16" s="23"/>
      <c r="R16" s="117"/>
    </row>
    <row r="17" ht="34" customHeight="1" spans="1:18">
      <c r="A17" s="30" t="s">
        <v>37</v>
      </c>
      <c r="B17" s="31"/>
      <c r="C17" s="31"/>
      <c r="D17" s="31"/>
      <c r="E17" s="104"/>
      <c r="F17" s="32"/>
      <c r="G17" s="50"/>
      <c r="H17" s="50"/>
      <c r="I17" s="51"/>
      <c r="J17" s="21">
        <f>SUM(J8:J16)</f>
        <v>26</v>
      </c>
      <c r="K17" s="52"/>
      <c r="L17" s="52"/>
      <c r="M17" s="21">
        <f>SUM(M8:M16)</f>
        <v>3250</v>
      </c>
      <c r="N17" s="23"/>
      <c r="O17" s="21"/>
      <c r="P17" s="65"/>
      <c r="Q17" s="23"/>
      <c r="R17" s="42"/>
    </row>
    <row r="18" s="1" customFormat="1" ht="52.35" spans="1:18">
      <c r="A18" s="33" t="s">
        <v>18</v>
      </c>
      <c r="B18" s="34" t="s">
        <v>38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69"/>
    </row>
    <row r="19" s="2" customFormat="1" customHeight="1" spans="1:18">
      <c r="A19" s="35" t="s">
        <v>39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J6:N6"/>
    <mergeCell ref="A17:E17"/>
    <mergeCell ref="F17:I17"/>
    <mergeCell ref="B18:R18"/>
    <mergeCell ref="A19:R19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  <mergeCell ref="F6:I7"/>
  </mergeCells>
  <pageMargins left="0.21" right="0.15748031496063" top="0.24" bottom="0.156944444444444" header="0.23" footer="0.156944444444444"/>
  <pageSetup paperSize="9" scale="5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="50" zoomScaleNormal="50" workbookViewId="0">
      <selection activeCell="D7" sqref="D7"/>
    </sheetView>
  </sheetViews>
  <sheetFormatPr defaultColWidth="9" defaultRowHeight="25.95" customHeight="1"/>
  <cols>
    <col min="1" max="1" width="7.33333333333333" style="123" customWidth="1"/>
    <col min="2" max="3" width="18.6666666666667" style="123" customWidth="1"/>
    <col min="4" max="4" width="23.3333333333333" style="123" customWidth="1"/>
    <col min="5" max="5" width="35" style="123" customWidth="1"/>
    <col min="6" max="10" width="12.6666666666667" style="123" customWidth="1"/>
    <col min="11" max="11" width="22" style="123" customWidth="1"/>
    <col min="12" max="12" width="12.6666666666667" style="123" customWidth="1"/>
    <col min="13" max="13" width="25.6666666666667" style="123" customWidth="1"/>
    <col min="14" max="14" width="22.2222222222222" style="123" customWidth="1"/>
    <col min="15" max="15" width="17.1111111111111" style="123" customWidth="1"/>
    <col min="16" max="16" width="29.1111111111111" style="123" customWidth="1"/>
    <col min="17" max="16384" width="9" style="123"/>
  </cols>
  <sheetData>
    <row r="1" ht="49.95" customHeight="1" spans="1:16">
      <c r="A1" s="124"/>
      <c r="B1" s="217"/>
      <c r="C1" s="218" t="s">
        <v>0</v>
      </c>
      <c r="D1" s="218"/>
      <c r="E1" s="218"/>
      <c r="F1" s="218"/>
      <c r="G1" s="218"/>
      <c r="H1" s="218"/>
      <c r="I1" s="218"/>
      <c r="J1" s="159" t="s">
        <v>1</v>
      </c>
      <c r="K1" s="159"/>
      <c r="L1" s="159"/>
      <c r="M1" s="159" t="s">
        <v>2</v>
      </c>
      <c r="N1" s="159"/>
      <c r="O1" s="159" t="s">
        <v>3</v>
      </c>
      <c r="P1" s="172"/>
    </row>
    <row r="2" ht="49.95" customHeight="1" spans="1:16">
      <c r="A2" s="128"/>
      <c r="B2" s="219"/>
      <c r="C2" s="220"/>
      <c r="D2" s="220"/>
      <c r="E2" s="220"/>
      <c r="F2" s="220"/>
      <c r="G2" s="220"/>
      <c r="H2" s="220"/>
      <c r="I2" s="220"/>
      <c r="J2" s="162"/>
      <c r="K2" s="162"/>
      <c r="L2" s="162"/>
      <c r="M2" s="162"/>
      <c r="N2" s="162"/>
      <c r="O2" s="173"/>
      <c r="P2" s="173"/>
    </row>
    <row r="3" ht="9.45" customHeight="1" spans="1:16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ht="48" customHeight="1" spans="1:16">
      <c r="A4" s="133" t="s">
        <v>4</v>
      </c>
      <c r="B4" s="134"/>
      <c r="C4" s="134"/>
      <c r="D4" s="134"/>
      <c r="E4" s="134"/>
      <c r="F4" s="135" t="s">
        <v>5</v>
      </c>
      <c r="G4" s="136"/>
      <c r="H4" s="136"/>
      <c r="I4" s="136"/>
      <c r="J4" s="136"/>
      <c r="K4" s="163"/>
      <c r="L4" s="164" t="s">
        <v>72</v>
      </c>
      <c r="M4" s="165"/>
      <c r="N4" s="165"/>
      <c r="O4" s="165"/>
      <c r="P4" s="174"/>
    </row>
    <row r="5" ht="22.95" customHeight="1" spans="1:16">
      <c r="A5" s="137" t="s">
        <v>7</v>
      </c>
      <c r="B5" s="138" t="s">
        <v>8</v>
      </c>
      <c r="C5" s="138" t="s">
        <v>9</v>
      </c>
      <c r="D5" s="138" t="s">
        <v>10</v>
      </c>
      <c r="E5" s="138" t="s">
        <v>11</v>
      </c>
      <c r="F5" s="138" t="s">
        <v>12</v>
      </c>
      <c r="G5" s="138"/>
      <c r="H5" s="138" t="s">
        <v>13</v>
      </c>
      <c r="I5" s="138"/>
      <c r="J5" s="138" t="s">
        <v>14</v>
      </c>
      <c r="K5" s="138"/>
      <c r="L5" s="138"/>
      <c r="M5" s="138" t="s">
        <v>15</v>
      </c>
      <c r="N5" s="138" t="s">
        <v>16</v>
      </c>
      <c r="O5" s="175" t="s">
        <v>17</v>
      </c>
      <c r="P5" s="176" t="s">
        <v>18</v>
      </c>
    </row>
    <row r="6" ht="34.95" customHeight="1" spans="1:16">
      <c r="A6" s="137"/>
      <c r="B6" s="138"/>
      <c r="C6" s="138"/>
      <c r="D6" s="138"/>
      <c r="E6" s="138"/>
      <c r="F6" s="138" t="s">
        <v>19</v>
      </c>
      <c r="G6" s="138" t="s">
        <v>20</v>
      </c>
      <c r="H6" s="138" t="s">
        <v>21</v>
      </c>
      <c r="I6" s="138" t="s">
        <v>22</v>
      </c>
      <c r="J6" s="138" t="s">
        <v>23</v>
      </c>
      <c r="K6" s="138" t="s">
        <v>24</v>
      </c>
      <c r="L6" s="138" t="s">
        <v>22</v>
      </c>
      <c r="M6" s="138"/>
      <c r="N6" s="138"/>
      <c r="O6" s="177"/>
      <c r="P6" s="176"/>
    </row>
    <row r="7" ht="54" customHeight="1" spans="1:16">
      <c r="A7" s="143">
        <v>1</v>
      </c>
      <c r="B7" s="144"/>
      <c r="C7" s="145"/>
      <c r="D7" s="148" t="s">
        <v>73</v>
      </c>
      <c r="E7" s="24"/>
      <c r="F7" s="45"/>
      <c r="G7" s="47"/>
      <c r="H7" s="147"/>
      <c r="I7" s="45"/>
      <c r="J7" s="47" t="s">
        <v>74</v>
      </c>
      <c r="K7" s="223">
        <v>6000</v>
      </c>
      <c r="L7" s="47"/>
      <c r="M7" s="148"/>
      <c r="N7" s="213" t="s">
        <v>75</v>
      </c>
      <c r="O7" s="47"/>
      <c r="P7" s="216"/>
    </row>
    <row r="8" ht="54" customHeight="1" spans="1:16">
      <c r="A8" s="143">
        <v>2</v>
      </c>
      <c r="B8" s="144"/>
      <c r="C8" s="145"/>
      <c r="D8" s="148"/>
      <c r="E8" s="24"/>
      <c r="F8" s="45"/>
      <c r="G8" s="45"/>
      <c r="H8" s="147"/>
      <c r="I8" s="45"/>
      <c r="J8" s="47"/>
      <c r="K8" s="223"/>
      <c r="L8" s="47"/>
      <c r="M8" s="148"/>
      <c r="N8" s="213"/>
      <c r="O8" s="47"/>
      <c r="P8" s="216"/>
    </row>
    <row r="9" ht="54" customHeight="1" spans="1:16">
      <c r="A9" s="143">
        <v>3</v>
      </c>
      <c r="B9" s="145"/>
      <c r="C9" s="145"/>
      <c r="D9" s="148"/>
      <c r="E9" s="24"/>
      <c r="F9" s="47"/>
      <c r="G9" s="47"/>
      <c r="H9" s="148"/>
      <c r="I9" s="47"/>
      <c r="J9" s="47"/>
      <c r="K9" s="223"/>
      <c r="L9" s="47"/>
      <c r="M9" s="148"/>
      <c r="N9" s="213"/>
      <c r="O9" s="47"/>
      <c r="P9" s="216"/>
    </row>
    <row r="10" ht="54" customHeight="1" spans="1:16">
      <c r="A10" s="143">
        <v>4</v>
      </c>
      <c r="B10" s="145"/>
      <c r="C10" s="145"/>
      <c r="D10" s="148"/>
      <c r="E10" s="181"/>
      <c r="F10" s="45"/>
      <c r="G10" s="45"/>
      <c r="H10" s="147"/>
      <c r="I10" s="45"/>
      <c r="J10" s="47"/>
      <c r="K10" s="223"/>
      <c r="L10" s="47"/>
      <c r="M10" s="148"/>
      <c r="N10" s="213"/>
      <c r="O10" s="47"/>
      <c r="P10" s="216"/>
    </row>
    <row r="11" ht="54" customHeight="1" spans="1:16">
      <c r="A11" s="143">
        <v>5</v>
      </c>
      <c r="B11" s="145"/>
      <c r="C11" s="145"/>
      <c r="D11" s="47"/>
      <c r="E11" s="181"/>
      <c r="F11" s="45"/>
      <c r="G11" s="45"/>
      <c r="H11" s="147"/>
      <c r="I11" s="45"/>
      <c r="J11" s="47"/>
      <c r="K11" s="223"/>
      <c r="L11" s="47"/>
      <c r="M11" s="148"/>
      <c r="N11" s="213"/>
      <c r="O11" s="47"/>
      <c r="P11" s="216"/>
    </row>
    <row r="12" ht="54" customHeight="1" spans="1:16">
      <c r="A12" s="143">
        <v>6</v>
      </c>
      <c r="B12" s="145"/>
      <c r="C12" s="145"/>
      <c r="D12" s="148"/>
      <c r="E12" s="181"/>
      <c r="F12" s="45"/>
      <c r="G12" s="45"/>
      <c r="H12" s="147"/>
      <c r="I12" s="45"/>
      <c r="J12" s="47"/>
      <c r="K12" s="223"/>
      <c r="L12" s="47"/>
      <c r="M12" s="148"/>
      <c r="N12" s="213"/>
      <c r="O12" s="47"/>
      <c r="P12" s="216"/>
    </row>
    <row r="13" ht="54" customHeight="1" spans="1:16">
      <c r="A13" s="143">
        <v>7</v>
      </c>
      <c r="B13" s="145"/>
      <c r="C13" s="145"/>
      <c r="D13" s="148"/>
      <c r="E13" s="181"/>
      <c r="F13" s="45"/>
      <c r="G13" s="45"/>
      <c r="H13" s="147"/>
      <c r="I13" s="45"/>
      <c r="J13" s="47"/>
      <c r="K13" s="223"/>
      <c r="L13" s="47"/>
      <c r="M13" s="148"/>
      <c r="N13" s="213"/>
      <c r="O13" s="47"/>
      <c r="P13" s="216"/>
    </row>
    <row r="14" ht="54" customHeight="1" spans="1:16">
      <c r="A14" s="143">
        <v>8</v>
      </c>
      <c r="B14" s="145"/>
      <c r="C14" s="145"/>
      <c r="D14" s="148"/>
      <c r="E14" s="181"/>
      <c r="F14" s="45"/>
      <c r="G14" s="45"/>
      <c r="H14" s="147"/>
      <c r="I14" s="45"/>
      <c r="J14" s="47"/>
      <c r="K14" s="223"/>
      <c r="L14" s="47"/>
      <c r="M14" s="148"/>
      <c r="N14" s="213"/>
      <c r="O14" s="47"/>
      <c r="P14" s="216"/>
    </row>
    <row r="15" ht="54" customHeight="1" spans="1:16">
      <c r="A15" s="143">
        <v>9</v>
      </c>
      <c r="B15" s="145"/>
      <c r="C15" s="145"/>
      <c r="D15" s="148"/>
      <c r="E15" s="181"/>
      <c r="F15" s="45"/>
      <c r="G15" s="45"/>
      <c r="H15" s="147"/>
      <c r="I15" s="45"/>
      <c r="J15" s="47"/>
      <c r="K15" s="223"/>
      <c r="L15" s="47"/>
      <c r="M15" s="148"/>
      <c r="N15" s="213"/>
      <c r="O15" s="47"/>
      <c r="P15" s="216"/>
    </row>
    <row r="16" ht="49.95" customHeight="1" spans="1:16">
      <c r="A16" s="143">
        <v>10</v>
      </c>
      <c r="B16" s="221" t="s">
        <v>37</v>
      </c>
      <c r="C16" s="222"/>
      <c r="D16" s="222"/>
      <c r="E16" s="222"/>
      <c r="F16" s="222"/>
      <c r="G16" s="222"/>
      <c r="H16" s="222"/>
      <c r="I16" s="222"/>
      <c r="J16" s="227"/>
      <c r="K16" s="228">
        <f>SUM(K7:K15)</f>
        <v>6000</v>
      </c>
      <c r="L16" s="47"/>
      <c r="M16" s="47"/>
      <c r="N16" s="171"/>
      <c r="O16" s="47"/>
      <c r="P16" s="229"/>
    </row>
    <row r="17" s="121" customFormat="1" ht="52.35" spans="1:16">
      <c r="A17" s="154" t="s">
        <v>18</v>
      </c>
      <c r="B17" s="155" t="s">
        <v>38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80"/>
    </row>
    <row r="18" s="122" customFormat="1" customHeight="1" spans="1:16">
      <c r="A18" s="156" t="s">
        <v>39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5" right="0.75" top="1" bottom="1" header="0.5" footer="0.5"/>
  <pageSetup paperSize="9" scale="44" orientation="landscape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8"/>
  <sheetViews>
    <sheetView zoomScale="60" zoomScaleNormal="60" zoomScaleSheetLayoutView="70" workbookViewId="0">
      <pane ySplit="7" topLeftCell="A8" activePane="bottomLeft" state="frozen"/>
      <selection/>
      <selection pane="bottomLeft" activeCell="N14" sqref="N14"/>
    </sheetView>
  </sheetViews>
  <sheetFormatPr defaultColWidth="9" defaultRowHeight="25.95" customHeight="1"/>
  <cols>
    <col min="1" max="1" width="7.33333333333333" style="3" customWidth="1"/>
    <col min="2" max="2" width="9.44444444444444" style="3" customWidth="1"/>
    <col min="3" max="3" width="10.2222222222222" style="3" customWidth="1"/>
    <col min="4" max="4" width="23.3333333333333" style="3" customWidth="1"/>
    <col min="5" max="5" width="45.3333333333333" style="3" customWidth="1"/>
    <col min="6" max="12" width="12.6666666666667" style="3" customWidth="1"/>
    <col min="13" max="13" width="13.8888888888889" style="3" customWidth="1"/>
    <col min="14" max="14" width="12.6666666666667" style="3" customWidth="1"/>
    <col min="15" max="15" width="17.8888888888889" style="3" customWidth="1"/>
    <col min="16" max="16" width="15.3333333333333" style="3" customWidth="1"/>
    <col min="17" max="17" width="14.5555555555556" style="3" customWidth="1"/>
    <col min="18" max="18" width="18.2222222222222" style="3" customWidth="1"/>
    <col min="19" max="16384" width="9" style="3"/>
  </cols>
  <sheetData>
    <row r="1" ht="16.2" customHeight="1"/>
    <row r="2" ht="49.95" customHeight="1" spans="1:18">
      <c r="A2" s="4" t="s">
        <v>76</v>
      </c>
      <c r="B2" s="5"/>
      <c r="C2" s="6" t="s">
        <v>652</v>
      </c>
      <c r="D2" s="7"/>
      <c r="E2" s="7"/>
      <c r="F2" s="7"/>
      <c r="G2" s="7"/>
      <c r="H2" s="7"/>
      <c r="I2" s="7"/>
      <c r="J2" s="7"/>
      <c r="K2" s="7"/>
      <c r="L2" s="36"/>
      <c r="M2" s="29" t="s">
        <v>1</v>
      </c>
      <c r="N2" s="75"/>
      <c r="O2" s="75" t="s">
        <v>2</v>
      </c>
      <c r="P2" s="75"/>
      <c r="Q2" s="75" t="s">
        <v>3</v>
      </c>
      <c r="R2" s="78"/>
    </row>
    <row r="3" ht="52.2" customHeight="1" spans="1:18">
      <c r="A3" s="8"/>
      <c r="B3" s="9"/>
      <c r="C3" s="10"/>
      <c r="D3" s="11"/>
      <c r="E3" s="11"/>
      <c r="F3" s="11"/>
      <c r="G3" s="11"/>
      <c r="H3" s="11"/>
      <c r="I3" s="11"/>
      <c r="J3" s="11"/>
      <c r="K3" s="11"/>
      <c r="L3" s="37"/>
      <c r="M3" s="79"/>
      <c r="N3" s="80"/>
      <c r="O3" s="80"/>
      <c r="P3" s="80"/>
      <c r="Q3" s="17"/>
      <c r="R3" s="17"/>
    </row>
    <row r="4" ht="9.45" customHeight="1" spans="1:18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ht="42" customHeight="1" spans="1:18">
      <c r="A5" s="13" t="s">
        <v>103</v>
      </c>
      <c r="B5" s="14"/>
      <c r="C5" s="14"/>
      <c r="D5" s="14"/>
      <c r="E5" s="14"/>
      <c r="F5" s="15" t="s">
        <v>174</v>
      </c>
      <c r="G5" s="38"/>
      <c r="H5" s="38"/>
      <c r="I5" s="38"/>
      <c r="J5" s="38"/>
      <c r="K5" s="38"/>
      <c r="L5" s="38"/>
      <c r="M5" s="60"/>
      <c r="N5" s="61" t="s">
        <v>653</v>
      </c>
      <c r="O5" s="62"/>
      <c r="P5" s="62"/>
      <c r="Q5" s="62"/>
      <c r="R5" s="63"/>
    </row>
    <row r="6" ht="22.95" customHeight="1" spans="1:18">
      <c r="A6" s="16" t="s">
        <v>7</v>
      </c>
      <c r="B6" s="17" t="s">
        <v>8</v>
      </c>
      <c r="C6" s="17" t="s">
        <v>9</v>
      </c>
      <c r="D6" s="17" t="s">
        <v>10</v>
      </c>
      <c r="E6" s="17" t="s">
        <v>11</v>
      </c>
      <c r="F6" s="110" t="s">
        <v>11</v>
      </c>
      <c r="G6" s="111"/>
      <c r="H6" s="111"/>
      <c r="I6" s="115"/>
      <c r="J6" s="17" t="s">
        <v>14</v>
      </c>
      <c r="K6" s="17"/>
      <c r="L6" s="17"/>
      <c r="M6" s="17"/>
      <c r="N6" s="17"/>
      <c r="O6" s="17" t="s">
        <v>15</v>
      </c>
      <c r="P6" s="17" t="s">
        <v>16</v>
      </c>
      <c r="Q6" s="18" t="s">
        <v>17</v>
      </c>
      <c r="R6" s="64" t="s">
        <v>18</v>
      </c>
    </row>
    <row r="7" ht="34.95" customHeight="1" spans="1:18">
      <c r="A7" s="16"/>
      <c r="B7" s="17"/>
      <c r="C7" s="17"/>
      <c r="D7" s="17"/>
      <c r="E7" s="17"/>
      <c r="F7" s="112"/>
      <c r="G7" s="113"/>
      <c r="H7" s="113"/>
      <c r="I7" s="116"/>
      <c r="J7" s="17" t="s">
        <v>176</v>
      </c>
      <c r="K7" s="17" t="s">
        <v>177</v>
      </c>
      <c r="L7" s="17" t="s">
        <v>178</v>
      </c>
      <c r="M7" s="17" t="s">
        <v>24</v>
      </c>
      <c r="N7" s="17" t="s">
        <v>22</v>
      </c>
      <c r="O7" s="17"/>
      <c r="P7" s="17"/>
      <c r="Q7" s="19"/>
      <c r="R7" s="64"/>
    </row>
    <row r="8" ht="58" customHeight="1" spans="1:18">
      <c r="A8" s="20">
        <v>1</v>
      </c>
      <c r="B8" s="74"/>
      <c r="C8" s="22"/>
      <c r="D8" s="24" t="s">
        <v>663</v>
      </c>
      <c r="E8" s="24"/>
      <c r="F8" s="23"/>
      <c r="G8" s="23"/>
      <c r="H8" s="23"/>
      <c r="I8" s="23"/>
      <c r="J8" s="70">
        <v>52</v>
      </c>
      <c r="K8" s="21" t="s">
        <v>50</v>
      </c>
      <c r="L8" s="42">
        <v>10</v>
      </c>
      <c r="M8" s="42">
        <f t="shared" ref="M8:M19" si="0">J8*L8</f>
        <v>520</v>
      </c>
      <c r="N8" s="23"/>
      <c r="O8" s="21"/>
      <c r="P8" s="99"/>
      <c r="Q8" s="23"/>
      <c r="R8" s="21" t="s">
        <v>664</v>
      </c>
    </row>
    <row r="9" ht="48" customHeight="1" spans="1:18">
      <c r="A9" s="20">
        <v>2</v>
      </c>
      <c r="B9" s="22"/>
      <c r="C9" s="22"/>
      <c r="D9" s="24" t="s">
        <v>665</v>
      </c>
      <c r="E9" s="24"/>
      <c r="F9" s="23"/>
      <c r="G9" s="23"/>
      <c r="H9" s="23"/>
      <c r="I9" s="23"/>
      <c r="J9" s="106">
        <v>4</v>
      </c>
      <c r="K9" s="21" t="s">
        <v>50</v>
      </c>
      <c r="L9" s="42">
        <v>25</v>
      </c>
      <c r="M9" s="42">
        <f t="shared" si="0"/>
        <v>100</v>
      </c>
      <c r="N9" s="42"/>
      <c r="O9" s="21"/>
      <c r="P9" s="99"/>
      <c r="Q9" s="23"/>
      <c r="R9" s="21" t="s">
        <v>664</v>
      </c>
    </row>
    <row r="10" ht="48" customHeight="1" spans="1:18">
      <c r="A10" s="20">
        <v>3</v>
      </c>
      <c r="B10" s="22"/>
      <c r="C10" s="22"/>
      <c r="D10" s="24" t="s">
        <v>666</v>
      </c>
      <c r="E10" s="24"/>
      <c r="F10" s="23"/>
      <c r="G10" s="23"/>
      <c r="H10" s="23"/>
      <c r="I10" s="23"/>
      <c r="J10" s="106">
        <v>10</v>
      </c>
      <c r="K10" s="21" t="s">
        <v>50</v>
      </c>
      <c r="L10" s="42">
        <v>2</v>
      </c>
      <c r="M10" s="42">
        <f t="shared" si="0"/>
        <v>20</v>
      </c>
      <c r="N10" s="42"/>
      <c r="O10" s="21"/>
      <c r="P10" s="99"/>
      <c r="Q10" s="23"/>
      <c r="R10" s="21" t="s">
        <v>664</v>
      </c>
    </row>
    <row r="11" ht="48" customHeight="1" spans="1:18">
      <c r="A11" s="20">
        <v>4</v>
      </c>
      <c r="B11" s="22"/>
      <c r="C11" s="22"/>
      <c r="D11" s="24" t="s">
        <v>667</v>
      </c>
      <c r="E11" s="24"/>
      <c r="F11" s="23"/>
      <c r="G11" s="23"/>
      <c r="H11" s="23"/>
      <c r="I11" s="23"/>
      <c r="J11" s="106">
        <v>10</v>
      </c>
      <c r="K11" s="21" t="s">
        <v>50</v>
      </c>
      <c r="L11" s="42">
        <v>2</v>
      </c>
      <c r="M11" s="42">
        <f t="shared" si="0"/>
        <v>20</v>
      </c>
      <c r="N11" s="23"/>
      <c r="O11" s="21"/>
      <c r="P11" s="99"/>
      <c r="Q11" s="23"/>
      <c r="R11" s="21" t="s">
        <v>664</v>
      </c>
    </row>
    <row r="12" ht="48" customHeight="1" spans="1:18">
      <c r="A12" s="20">
        <v>5</v>
      </c>
      <c r="B12" s="22"/>
      <c r="C12" s="22"/>
      <c r="D12" s="24" t="s">
        <v>668</v>
      </c>
      <c r="E12" s="24"/>
      <c r="F12" s="23"/>
      <c r="G12" s="23"/>
      <c r="H12" s="23"/>
      <c r="I12" s="23"/>
      <c r="J12" s="70">
        <v>10</v>
      </c>
      <c r="K12" s="42" t="s">
        <v>50</v>
      </c>
      <c r="L12" s="42">
        <v>4</v>
      </c>
      <c r="M12" s="42">
        <f t="shared" si="0"/>
        <v>40</v>
      </c>
      <c r="N12" s="23"/>
      <c r="O12" s="21"/>
      <c r="P12" s="99"/>
      <c r="Q12" s="23"/>
      <c r="R12" s="21" t="s">
        <v>664</v>
      </c>
    </row>
    <row r="13" ht="68" customHeight="1" spans="1:18">
      <c r="A13" s="20">
        <v>6</v>
      </c>
      <c r="B13" s="22"/>
      <c r="C13" s="22"/>
      <c r="D13" s="24" t="s">
        <v>669</v>
      </c>
      <c r="E13" s="24"/>
      <c r="F13" s="23"/>
      <c r="G13" s="23"/>
      <c r="H13" s="23"/>
      <c r="I13" s="23"/>
      <c r="J13" s="70">
        <v>10</v>
      </c>
      <c r="K13" s="46" t="s">
        <v>50</v>
      </c>
      <c r="L13" s="46">
        <v>2</v>
      </c>
      <c r="M13" s="46">
        <f t="shared" si="0"/>
        <v>20</v>
      </c>
      <c r="N13" s="23"/>
      <c r="O13" s="21"/>
      <c r="P13" s="99"/>
      <c r="Q13" s="23"/>
      <c r="R13" s="21" t="s">
        <v>664</v>
      </c>
    </row>
    <row r="14" ht="48" customHeight="1" spans="1:18">
      <c r="A14" s="20">
        <v>7</v>
      </c>
      <c r="B14" s="22"/>
      <c r="C14" s="22"/>
      <c r="D14" s="24" t="s">
        <v>123</v>
      </c>
      <c r="E14" s="114" t="s">
        <v>142</v>
      </c>
      <c r="F14" s="45"/>
      <c r="G14" s="45"/>
      <c r="H14" s="45"/>
      <c r="I14" s="45"/>
      <c r="J14" s="70">
        <v>2</v>
      </c>
      <c r="K14" s="46" t="s">
        <v>50</v>
      </c>
      <c r="L14" s="42">
        <v>1</v>
      </c>
      <c r="M14" s="42">
        <f t="shared" si="0"/>
        <v>2</v>
      </c>
      <c r="N14" s="67"/>
      <c r="O14" s="21"/>
      <c r="P14" s="99"/>
      <c r="Q14" s="23"/>
      <c r="R14" s="21" t="s">
        <v>670</v>
      </c>
    </row>
    <row r="15" ht="48" customHeight="1" spans="1:18">
      <c r="A15" s="20">
        <v>8</v>
      </c>
      <c r="B15" s="22"/>
      <c r="C15" s="22"/>
      <c r="D15" s="24" t="s">
        <v>671</v>
      </c>
      <c r="E15" s="114" t="s">
        <v>142</v>
      </c>
      <c r="F15" s="23"/>
      <c r="G15" s="23"/>
      <c r="H15" s="23"/>
      <c r="I15" s="23"/>
      <c r="J15" s="70">
        <v>4</v>
      </c>
      <c r="K15" s="42" t="s">
        <v>299</v>
      </c>
      <c r="L15" s="42">
        <v>1.5</v>
      </c>
      <c r="M15" s="42">
        <f t="shared" si="0"/>
        <v>6</v>
      </c>
      <c r="N15" s="23"/>
      <c r="O15" s="21"/>
      <c r="P15" s="99"/>
      <c r="Q15" s="23"/>
      <c r="R15" s="21" t="s">
        <v>670</v>
      </c>
    </row>
    <row r="16" ht="48" customHeight="1" spans="1:18">
      <c r="A16" s="20">
        <v>9</v>
      </c>
      <c r="B16" s="22"/>
      <c r="C16" s="22"/>
      <c r="D16" s="24" t="s">
        <v>672</v>
      </c>
      <c r="E16" s="114"/>
      <c r="F16" s="23"/>
      <c r="G16" s="23"/>
      <c r="H16" s="23"/>
      <c r="I16" s="23"/>
      <c r="J16" s="70">
        <v>3</v>
      </c>
      <c r="K16" s="46" t="s">
        <v>50</v>
      </c>
      <c r="L16" s="42">
        <v>5</v>
      </c>
      <c r="M16" s="42">
        <f t="shared" si="0"/>
        <v>15</v>
      </c>
      <c r="N16" s="23"/>
      <c r="O16" s="21"/>
      <c r="P16" s="99"/>
      <c r="Q16" s="23"/>
      <c r="R16" s="21"/>
    </row>
    <row r="17" ht="48" customHeight="1" spans="1:18">
      <c r="A17" s="20">
        <v>10</v>
      </c>
      <c r="B17" s="22"/>
      <c r="C17" s="22"/>
      <c r="D17" s="24" t="s">
        <v>673</v>
      </c>
      <c r="E17" s="114"/>
      <c r="F17" s="23"/>
      <c r="G17" s="23"/>
      <c r="H17" s="23"/>
      <c r="I17" s="23"/>
      <c r="J17" s="70">
        <v>3</v>
      </c>
      <c r="K17" s="46" t="s">
        <v>50</v>
      </c>
      <c r="L17" s="42">
        <v>1</v>
      </c>
      <c r="M17" s="42">
        <f t="shared" si="0"/>
        <v>3</v>
      </c>
      <c r="N17" s="23"/>
      <c r="O17" s="21"/>
      <c r="P17" s="99"/>
      <c r="Q17" s="23"/>
      <c r="R17" s="21"/>
    </row>
    <row r="18" ht="48" customHeight="1" spans="1:18">
      <c r="A18" s="20">
        <v>11</v>
      </c>
      <c r="B18" s="22"/>
      <c r="C18" s="22"/>
      <c r="D18" s="24" t="s">
        <v>123</v>
      </c>
      <c r="E18" s="114" t="s">
        <v>86</v>
      </c>
      <c r="F18" s="23"/>
      <c r="G18" s="23"/>
      <c r="H18" s="23"/>
      <c r="I18" s="23"/>
      <c r="J18" s="70">
        <v>2</v>
      </c>
      <c r="K18" s="46" t="s">
        <v>50</v>
      </c>
      <c r="L18" s="42">
        <v>2.5</v>
      </c>
      <c r="M18" s="42">
        <f t="shared" si="0"/>
        <v>5</v>
      </c>
      <c r="N18" s="23"/>
      <c r="O18" s="21"/>
      <c r="P18" s="99"/>
      <c r="Q18" s="23"/>
      <c r="R18" s="21"/>
    </row>
    <row r="19" ht="48" customHeight="1" spans="1:18">
      <c r="A19" s="20">
        <v>12</v>
      </c>
      <c r="B19" s="22"/>
      <c r="C19" s="22"/>
      <c r="D19" s="24" t="s">
        <v>674</v>
      </c>
      <c r="E19" s="114"/>
      <c r="F19" s="23"/>
      <c r="G19" s="23"/>
      <c r="H19" s="23"/>
      <c r="I19" s="23"/>
      <c r="J19" s="70">
        <v>1</v>
      </c>
      <c r="K19" s="46" t="s">
        <v>50</v>
      </c>
      <c r="L19" s="42">
        <v>8.5</v>
      </c>
      <c r="M19" s="42">
        <f t="shared" si="0"/>
        <v>8.5</v>
      </c>
      <c r="N19" s="23"/>
      <c r="O19" s="21"/>
      <c r="P19" s="99"/>
      <c r="Q19" s="23"/>
      <c r="R19" s="21"/>
    </row>
    <row r="20" ht="48" customHeight="1" spans="1:18">
      <c r="A20" s="20">
        <v>13</v>
      </c>
      <c r="B20" s="22"/>
      <c r="C20" s="22"/>
      <c r="D20" s="24" t="s">
        <v>659</v>
      </c>
      <c r="E20" s="114"/>
      <c r="F20" s="23"/>
      <c r="G20" s="23"/>
      <c r="H20" s="23"/>
      <c r="I20" s="23"/>
      <c r="J20" s="70">
        <v>20</v>
      </c>
      <c r="K20" s="46" t="s">
        <v>50</v>
      </c>
      <c r="L20" s="42">
        <v>25</v>
      </c>
      <c r="M20" s="42">
        <f t="shared" ref="M20:M35" si="1">J20*L20</f>
        <v>500</v>
      </c>
      <c r="N20" s="23"/>
      <c r="O20" s="21"/>
      <c r="P20" s="99"/>
      <c r="Q20" s="23"/>
      <c r="R20" s="21"/>
    </row>
    <row r="21" ht="48" customHeight="1" spans="1:18">
      <c r="A21" s="20">
        <v>14</v>
      </c>
      <c r="B21" s="22"/>
      <c r="C21" s="22"/>
      <c r="D21" s="24" t="s">
        <v>675</v>
      </c>
      <c r="E21" s="114"/>
      <c r="F21" s="23"/>
      <c r="G21" s="23"/>
      <c r="H21" s="23"/>
      <c r="I21" s="23"/>
      <c r="J21" s="70">
        <v>30</v>
      </c>
      <c r="K21" s="46" t="s">
        <v>50</v>
      </c>
      <c r="L21" s="42">
        <v>7.5</v>
      </c>
      <c r="M21" s="42">
        <f t="shared" si="1"/>
        <v>225</v>
      </c>
      <c r="N21" s="23"/>
      <c r="O21" s="21"/>
      <c r="P21" s="99"/>
      <c r="Q21" s="23"/>
      <c r="R21" s="21"/>
    </row>
    <row r="22" ht="48" customHeight="1" spans="1:18">
      <c r="A22" s="20">
        <v>15</v>
      </c>
      <c r="B22" s="22"/>
      <c r="C22" s="22"/>
      <c r="D22" s="24" t="s">
        <v>676</v>
      </c>
      <c r="E22" s="114" t="s">
        <v>677</v>
      </c>
      <c r="F22" s="23"/>
      <c r="G22" s="23"/>
      <c r="H22" s="23"/>
      <c r="I22" s="23"/>
      <c r="J22" s="70">
        <v>30</v>
      </c>
      <c r="K22" s="46" t="s">
        <v>50</v>
      </c>
      <c r="L22" s="42">
        <v>8</v>
      </c>
      <c r="M22" s="42">
        <f t="shared" si="1"/>
        <v>240</v>
      </c>
      <c r="N22" s="23"/>
      <c r="O22" s="21"/>
      <c r="P22" s="99"/>
      <c r="Q22" s="23"/>
      <c r="R22" s="21"/>
    </row>
    <row r="23" ht="48" customHeight="1" spans="1:18">
      <c r="A23" s="20">
        <v>16</v>
      </c>
      <c r="B23" s="22"/>
      <c r="C23" s="22"/>
      <c r="D23" s="24" t="s">
        <v>676</v>
      </c>
      <c r="E23" s="114" t="s">
        <v>678</v>
      </c>
      <c r="F23" s="23"/>
      <c r="G23" s="23"/>
      <c r="H23" s="23"/>
      <c r="I23" s="23"/>
      <c r="J23" s="70">
        <v>30</v>
      </c>
      <c r="K23" s="46" t="s">
        <v>50</v>
      </c>
      <c r="L23" s="42">
        <v>7</v>
      </c>
      <c r="M23" s="42">
        <f t="shared" si="1"/>
        <v>210</v>
      </c>
      <c r="N23" s="23"/>
      <c r="O23" s="21"/>
      <c r="P23" s="99"/>
      <c r="Q23" s="23"/>
      <c r="R23" s="21"/>
    </row>
    <row r="24" ht="48" customHeight="1" spans="1:18">
      <c r="A24" s="20">
        <v>17</v>
      </c>
      <c r="B24" s="22"/>
      <c r="C24" s="22"/>
      <c r="D24" s="24" t="s">
        <v>679</v>
      </c>
      <c r="E24" s="114"/>
      <c r="F24" s="23"/>
      <c r="G24" s="23"/>
      <c r="H24" s="23"/>
      <c r="I24" s="23"/>
      <c r="J24" s="70">
        <v>50</v>
      </c>
      <c r="K24" s="46" t="s">
        <v>50</v>
      </c>
      <c r="L24" s="42">
        <v>7</v>
      </c>
      <c r="M24" s="42">
        <f t="shared" si="1"/>
        <v>350</v>
      </c>
      <c r="N24" s="23"/>
      <c r="O24" s="21"/>
      <c r="P24" s="99"/>
      <c r="Q24" s="23"/>
      <c r="R24" s="21"/>
    </row>
    <row r="25" ht="48" customHeight="1" spans="1:18">
      <c r="A25" s="20">
        <v>18</v>
      </c>
      <c r="B25" s="22"/>
      <c r="C25" s="22"/>
      <c r="D25" s="24" t="s">
        <v>680</v>
      </c>
      <c r="E25" s="114"/>
      <c r="F25" s="23"/>
      <c r="G25" s="23"/>
      <c r="H25" s="23"/>
      <c r="I25" s="23"/>
      <c r="J25" s="70">
        <v>50</v>
      </c>
      <c r="K25" s="46" t="s">
        <v>50</v>
      </c>
      <c r="L25" s="42">
        <v>8</v>
      </c>
      <c r="M25" s="42">
        <f t="shared" si="1"/>
        <v>400</v>
      </c>
      <c r="N25" s="23"/>
      <c r="O25" s="21"/>
      <c r="P25" s="99"/>
      <c r="Q25" s="23"/>
      <c r="R25" s="21"/>
    </row>
    <row r="26" ht="48" customHeight="1" spans="1:18">
      <c r="A26" s="20">
        <v>19</v>
      </c>
      <c r="B26" s="22"/>
      <c r="C26" s="22"/>
      <c r="D26" s="24" t="s">
        <v>681</v>
      </c>
      <c r="E26" s="114"/>
      <c r="F26" s="23"/>
      <c r="G26" s="23"/>
      <c r="H26" s="23"/>
      <c r="I26" s="23"/>
      <c r="J26" s="70">
        <v>50</v>
      </c>
      <c r="K26" s="46" t="s">
        <v>50</v>
      </c>
      <c r="L26" s="42">
        <v>5</v>
      </c>
      <c r="M26" s="42">
        <f t="shared" si="1"/>
        <v>250</v>
      </c>
      <c r="N26" s="23"/>
      <c r="O26" s="21"/>
      <c r="P26" s="99"/>
      <c r="Q26" s="23"/>
      <c r="R26" s="21"/>
    </row>
    <row r="27" ht="48" customHeight="1" spans="1:18">
      <c r="A27" s="20">
        <v>20</v>
      </c>
      <c r="B27" s="22"/>
      <c r="C27" s="22"/>
      <c r="D27" s="24" t="s">
        <v>682</v>
      </c>
      <c r="E27" s="114"/>
      <c r="F27" s="23"/>
      <c r="G27" s="23"/>
      <c r="H27" s="23"/>
      <c r="I27" s="23"/>
      <c r="J27" s="70">
        <v>50</v>
      </c>
      <c r="K27" s="46" t="s">
        <v>50</v>
      </c>
      <c r="L27" s="42">
        <v>3</v>
      </c>
      <c r="M27" s="42">
        <f t="shared" si="1"/>
        <v>150</v>
      </c>
      <c r="N27" s="23"/>
      <c r="O27" s="21"/>
      <c r="P27" s="99"/>
      <c r="Q27" s="23"/>
      <c r="R27" s="21"/>
    </row>
    <row r="28" ht="48" customHeight="1" spans="1:18">
      <c r="A28" s="20">
        <v>21</v>
      </c>
      <c r="B28" s="22"/>
      <c r="C28" s="22"/>
      <c r="D28" s="24" t="s">
        <v>683</v>
      </c>
      <c r="E28" s="114" t="s">
        <v>468</v>
      </c>
      <c r="F28" s="23"/>
      <c r="G28" s="23"/>
      <c r="H28" s="23"/>
      <c r="I28" s="23"/>
      <c r="J28" s="70">
        <v>30</v>
      </c>
      <c r="K28" s="42" t="s">
        <v>299</v>
      </c>
      <c r="L28" s="42">
        <v>40</v>
      </c>
      <c r="M28" s="42">
        <f t="shared" si="1"/>
        <v>1200</v>
      </c>
      <c r="N28" s="23"/>
      <c r="O28" s="21"/>
      <c r="P28" s="99"/>
      <c r="Q28" s="23"/>
      <c r="R28" s="21"/>
    </row>
    <row r="29" ht="48" customHeight="1" spans="1:18">
      <c r="A29" s="20">
        <v>22</v>
      </c>
      <c r="B29" s="22"/>
      <c r="C29" s="22"/>
      <c r="D29" s="24" t="s">
        <v>684</v>
      </c>
      <c r="E29" s="114"/>
      <c r="F29" s="23"/>
      <c r="G29" s="23"/>
      <c r="H29" s="23"/>
      <c r="I29" s="23"/>
      <c r="J29" s="70">
        <v>1</v>
      </c>
      <c r="K29" s="46" t="s">
        <v>50</v>
      </c>
      <c r="L29" s="42">
        <v>9</v>
      </c>
      <c r="M29" s="42">
        <f t="shared" si="1"/>
        <v>9</v>
      </c>
      <c r="N29" s="23"/>
      <c r="O29" s="21"/>
      <c r="P29" s="99"/>
      <c r="Q29" s="23"/>
      <c r="R29" s="21"/>
    </row>
    <row r="30" ht="48" customHeight="1" spans="1:18">
      <c r="A30" s="20">
        <v>23</v>
      </c>
      <c r="B30" s="22"/>
      <c r="C30" s="22"/>
      <c r="D30" s="24" t="s">
        <v>671</v>
      </c>
      <c r="E30" s="114"/>
      <c r="F30" s="23"/>
      <c r="G30" s="23"/>
      <c r="H30" s="23"/>
      <c r="I30" s="23"/>
      <c r="J30" s="70">
        <v>70</v>
      </c>
      <c r="K30" s="42" t="s">
        <v>299</v>
      </c>
      <c r="L30" s="42">
        <v>4</v>
      </c>
      <c r="M30" s="42">
        <f t="shared" si="1"/>
        <v>280</v>
      </c>
      <c r="N30" s="23"/>
      <c r="O30" s="21"/>
      <c r="P30" s="99"/>
      <c r="Q30" s="23"/>
      <c r="R30" s="21"/>
    </row>
    <row r="31" ht="48" customHeight="1" spans="1:18">
      <c r="A31" s="20">
        <v>24</v>
      </c>
      <c r="B31" s="22"/>
      <c r="C31" s="22"/>
      <c r="D31" s="24" t="s">
        <v>228</v>
      </c>
      <c r="E31" s="114" t="s">
        <v>685</v>
      </c>
      <c r="F31" s="23"/>
      <c r="G31" s="23"/>
      <c r="H31" s="23"/>
      <c r="I31" s="23"/>
      <c r="J31" s="70">
        <v>1</v>
      </c>
      <c r="K31" s="46" t="s">
        <v>50</v>
      </c>
      <c r="L31" s="42">
        <v>10</v>
      </c>
      <c r="M31" s="42">
        <f t="shared" si="1"/>
        <v>10</v>
      </c>
      <c r="N31" s="23"/>
      <c r="O31" s="21"/>
      <c r="P31" s="99"/>
      <c r="Q31" s="23"/>
      <c r="R31" s="21"/>
    </row>
    <row r="32" ht="48" customHeight="1" spans="1:18">
      <c r="A32" s="20">
        <v>25</v>
      </c>
      <c r="B32" s="22"/>
      <c r="C32" s="22"/>
      <c r="D32" s="24" t="s">
        <v>686</v>
      </c>
      <c r="E32" s="114"/>
      <c r="F32" s="23"/>
      <c r="G32" s="23"/>
      <c r="H32" s="23"/>
      <c r="I32" s="23"/>
      <c r="J32" s="70">
        <v>1</v>
      </c>
      <c r="K32" s="46" t="s">
        <v>50</v>
      </c>
      <c r="L32" s="42">
        <v>9</v>
      </c>
      <c r="M32" s="42">
        <f t="shared" si="1"/>
        <v>9</v>
      </c>
      <c r="N32" s="23"/>
      <c r="O32" s="21"/>
      <c r="P32" s="99"/>
      <c r="Q32" s="23"/>
      <c r="R32" s="21"/>
    </row>
    <row r="33" ht="48" customHeight="1" spans="1:18">
      <c r="A33" s="20">
        <v>26</v>
      </c>
      <c r="B33" s="22"/>
      <c r="C33" s="22"/>
      <c r="D33" s="24" t="s">
        <v>687</v>
      </c>
      <c r="E33" s="114"/>
      <c r="F33" s="23"/>
      <c r="G33" s="23"/>
      <c r="H33" s="23"/>
      <c r="I33" s="23"/>
      <c r="J33" s="70">
        <v>1</v>
      </c>
      <c r="K33" s="42" t="s">
        <v>347</v>
      </c>
      <c r="L33" s="42">
        <v>11</v>
      </c>
      <c r="M33" s="42">
        <f t="shared" si="1"/>
        <v>11</v>
      </c>
      <c r="N33" s="23"/>
      <c r="O33" s="21"/>
      <c r="P33" s="99"/>
      <c r="Q33" s="23"/>
      <c r="R33" s="21"/>
    </row>
    <row r="34" ht="48" customHeight="1" spans="1:18">
      <c r="A34" s="20">
        <v>27</v>
      </c>
      <c r="B34" s="22"/>
      <c r="C34" s="22"/>
      <c r="D34" s="24" t="s">
        <v>688</v>
      </c>
      <c r="E34" s="114"/>
      <c r="F34" s="23"/>
      <c r="G34" s="23"/>
      <c r="H34" s="23"/>
      <c r="I34" s="23"/>
      <c r="J34" s="70">
        <v>15</v>
      </c>
      <c r="K34" s="42" t="s">
        <v>299</v>
      </c>
      <c r="L34" s="42">
        <v>4</v>
      </c>
      <c r="M34" s="42">
        <f t="shared" si="1"/>
        <v>60</v>
      </c>
      <c r="N34" s="23"/>
      <c r="O34" s="21"/>
      <c r="P34" s="99"/>
      <c r="Q34" s="23"/>
      <c r="R34" s="21"/>
    </row>
    <row r="35" ht="48" customHeight="1" spans="1:18">
      <c r="A35" s="20">
        <v>28</v>
      </c>
      <c r="B35" s="22"/>
      <c r="C35" s="22"/>
      <c r="D35" s="24" t="s">
        <v>689</v>
      </c>
      <c r="E35" s="114"/>
      <c r="F35" s="23"/>
      <c r="G35" s="23"/>
      <c r="H35" s="23"/>
      <c r="I35" s="23"/>
      <c r="J35" s="70">
        <v>2</v>
      </c>
      <c r="K35" s="46" t="s">
        <v>50</v>
      </c>
      <c r="L35" s="42">
        <v>11</v>
      </c>
      <c r="M35" s="42">
        <f t="shared" si="1"/>
        <v>22</v>
      </c>
      <c r="N35" s="23"/>
      <c r="O35" s="21"/>
      <c r="P35" s="99"/>
      <c r="Q35" s="23"/>
      <c r="R35" s="21"/>
    </row>
    <row r="36" ht="34" customHeight="1" spans="1:18">
      <c r="A36" s="30" t="s">
        <v>37</v>
      </c>
      <c r="B36" s="31"/>
      <c r="C36" s="31"/>
      <c r="D36" s="31"/>
      <c r="E36" s="104"/>
      <c r="F36" s="32"/>
      <c r="G36" s="50"/>
      <c r="H36" s="50"/>
      <c r="I36" s="51"/>
      <c r="J36" s="21">
        <f>SUM(J8:J35)</f>
        <v>542</v>
      </c>
      <c r="K36" s="52"/>
      <c r="L36" s="52"/>
      <c r="M36" s="21">
        <f>SUM(M8:M35)</f>
        <v>4685.5</v>
      </c>
      <c r="N36" s="23"/>
      <c r="O36" s="21"/>
      <c r="P36" s="65"/>
      <c r="Q36" s="23"/>
      <c r="R36" s="42"/>
    </row>
    <row r="37" s="1" customFormat="1" ht="52.35" spans="1:18">
      <c r="A37" s="33" t="s">
        <v>18</v>
      </c>
      <c r="B37" s="34" t="s">
        <v>38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69"/>
    </row>
    <row r="38" s="2" customFormat="1" customHeight="1" spans="1:18">
      <c r="A38" s="35" t="s">
        <v>39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J6:N6"/>
    <mergeCell ref="A36:E36"/>
    <mergeCell ref="F36:I36"/>
    <mergeCell ref="B37:R37"/>
    <mergeCell ref="A38:R38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  <mergeCell ref="F6:I7"/>
  </mergeCells>
  <pageMargins left="0.21" right="0.15748031496063" top="0.24" bottom="0.156944444444444" header="0.23" footer="0.156944444444444"/>
  <pageSetup paperSize="9" scale="50" orientation="landscape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zoomScale="60" zoomScaleNormal="60" zoomScaleSheetLayoutView="70" workbookViewId="0">
      <pane ySplit="7" topLeftCell="A8" activePane="bottomLeft" state="frozen"/>
      <selection/>
      <selection pane="bottomLeft" activeCell="L8" sqref="L8"/>
    </sheetView>
  </sheetViews>
  <sheetFormatPr defaultColWidth="9" defaultRowHeight="25.95" customHeight="1"/>
  <cols>
    <col min="1" max="1" width="7.33333333333333" style="3" customWidth="1"/>
    <col min="2" max="2" width="9.44444444444444" style="3" customWidth="1"/>
    <col min="3" max="3" width="10.2222222222222" style="3" customWidth="1"/>
    <col min="4" max="4" width="23.3333333333333" style="3" customWidth="1"/>
    <col min="5" max="5" width="45.3333333333333" style="3" customWidth="1"/>
    <col min="6" max="12" width="12.6666666666667" style="3" customWidth="1"/>
    <col min="13" max="13" width="13.8888888888889" style="3" customWidth="1"/>
    <col min="14" max="14" width="12.6666666666667" style="3" customWidth="1"/>
    <col min="15" max="15" width="17.8888888888889" style="3" customWidth="1"/>
    <col min="16" max="16" width="15.3333333333333" style="3" customWidth="1"/>
    <col min="17" max="17" width="14.5555555555556" style="3" customWidth="1"/>
    <col min="18" max="18" width="18.2222222222222" style="3" customWidth="1"/>
    <col min="19" max="16384" width="9" style="3"/>
  </cols>
  <sheetData>
    <row r="1" ht="16.2" customHeight="1"/>
    <row r="2" ht="49.95" customHeight="1" spans="1:18">
      <c r="A2" s="4" t="s">
        <v>76</v>
      </c>
      <c r="B2" s="5"/>
      <c r="C2" s="6" t="s">
        <v>690</v>
      </c>
      <c r="D2" s="7"/>
      <c r="E2" s="7"/>
      <c r="F2" s="7"/>
      <c r="G2" s="7"/>
      <c r="H2" s="7"/>
      <c r="I2" s="7"/>
      <c r="J2" s="7"/>
      <c r="K2" s="7"/>
      <c r="L2" s="36"/>
      <c r="M2" s="29" t="s">
        <v>1</v>
      </c>
      <c r="N2" s="75"/>
      <c r="O2" s="75" t="s">
        <v>2</v>
      </c>
      <c r="P2" s="75"/>
      <c r="Q2" s="75" t="s">
        <v>3</v>
      </c>
      <c r="R2" s="78"/>
    </row>
    <row r="3" ht="52.2" customHeight="1" spans="1:18">
      <c r="A3" s="8"/>
      <c r="B3" s="9"/>
      <c r="C3" s="10"/>
      <c r="D3" s="11"/>
      <c r="E3" s="11"/>
      <c r="F3" s="11"/>
      <c r="G3" s="11"/>
      <c r="H3" s="11"/>
      <c r="I3" s="11"/>
      <c r="J3" s="11"/>
      <c r="K3" s="11"/>
      <c r="L3" s="37"/>
      <c r="M3" s="79"/>
      <c r="N3" s="80"/>
      <c r="O3" s="80"/>
      <c r="P3" s="80"/>
      <c r="Q3" s="17"/>
      <c r="R3" s="17"/>
    </row>
    <row r="4" ht="9.45" customHeight="1" spans="1:18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ht="42" customHeight="1" spans="1:18">
      <c r="A5" s="13" t="s">
        <v>103</v>
      </c>
      <c r="B5" s="14"/>
      <c r="C5" s="14"/>
      <c r="D5" s="14"/>
      <c r="E5" s="14"/>
      <c r="F5" s="15" t="s">
        <v>174</v>
      </c>
      <c r="G5" s="38"/>
      <c r="H5" s="38"/>
      <c r="I5" s="38"/>
      <c r="J5" s="38"/>
      <c r="K5" s="38"/>
      <c r="L5" s="38"/>
      <c r="M5" s="60"/>
      <c r="N5" s="61" t="s">
        <v>691</v>
      </c>
      <c r="O5" s="62"/>
      <c r="P5" s="62"/>
      <c r="Q5" s="62"/>
      <c r="R5" s="63"/>
    </row>
    <row r="6" ht="22.95" customHeight="1" spans="1:18">
      <c r="A6" s="16" t="s">
        <v>7</v>
      </c>
      <c r="B6" s="17" t="s">
        <v>8</v>
      </c>
      <c r="C6" s="17" t="s">
        <v>9</v>
      </c>
      <c r="D6" s="17" t="s">
        <v>10</v>
      </c>
      <c r="E6" s="17" t="s">
        <v>11</v>
      </c>
      <c r="F6" s="110" t="s">
        <v>11</v>
      </c>
      <c r="G6" s="111"/>
      <c r="H6" s="111"/>
      <c r="I6" s="115"/>
      <c r="J6" s="17" t="s">
        <v>14</v>
      </c>
      <c r="K6" s="17"/>
      <c r="L6" s="17"/>
      <c r="M6" s="17"/>
      <c r="N6" s="17"/>
      <c r="O6" s="17" t="s">
        <v>15</v>
      </c>
      <c r="P6" s="17" t="s">
        <v>16</v>
      </c>
      <c r="Q6" s="18" t="s">
        <v>17</v>
      </c>
      <c r="R6" s="64" t="s">
        <v>18</v>
      </c>
    </row>
    <row r="7" ht="34.95" customHeight="1" spans="1:18">
      <c r="A7" s="16"/>
      <c r="B7" s="17"/>
      <c r="C7" s="17"/>
      <c r="D7" s="17"/>
      <c r="E7" s="17"/>
      <c r="F7" s="112"/>
      <c r="G7" s="113"/>
      <c r="H7" s="113"/>
      <c r="I7" s="116"/>
      <c r="J7" s="17" t="s">
        <v>176</v>
      </c>
      <c r="K7" s="17" t="s">
        <v>177</v>
      </c>
      <c r="L7" s="17" t="s">
        <v>178</v>
      </c>
      <c r="M7" s="17" t="s">
        <v>24</v>
      </c>
      <c r="N7" s="17" t="s">
        <v>22</v>
      </c>
      <c r="O7" s="17"/>
      <c r="P7" s="17"/>
      <c r="Q7" s="19"/>
      <c r="R7" s="64"/>
    </row>
    <row r="8" ht="58" customHeight="1" spans="1:18">
      <c r="A8" s="20">
        <v>1</v>
      </c>
      <c r="B8" s="74"/>
      <c r="C8" s="22"/>
      <c r="D8" s="24" t="s">
        <v>240</v>
      </c>
      <c r="E8" s="24"/>
      <c r="F8" s="32"/>
      <c r="G8" s="50"/>
      <c r="H8" s="50"/>
      <c r="I8" s="51"/>
      <c r="J8" s="106">
        <v>30</v>
      </c>
      <c r="K8" s="42" t="s">
        <v>71</v>
      </c>
      <c r="L8" s="42">
        <v>5</v>
      </c>
      <c r="M8" s="42">
        <f t="shared" ref="M8:M12" si="0">J8*L8</f>
        <v>150</v>
      </c>
      <c r="N8" s="42"/>
      <c r="O8" s="21" t="s">
        <v>540</v>
      </c>
      <c r="P8" s="99"/>
      <c r="Q8" s="23"/>
      <c r="R8" s="21" t="s">
        <v>625</v>
      </c>
    </row>
    <row r="9" ht="48" customHeight="1" spans="1:18">
      <c r="A9" s="20">
        <v>2</v>
      </c>
      <c r="B9" s="22"/>
      <c r="C9" s="22"/>
      <c r="D9" s="24" t="s">
        <v>692</v>
      </c>
      <c r="E9" s="24"/>
      <c r="F9" s="32"/>
      <c r="G9" s="50"/>
      <c r="H9" s="50"/>
      <c r="I9" s="51"/>
      <c r="J9" s="106">
        <v>1000</v>
      </c>
      <c r="K9" s="21" t="s">
        <v>479</v>
      </c>
      <c r="L9" s="42">
        <v>1</v>
      </c>
      <c r="M9" s="42">
        <f t="shared" si="0"/>
        <v>1000</v>
      </c>
      <c r="N9" s="42"/>
      <c r="O9" s="21" t="s">
        <v>693</v>
      </c>
      <c r="P9" s="99"/>
      <c r="Q9" s="23"/>
      <c r="R9" s="21" t="s">
        <v>694</v>
      </c>
    </row>
    <row r="10" ht="48" customHeight="1" spans="1:18">
      <c r="A10" s="20">
        <v>3</v>
      </c>
      <c r="B10" s="22"/>
      <c r="C10" s="22"/>
      <c r="D10" s="24" t="s">
        <v>541</v>
      </c>
      <c r="E10" s="114" t="s">
        <v>542</v>
      </c>
      <c r="F10" s="32"/>
      <c r="G10" s="50"/>
      <c r="H10" s="50"/>
      <c r="I10" s="51"/>
      <c r="J10" s="70">
        <v>80</v>
      </c>
      <c r="K10" s="46" t="s">
        <v>71</v>
      </c>
      <c r="L10" s="42">
        <v>12</v>
      </c>
      <c r="M10" s="42">
        <f t="shared" si="0"/>
        <v>960</v>
      </c>
      <c r="N10" s="45"/>
      <c r="O10" s="21" t="s">
        <v>695</v>
      </c>
      <c r="P10" s="101"/>
      <c r="Q10" s="109"/>
      <c r="R10" s="21" t="s">
        <v>696</v>
      </c>
    </row>
    <row r="11" ht="48" customHeight="1" spans="1:18">
      <c r="A11" s="75">
        <v>4</v>
      </c>
      <c r="B11" s="22"/>
      <c r="C11" s="22"/>
      <c r="D11" s="24" t="s">
        <v>541</v>
      </c>
      <c r="E11" s="114" t="s">
        <v>613</v>
      </c>
      <c r="F11" s="32"/>
      <c r="G11" s="50"/>
      <c r="H11" s="50"/>
      <c r="I11" s="51"/>
      <c r="J11" s="106">
        <v>80</v>
      </c>
      <c r="K11" s="46" t="s">
        <v>71</v>
      </c>
      <c r="L11" s="42">
        <v>12</v>
      </c>
      <c r="M11" s="42">
        <f t="shared" si="0"/>
        <v>960</v>
      </c>
      <c r="N11" s="100"/>
      <c r="O11" s="21" t="s">
        <v>697</v>
      </c>
      <c r="P11" s="101"/>
      <c r="Q11" s="109"/>
      <c r="R11" s="21" t="s">
        <v>696</v>
      </c>
    </row>
    <row r="12" ht="34" customHeight="1" spans="1:18">
      <c r="A12" s="75">
        <v>5</v>
      </c>
      <c r="B12" s="21"/>
      <c r="C12" s="21"/>
      <c r="D12" s="21" t="s">
        <v>698</v>
      </c>
      <c r="E12" s="21" t="s">
        <v>699</v>
      </c>
      <c r="F12" s="23"/>
      <c r="G12" s="23"/>
      <c r="H12" s="23"/>
      <c r="I12" s="23"/>
      <c r="J12" s="70">
        <v>10</v>
      </c>
      <c r="K12" s="46" t="s">
        <v>196</v>
      </c>
      <c r="L12" s="42">
        <v>20</v>
      </c>
      <c r="M12" s="42">
        <f t="shared" si="0"/>
        <v>200</v>
      </c>
      <c r="N12" s="23"/>
      <c r="O12" s="21" t="s">
        <v>700</v>
      </c>
      <c r="P12" s="65"/>
      <c r="Q12" s="23"/>
      <c r="R12" s="42"/>
    </row>
    <row r="13" ht="34" customHeight="1" spans="1:18">
      <c r="A13" s="75">
        <v>6</v>
      </c>
      <c r="B13" s="21"/>
      <c r="C13" s="21"/>
      <c r="D13" s="21" t="s">
        <v>213</v>
      </c>
      <c r="E13" s="21"/>
      <c r="F13" s="23"/>
      <c r="G13" s="23"/>
      <c r="H13" s="23"/>
      <c r="I13" s="23"/>
      <c r="J13" s="70">
        <v>2</v>
      </c>
      <c r="K13" s="46" t="s">
        <v>67</v>
      </c>
      <c r="L13" s="42">
        <v>45</v>
      </c>
      <c r="M13" s="42">
        <v>90</v>
      </c>
      <c r="N13" s="23"/>
      <c r="O13" s="21"/>
      <c r="P13" s="65"/>
      <c r="Q13" s="23"/>
      <c r="R13" s="42" t="s">
        <v>651</v>
      </c>
    </row>
    <row r="14" ht="34" customHeight="1" spans="1:18">
      <c r="A14" s="75"/>
      <c r="B14" s="21"/>
      <c r="C14" s="21"/>
      <c r="D14" s="21"/>
      <c r="E14" s="21"/>
      <c r="F14" s="23"/>
      <c r="G14" s="23"/>
      <c r="H14" s="23"/>
      <c r="I14" s="23"/>
      <c r="J14" s="21"/>
      <c r="K14" s="46"/>
      <c r="L14" s="42"/>
      <c r="M14" s="42"/>
      <c r="N14" s="23"/>
      <c r="O14" s="21"/>
      <c r="P14" s="65"/>
      <c r="Q14" s="23"/>
      <c r="R14" s="42"/>
    </row>
    <row r="15" ht="34" customHeight="1" spans="1:18">
      <c r="A15" s="75"/>
      <c r="B15" s="21"/>
      <c r="C15" s="21"/>
      <c r="D15" s="21"/>
      <c r="E15" s="21"/>
      <c r="F15" s="23"/>
      <c r="G15" s="23"/>
      <c r="H15" s="23"/>
      <c r="I15" s="23"/>
      <c r="J15" s="21"/>
      <c r="K15" s="46"/>
      <c r="L15" s="42"/>
      <c r="M15" s="42"/>
      <c r="N15" s="23"/>
      <c r="O15" s="21"/>
      <c r="P15" s="65"/>
      <c r="Q15" s="23"/>
      <c r="R15" s="42"/>
    </row>
    <row r="16" ht="34" customHeight="1" spans="1:18">
      <c r="A16" s="75"/>
      <c r="B16" s="21"/>
      <c r="C16" s="21"/>
      <c r="D16" s="21"/>
      <c r="E16" s="21"/>
      <c r="F16" s="23"/>
      <c r="G16" s="23"/>
      <c r="H16" s="23"/>
      <c r="I16" s="23"/>
      <c r="J16" s="21"/>
      <c r="K16" s="46"/>
      <c r="L16" s="42"/>
      <c r="M16" s="42"/>
      <c r="N16" s="23"/>
      <c r="O16" s="21"/>
      <c r="P16" s="65"/>
      <c r="Q16" s="23"/>
      <c r="R16" s="42"/>
    </row>
    <row r="17" ht="34" customHeight="1" spans="1:18">
      <c r="A17" s="75"/>
      <c r="B17" s="21"/>
      <c r="C17" s="21"/>
      <c r="D17" s="21"/>
      <c r="E17" s="21"/>
      <c r="F17" s="23"/>
      <c r="G17" s="23"/>
      <c r="H17" s="23"/>
      <c r="I17" s="23"/>
      <c r="J17" s="21"/>
      <c r="K17" s="46"/>
      <c r="L17" s="42"/>
      <c r="M17" s="42"/>
      <c r="N17" s="23"/>
      <c r="O17" s="21"/>
      <c r="P17" s="65"/>
      <c r="Q17" s="23"/>
      <c r="R17" s="42"/>
    </row>
    <row r="18" ht="34" customHeight="1" spans="1:18">
      <c r="A18" s="75"/>
      <c r="B18" s="21"/>
      <c r="C18" s="21"/>
      <c r="D18" s="21"/>
      <c r="E18" s="21"/>
      <c r="F18" s="23"/>
      <c r="G18" s="23"/>
      <c r="H18" s="23"/>
      <c r="I18" s="23"/>
      <c r="J18" s="21"/>
      <c r="K18" s="46"/>
      <c r="L18" s="42"/>
      <c r="M18" s="42"/>
      <c r="N18" s="23"/>
      <c r="O18" s="21"/>
      <c r="P18" s="65"/>
      <c r="Q18" s="23"/>
      <c r="R18" s="42"/>
    </row>
    <row r="19" ht="34" customHeight="1" spans="1:18">
      <c r="A19" s="30" t="s">
        <v>37</v>
      </c>
      <c r="B19" s="31"/>
      <c r="C19" s="31"/>
      <c r="D19" s="31"/>
      <c r="E19" s="104"/>
      <c r="F19" s="32"/>
      <c r="G19" s="50"/>
      <c r="H19" s="50"/>
      <c r="I19" s="51"/>
      <c r="J19" s="21">
        <f>SUM(J8:J13)</f>
        <v>1202</v>
      </c>
      <c r="K19" s="52"/>
      <c r="L19" s="52"/>
      <c r="M19" s="21">
        <f>SUM(M8:M12)</f>
        <v>3270</v>
      </c>
      <c r="N19" s="23"/>
      <c r="O19" s="21"/>
      <c r="P19" s="65"/>
      <c r="Q19" s="23"/>
      <c r="R19" s="42"/>
    </row>
    <row r="20" s="1" customFormat="1" ht="52.35" spans="1:18">
      <c r="A20" s="33" t="s">
        <v>18</v>
      </c>
      <c r="B20" s="34" t="s">
        <v>38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69"/>
    </row>
    <row r="21" s="2" customFormat="1" customHeight="1" spans="1:18">
      <c r="A21" s="35" t="s">
        <v>39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</sheetData>
  <mergeCells count="38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J6:N6"/>
    <mergeCell ref="F8:I8"/>
    <mergeCell ref="F9:I9"/>
    <mergeCell ref="F10:I10"/>
    <mergeCell ref="F11:I11"/>
    <mergeCell ref="F12:I12"/>
    <mergeCell ref="F13:I13"/>
    <mergeCell ref="F14:I14"/>
    <mergeCell ref="F15:I15"/>
    <mergeCell ref="F16:I16"/>
    <mergeCell ref="F17:I17"/>
    <mergeCell ref="F18:I18"/>
    <mergeCell ref="A19:E19"/>
    <mergeCell ref="F19:I19"/>
    <mergeCell ref="B20:R20"/>
    <mergeCell ref="A21:R21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  <mergeCell ref="F6:I7"/>
  </mergeCells>
  <pageMargins left="0.21" right="0.15748031496063" top="0.24" bottom="0.156944444444444" header="0.23" footer="0.156944444444444"/>
  <pageSetup paperSize="9" scale="50" orientation="landscape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zoomScale="60" zoomScaleNormal="60" zoomScaleSheetLayoutView="70" workbookViewId="0">
      <pane ySplit="7" topLeftCell="A8" activePane="bottomLeft" state="frozen"/>
      <selection/>
      <selection pane="bottomLeft" activeCell="Q16" sqref="Q16"/>
    </sheetView>
  </sheetViews>
  <sheetFormatPr defaultColWidth="9" defaultRowHeight="25.95" customHeight="1"/>
  <cols>
    <col min="1" max="1" width="7.33333333333333" style="3" customWidth="1"/>
    <col min="2" max="2" width="9.44444444444444" style="3" customWidth="1"/>
    <col min="3" max="3" width="10.2222222222222" style="3" customWidth="1"/>
    <col min="4" max="4" width="14.8148148148148" style="3" customWidth="1"/>
    <col min="5" max="5" width="11.6666666666667" style="3" customWidth="1"/>
    <col min="6" max="6" width="13.7037037037037" style="3" customWidth="1"/>
    <col min="7" max="7" width="23.3333333333333" style="3" customWidth="1"/>
    <col min="8" max="8" width="12.6666666666667" style="3" customWidth="1"/>
    <col min="9" max="9" width="8.51851851851852" style="3" customWidth="1"/>
    <col min="10" max="10" width="12.6666666666667" style="3" customWidth="1"/>
    <col min="11" max="11" width="9.07407407407407" style="3" customWidth="1"/>
    <col min="12" max="12" width="12.6666666666667" style="3" customWidth="1"/>
    <col min="13" max="13" width="12.037037037037" style="3" customWidth="1"/>
    <col min="14" max="16" width="12.6666666666667" style="3" customWidth="1"/>
    <col min="17" max="17" width="13.8888888888889" style="3" customWidth="1"/>
    <col min="18" max="18" width="12.6666666666667" style="3" customWidth="1"/>
    <col min="19" max="19" width="17.8888888888889" style="3" customWidth="1"/>
    <col min="20" max="20" width="13.1481481481481" style="3" customWidth="1"/>
    <col min="21" max="21" width="14.5555555555556" style="3" customWidth="1"/>
    <col min="22" max="22" width="18.2222222222222" style="3" customWidth="1"/>
    <col min="23" max="16384" width="9" style="3"/>
  </cols>
  <sheetData>
    <row r="1" ht="16.2" customHeight="1"/>
    <row r="2" ht="49.95" customHeight="1" spans="1:22">
      <c r="A2" s="4" t="s">
        <v>76</v>
      </c>
      <c r="B2" s="5"/>
      <c r="C2" s="6" t="s">
        <v>701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6"/>
      <c r="Q2" s="29" t="s">
        <v>1</v>
      </c>
      <c r="R2" s="75"/>
      <c r="S2" s="75" t="s">
        <v>2</v>
      </c>
      <c r="T2" s="75"/>
      <c r="U2" s="75" t="s">
        <v>3</v>
      </c>
      <c r="V2" s="78"/>
    </row>
    <row r="3" ht="52.2" customHeight="1" spans="1:22">
      <c r="A3" s="8"/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37"/>
      <c r="Q3" s="79"/>
      <c r="R3" s="80"/>
      <c r="S3" s="80"/>
      <c r="T3" s="80"/>
      <c r="U3" s="17"/>
      <c r="V3" s="17"/>
    </row>
    <row r="4" ht="9.45" customHeight="1" spans="1:2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ht="42" customHeight="1" spans="1:22">
      <c r="A5" s="13" t="s">
        <v>103</v>
      </c>
      <c r="B5" s="14"/>
      <c r="C5" s="14"/>
      <c r="D5" s="14"/>
      <c r="E5" s="14"/>
      <c r="F5" s="14"/>
      <c r="G5" s="14"/>
      <c r="H5" s="15" t="s">
        <v>174</v>
      </c>
      <c r="I5" s="38"/>
      <c r="J5" s="38"/>
      <c r="K5" s="38"/>
      <c r="L5" s="38"/>
      <c r="M5" s="38"/>
      <c r="N5" s="38"/>
      <c r="O5" s="38"/>
      <c r="P5" s="38"/>
      <c r="Q5" s="60"/>
      <c r="R5" s="61" t="s">
        <v>702</v>
      </c>
      <c r="S5" s="62"/>
      <c r="T5" s="62"/>
      <c r="U5" s="62"/>
      <c r="V5" s="63"/>
    </row>
    <row r="6" ht="22.95" customHeight="1" spans="1:22">
      <c r="A6" s="16" t="s">
        <v>7</v>
      </c>
      <c r="B6" s="17" t="s">
        <v>8</v>
      </c>
      <c r="C6" s="17" t="s">
        <v>9</v>
      </c>
      <c r="D6" s="18" t="s">
        <v>703</v>
      </c>
      <c r="E6" s="18" t="s">
        <v>704</v>
      </c>
      <c r="F6" s="18" t="s">
        <v>705</v>
      </c>
      <c r="G6" s="17" t="s">
        <v>10</v>
      </c>
      <c r="H6" s="17" t="s">
        <v>11</v>
      </c>
      <c r="I6" s="17"/>
      <c r="J6" s="17"/>
      <c r="K6" s="17"/>
      <c r="L6" s="39" t="s">
        <v>13</v>
      </c>
      <c r="M6" s="40"/>
      <c r="N6" s="17" t="s">
        <v>14</v>
      </c>
      <c r="O6" s="17"/>
      <c r="P6" s="17"/>
      <c r="Q6" s="17"/>
      <c r="R6" s="17"/>
      <c r="S6" s="17" t="s">
        <v>15</v>
      </c>
      <c r="T6" s="17" t="s">
        <v>16</v>
      </c>
      <c r="U6" s="18" t="s">
        <v>706</v>
      </c>
      <c r="V6" s="64" t="s">
        <v>18</v>
      </c>
    </row>
    <row r="7" ht="34.95" customHeight="1" spans="1:22">
      <c r="A7" s="16"/>
      <c r="B7" s="17"/>
      <c r="C7" s="17"/>
      <c r="D7" s="19"/>
      <c r="E7" s="19"/>
      <c r="F7" s="19"/>
      <c r="G7" s="17"/>
      <c r="H7" s="17"/>
      <c r="I7" s="17"/>
      <c r="J7" s="17"/>
      <c r="K7" s="17"/>
      <c r="L7" s="17" t="s">
        <v>707</v>
      </c>
      <c r="M7" s="17" t="s">
        <v>22</v>
      </c>
      <c r="N7" s="17" t="s">
        <v>176</v>
      </c>
      <c r="O7" s="17" t="s">
        <v>177</v>
      </c>
      <c r="P7" s="17" t="s">
        <v>178</v>
      </c>
      <c r="Q7" s="17" t="s">
        <v>24</v>
      </c>
      <c r="R7" s="17" t="s">
        <v>22</v>
      </c>
      <c r="S7" s="17"/>
      <c r="T7" s="17"/>
      <c r="U7" s="19"/>
      <c r="V7" s="64"/>
    </row>
    <row r="8" ht="58" customHeight="1" spans="1:22">
      <c r="A8" s="20">
        <v>1</v>
      </c>
      <c r="B8" s="74"/>
      <c r="C8" s="22"/>
      <c r="D8" s="22" t="s">
        <v>708</v>
      </c>
      <c r="E8" s="22" t="s">
        <v>709</v>
      </c>
      <c r="F8" s="22">
        <v>51010705</v>
      </c>
      <c r="G8" s="24" t="s">
        <v>710</v>
      </c>
      <c r="H8" s="32"/>
      <c r="I8" s="50"/>
      <c r="J8" s="50"/>
      <c r="K8" s="51"/>
      <c r="L8" s="24">
        <v>0</v>
      </c>
      <c r="M8" s="23"/>
      <c r="N8" s="42">
        <v>2</v>
      </c>
      <c r="O8" s="42" t="s">
        <v>226</v>
      </c>
      <c r="P8" s="42">
        <v>120</v>
      </c>
      <c r="Q8" s="42">
        <f t="shared" ref="Q8:Q12" si="0">N8*P8</f>
        <v>240</v>
      </c>
      <c r="R8" s="42">
        <v>45</v>
      </c>
      <c r="S8" s="21" t="s">
        <v>227</v>
      </c>
      <c r="T8" s="99"/>
      <c r="U8" s="21" t="s">
        <v>711</v>
      </c>
      <c r="V8" s="21"/>
    </row>
    <row r="9" ht="48" customHeight="1" spans="1:22">
      <c r="A9" s="20">
        <v>2</v>
      </c>
      <c r="B9" s="22"/>
      <c r="C9" s="22"/>
      <c r="D9" s="22"/>
      <c r="E9" s="22"/>
      <c r="F9" s="22"/>
      <c r="G9" s="24" t="s">
        <v>712</v>
      </c>
      <c r="H9" s="26" t="s">
        <v>713</v>
      </c>
      <c r="I9" s="48"/>
      <c r="J9" s="48"/>
      <c r="K9" s="49"/>
      <c r="L9" s="24">
        <v>0</v>
      </c>
      <c r="M9" s="23"/>
      <c r="N9" s="42">
        <v>1</v>
      </c>
      <c r="O9" s="21" t="s">
        <v>361</v>
      </c>
      <c r="P9" s="42">
        <v>60</v>
      </c>
      <c r="Q9" s="42">
        <f t="shared" si="0"/>
        <v>60</v>
      </c>
      <c r="R9" s="42"/>
      <c r="S9" s="21" t="s">
        <v>714</v>
      </c>
      <c r="T9" s="99"/>
      <c r="U9" s="21" t="s">
        <v>715</v>
      </c>
      <c r="V9" s="21"/>
    </row>
    <row r="10" ht="48" customHeight="1" spans="1:22">
      <c r="A10" s="20">
        <v>3</v>
      </c>
      <c r="B10" s="22"/>
      <c r="C10" s="22"/>
      <c r="D10" s="22"/>
      <c r="E10" s="22"/>
      <c r="F10" s="22"/>
      <c r="G10" s="24" t="s">
        <v>716</v>
      </c>
      <c r="H10" s="32" t="s">
        <v>717</v>
      </c>
      <c r="I10" s="50"/>
      <c r="J10" s="50"/>
      <c r="K10" s="51"/>
      <c r="L10" s="24">
        <v>0</v>
      </c>
      <c r="M10" s="23"/>
      <c r="N10" s="21">
        <v>2</v>
      </c>
      <c r="O10" s="46" t="s">
        <v>50</v>
      </c>
      <c r="P10" s="42">
        <v>26</v>
      </c>
      <c r="Q10" s="42">
        <f t="shared" si="0"/>
        <v>52</v>
      </c>
      <c r="R10" s="45"/>
      <c r="S10" s="21" t="s">
        <v>718</v>
      </c>
      <c r="T10" s="101"/>
      <c r="U10" s="21" t="s">
        <v>715</v>
      </c>
      <c r="V10" s="21"/>
    </row>
    <row r="11" ht="48" customHeight="1" spans="1:22">
      <c r="A11" s="75"/>
      <c r="B11" s="22"/>
      <c r="C11" s="22"/>
      <c r="D11" s="22"/>
      <c r="E11" s="22"/>
      <c r="F11" s="22"/>
      <c r="G11" s="24"/>
      <c r="H11" s="32"/>
      <c r="I11" s="50"/>
      <c r="J11" s="50"/>
      <c r="K11" s="51"/>
      <c r="L11" s="51"/>
      <c r="M11" s="51"/>
      <c r="N11" s="42"/>
      <c r="O11" s="46"/>
      <c r="P11" s="42"/>
      <c r="Q11" s="42"/>
      <c r="R11" s="100"/>
      <c r="S11" s="21"/>
      <c r="T11" s="101"/>
      <c r="U11" s="109"/>
      <c r="V11" s="21"/>
    </row>
    <row r="12" ht="34" customHeight="1" spans="1:22">
      <c r="A12" s="75"/>
      <c r="B12" s="21"/>
      <c r="C12" s="21"/>
      <c r="D12" s="21"/>
      <c r="E12" s="21"/>
      <c r="F12" s="21"/>
      <c r="G12" s="21"/>
      <c r="H12" s="23"/>
      <c r="I12" s="23"/>
      <c r="J12" s="23"/>
      <c r="K12" s="23"/>
      <c r="L12" s="23"/>
      <c r="M12" s="23"/>
      <c r="N12" s="21"/>
      <c r="O12" s="46"/>
      <c r="P12" s="42"/>
      <c r="Q12" s="42"/>
      <c r="R12" s="23"/>
      <c r="S12" s="21"/>
      <c r="T12" s="65"/>
      <c r="U12" s="23"/>
      <c r="V12" s="42"/>
    </row>
    <row r="13" ht="34" customHeight="1" spans="1:22">
      <c r="A13" s="75"/>
      <c r="B13" s="21"/>
      <c r="C13" s="21"/>
      <c r="D13" s="21"/>
      <c r="E13" s="21"/>
      <c r="F13" s="21"/>
      <c r="G13" s="21"/>
      <c r="H13" s="23"/>
      <c r="I13" s="23"/>
      <c r="J13" s="23"/>
      <c r="K13" s="23"/>
      <c r="L13" s="23"/>
      <c r="M13" s="23"/>
      <c r="N13" s="21"/>
      <c r="O13" s="46"/>
      <c r="P13" s="42"/>
      <c r="Q13" s="42"/>
      <c r="R13" s="23"/>
      <c r="S13" s="21"/>
      <c r="T13" s="65"/>
      <c r="U13" s="23"/>
      <c r="V13" s="42"/>
    </row>
    <row r="14" ht="34" customHeight="1" spans="1:22">
      <c r="A14" s="75"/>
      <c r="B14" s="21"/>
      <c r="C14" s="21"/>
      <c r="D14" s="21"/>
      <c r="E14" s="21"/>
      <c r="F14" s="21"/>
      <c r="G14" s="21"/>
      <c r="H14" s="23"/>
      <c r="I14" s="23"/>
      <c r="J14" s="23"/>
      <c r="K14" s="23"/>
      <c r="L14" s="23"/>
      <c r="M14" s="23"/>
      <c r="N14" s="21"/>
      <c r="O14" s="46"/>
      <c r="P14" s="42"/>
      <c r="Q14" s="42"/>
      <c r="R14" s="23"/>
      <c r="S14" s="21"/>
      <c r="T14" s="65"/>
      <c r="U14" s="23"/>
      <c r="V14" s="42"/>
    </row>
    <row r="15" ht="34" customHeight="1" spans="1:22">
      <c r="A15" s="75"/>
      <c r="B15" s="21"/>
      <c r="C15" s="21"/>
      <c r="D15" s="21"/>
      <c r="E15" s="21"/>
      <c r="F15" s="21"/>
      <c r="G15" s="21"/>
      <c r="H15" s="23"/>
      <c r="I15" s="23"/>
      <c r="J15" s="23"/>
      <c r="K15" s="23"/>
      <c r="L15" s="23"/>
      <c r="M15" s="23"/>
      <c r="N15" s="21"/>
      <c r="O15" s="46"/>
      <c r="P15" s="42"/>
      <c r="Q15" s="42"/>
      <c r="R15" s="23"/>
      <c r="S15" s="21"/>
      <c r="T15" s="65"/>
      <c r="U15" s="23"/>
      <c r="V15" s="42"/>
    </row>
    <row r="16" ht="34" customHeight="1" spans="1:22">
      <c r="A16" s="75"/>
      <c r="B16" s="21"/>
      <c r="C16" s="21"/>
      <c r="D16" s="21"/>
      <c r="E16" s="21"/>
      <c r="F16" s="21"/>
      <c r="G16" s="21"/>
      <c r="H16" s="23"/>
      <c r="I16" s="23"/>
      <c r="J16" s="23"/>
      <c r="K16" s="23"/>
      <c r="L16" s="23"/>
      <c r="M16" s="23"/>
      <c r="N16" s="21"/>
      <c r="O16" s="46"/>
      <c r="P16" s="42"/>
      <c r="Q16" s="42"/>
      <c r="R16" s="23"/>
      <c r="S16" s="21"/>
      <c r="T16" s="65"/>
      <c r="U16" s="23"/>
      <c r="V16" s="42"/>
    </row>
    <row r="17" ht="34" customHeight="1" spans="1:22">
      <c r="A17" s="75"/>
      <c r="B17" s="21"/>
      <c r="C17" s="21"/>
      <c r="D17" s="21"/>
      <c r="E17" s="21"/>
      <c r="F17" s="21"/>
      <c r="G17" s="21"/>
      <c r="H17" s="23"/>
      <c r="I17" s="23"/>
      <c r="J17" s="23"/>
      <c r="K17" s="23"/>
      <c r="L17" s="23"/>
      <c r="M17" s="23"/>
      <c r="N17" s="21"/>
      <c r="O17" s="46"/>
      <c r="P17" s="42"/>
      <c r="Q17" s="42"/>
      <c r="R17" s="23"/>
      <c r="S17" s="21"/>
      <c r="T17" s="65"/>
      <c r="U17" s="23"/>
      <c r="V17" s="42"/>
    </row>
    <row r="18" ht="34" customHeight="1" spans="1:22">
      <c r="A18" s="75"/>
      <c r="B18" s="21"/>
      <c r="C18" s="21"/>
      <c r="D18" s="21"/>
      <c r="E18" s="21"/>
      <c r="F18" s="21"/>
      <c r="G18" s="21"/>
      <c r="H18" s="23"/>
      <c r="I18" s="23"/>
      <c r="J18" s="23"/>
      <c r="K18" s="23"/>
      <c r="L18" s="23"/>
      <c r="M18" s="23"/>
      <c r="N18" s="21"/>
      <c r="O18" s="46"/>
      <c r="P18" s="42"/>
      <c r="Q18" s="42"/>
      <c r="R18" s="23"/>
      <c r="S18" s="21"/>
      <c r="T18" s="65"/>
      <c r="U18" s="23"/>
      <c r="V18" s="42"/>
    </row>
    <row r="19" ht="34" customHeight="1" spans="1:22">
      <c r="A19" s="30" t="s">
        <v>37</v>
      </c>
      <c r="B19" s="31"/>
      <c r="C19" s="31"/>
      <c r="D19" s="31"/>
      <c r="E19" s="31"/>
      <c r="F19" s="31"/>
      <c r="G19" s="31"/>
      <c r="H19" s="32"/>
      <c r="I19" s="50"/>
      <c r="J19" s="50"/>
      <c r="K19" s="51"/>
      <c r="L19" s="51"/>
      <c r="M19" s="51"/>
      <c r="N19" s="21">
        <f>SUM(N8:N13)</f>
        <v>5</v>
      </c>
      <c r="O19" s="52"/>
      <c r="P19" s="52"/>
      <c r="Q19" s="21">
        <f>SUM(Q8:Q12)</f>
        <v>352</v>
      </c>
      <c r="R19" s="23"/>
      <c r="S19" s="21"/>
      <c r="T19" s="65"/>
      <c r="U19" s="23"/>
      <c r="V19" s="42"/>
    </row>
    <row r="20" s="1" customFormat="1" ht="52.35" spans="1:22">
      <c r="A20" s="33" t="s">
        <v>18</v>
      </c>
      <c r="B20" s="34" t="s">
        <v>38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9"/>
    </row>
    <row r="21" s="2" customFormat="1" customHeight="1" spans="1:22">
      <c r="A21" s="35" t="s">
        <v>39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</sheetData>
  <mergeCells count="41">
    <mergeCell ref="Q2:R2"/>
    <mergeCell ref="S2:T2"/>
    <mergeCell ref="U2:V2"/>
    <mergeCell ref="Q3:R3"/>
    <mergeCell ref="S3:T3"/>
    <mergeCell ref="U3:V3"/>
    <mergeCell ref="A4:V4"/>
    <mergeCell ref="A5:G5"/>
    <mergeCell ref="H5:Q5"/>
    <mergeCell ref="R5:V5"/>
    <mergeCell ref="L6:M6"/>
    <mergeCell ref="N6:R6"/>
    <mergeCell ref="H8:K8"/>
    <mergeCell ref="H9:K9"/>
    <mergeCell ref="H10:K10"/>
    <mergeCell ref="H11:K11"/>
    <mergeCell ref="H12:K12"/>
    <mergeCell ref="H13:K13"/>
    <mergeCell ref="H14:K14"/>
    <mergeCell ref="H15:K15"/>
    <mergeCell ref="H16:K16"/>
    <mergeCell ref="H17:K17"/>
    <mergeCell ref="H18:K18"/>
    <mergeCell ref="A19:G19"/>
    <mergeCell ref="H19:K19"/>
    <mergeCell ref="B20:V20"/>
    <mergeCell ref="A21:V21"/>
    <mergeCell ref="A6:A7"/>
    <mergeCell ref="B6:B7"/>
    <mergeCell ref="C6:C7"/>
    <mergeCell ref="D6:D7"/>
    <mergeCell ref="E6:E7"/>
    <mergeCell ref="F6:F7"/>
    <mergeCell ref="G6:G7"/>
    <mergeCell ref="S6:S7"/>
    <mergeCell ref="T6:T7"/>
    <mergeCell ref="U6:U7"/>
    <mergeCell ref="V6:V7"/>
    <mergeCell ref="A2:B3"/>
    <mergeCell ref="H6:K7"/>
    <mergeCell ref="C2:P3"/>
  </mergeCells>
  <pageMargins left="0.21" right="0.15748031496063" top="0.24" bottom="0.156944444444444" header="0.23" footer="0.156944444444444"/>
  <pageSetup paperSize="9" scale="50" orientation="landscape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zoomScale="60" zoomScaleNormal="60" zoomScaleSheetLayoutView="70" workbookViewId="0">
      <pane ySplit="7" topLeftCell="A19" activePane="bottomLeft" state="frozen"/>
      <selection/>
      <selection pane="bottomLeft" activeCell="G28" sqref="G28"/>
    </sheetView>
  </sheetViews>
  <sheetFormatPr defaultColWidth="9" defaultRowHeight="25.95" customHeight="1"/>
  <cols>
    <col min="1" max="1" width="7.33333333333333" style="3" customWidth="1"/>
    <col min="2" max="2" width="9.44444444444444" style="3" customWidth="1"/>
    <col min="3" max="3" width="10.2222222222222" style="3" customWidth="1"/>
    <col min="4" max="4" width="14.8148148148148" style="3" customWidth="1"/>
    <col min="5" max="5" width="13.7777777777778" style="3" customWidth="1"/>
    <col min="6" max="6" width="13.7037037037037" style="3" customWidth="1"/>
    <col min="7" max="7" width="23.3333333333333" style="3" customWidth="1"/>
    <col min="8" max="8" width="12.6666666666667" style="3" customWidth="1"/>
    <col min="9" max="9" width="8.51851851851852" style="3" customWidth="1"/>
    <col min="10" max="10" width="12.6666666666667" style="3" customWidth="1"/>
    <col min="11" max="11" width="9.07407407407407" style="3" customWidth="1"/>
    <col min="12" max="12" width="12.6666666666667" style="3" customWidth="1"/>
    <col min="13" max="13" width="12.037037037037" style="3" customWidth="1"/>
    <col min="14" max="16" width="12.6666666666667" style="3" customWidth="1"/>
    <col min="17" max="17" width="13.8888888888889" style="3" customWidth="1"/>
    <col min="18" max="18" width="12.6666666666667" style="3" customWidth="1"/>
    <col min="19" max="19" width="17.8888888888889" style="3" customWidth="1"/>
    <col min="20" max="20" width="13.1481481481481" style="3" customWidth="1"/>
    <col min="21" max="21" width="14.5555555555556" style="3" customWidth="1"/>
    <col min="22" max="22" width="18.2222222222222" style="3" customWidth="1"/>
    <col min="23" max="16384" width="9" style="3"/>
  </cols>
  <sheetData>
    <row r="1" ht="16.2" customHeight="1"/>
    <row r="2" ht="49.95" customHeight="1" spans="1:22">
      <c r="A2" s="4" t="s">
        <v>76</v>
      </c>
      <c r="B2" s="5"/>
      <c r="C2" s="6" t="s">
        <v>719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6"/>
      <c r="Q2" s="29" t="s">
        <v>1</v>
      </c>
      <c r="R2" s="75"/>
      <c r="S2" s="75" t="s">
        <v>2</v>
      </c>
      <c r="T2" s="75"/>
      <c r="U2" s="75" t="s">
        <v>3</v>
      </c>
      <c r="V2" s="78"/>
    </row>
    <row r="3" ht="52.2" customHeight="1" spans="1:22">
      <c r="A3" s="8"/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37"/>
      <c r="Q3" s="79" t="s">
        <v>102</v>
      </c>
      <c r="R3" s="80"/>
      <c r="S3" s="80"/>
      <c r="T3" s="80"/>
      <c r="U3" s="17"/>
      <c r="V3" s="17"/>
    </row>
    <row r="4" ht="9.45" customHeight="1" spans="1:2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ht="42" customHeight="1" spans="1:22">
      <c r="A5" s="13" t="s">
        <v>103</v>
      </c>
      <c r="B5" s="14"/>
      <c r="C5" s="14"/>
      <c r="D5" s="14"/>
      <c r="E5" s="14"/>
      <c r="F5" s="14"/>
      <c r="G5" s="14"/>
      <c r="H5" s="15" t="s">
        <v>174</v>
      </c>
      <c r="I5" s="38"/>
      <c r="J5" s="38"/>
      <c r="K5" s="38"/>
      <c r="L5" s="38"/>
      <c r="M5" s="38"/>
      <c r="N5" s="38"/>
      <c r="O5" s="38"/>
      <c r="P5" s="38"/>
      <c r="Q5" s="60"/>
      <c r="R5" s="61" t="s">
        <v>720</v>
      </c>
      <c r="S5" s="62"/>
      <c r="T5" s="62"/>
      <c r="U5" s="62"/>
      <c r="V5" s="63"/>
    </row>
    <row r="6" ht="22.95" customHeight="1" spans="1:22">
      <c r="A6" s="16" t="s">
        <v>7</v>
      </c>
      <c r="B6" s="17" t="s">
        <v>8</v>
      </c>
      <c r="C6" s="17" t="s">
        <v>9</v>
      </c>
      <c r="D6" s="18" t="s">
        <v>703</v>
      </c>
      <c r="E6" s="18" t="s">
        <v>704</v>
      </c>
      <c r="F6" s="18" t="s">
        <v>705</v>
      </c>
      <c r="G6" s="17" t="s">
        <v>10</v>
      </c>
      <c r="H6" s="17" t="s">
        <v>11</v>
      </c>
      <c r="I6" s="17"/>
      <c r="J6" s="17"/>
      <c r="K6" s="17"/>
      <c r="L6" s="39" t="s">
        <v>13</v>
      </c>
      <c r="M6" s="40"/>
      <c r="N6" s="17" t="s">
        <v>14</v>
      </c>
      <c r="O6" s="17"/>
      <c r="P6" s="17"/>
      <c r="Q6" s="17"/>
      <c r="R6" s="17"/>
      <c r="S6" s="17" t="s">
        <v>15</v>
      </c>
      <c r="T6" s="17" t="s">
        <v>16</v>
      </c>
      <c r="U6" s="18" t="s">
        <v>706</v>
      </c>
      <c r="V6" s="64" t="s">
        <v>18</v>
      </c>
    </row>
    <row r="7" ht="34.95" customHeight="1" spans="1:22">
      <c r="A7" s="16"/>
      <c r="B7" s="17"/>
      <c r="C7" s="17"/>
      <c r="D7" s="19"/>
      <c r="E7" s="19"/>
      <c r="F7" s="19"/>
      <c r="G7" s="17"/>
      <c r="H7" s="17"/>
      <c r="I7" s="17"/>
      <c r="J7" s="17"/>
      <c r="K7" s="17"/>
      <c r="L7" s="17" t="s">
        <v>707</v>
      </c>
      <c r="M7" s="17" t="s">
        <v>22</v>
      </c>
      <c r="N7" s="17" t="s">
        <v>176</v>
      </c>
      <c r="O7" s="17" t="s">
        <v>177</v>
      </c>
      <c r="P7" s="17" t="s">
        <v>178</v>
      </c>
      <c r="Q7" s="17" t="s">
        <v>24</v>
      </c>
      <c r="R7" s="17" t="s">
        <v>22</v>
      </c>
      <c r="S7" s="17"/>
      <c r="T7" s="17"/>
      <c r="U7" s="19"/>
      <c r="V7" s="64"/>
    </row>
    <row r="8" s="3" customFormat="1" ht="58" customHeight="1" spans="1:22">
      <c r="A8" s="20">
        <v>1</v>
      </c>
      <c r="B8" s="74"/>
      <c r="C8" s="22"/>
      <c r="D8" s="22" t="s">
        <v>708</v>
      </c>
      <c r="E8" s="22" t="s">
        <v>709</v>
      </c>
      <c r="F8" s="22">
        <v>51010705</v>
      </c>
      <c r="G8" s="24" t="s">
        <v>721</v>
      </c>
      <c r="H8" s="32"/>
      <c r="I8" s="50"/>
      <c r="J8" s="50"/>
      <c r="K8" s="51"/>
      <c r="L8" s="42">
        <v>1000</v>
      </c>
      <c r="M8" s="42">
        <v>20</v>
      </c>
      <c r="N8" s="42">
        <v>6000</v>
      </c>
      <c r="O8" s="21" t="s">
        <v>50</v>
      </c>
      <c r="P8" s="42">
        <v>0.04</v>
      </c>
      <c r="Q8" s="42">
        <f t="shared" ref="Q8:Q28" si="0">N8*P8</f>
        <v>240</v>
      </c>
      <c r="R8" s="42">
        <v>45</v>
      </c>
      <c r="S8" s="21" t="s">
        <v>722</v>
      </c>
      <c r="T8" s="99"/>
      <c r="U8" s="21" t="s">
        <v>723</v>
      </c>
      <c r="V8" s="21"/>
    </row>
    <row r="9" ht="41" customHeight="1" spans="1:22">
      <c r="A9" s="75">
        <v>2</v>
      </c>
      <c r="B9" s="21"/>
      <c r="C9" s="21"/>
      <c r="D9" s="22" t="s">
        <v>708</v>
      </c>
      <c r="E9" s="22" t="s">
        <v>709</v>
      </c>
      <c r="F9" s="22">
        <v>51010705</v>
      </c>
      <c r="G9" s="105" t="s">
        <v>724</v>
      </c>
      <c r="H9" s="26" t="s">
        <v>725</v>
      </c>
      <c r="I9" s="48"/>
      <c r="J9" s="48"/>
      <c r="K9" s="48"/>
      <c r="L9" s="42">
        <v>0</v>
      </c>
      <c r="M9" s="41"/>
      <c r="N9" s="21">
        <v>6</v>
      </c>
      <c r="O9" s="21" t="s">
        <v>211</v>
      </c>
      <c r="P9" s="42">
        <v>10</v>
      </c>
      <c r="Q9" s="42">
        <f t="shared" si="0"/>
        <v>60</v>
      </c>
      <c r="R9" s="100"/>
      <c r="S9" s="21" t="s">
        <v>726</v>
      </c>
      <c r="T9" s="101"/>
      <c r="U9" s="21" t="s">
        <v>727</v>
      </c>
      <c r="V9" s="21"/>
    </row>
    <row r="10" s="3" customFormat="1" ht="34" customHeight="1" spans="1:22">
      <c r="A10" s="75">
        <v>3</v>
      </c>
      <c r="B10" s="21"/>
      <c r="C10" s="21"/>
      <c r="D10" s="22" t="s">
        <v>708</v>
      </c>
      <c r="E10" s="22" t="s">
        <v>709</v>
      </c>
      <c r="F10" s="22">
        <v>51010705</v>
      </c>
      <c r="G10" s="42" t="s">
        <v>728</v>
      </c>
      <c r="H10" s="32"/>
      <c r="I10" s="50"/>
      <c r="J10" s="50"/>
      <c r="K10" s="51"/>
      <c r="L10" s="42">
        <v>0</v>
      </c>
      <c r="M10" s="23"/>
      <c r="N10" s="21">
        <v>2</v>
      </c>
      <c r="O10" s="21" t="s">
        <v>50</v>
      </c>
      <c r="P10" s="42">
        <v>5</v>
      </c>
      <c r="Q10" s="42">
        <f t="shared" si="0"/>
        <v>10</v>
      </c>
      <c r="R10" s="23"/>
      <c r="S10" s="21"/>
      <c r="T10" s="65"/>
      <c r="U10" s="21" t="s">
        <v>729</v>
      </c>
      <c r="V10" s="42"/>
    </row>
    <row r="11" s="3" customFormat="1" ht="48" customHeight="1" spans="1:22">
      <c r="A11" s="20">
        <v>4</v>
      </c>
      <c r="B11" s="22"/>
      <c r="C11" s="22"/>
      <c r="D11" s="22" t="s">
        <v>708</v>
      </c>
      <c r="E11" s="22" t="s">
        <v>709</v>
      </c>
      <c r="F11" s="22">
        <v>51010707</v>
      </c>
      <c r="G11" s="103" t="s">
        <v>730</v>
      </c>
      <c r="H11" s="32"/>
      <c r="I11" s="50"/>
      <c r="J11" s="50"/>
      <c r="K11" s="51"/>
      <c r="L11" s="42">
        <v>1</v>
      </c>
      <c r="M11" s="42" t="s">
        <v>576</v>
      </c>
      <c r="N11" s="42">
        <v>1</v>
      </c>
      <c r="O11" s="21" t="s">
        <v>361</v>
      </c>
      <c r="P11" s="42">
        <v>500</v>
      </c>
      <c r="Q11" s="42">
        <f t="shared" si="0"/>
        <v>500</v>
      </c>
      <c r="R11" s="42"/>
      <c r="S11" s="21" t="s">
        <v>212</v>
      </c>
      <c r="T11" s="99"/>
      <c r="U11" s="21" t="s">
        <v>723</v>
      </c>
      <c r="V11" s="21"/>
    </row>
    <row r="12" s="3" customFormat="1" ht="48" customHeight="1" spans="1:22">
      <c r="A12" s="75">
        <v>5</v>
      </c>
      <c r="B12" s="22"/>
      <c r="C12" s="22"/>
      <c r="D12" s="22" t="s">
        <v>708</v>
      </c>
      <c r="E12" s="22" t="s">
        <v>709</v>
      </c>
      <c r="F12" s="22">
        <v>51010707</v>
      </c>
      <c r="G12" s="106" t="s">
        <v>430</v>
      </c>
      <c r="H12" s="32"/>
      <c r="I12" s="50"/>
      <c r="J12" s="50"/>
      <c r="K12" s="51"/>
      <c r="L12" s="42">
        <v>4</v>
      </c>
      <c r="M12" s="42" t="s">
        <v>731</v>
      </c>
      <c r="N12" s="21">
        <v>3</v>
      </c>
      <c r="O12" s="21" t="s">
        <v>50</v>
      </c>
      <c r="P12" s="42">
        <v>25</v>
      </c>
      <c r="Q12" s="42">
        <f t="shared" si="0"/>
        <v>75</v>
      </c>
      <c r="R12" s="42"/>
      <c r="S12" s="21" t="s">
        <v>212</v>
      </c>
      <c r="T12" s="101"/>
      <c r="U12" s="21" t="s">
        <v>732</v>
      </c>
      <c r="V12" s="21"/>
    </row>
    <row r="13" s="3" customFormat="1" ht="48" customHeight="1" spans="1:22">
      <c r="A13" s="75">
        <v>6</v>
      </c>
      <c r="B13" s="22"/>
      <c r="C13" s="22"/>
      <c r="D13" s="22" t="s">
        <v>708</v>
      </c>
      <c r="E13" s="22" t="s">
        <v>709</v>
      </c>
      <c r="F13" s="22">
        <v>51010707</v>
      </c>
      <c r="G13" s="106" t="s">
        <v>228</v>
      </c>
      <c r="H13" s="90" t="s">
        <v>733</v>
      </c>
      <c r="I13" s="95"/>
      <c r="J13" s="95"/>
      <c r="K13" s="96"/>
      <c r="L13" s="42">
        <v>0</v>
      </c>
      <c r="M13" s="51"/>
      <c r="N13" s="42">
        <v>3</v>
      </c>
      <c r="O13" s="21" t="s">
        <v>50</v>
      </c>
      <c r="P13" s="42">
        <v>5</v>
      </c>
      <c r="Q13" s="42">
        <f t="shared" si="0"/>
        <v>15</v>
      </c>
      <c r="R13" s="100"/>
      <c r="S13" s="21" t="s">
        <v>734</v>
      </c>
      <c r="T13" s="101"/>
      <c r="U13" s="21" t="s">
        <v>735</v>
      </c>
      <c r="V13" s="21"/>
    </row>
    <row r="14" ht="34" customHeight="1" spans="1:22">
      <c r="A14" s="20">
        <v>7</v>
      </c>
      <c r="B14" s="21"/>
      <c r="C14" s="21"/>
      <c r="D14" s="22" t="s">
        <v>708</v>
      </c>
      <c r="E14" s="22" t="s">
        <v>709</v>
      </c>
      <c r="F14" s="22">
        <v>51010707</v>
      </c>
      <c r="G14" s="102" t="s">
        <v>736</v>
      </c>
      <c r="H14" s="26" t="s">
        <v>737</v>
      </c>
      <c r="I14" s="48"/>
      <c r="J14" s="48"/>
      <c r="K14" s="48"/>
      <c r="L14" s="42">
        <v>0</v>
      </c>
      <c r="M14" s="41"/>
      <c r="N14" s="21">
        <v>20</v>
      </c>
      <c r="O14" s="42" t="s">
        <v>563</v>
      </c>
      <c r="P14" s="42">
        <v>60</v>
      </c>
      <c r="Q14" s="42">
        <f t="shared" si="0"/>
        <v>1200</v>
      </c>
      <c r="R14" s="42"/>
      <c r="S14" s="21" t="s">
        <v>738</v>
      </c>
      <c r="T14" s="99"/>
      <c r="U14" s="21" t="s">
        <v>739</v>
      </c>
      <c r="V14" s="21" t="s">
        <v>573</v>
      </c>
    </row>
    <row r="15" ht="34" customHeight="1" spans="1:22">
      <c r="A15" s="75">
        <v>8</v>
      </c>
      <c r="B15" s="21"/>
      <c r="C15" s="21"/>
      <c r="D15" s="22" t="s">
        <v>708</v>
      </c>
      <c r="E15" s="22" t="s">
        <v>709</v>
      </c>
      <c r="F15" s="22">
        <v>51010707</v>
      </c>
      <c r="G15" s="107" t="s">
        <v>736</v>
      </c>
      <c r="H15" s="26" t="s">
        <v>740</v>
      </c>
      <c r="I15" s="48"/>
      <c r="J15" s="48"/>
      <c r="K15" s="48"/>
      <c r="L15" s="42">
        <v>0</v>
      </c>
      <c r="M15" s="41"/>
      <c r="N15" s="21">
        <v>10</v>
      </c>
      <c r="O15" s="21" t="s">
        <v>563</v>
      </c>
      <c r="P15" s="42">
        <v>60</v>
      </c>
      <c r="Q15" s="42">
        <f t="shared" si="0"/>
        <v>600</v>
      </c>
      <c r="R15" s="42"/>
      <c r="S15" s="21" t="s">
        <v>741</v>
      </c>
      <c r="T15" s="99"/>
      <c r="U15" s="21" t="s">
        <v>739</v>
      </c>
      <c r="V15" s="21" t="s">
        <v>573</v>
      </c>
    </row>
    <row r="16" ht="34" customHeight="1" spans="1:22">
      <c r="A16" s="75">
        <v>9</v>
      </c>
      <c r="B16" s="21"/>
      <c r="C16" s="21"/>
      <c r="D16" s="22" t="s">
        <v>708</v>
      </c>
      <c r="E16" s="22" t="s">
        <v>709</v>
      </c>
      <c r="F16" s="22">
        <v>51010707</v>
      </c>
      <c r="G16" s="70" t="s">
        <v>742</v>
      </c>
      <c r="H16" s="26"/>
      <c r="I16" s="48"/>
      <c r="J16" s="48"/>
      <c r="K16" s="48"/>
      <c r="L16" s="21">
        <v>1</v>
      </c>
      <c r="M16" s="41"/>
      <c r="N16" s="21">
        <v>5</v>
      </c>
      <c r="O16" s="21" t="s">
        <v>743</v>
      </c>
      <c r="P16" s="42">
        <v>50</v>
      </c>
      <c r="Q16" s="42">
        <f t="shared" si="0"/>
        <v>250</v>
      </c>
      <c r="R16" s="23"/>
      <c r="S16" s="21" t="s">
        <v>551</v>
      </c>
      <c r="T16" s="65"/>
      <c r="U16" s="21" t="s">
        <v>735</v>
      </c>
      <c r="V16" s="42"/>
    </row>
    <row r="17" ht="34" customHeight="1" spans="1:22">
      <c r="A17" s="20">
        <v>10</v>
      </c>
      <c r="B17" s="21"/>
      <c r="C17" s="21"/>
      <c r="D17" s="22" t="s">
        <v>708</v>
      </c>
      <c r="E17" s="22" t="s">
        <v>709</v>
      </c>
      <c r="F17" s="22">
        <v>51010707</v>
      </c>
      <c r="G17" s="70" t="s">
        <v>744</v>
      </c>
      <c r="H17" s="26"/>
      <c r="I17" s="48"/>
      <c r="J17" s="48"/>
      <c r="K17" s="48"/>
      <c r="L17" s="21">
        <v>1</v>
      </c>
      <c r="M17" s="41"/>
      <c r="N17" s="21">
        <v>1</v>
      </c>
      <c r="O17" s="21" t="s">
        <v>331</v>
      </c>
      <c r="P17" s="42">
        <v>50</v>
      </c>
      <c r="Q17" s="42">
        <f t="shared" si="0"/>
        <v>50</v>
      </c>
      <c r="R17" s="23"/>
      <c r="S17" s="21" t="s">
        <v>551</v>
      </c>
      <c r="T17" s="65"/>
      <c r="U17" s="21" t="s">
        <v>735</v>
      </c>
      <c r="V17" s="42"/>
    </row>
    <row r="18" ht="43" customHeight="1" spans="1:22">
      <c r="A18" s="75">
        <v>11</v>
      </c>
      <c r="B18" s="21"/>
      <c r="C18" s="21"/>
      <c r="D18" s="22" t="s">
        <v>708</v>
      </c>
      <c r="E18" s="22" t="s">
        <v>709</v>
      </c>
      <c r="F18" s="22">
        <v>51010707</v>
      </c>
      <c r="G18" s="87" t="s">
        <v>745</v>
      </c>
      <c r="H18" s="26" t="s">
        <v>528</v>
      </c>
      <c r="I18" s="48"/>
      <c r="J18" s="48"/>
      <c r="K18" s="48"/>
      <c r="L18" s="21">
        <v>2</v>
      </c>
      <c r="M18" s="41"/>
      <c r="N18" s="21">
        <v>2</v>
      </c>
      <c r="O18" s="21" t="s">
        <v>211</v>
      </c>
      <c r="P18" s="42">
        <v>500</v>
      </c>
      <c r="Q18" s="42">
        <f t="shared" si="0"/>
        <v>1000</v>
      </c>
      <c r="R18" s="23"/>
      <c r="S18" s="21" t="s">
        <v>746</v>
      </c>
      <c r="T18" s="65"/>
      <c r="U18" s="21" t="s">
        <v>747</v>
      </c>
      <c r="V18" s="42"/>
    </row>
    <row r="19" ht="39" customHeight="1" spans="1:22">
      <c r="A19" s="75">
        <v>12</v>
      </c>
      <c r="B19" s="21"/>
      <c r="C19" s="21"/>
      <c r="D19" s="22" t="s">
        <v>708</v>
      </c>
      <c r="E19" s="22" t="s">
        <v>709</v>
      </c>
      <c r="F19" s="22">
        <v>51010707</v>
      </c>
      <c r="G19" s="70" t="s">
        <v>748</v>
      </c>
      <c r="H19" s="26" t="s">
        <v>749</v>
      </c>
      <c r="I19" s="48"/>
      <c r="J19" s="48"/>
      <c r="K19" s="48"/>
      <c r="L19" s="21">
        <v>1</v>
      </c>
      <c r="M19" s="41"/>
      <c r="N19" s="21">
        <v>3</v>
      </c>
      <c r="O19" s="21" t="s">
        <v>211</v>
      </c>
      <c r="P19" s="42">
        <v>20</v>
      </c>
      <c r="Q19" s="42">
        <f t="shared" si="0"/>
        <v>60</v>
      </c>
      <c r="R19" s="23"/>
      <c r="S19" s="21" t="s">
        <v>750</v>
      </c>
      <c r="T19" s="65"/>
      <c r="U19" s="21" t="s">
        <v>751</v>
      </c>
      <c r="V19" s="42"/>
    </row>
    <row r="20" ht="34" customHeight="1" spans="1:22">
      <c r="A20" s="20">
        <v>13</v>
      </c>
      <c r="B20" s="21"/>
      <c r="C20" s="21"/>
      <c r="D20" s="22" t="s">
        <v>708</v>
      </c>
      <c r="E20" s="22" t="s">
        <v>709</v>
      </c>
      <c r="F20" s="22">
        <v>51010707</v>
      </c>
      <c r="G20" s="70" t="s">
        <v>752</v>
      </c>
      <c r="H20" s="26" t="s">
        <v>753</v>
      </c>
      <c r="I20" s="48"/>
      <c r="J20" s="48"/>
      <c r="K20" s="48"/>
      <c r="L20" s="21">
        <v>1</v>
      </c>
      <c r="M20" s="41"/>
      <c r="N20" s="21">
        <v>1</v>
      </c>
      <c r="O20" s="21" t="s">
        <v>211</v>
      </c>
      <c r="P20" s="42">
        <v>30</v>
      </c>
      <c r="Q20" s="42">
        <f t="shared" si="0"/>
        <v>30</v>
      </c>
      <c r="R20" s="23"/>
      <c r="S20" s="21" t="s">
        <v>754</v>
      </c>
      <c r="T20" s="65"/>
      <c r="U20" s="21" t="s">
        <v>755</v>
      </c>
      <c r="V20" s="42"/>
    </row>
    <row r="21" ht="51" customHeight="1" spans="1:22">
      <c r="A21" s="75">
        <v>14</v>
      </c>
      <c r="B21" s="21"/>
      <c r="C21" s="21"/>
      <c r="D21" s="22" t="s">
        <v>708</v>
      </c>
      <c r="E21" s="22" t="s">
        <v>709</v>
      </c>
      <c r="F21" s="22">
        <v>51010707</v>
      </c>
      <c r="G21" s="87" t="s">
        <v>513</v>
      </c>
      <c r="H21" s="26" t="s">
        <v>514</v>
      </c>
      <c r="I21" s="48"/>
      <c r="J21" s="48"/>
      <c r="K21" s="48"/>
      <c r="L21" s="21">
        <v>0</v>
      </c>
      <c r="M21" s="41"/>
      <c r="N21" s="21">
        <v>20</v>
      </c>
      <c r="O21" s="21" t="s">
        <v>50</v>
      </c>
      <c r="P21" s="21">
        <v>78</v>
      </c>
      <c r="Q21" s="42">
        <f t="shared" si="0"/>
        <v>1560</v>
      </c>
      <c r="R21" s="21"/>
      <c r="S21" s="21" t="s">
        <v>515</v>
      </c>
      <c r="T21" s="65"/>
      <c r="U21" s="21" t="s">
        <v>755</v>
      </c>
      <c r="V21" s="42"/>
    </row>
    <row r="22" ht="34" customHeight="1" spans="1:22">
      <c r="A22" s="75">
        <v>15</v>
      </c>
      <c r="B22" s="21"/>
      <c r="C22" s="21"/>
      <c r="D22" s="22" t="s">
        <v>708</v>
      </c>
      <c r="E22" s="22" t="s">
        <v>709</v>
      </c>
      <c r="F22" s="22">
        <v>51010707</v>
      </c>
      <c r="G22" s="108" t="s">
        <v>516</v>
      </c>
      <c r="H22" s="26" t="s">
        <v>756</v>
      </c>
      <c r="I22" s="48"/>
      <c r="J22" s="48"/>
      <c r="K22" s="48"/>
      <c r="L22" s="21">
        <v>20</v>
      </c>
      <c r="M22" s="41"/>
      <c r="N22" s="21">
        <v>20</v>
      </c>
      <c r="O22" s="21" t="s">
        <v>50</v>
      </c>
      <c r="P22" s="21">
        <v>50</v>
      </c>
      <c r="Q22" s="42">
        <f t="shared" si="0"/>
        <v>1000</v>
      </c>
      <c r="R22" s="21"/>
      <c r="S22" s="21" t="s">
        <v>741</v>
      </c>
      <c r="T22" s="65"/>
      <c r="U22" s="21" t="s">
        <v>755</v>
      </c>
      <c r="V22" s="21" t="s">
        <v>573</v>
      </c>
    </row>
    <row r="23" ht="40" customHeight="1" spans="1:22">
      <c r="A23" s="20">
        <v>16</v>
      </c>
      <c r="B23" s="21"/>
      <c r="C23" s="21"/>
      <c r="D23" s="22" t="s">
        <v>708</v>
      </c>
      <c r="E23" s="22" t="s">
        <v>709</v>
      </c>
      <c r="F23" s="22">
        <v>51010707</v>
      </c>
      <c r="G23" s="87" t="s">
        <v>519</v>
      </c>
      <c r="H23" s="26" t="s">
        <v>756</v>
      </c>
      <c r="I23" s="48"/>
      <c r="J23" s="48"/>
      <c r="K23" s="48"/>
      <c r="L23" s="21">
        <v>20</v>
      </c>
      <c r="M23" s="41"/>
      <c r="N23" s="21">
        <v>20</v>
      </c>
      <c r="O23" s="21" t="s">
        <v>50</v>
      </c>
      <c r="P23" s="21">
        <v>50</v>
      </c>
      <c r="Q23" s="42">
        <f t="shared" si="0"/>
        <v>1000</v>
      </c>
      <c r="R23" s="21"/>
      <c r="S23" s="21" t="s">
        <v>757</v>
      </c>
      <c r="T23" s="65"/>
      <c r="U23" s="21" t="s">
        <v>755</v>
      </c>
      <c r="V23" s="21" t="s">
        <v>573</v>
      </c>
    </row>
    <row r="24" ht="34" customHeight="1" spans="1:22">
      <c r="A24" s="75">
        <v>17</v>
      </c>
      <c r="B24" s="21"/>
      <c r="C24" s="21"/>
      <c r="D24" s="22" t="s">
        <v>708</v>
      </c>
      <c r="E24" s="22" t="s">
        <v>709</v>
      </c>
      <c r="F24" s="22">
        <v>51010707</v>
      </c>
      <c r="G24" s="70" t="s">
        <v>428</v>
      </c>
      <c r="H24" s="30"/>
      <c r="I24" s="31"/>
      <c r="J24" s="31"/>
      <c r="K24" s="104"/>
      <c r="L24" s="21">
        <v>3</v>
      </c>
      <c r="M24" s="21"/>
      <c r="N24" s="21">
        <v>4</v>
      </c>
      <c r="O24" s="21" t="s">
        <v>211</v>
      </c>
      <c r="P24" s="21">
        <v>8</v>
      </c>
      <c r="Q24" s="42">
        <f t="shared" si="0"/>
        <v>32</v>
      </c>
      <c r="R24" s="21"/>
      <c r="S24" s="21" t="s">
        <v>758</v>
      </c>
      <c r="T24" s="21"/>
      <c r="U24" s="21" t="s">
        <v>739</v>
      </c>
      <c r="V24" s="21"/>
    </row>
    <row r="25" ht="39" customHeight="1" spans="1:22">
      <c r="A25" s="75">
        <v>18</v>
      </c>
      <c r="B25" s="21"/>
      <c r="C25" s="21"/>
      <c r="D25" s="22" t="s">
        <v>708</v>
      </c>
      <c r="E25" s="22" t="s">
        <v>709</v>
      </c>
      <c r="F25" s="22">
        <v>51010707</v>
      </c>
      <c r="G25" s="87" t="s">
        <v>56</v>
      </c>
      <c r="H25" s="23"/>
      <c r="I25" s="23"/>
      <c r="J25" s="23"/>
      <c r="K25" s="23"/>
      <c r="L25" s="21">
        <v>14</v>
      </c>
      <c r="M25" s="23"/>
      <c r="N25" s="21">
        <v>2</v>
      </c>
      <c r="O25" s="21" t="s">
        <v>211</v>
      </c>
      <c r="P25" s="42">
        <v>1000</v>
      </c>
      <c r="Q25" s="42">
        <f t="shared" si="0"/>
        <v>2000</v>
      </c>
      <c r="R25" s="23"/>
      <c r="S25" s="21" t="s">
        <v>759</v>
      </c>
      <c r="T25" s="65"/>
      <c r="U25" s="21" t="s">
        <v>760</v>
      </c>
      <c r="V25" s="42"/>
    </row>
    <row r="26" ht="34" customHeight="1" spans="1:22">
      <c r="A26" s="20">
        <v>19</v>
      </c>
      <c r="B26" s="21"/>
      <c r="C26" s="21"/>
      <c r="D26" s="22" t="s">
        <v>708</v>
      </c>
      <c r="E26" s="22" t="s">
        <v>709</v>
      </c>
      <c r="F26" s="22">
        <v>51010707</v>
      </c>
      <c r="G26" s="70" t="s">
        <v>761</v>
      </c>
      <c r="H26" s="23"/>
      <c r="I26" s="23"/>
      <c r="J26" s="23"/>
      <c r="K26" s="23"/>
      <c r="L26" s="21">
        <v>0</v>
      </c>
      <c r="M26" s="23"/>
      <c r="N26" s="21">
        <v>3</v>
      </c>
      <c r="O26" s="21" t="s">
        <v>50</v>
      </c>
      <c r="P26" s="42">
        <v>10</v>
      </c>
      <c r="Q26" s="42">
        <f t="shared" si="0"/>
        <v>30</v>
      </c>
      <c r="R26" s="23"/>
      <c r="S26" s="21"/>
      <c r="T26" s="65"/>
      <c r="U26" s="21" t="s">
        <v>735</v>
      </c>
      <c r="V26" s="42"/>
    </row>
    <row r="27" ht="34" customHeight="1" spans="1:22">
      <c r="A27" s="75">
        <v>20</v>
      </c>
      <c r="B27" s="21"/>
      <c r="C27" s="21"/>
      <c r="D27" s="22" t="s">
        <v>708</v>
      </c>
      <c r="E27" s="22" t="s">
        <v>709</v>
      </c>
      <c r="F27" s="22">
        <v>51010707</v>
      </c>
      <c r="G27" s="87" t="s">
        <v>337</v>
      </c>
      <c r="H27" s="23"/>
      <c r="I27" s="23"/>
      <c r="J27" s="23"/>
      <c r="K27" s="23"/>
      <c r="L27" s="21">
        <v>0</v>
      </c>
      <c r="M27" s="46"/>
      <c r="N27" s="46">
        <v>1</v>
      </c>
      <c r="O27" s="46" t="s">
        <v>50</v>
      </c>
      <c r="P27" s="46">
        <v>75</v>
      </c>
      <c r="Q27" s="42">
        <f t="shared" si="0"/>
        <v>75</v>
      </c>
      <c r="R27" s="23"/>
      <c r="S27" s="21"/>
      <c r="T27" s="65"/>
      <c r="U27" s="21" t="s">
        <v>735</v>
      </c>
      <c r="V27" s="42"/>
    </row>
    <row r="28" ht="34" customHeight="1" spans="1:22">
      <c r="A28" s="75">
        <v>21</v>
      </c>
      <c r="B28" s="21"/>
      <c r="C28" s="21"/>
      <c r="D28" s="22" t="s">
        <v>708</v>
      </c>
      <c r="E28" s="22" t="s">
        <v>709</v>
      </c>
      <c r="F28" s="22">
        <v>51010707</v>
      </c>
      <c r="G28" s="94" t="s">
        <v>338</v>
      </c>
      <c r="H28" s="23"/>
      <c r="I28" s="23"/>
      <c r="J28" s="23"/>
      <c r="K28" s="23"/>
      <c r="L28" s="21">
        <v>0</v>
      </c>
      <c r="M28" s="46"/>
      <c r="N28" s="46">
        <v>1</v>
      </c>
      <c r="O28" s="46" t="s">
        <v>50</v>
      </c>
      <c r="P28" s="46">
        <v>98</v>
      </c>
      <c r="Q28" s="42">
        <f t="shared" si="0"/>
        <v>98</v>
      </c>
      <c r="R28" s="23"/>
      <c r="S28" s="21"/>
      <c r="T28" s="65"/>
      <c r="U28" s="21" t="s">
        <v>735</v>
      </c>
      <c r="V28" s="42"/>
    </row>
    <row r="29" ht="34" customHeight="1" spans="1:22">
      <c r="A29" s="27" t="s">
        <v>762</v>
      </c>
      <c r="B29" s="28"/>
      <c r="C29" s="28"/>
      <c r="D29" s="28"/>
      <c r="E29" s="29"/>
      <c r="F29" s="22">
        <v>51010705</v>
      </c>
      <c r="G29" s="21"/>
      <c r="H29" s="23"/>
      <c r="I29" s="23"/>
      <c r="J29" s="23"/>
      <c r="K29" s="23"/>
      <c r="L29" s="23"/>
      <c r="M29" s="23"/>
      <c r="N29" s="21"/>
      <c r="O29" s="21"/>
      <c r="P29" s="42"/>
      <c r="Q29" s="42">
        <v>310</v>
      </c>
      <c r="R29" s="23"/>
      <c r="S29" s="21"/>
      <c r="T29" s="65"/>
      <c r="U29" s="23"/>
      <c r="V29" s="42"/>
    </row>
    <row r="30" ht="34" customHeight="1" spans="1:22">
      <c r="A30" s="27" t="s">
        <v>762</v>
      </c>
      <c r="B30" s="28"/>
      <c r="C30" s="28"/>
      <c r="D30" s="28"/>
      <c r="E30" s="29"/>
      <c r="F30" s="22">
        <v>51010707</v>
      </c>
      <c r="G30" s="21"/>
      <c r="H30" s="23"/>
      <c r="I30" s="23"/>
      <c r="J30" s="23"/>
      <c r="K30" s="23"/>
      <c r="L30" s="23"/>
      <c r="M30" s="23"/>
      <c r="N30" s="21"/>
      <c r="O30" s="21"/>
      <c r="P30" s="42"/>
      <c r="Q30" s="42">
        <v>9255</v>
      </c>
      <c r="R30" s="23"/>
      <c r="S30" s="21"/>
      <c r="T30" s="65"/>
      <c r="U30" s="23"/>
      <c r="V30" s="42"/>
    </row>
    <row r="31" ht="34" customHeight="1" spans="1:22">
      <c r="A31" s="30" t="s">
        <v>37</v>
      </c>
      <c r="B31" s="31"/>
      <c r="C31" s="31"/>
      <c r="D31" s="31"/>
      <c r="E31" s="31"/>
      <c r="F31" s="31"/>
      <c r="G31" s="31"/>
      <c r="H31" s="32"/>
      <c r="I31" s="50"/>
      <c r="J31" s="50"/>
      <c r="K31" s="51"/>
      <c r="L31" s="51"/>
      <c r="M31" s="51"/>
      <c r="N31" s="21">
        <f>SUM(N8:N28)</f>
        <v>6128</v>
      </c>
      <c r="O31" s="52"/>
      <c r="P31" s="52"/>
      <c r="Q31" s="21">
        <f>SUM(Q8:Q28)</f>
        <v>9885</v>
      </c>
      <c r="R31" s="23"/>
      <c r="S31" s="21"/>
      <c r="T31" s="65"/>
      <c r="U31" s="23"/>
      <c r="V31" s="42"/>
    </row>
    <row r="32" s="1" customFormat="1" ht="52.35" spans="1:22">
      <c r="A32" s="33" t="s">
        <v>18</v>
      </c>
      <c r="B32" s="34" t="s">
        <v>38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69"/>
    </row>
    <row r="33" s="2" customFormat="1" customHeight="1" spans="1:22">
      <c r="A33" s="35" t="s">
        <v>39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</row>
  </sheetData>
  <autoFilter xmlns:etc="http://www.wps.cn/officeDocument/2017/etCustomData" ref="A7:V33" etc:filterBottomFollowUsedRange="0">
    <extLst/>
  </autoFilter>
  <mergeCells count="55">
    <mergeCell ref="Q2:R2"/>
    <mergeCell ref="S2:T2"/>
    <mergeCell ref="U2:V2"/>
    <mergeCell ref="Q3:R3"/>
    <mergeCell ref="S3:T3"/>
    <mergeCell ref="U3:V3"/>
    <mergeCell ref="A4:V4"/>
    <mergeCell ref="A5:G5"/>
    <mergeCell ref="H5:Q5"/>
    <mergeCell ref="R5:V5"/>
    <mergeCell ref="L6:M6"/>
    <mergeCell ref="N6:R6"/>
    <mergeCell ref="H8:K8"/>
    <mergeCell ref="H9:K9"/>
    <mergeCell ref="H10:K10"/>
    <mergeCell ref="H11:K11"/>
    <mergeCell ref="H12:K12"/>
    <mergeCell ref="H13:K13"/>
    <mergeCell ref="H14:K14"/>
    <mergeCell ref="H15:K15"/>
    <mergeCell ref="H16:K16"/>
    <mergeCell ref="H17:K17"/>
    <mergeCell ref="H18:K18"/>
    <mergeCell ref="H19:K19"/>
    <mergeCell ref="H20:K20"/>
    <mergeCell ref="H21:K21"/>
    <mergeCell ref="H22:K22"/>
    <mergeCell ref="H23:K23"/>
    <mergeCell ref="H24:K24"/>
    <mergeCell ref="H25:K25"/>
    <mergeCell ref="H26:K26"/>
    <mergeCell ref="H27:K27"/>
    <mergeCell ref="H28:K28"/>
    <mergeCell ref="A29:E29"/>
    <mergeCell ref="H29:K29"/>
    <mergeCell ref="A30:E30"/>
    <mergeCell ref="H30:K30"/>
    <mergeCell ref="A31:G31"/>
    <mergeCell ref="H31:K31"/>
    <mergeCell ref="B32:V32"/>
    <mergeCell ref="A33:V33"/>
    <mergeCell ref="A6:A7"/>
    <mergeCell ref="B6:B7"/>
    <mergeCell ref="C6:C7"/>
    <mergeCell ref="D6:D7"/>
    <mergeCell ref="E6:E7"/>
    <mergeCell ref="F6:F7"/>
    <mergeCell ref="G6:G7"/>
    <mergeCell ref="S6:S7"/>
    <mergeCell ref="T6:T7"/>
    <mergeCell ref="U6:U7"/>
    <mergeCell ref="V6:V7"/>
    <mergeCell ref="A2:B3"/>
    <mergeCell ref="C2:P3"/>
    <mergeCell ref="H6:K7"/>
  </mergeCells>
  <pageMargins left="0.156944444444444" right="0.15748031496063" top="0.156944444444444" bottom="0.156944444444444" header="0.196527777777778" footer="0.156944444444444"/>
  <pageSetup paperSize="9" scale="50" orientation="landscape"/>
  <headerFooter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zoomScale="60" zoomScaleNormal="60" zoomScaleSheetLayoutView="70" workbookViewId="0">
      <pane ySplit="7" topLeftCell="A8" activePane="bottomLeft" state="frozen"/>
      <selection/>
      <selection pane="bottomLeft" activeCell="N8" sqref="N8:P8"/>
    </sheetView>
  </sheetViews>
  <sheetFormatPr defaultColWidth="9" defaultRowHeight="25.95" customHeight="1"/>
  <cols>
    <col min="1" max="1" width="7.33333333333333" style="3" customWidth="1"/>
    <col min="2" max="2" width="9.44444444444444" style="3" customWidth="1"/>
    <col min="3" max="3" width="10.2222222222222" style="3" customWidth="1"/>
    <col min="4" max="4" width="14.8148148148148" style="3" customWidth="1"/>
    <col min="5" max="5" width="13.7777777777778" style="3" customWidth="1"/>
    <col min="6" max="6" width="13.7037037037037" style="3" customWidth="1"/>
    <col min="7" max="7" width="23.3333333333333" style="3" customWidth="1"/>
    <col min="8" max="8" width="12.6666666666667" style="3" customWidth="1"/>
    <col min="9" max="9" width="8.51851851851852" style="3" customWidth="1"/>
    <col min="10" max="10" width="12.6666666666667" style="3" customWidth="1"/>
    <col min="11" max="11" width="9.07407407407407" style="3" customWidth="1"/>
    <col min="12" max="12" width="12.6666666666667" style="3" customWidth="1"/>
    <col min="13" max="13" width="12.037037037037" style="3" customWidth="1"/>
    <col min="14" max="16" width="12.6666666666667" style="3" customWidth="1"/>
    <col min="17" max="17" width="13.8888888888889" style="3" customWidth="1"/>
    <col min="18" max="18" width="12.6666666666667" style="3" customWidth="1"/>
    <col min="19" max="19" width="17.8888888888889" style="3" customWidth="1"/>
    <col min="20" max="20" width="13.1481481481481" style="3" customWidth="1"/>
    <col min="21" max="21" width="14.5555555555556" style="3" customWidth="1"/>
    <col min="22" max="22" width="18.2222222222222" style="3" customWidth="1"/>
    <col min="23" max="16384" width="9" style="3"/>
  </cols>
  <sheetData>
    <row r="1" ht="16.2" customHeight="1"/>
    <row r="2" ht="49.95" customHeight="1" spans="1:22">
      <c r="A2" s="4" t="s">
        <v>76</v>
      </c>
      <c r="B2" s="5"/>
      <c r="C2" s="6" t="s">
        <v>719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6"/>
      <c r="Q2" s="29" t="s">
        <v>1</v>
      </c>
      <c r="R2" s="75"/>
      <c r="S2" s="75" t="s">
        <v>2</v>
      </c>
      <c r="T2" s="75"/>
      <c r="U2" s="75" t="s">
        <v>3</v>
      </c>
      <c r="V2" s="78"/>
    </row>
    <row r="3" ht="52.2" customHeight="1" spans="1:22">
      <c r="A3" s="8"/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37"/>
      <c r="Q3" s="79" t="s">
        <v>102</v>
      </c>
      <c r="R3" s="80"/>
      <c r="S3" s="80"/>
      <c r="T3" s="80"/>
      <c r="U3" s="17"/>
      <c r="V3" s="17"/>
    </row>
    <row r="4" ht="9.45" customHeight="1" spans="1:2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ht="42" customHeight="1" spans="1:22">
      <c r="A5" s="13" t="s">
        <v>103</v>
      </c>
      <c r="B5" s="14"/>
      <c r="C5" s="14"/>
      <c r="D5" s="14"/>
      <c r="E5" s="14"/>
      <c r="F5" s="14"/>
      <c r="G5" s="14"/>
      <c r="H5" s="15" t="s">
        <v>174</v>
      </c>
      <c r="I5" s="38"/>
      <c r="J5" s="38"/>
      <c r="K5" s="38"/>
      <c r="L5" s="38"/>
      <c r="M5" s="38"/>
      <c r="N5" s="38"/>
      <c r="O5" s="38"/>
      <c r="P5" s="38"/>
      <c r="Q5" s="60"/>
      <c r="R5" s="61" t="s">
        <v>763</v>
      </c>
      <c r="S5" s="62"/>
      <c r="T5" s="62"/>
      <c r="U5" s="62"/>
      <c r="V5" s="63"/>
    </row>
    <row r="6" ht="22.95" customHeight="1" spans="1:22">
      <c r="A6" s="16" t="s">
        <v>7</v>
      </c>
      <c r="B6" s="17" t="s">
        <v>8</v>
      </c>
      <c r="C6" s="17" t="s">
        <v>9</v>
      </c>
      <c r="D6" s="18" t="s">
        <v>703</v>
      </c>
      <c r="E6" s="18" t="s">
        <v>704</v>
      </c>
      <c r="F6" s="18" t="s">
        <v>705</v>
      </c>
      <c r="G6" s="17" t="s">
        <v>10</v>
      </c>
      <c r="H6" s="17" t="s">
        <v>11</v>
      </c>
      <c r="I6" s="17"/>
      <c r="J6" s="17"/>
      <c r="K6" s="17"/>
      <c r="L6" s="39" t="s">
        <v>13</v>
      </c>
      <c r="M6" s="40"/>
      <c r="N6" s="17" t="s">
        <v>14</v>
      </c>
      <c r="O6" s="17"/>
      <c r="P6" s="17"/>
      <c r="Q6" s="17"/>
      <c r="R6" s="17"/>
      <c r="S6" s="17" t="s">
        <v>15</v>
      </c>
      <c r="T6" s="17" t="s">
        <v>16</v>
      </c>
      <c r="U6" s="18" t="s">
        <v>706</v>
      </c>
      <c r="V6" s="64" t="s">
        <v>18</v>
      </c>
    </row>
    <row r="7" ht="34.95" customHeight="1" spans="1:22">
      <c r="A7" s="16"/>
      <c r="B7" s="17"/>
      <c r="C7" s="17"/>
      <c r="D7" s="19"/>
      <c r="E7" s="19"/>
      <c r="F7" s="19"/>
      <c r="G7" s="17"/>
      <c r="H7" s="17"/>
      <c r="I7" s="17"/>
      <c r="J7" s="17"/>
      <c r="K7" s="17"/>
      <c r="L7" s="17" t="s">
        <v>707</v>
      </c>
      <c r="M7" s="17" t="s">
        <v>22</v>
      </c>
      <c r="N7" s="17" t="s">
        <v>176</v>
      </c>
      <c r="O7" s="17" t="s">
        <v>177</v>
      </c>
      <c r="P7" s="17" t="s">
        <v>178</v>
      </c>
      <c r="Q7" s="17" t="s">
        <v>24</v>
      </c>
      <c r="R7" s="17" t="s">
        <v>22</v>
      </c>
      <c r="S7" s="17"/>
      <c r="T7" s="17"/>
      <c r="U7" s="19"/>
      <c r="V7" s="64"/>
    </row>
    <row r="8" s="3" customFormat="1" ht="58" customHeight="1" spans="1:22">
      <c r="A8" s="20">
        <v>1</v>
      </c>
      <c r="B8" s="74"/>
      <c r="C8" s="22"/>
      <c r="D8" s="22" t="s">
        <v>708</v>
      </c>
      <c r="E8" s="22" t="s">
        <v>709</v>
      </c>
      <c r="F8" s="22">
        <v>51010705</v>
      </c>
      <c r="G8" s="24" t="s">
        <v>235</v>
      </c>
      <c r="H8" s="32"/>
      <c r="I8" s="50"/>
      <c r="J8" s="50"/>
      <c r="K8" s="51"/>
      <c r="L8" s="42">
        <v>0</v>
      </c>
      <c r="M8" s="42">
        <v>0</v>
      </c>
      <c r="N8" s="42">
        <v>140</v>
      </c>
      <c r="O8" s="21" t="s">
        <v>236</v>
      </c>
      <c r="P8" s="42">
        <v>12</v>
      </c>
      <c r="Q8" s="42">
        <f>N8*P8</f>
        <v>1680</v>
      </c>
      <c r="R8" s="42">
        <v>45</v>
      </c>
      <c r="S8" s="21"/>
      <c r="T8" s="99"/>
      <c r="U8" s="21" t="s">
        <v>711</v>
      </c>
      <c r="V8" s="21"/>
    </row>
    <row r="9" ht="41" customHeight="1" spans="1:22">
      <c r="A9" s="75">
        <v>2</v>
      </c>
      <c r="B9" s="21"/>
      <c r="C9" s="21"/>
      <c r="D9" s="22" t="s">
        <v>708</v>
      </c>
      <c r="E9" s="22" t="s">
        <v>709</v>
      </c>
      <c r="F9" s="22">
        <v>51010707</v>
      </c>
      <c r="G9" s="102" t="s">
        <v>85</v>
      </c>
      <c r="H9" s="26" t="s">
        <v>54</v>
      </c>
      <c r="I9" s="48"/>
      <c r="J9" s="48"/>
      <c r="K9" s="49"/>
      <c r="L9" s="42">
        <v>0</v>
      </c>
      <c r="M9" s="41"/>
      <c r="N9" s="21">
        <v>5</v>
      </c>
      <c r="O9" s="21" t="s">
        <v>50</v>
      </c>
      <c r="P9" s="42">
        <v>10</v>
      </c>
      <c r="Q9" s="42">
        <f>N9*P9</f>
        <v>50</v>
      </c>
      <c r="R9" s="100"/>
      <c r="S9" s="21" t="s">
        <v>764</v>
      </c>
      <c r="T9" s="101"/>
      <c r="U9" s="21" t="s">
        <v>764</v>
      </c>
      <c r="V9" s="21"/>
    </row>
    <row r="10" s="3" customFormat="1" ht="34" customHeight="1" spans="1:22">
      <c r="A10" s="75">
        <v>3</v>
      </c>
      <c r="B10" s="21"/>
      <c r="C10" s="21"/>
      <c r="D10" s="22" t="s">
        <v>708</v>
      </c>
      <c r="E10" s="22" t="s">
        <v>709</v>
      </c>
      <c r="F10" s="22">
        <v>51010707</v>
      </c>
      <c r="G10" s="103" t="s">
        <v>85</v>
      </c>
      <c r="H10" s="26" t="s">
        <v>765</v>
      </c>
      <c r="I10" s="48" t="s">
        <v>765</v>
      </c>
      <c r="J10" s="48" t="s">
        <v>765</v>
      </c>
      <c r="K10" s="49" t="s">
        <v>765</v>
      </c>
      <c r="L10" s="42">
        <v>0</v>
      </c>
      <c r="M10" s="23"/>
      <c r="N10" s="21">
        <v>5</v>
      </c>
      <c r="O10" s="21" t="s">
        <v>50</v>
      </c>
      <c r="P10" s="42">
        <v>10</v>
      </c>
      <c r="Q10" s="42">
        <f>N10*P10</f>
        <v>50</v>
      </c>
      <c r="R10" s="23"/>
      <c r="S10" s="21" t="s">
        <v>764</v>
      </c>
      <c r="T10" s="65"/>
      <c r="U10" s="21" t="s">
        <v>764</v>
      </c>
      <c r="V10" s="42"/>
    </row>
    <row r="11" s="3" customFormat="1" ht="48" customHeight="1" spans="1:22">
      <c r="A11" s="75">
        <v>4</v>
      </c>
      <c r="B11" s="22"/>
      <c r="C11" s="22"/>
      <c r="D11" s="22" t="s">
        <v>708</v>
      </c>
      <c r="E11" s="22" t="s">
        <v>709</v>
      </c>
      <c r="F11" s="22">
        <v>51010707</v>
      </c>
      <c r="G11" s="103" t="s">
        <v>85</v>
      </c>
      <c r="H11" s="26" t="s">
        <v>766</v>
      </c>
      <c r="I11" s="48" t="s">
        <v>766</v>
      </c>
      <c r="J11" s="48" t="s">
        <v>766</v>
      </c>
      <c r="K11" s="49" t="s">
        <v>766</v>
      </c>
      <c r="L11" s="42">
        <v>0</v>
      </c>
      <c r="M11" s="42"/>
      <c r="N11" s="21">
        <v>5</v>
      </c>
      <c r="O11" s="21" t="s">
        <v>50</v>
      </c>
      <c r="P11" s="42">
        <v>10</v>
      </c>
      <c r="Q11" s="42">
        <f>N11*P11</f>
        <v>50</v>
      </c>
      <c r="R11" s="42"/>
      <c r="S11" s="21" t="s">
        <v>767</v>
      </c>
      <c r="T11" s="99"/>
      <c r="U11" s="21" t="s">
        <v>723</v>
      </c>
      <c r="V11" s="21"/>
    </row>
    <row r="12" ht="34" customHeight="1" spans="1:22">
      <c r="A12" s="75">
        <v>5</v>
      </c>
      <c r="B12" s="21"/>
      <c r="C12" s="21"/>
      <c r="D12" s="22"/>
      <c r="E12" s="22"/>
      <c r="F12" s="22"/>
      <c r="G12" s="21"/>
      <c r="H12" s="30"/>
      <c r="I12" s="31"/>
      <c r="J12" s="31"/>
      <c r="K12" s="104"/>
      <c r="L12" s="21"/>
      <c r="M12" s="21"/>
      <c r="N12" s="21"/>
      <c r="O12" s="21"/>
      <c r="P12" s="21"/>
      <c r="Q12" s="42"/>
      <c r="R12" s="21"/>
      <c r="S12" s="21"/>
      <c r="T12" s="21"/>
      <c r="U12" s="21"/>
      <c r="V12" s="21"/>
    </row>
    <row r="13" ht="39" customHeight="1" spans="1:22">
      <c r="A13" s="75">
        <v>6</v>
      </c>
      <c r="B13" s="21"/>
      <c r="C13" s="21"/>
      <c r="D13" s="22"/>
      <c r="E13" s="22"/>
      <c r="F13" s="22"/>
      <c r="G13" s="21"/>
      <c r="H13" s="23"/>
      <c r="I13" s="23"/>
      <c r="J13" s="23"/>
      <c r="K13" s="23"/>
      <c r="L13" s="21"/>
      <c r="M13" s="23"/>
      <c r="N13" s="21"/>
      <c r="O13" s="21"/>
      <c r="P13" s="42"/>
      <c r="Q13" s="42"/>
      <c r="R13" s="23"/>
      <c r="S13" s="21"/>
      <c r="T13" s="65"/>
      <c r="U13" s="21"/>
      <c r="V13" s="42"/>
    </row>
    <row r="14" ht="34" customHeight="1" spans="1:22">
      <c r="A14" s="75">
        <v>7</v>
      </c>
      <c r="B14" s="21"/>
      <c r="C14" s="21"/>
      <c r="D14" s="22"/>
      <c r="E14" s="22"/>
      <c r="F14" s="22"/>
      <c r="G14" s="21"/>
      <c r="H14" s="23"/>
      <c r="I14" s="23"/>
      <c r="J14" s="23"/>
      <c r="K14" s="23"/>
      <c r="L14" s="21"/>
      <c r="M14" s="23"/>
      <c r="N14" s="21"/>
      <c r="O14" s="21"/>
      <c r="P14" s="42"/>
      <c r="Q14" s="42"/>
      <c r="R14" s="23"/>
      <c r="S14" s="21"/>
      <c r="T14" s="65"/>
      <c r="U14" s="21"/>
      <c r="V14" s="42"/>
    </row>
    <row r="15" ht="34" customHeight="1" spans="1:22">
      <c r="A15" s="75">
        <v>8</v>
      </c>
      <c r="B15" s="21"/>
      <c r="C15" s="21"/>
      <c r="D15" s="22"/>
      <c r="E15" s="22"/>
      <c r="F15" s="22"/>
      <c r="G15" s="21"/>
      <c r="H15" s="23"/>
      <c r="I15" s="23"/>
      <c r="J15" s="23"/>
      <c r="K15" s="23"/>
      <c r="L15" s="21"/>
      <c r="M15" s="46"/>
      <c r="N15" s="46"/>
      <c r="O15" s="46"/>
      <c r="P15" s="46"/>
      <c r="Q15" s="42"/>
      <c r="R15" s="23"/>
      <c r="S15" s="21"/>
      <c r="T15" s="65"/>
      <c r="U15" s="21"/>
      <c r="V15" s="42"/>
    </row>
    <row r="16" ht="34" customHeight="1" spans="1:22">
      <c r="A16" s="75">
        <v>9</v>
      </c>
      <c r="B16" s="21"/>
      <c r="C16" s="21"/>
      <c r="D16" s="22"/>
      <c r="E16" s="22"/>
      <c r="F16" s="22"/>
      <c r="G16" s="21"/>
      <c r="H16" s="23"/>
      <c r="I16" s="23"/>
      <c r="J16" s="23"/>
      <c r="K16" s="23"/>
      <c r="L16" s="21"/>
      <c r="M16" s="46"/>
      <c r="N16" s="46"/>
      <c r="O16" s="46"/>
      <c r="P16" s="46"/>
      <c r="Q16" s="42"/>
      <c r="R16" s="23"/>
      <c r="S16" s="21"/>
      <c r="T16" s="65"/>
      <c r="U16" s="21"/>
      <c r="V16" s="42"/>
    </row>
    <row r="17" ht="34" customHeight="1" spans="1:22">
      <c r="A17" s="27" t="s">
        <v>762</v>
      </c>
      <c r="B17" s="28"/>
      <c r="C17" s="28"/>
      <c r="D17" s="28"/>
      <c r="E17" s="29"/>
      <c r="F17" s="22">
        <v>51010705</v>
      </c>
      <c r="G17" s="21"/>
      <c r="H17" s="23"/>
      <c r="I17" s="23"/>
      <c r="J17" s="23"/>
      <c r="K17" s="23"/>
      <c r="L17" s="23"/>
      <c r="M17" s="23"/>
      <c r="N17" s="21"/>
      <c r="O17" s="21"/>
      <c r="P17" s="42"/>
      <c r="Q17" s="42">
        <v>1680</v>
      </c>
      <c r="R17" s="23"/>
      <c r="S17" s="21"/>
      <c r="T17" s="65"/>
      <c r="U17" s="23"/>
      <c r="V17" s="42"/>
    </row>
    <row r="18" ht="34" customHeight="1" spans="1:22">
      <c r="A18" s="27" t="s">
        <v>762</v>
      </c>
      <c r="B18" s="28"/>
      <c r="C18" s="28"/>
      <c r="D18" s="28"/>
      <c r="E18" s="29"/>
      <c r="F18" s="22">
        <v>51010707</v>
      </c>
      <c r="G18" s="21"/>
      <c r="H18" s="23"/>
      <c r="I18" s="23"/>
      <c r="J18" s="23"/>
      <c r="K18" s="23"/>
      <c r="L18" s="23"/>
      <c r="M18" s="23"/>
      <c r="N18" s="21"/>
      <c r="O18" s="21"/>
      <c r="P18" s="42"/>
      <c r="Q18" s="42">
        <v>150</v>
      </c>
      <c r="R18" s="23"/>
      <c r="S18" s="21"/>
      <c r="T18" s="65"/>
      <c r="U18" s="23"/>
      <c r="V18" s="42"/>
    </row>
    <row r="19" ht="34" customHeight="1" spans="1:22">
      <c r="A19" s="30" t="s">
        <v>37</v>
      </c>
      <c r="B19" s="31"/>
      <c r="C19" s="31"/>
      <c r="D19" s="31"/>
      <c r="E19" s="31"/>
      <c r="F19" s="31"/>
      <c r="G19" s="31"/>
      <c r="H19" s="32"/>
      <c r="I19" s="50"/>
      <c r="J19" s="50"/>
      <c r="K19" s="51"/>
      <c r="L19" s="51"/>
      <c r="M19" s="51"/>
      <c r="N19" s="21">
        <f>SUM(N8:N16)</f>
        <v>155</v>
      </c>
      <c r="O19" s="52"/>
      <c r="P19" s="52"/>
      <c r="Q19" s="21">
        <f>SUM(Q8:Q16)</f>
        <v>1830</v>
      </c>
      <c r="R19" s="23"/>
      <c r="S19" s="21"/>
      <c r="T19" s="65"/>
      <c r="U19" s="23"/>
      <c r="V19" s="42"/>
    </row>
    <row r="20" s="1" customFormat="1" ht="52.35" spans="1:22">
      <c r="A20" s="33" t="s">
        <v>18</v>
      </c>
      <c r="B20" s="34" t="s">
        <v>38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69"/>
    </row>
    <row r="21" s="2" customFormat="1" customHeight="1" spans="1:22">
      <c r="A21" s="35" t="s">
        <v>39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</sheetData>
  <mergeCells count="43">
    <mergeCell ref="Q2:R2"/>
    <mergeCell ref="S2:T2"/>
    <mergeCell ref="U2:V2"/>
    <mergeCell ref="Q3:R3"/>
    <mergeCell ref="S3:T3"/>
    <mergeCell ref="U3:V3"/>
    <mergeCell ref="A4:V4"/>
    <mergeCell ref="A5:G5"/>
    <mergeCell ref="H5:Q5"/>
    <mergeCell ref="R5:V5"/>
    <mergeCell ref="L6:M6"/>
    <mergeCell ref="N6:R6"/>
    <mergeCell ref="H8:K8"/>
    <mergeCell ref="H9:K9"/>
    <mergeCell ref="H10:K10"/>
    <mergeCell ref="H11:K11"/>
    <mergeCell ref="H12:K12"/>
    <mergeCell ref="H13:K13"/>
    <mergeCell ref="H14:K14"/>
    <mergeCell ref="H15:K15"/>
    <mergeCell ref="H16:K16"/>
    <mergeCell ref="A17:E17"/>
    <mergeCell ref="H17:K17"/>
    <mergeCell ref="A18:E18"/>
    <mergeCell ref="H18:K18"/>
    <mergeCell ref="A19:G19"/>
    <mergeCell ref="H19:K19"/>
    <mergeCell ref="B20:V20"/>
    <mergeCell ref="A21:V21"/>
    <mergeCell ref="A6:A7"/>
    <mergeCell ref="B6:B7"/>
    <mergeCell ref="C6:C7"/>
    <mergeCell ref="D6:D7"/>
    <mergeCell ref="E6:E7"/>
    <mergeCell ref="F6:F7"/>
    <mergeCell ref="G6:G7"/>
    <mergeCell ref="S6:S7"/>
    <mergeCell ref="T6:T7"/>
    <mergeCell ref="U6:U7"/>
    <mergeCell ref="V6:V7"/>
    <mergeCell ref="A2:B3"/>
    <mergeCell ref="C2:P3"/>
    <mergeCell ref="H6:K7"/>
  </mergeCells>
  <pageMargins left="0.156944444444444" right="0.15748031496063" top="0.156944444444444" bottom="0.156944444444444" header="0.196527777777778" footer="0.156944444444444"/>
  <pageSetup paperSize="9" scale="50" orientation="landscape"/>
  <headerFooter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zoomScale="60" zoomScaleNormal="60" zoomScaleSheetLayoutView="70" workbookViewId="0">
      <pane ySplit="7" topLeftCell="A13" activePane="bottomLeft" state="frozen"/>
      <selection/>
      <selection pane="bottomLeft" activeCell="O19" sqref="O19"/>
    </sheetView>
  </sheetViews>
  <sheetFormatPr defaultColWidth="9" defaultRowHeight="25.95" customHeight="1"/>
  <cols>
    <col min="1" max="1" width="7.33333333333333" style="3" customWidth="1"/>
    <col min="2" max="2" width="9.44444444444444" style="3" customWidth="1"/>
    <col min="3" max="3" width="10.2222222222222" style="3" customWidth="1"/>
    <col min="4" max="4" width="14.8148148148148" style="3" customWidth="1"/>
    <col min="5" max="5" width="13.7777777777778" style="3" customWidth="1"/>
    <col min="6" max="6" width="13.7037037037037" style="3" customWidth="1"/>
    <col min="7" max="7" width="23.3333333333333" style="3" customWidth="1"/>
    <col min="8" max="8" width="12.6666666666667" style="3" customWidth="1"/>
    <col min="9" max="9" width="8.51851851851852" style="3" customWidth="1"/>
    <col min="10" max="10" width="12.6666666666667" style="3" customWidth="1"/>
    <col min="11" max="11" width="9.07407407407407" style="3" customWidth="1"/>
    <col min="12" max="12" width="12.6666666666667" style="3" customWidth="1"/>
    <col min="13" max="13" width="12.037037037037" style="3" customWidth="1"/>
    <col min="14" max="16" width="12.6666666666667" style="3" customWidth="1"/>
    <col min="17" max="17" width="13.8888888888889" style="3" customWidth="1"/>
    <col min="18" max="18" width="12.6666666666667" style="3" customWidth="1"/>
    <col min="19" max="19" width="17.8888888888889" style="3" customWidth="1"/>
    <col min="20" max="20" width="13.1481481481481" style="3" customWidth="1"/>
    <col min="21" max="21" width="14.5555555555556" style="3" customWidth="1"/>
    <col min="22" max="22" width="18.2222222222222" style="3" customWidth="1"/>
    <col min="23" max="16384" width="9" style="3"/>
  </cols>
  <sheetData>
    <row r="1" ht="16.2" customHeight="1"/>
    <row r="2" ht="49.95" customHeight="1" spans="1:22">
      <c r="A2" s="4" t="s">
        <v>76</v>
      </c>
      <c r="B2" s="5"/>
      <c r="C2" s="6" t="s">
        <v>768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6"/>
      <c r="Q2" s="29" t="s">
        <v>1</v>
      </c>
      <c r="R2" s="75"/>
      <c r="S2" s="75" t="s">
        <v>2</v>
      </c>
      <c r="T2" s="75"/>
      <c r="U2" s="75" t="s">
        <v>3</v>
      </c>
      <c r="V2" s="78"/>
    </row>
    <row r="3" ht="52.2" customHeight="1" spans="1:22">
      <c r="A3" s="8"/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37"/>
      <c r="Q3" s="79" t="s">
        <v>102</v>
      </c>
      <c r="R3" s="80"/>
      <c r="S3" s="80"/>
      <c r="T3" s="80"/>
      <c r="U3" s="17"/>
      <c r="V3" s="17"/>
    </row>
    <row r="4" ht="9.45" customHeight="1" spans="1:2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ht="42" customHeight="1" spans="1:22">
      <c r="A5" s="13" t="s">
        <v>103</v>
      </c>
      <c r="B5" s="14"/>
      <c r="C5" s="14"/>
      <c r="D5" s="14"/>
      <c r="E5" s="14"/>
      <c r="F5" s="14"/>
      <c r="G5" s="14"/>
      <c r="H5" s="15" t="s">
        <v>174</v>
      </c>
      <c r="I5" s="38"/>
      <c r="J5" s="38"/>
      <c r="K5" s="38"/>
      <c r="L5" s="38"/>
      <c r="M5" s="38"/>
      <c r="N5" s="38"/>
      <c r="O5" s="38"/>
      <c r="P5" s="38"/>
      <c r="Q5" s="60"/>
      <c r="R5" s="61" t="s">
        <v>769</v>
      </c>
      <c r="S5" s="62"/>
      <c r="T5" s="62"/>
      <c r="U5" s="62"/>
      <c r="V5" s="63"/>
    </row>
    <row r="6" ht="22.95" customHeight="1" spans="1:22">
      <c r="A6" s="16" t="s">
        <v>7</v>
      </c>
      <c r="B6" s="17" t="s">
        <v>8</v>
      </c>
      <c r="C6" s="17" t="s">
        <v>9</v>
      </c>
      <c r="D6" s="18" t="s">
        <v>703</v>
      </c>
      <c r="E6" s="18" t="s">
        <v>704</v>
      </c>
      <c r="F6" s="18" t="s">
        <v>705</v>
      </c>
      <c r="G6" s="17" t="s">
        <v>10</v>
      </c>
      <c r="H6" s="17" t="s">
        <v>11</v>
      </c>
      <c r="I6" s="17"/>
      <c r="J6" s="17"/>
      <c r="K6" s="17"/>
      <c r="L6" s="39" t="s">
        <v>13</v>
      </c>
      <c r="M6" s="40"/>
      <c r="N6" s="17" t="s">
        <v>14</v>
      </c>
      <c r="O6" s="17"/>
      <c r="P6" s="17"/>
      <c r="Q6" s="17"/>
      <c r="R6" s="17"/>
      <c r="S6" s="17" t="s">
        <v>15</v>
      </c>
      <c r="T6" s="17" t="s">
        <v>16</v>
      </c>
      <c r="U6" s="18" t="s">
        <v>706</v>
      </c>
      <c r="V6" s="64" t="s">
        <v>18</v>
      </c>
    </row>
    <row r="7" ht="34.95" customHeight="1" spans="1:22">
      <c r="A7" s="16"/>
      <c r="B7" s="17"/>
      <c r="C7" s="17"/>
      <c r="D7" s="19"/>
      <c r="E7" s="19"/>
      <c r="F7" s="19"/>
      <c r="G7" s="17"/>
      <c r="H7" s="17"/>
      <c r="I7" s="17"/>
      <c r="J7" s="17"/>
      <c r="K7" s="17"/>
      <c r="L7" s="17" t="s">
        <v>707</v>
      </c>
      <c r="M7" s="17" t="s">
        <v>22</v>
      </c>
      <c r="N7" s="17" t="s">
        <v>176</v>
      </c>
      <c r="O7" s="17" t="s">
        <v>177</v>
      </c>
      <c r="P7" s="17" t="s">
        <v>178</v>
      </c>
      <c r="Q7" s="17" t="s">
        <v>24</v>
      </c>
      <c r="R7" s="17" t="s">
        <v>22</v>
      </c>
      <c r="S7" s="17"/>
      <c r="T7" s="17"/>
      <c r="U7" s="19"/>
      <c r="V7" s="64"/>
    </row>
    <row r="8" s="3" customFormat="1" ht="58" customHeight="1" spans="1:22">
      <c r="A8" s="20">
        <v>1</v>
      </c>
      <c r="B8" s="74"/>
      <c r="C8" s="22"/>
      <c r="D8" s="22" t="s">
        <v>708</v>
      </c>
      <c r="E8" s="22" t="s">
        <v>709</v>
      </c>
      <c r="F8" s="22">
        <v>51010705</v>
      </c>
      <c r="G8" s="83" t="s">
        <v>498</v>
      </c>
      <c r="H8" s="71" t="s">
        <v>499</v>
      </c>
      <c r="I8" s="72"/>
      <c r="J8" s="72"/>
      <c r="K8" s="77"/>
      <c r="L8" s="22"/>
      <c r="M8" s="22"/>
      <c r="N8" s="22">
        <v>10</v>
      </c>
      <c r="O8" s="22" t="s">
        <v>71</v>
      </c>
      <c r="P8" s="22">
        <v>20</v>
      </c>
      <c r="Q8" s="42">
        <f>N8*P8</f>
        <v>200</v>
      </c>
      <c r="R8" s="22">
        <v>60</v>
      </c>
      <c r="S8" s="81" t="s">
        <v>497</v>
      </c>
      <c r="T8" s="82"/>
      <c r="U8" s="22" t="s">
        <v>723</v>
      </c>
      <c r="V8" s="21"/>
    </row>
    <row r="9" ht="41" customHeight="1" spans="1:22">
      <c r="A9" s="75">
        <v>2</v>
      </c>
      <c r="B9" s="21"/>
      <c r="C9" s="21"/>
      <c r="D9" s="22" t="s">
        <v>708</v>
      </c>
      <c r="E9" s="22" t="s">
        <v>709</v>
      </c>
      <c r="F9" s="22">
        <v>51010705</v>
      </c>
      <c r="G9" s="84" t="s">
        <v>608</v>
      </c>
      <c r="H9" s="71" t="s">
        <v>770</v>
      </c>
      <c r="I9" s="72"/>
      <c r="J9" s="72"/>
      <c r="K9" s="72"/>
      <c r="L9" s="22"/>
      <c r="M9" s="22"/>
      <c r="N9" s="22">
        <v>30</v>
      </c>
      <c r="O9" s="22" t="s">
        <v>71</v>
      </c>
      <c r="P9" s="22">
        <v>16</v>
      </c>
      <c r="Q9" s="42">
        <f>N9*P9</f>
        <v>480</v>
      </c>
      <c r="R9" s="22">
        <v>60</v>
      </c>
      <c r="S9" s="81" t="s">
        <v>497</v>
      </c>
      <c r="T9" s="73"/>
      <c r="U9" s="22" t="s">
        <v>723</v>
      </c>
      <c r="V9" s="21"/>
    </row>
    <row r="10" customFormat="1" ht="41" customHeight="1" spans="1:22">
      <c r="A10" s="20">
        <v>3</v>
      </c>
      <c r="B10" s="21"/>
      <c r="C10" s="21"/>
      <c r="D10" s="22" t="s">
        <v>708</v>
      </c>
      <c r="E10" s="22" t="s">
        <v>709</v>
      </c>
      <c r="F10" s="22">
        <v>51010705</v>
      </c>
      <c r="G10" s="84" t="s">
        <v>771</v>
      </c>
      <c r="H10" s="71" t="s">
        <v>772</v>
      </c>
      <c r="I10" s="72"/>
      <c r="J10" s="72"/>
      <c r="K10" s="72"/>
      <c r="L10" s="22"/>
      <c r="M10" s="22"/>
      <c r="N10" s="22">
        <v>1</v>
      </c>
      <c r="O10" s="22" t="s">
        <v>331</v>
      </c>
      <c r="P10" s="22">
        <v>20</v>
      </c>
      <c r="Q10" s="42">
        <f>N10*P10</f>
        <v>20</v>
      </c>
      <c r="R10" s="22">
        <v>60</v>
      </c>
      <c r="S10" s="81" t="s">
        <v>773</v>
      </c>
      <c r="T10" s="73"/>
      <c r="U10" s="21" t="s">
        <v>711</v>
      </c>
      <c r="V10" s="21"/>
    </row>
    <row r="11" s="3" customFormat="1" ht="34" customHeight="1" spans="1:22">
      <c r="A11" s="20">
        <v>4</v>
      </c>
      <c r="B11" s="21"/>
      <c r="C11" s="21"/>
      <c r="D11" s="22" t="s">
        <v>708</v>
      </c>
      <c r="E11" s="22" t="s">
        <v>709</v>
      </c>
      <c r="F11" s="22">
        <v>51010705</v>
      </c>
      <c r="G11" s="84" t="s">
        <v>89</v>
      </c>
      <c r="H11" s="71" t="s">
        <v>774</v>
      </c>
      <c r="I11" s="72"/>
      <c r="J11" s="72"/>
      <c r="K11" s="72"/>
      <c r="L11" s="42"/>
      <c r="M11" s="23"/>
      <c r="N11" s="21">
        <v>10</v>
      </c>
      <c r="O11" s="21" t="s">
        <v>236</v>
      </c>
      <c r="P11" s="42">
        <v>25</v>
      </c>
      <c r="Q11" s="42">
        <f>N11*P11</f>
        <v>250</v>
      </c>
      <c r="R11" s="22">
        <v>45</v>
      </c>
      <c r="S11" s="21" t="s">
        <v>775</v>
      </c>
      <c r="T11" s="65"/>
      <c r="U11" s="22" t="s">
        <v>723</v>
      </c>
      <c r="V11" s="42"/>
    </row>
    <row r="12" ht="44" customHeight="1" spans="1:23">
      <c r="A12" s="75">
        <v>5</v>
      </c>
      <c r="B12" s="21"/>
      <c r="C12" s="21"/>
      <c r="D12" s="22" t="s">
        <v>708</v>
      </c>
      <c r="E12" s="22" t="s">
        <v>709</v>
      </c>
      <c r="F12" s="22">
        <v>51010705</v>
      </c>
      <c r="G12" s="85" t="s">
        <v>70</v>
      </c>
      <c r="H12" s="26"/>
      <c r="I12" s="48"/>
      <c r="J12" s="48"/>
      <c r="K12" s="48"/>
      <c r="L12" s="21">
        <v>17</v>
      </c>
      <c r="M12" s="41"/>
      <c r="N12" s="21">
        <v>50</v>
      </c>
      <c r="O12" s="21" t="s">
        <v>71</v>
      </c>
      <c r="P12" s="42">
        <v>36</v>
      </c>
      <c r="Q12" s="42">
        <f t="shared" ref="Q12:Q20" si="0">N12*P12</f>
        <v>1800</v>
      </c>
      <c r="R12" s="21">
        <v>60</v>
      </c>
      <c r="S12" s="21" t="s">
        <v>267</v>
      </c>
      <c r="T12" s="65"/>
      <c r="U12" s="21" t="s">
        <v>735</v>
      </c>
      <c r="V12" s="42"/>
      <c r="W12" s="66">
        <v>25</v>
      </c>
    </row>
    <row r="13" ht="39" customHeight="1" spans="1:22">
      <c r="A13" s="20">
        <v>6</v>
      </c>
      <c r="B13" s="21"/>
      <c r="C13" s="21"/>
      <c r="D13" s="22" t="s">
        <v>708</v>
      </c>
      <c r="E13" s="22" t="s">
        <v>709</v>
      </c>
      <c r="F13" s="22">
        <v>51010705</v>
      </c>
      <c r="G13" s="86" t="s">
        <v>541</v>
      </c>
      <c r="H13" s="26"/>
      <c r="I13" s="48"/>
      <c r="J13" s="48"/>
      <c r="K13" s="48"/>
      <c r="L13" s="21">
        <v>4</v>
      </c>
      <c r="M13" s="41"/>
      <c r="N13" s="21">
        <v>8</v>
      </c>
      <c r="O13" s="21" t="s">
        <v>71</v>
      </c>
      <c r="P13" s="42">
        <v>60</v>
      </c>
      <c r="Q13" s="42">
        <f t="shared" si="0"/>
        <v>480</v>
      </c>
      <c r="R13" s="21">
        <v>16</v>
      </c>
      <c r="S13" s="21" t="s">
        <v>776</v>
      </c>
      <c r="T13" s="65"/>
      <c r="U13" s="21" t="s">
        <v>711</v>
      </c>
      <c r="V13" s="42"/>
    </row>
    <row r="14" ht="34" customHeight="1" spans="1:22">
      <c r="A14" s="20">
        <v>7</v>
      </c>
      <c r="B14" s="21"/>
      <c r="C14" s="21"/>
      <c r="D14" s="22" t="s">
        <v>708</v>
      </c>
      <c r="E14" s="22" t="s">
        <v>709</v>
      </c>
      <c r="F14" s="22">
        <v>51010705</v>
      </c>
      <c r="G14" s="86" t="s">
        <v>240</v>
      </c>
      <c r="H14" s="26"/>
      <c r="I14" s="48"/>
      <c r="J14" s="48"/>
      <c r="K14" s="48"/>
      <c r="L14" s="21"/>
      <c r="M14" s="41"/>
      <c r="N14" s="21">
        <v>30</v>
      </c>
      <c r="O14" s="21" t="s">
        <v>71</v>
      </c>
      <c r="P14" s="42">
        <v>5</v>
      </c>
      <c r="Q14" s="42">
        <f t="shared" si="0"/>
        <v>150</v>
      </c>
      <c r="R14" s="23"/>
      <c r="S14" s="21" t="s">
        <v>777</v>
      </c>
      <c r="T14" s="65"/>
      <c r="U14" s="21" t="s">
        <v>735</v>
      </c>
      <c r="V14" s="42"/>
    </row>
    <row r="15" customFormat="1" ht="34" customHeight="1" spans="1:25">
      <c r="A15" s="75">
        <v>8</v>
      </c>
      <c r="B15" s="21"/>
      <c r="C15" s="21"/>
      <c r="D15" s="22" t="s">
        <v>708</v>
      </c>
      <c r="E15" s="22" t="s">
        <v>709</v>
      </c>
      <c r="F15" s="22">
        <v>51010705</v>
      </c>
      <c r="G15" s="21" t="s">
        <v>541</v>
      </c>
      <c r="H15" s="26" t="s">
        <v>542</v>
      </c>
      <c r="I15" s="48"/>
      <c r="J15" s="48"/>
      <c r="K15" s="48"/>
      <c r="L15" s="21"/>
      <c r="M15" s="41"/>
      <c r="N15" s="21">
        <v>40</v>
      </c>
      <c r="O15" s="21" t="s">
        <v>71</v>
      </c>
      <c r="P15" s="42">
        <v>12</v>
      </c>
      <c r="Q15" s="42">
        <f t="shared" si="0"/>
        <v>480</v>
      </c>
      <c r="R15" s="23"/>
      <c r="S15" s="21" t="s">
        <v>777</v>
      </c>
      <c r="T15" s="65"/>
      <c r="U15" s="21" t="s">
        <v>735</v>
      </c>
      <c r="V15" s="42"/>
      <c r="X15" s="3"/>
      <c r="Y15" s="3"/>
    </row>
    <row r="16" customFormat="1" ht="34" customHeight="1" spans="1:25">
      <c r="A16" s="20">
        <v>9</v>
      </c>
      <c r="B16" s="21"/>
      <c r="C16" s="21"/>
      <c r="D16" s="22" t="s">
        <v>708</v>
      </c>
      <c r="E16" s="22" t="s">
        <v>709</v>
      </c>
      <c r="F16" s="22">
        <v>51010705</v>
      </c>
      <c r="G16" s="86" t="s">
        <v>541</v>
      </c>
      <c r="H16" s="26" t="s">
        <v>778</v>
      </c>
      <c r="I16" s="48"/>
      <c r="J16" s="48"/>
      <c r="K16" s="48"/>
      <c r="L16" s="21"/>
      <c r="M16" s="41"/>
      <c r="N16" s="21">
        <v>40</v>
      </c>
      <c r="O16" s="21" t="s">
        <v>71</v>
      </c>
      <c r="P16" s="42">
        <v>12</v>
      </c>
      <c r="Q16" s="42">
        <f t="shared" si="0"/>
        <v>480</v>
      </c>
      <c r="R16" s="23"/>
      <c r="S16" s="21" t="s">
        <v>777</v>
      </c>
      <c r="T16" s="65"/>
      <c r="U16" s="21" t="s">
        <v>735</v>
      </c>
      <c r="V16" s="42"/>
      <c r="X16" s="3"/>
      <c r="Y16" s="3"/>
    </row>
    <row r="17" customFormat="1" ht="34" customHeight="1" spans="1:25">
      <c r="A17" s="20">
        <v>10</v>
      </c>
      <c r="B17" s="21"/>
      <c r="C17" s="21"/>
      <c r="D17" s="22" t="s">
        <v>708</v>
      </c>
      <c r="E17" s="22" t="s">
        <v>709</v>
      </c>
      <c r="F17" s="22">
        <v>51010705</v>
      </c>
      <c r="G17" s="87" t="s">
        <v>94</v>
      </c>
      <c r="H17" s="26"/>
      <c r="I17" s="48"/>
      <c r="J17" s="48"/>
      <c r="K17" s="48"/>
      <c r="L17" s="21"/>
      <c r="M17" s="41"/>
      <c r="N17" s="21">
        <v>2</v>
      </c>
      <c r="O17" s="21" t="s">
        <v>226</v>
      </c>
      <c r="P17" s="42">
        <v>120</v>
      </c>
      <c r="Q17" s="42">
        <f t="shared" si="0"/>
        <v>240</v>
      </c>
      <c r="R17" s="23"/>
      <c r="S17" s="21" t="s">
        <v>779</v>
      </c>
      <c r="T17" s="65"/>
      <c r="U17" s="21" t="s">
        <v>735</v>
      </c>
      <c r="V17" s="42"/>
      <c r="X17" s="3"/>
      <c r="Y17" s="3"/>
    </row>
    <row r="18" customFormat="1" ht="34" customHeight="1" spans="1:25">
      <c r="A18" s="75">
        <v>11</v>
      </c>
      <c r="B18" s="21"/>
      <c r="C18" s="21"/>
      <c r="D18" s="22" t="s">
        <v>708</v>
      </c>
      <c r="E18" s="22" t="s">
        <v>709</v>
      </c>
      <c r="F18" s="22">
        <v>51010705</v>
      </c>
      <c r="G18" s="87" t="s">
        <v>213</v>
      </c>
      <c r="H18" s="26"/>
      <c r="I18" s="48"/>
      <c r="J18" s="48"/>
      <c r="K18" s="48"/>
      <c r="L18" s="21"/>
      <c r="M18" s="41"/>
      <c r="N18" s="21">
        <v>2</v>
      </c>
      <c r="O18" s="21" t="s">
        <v>67</v>
      </c>
      <c r="P18" s="42">
        <v>150</v>
      </c>
      <c r="Q18" s="42">
        <f t="shared" si="0"/>
        <v>300</v>
      </c>
      <c r="R18" s="23"/>
      <c r="S18" s="21" t="s">
        <v>780</v>
      </c>
      <c r="T18" s="65"/>
      <c r="U18" s="21" t="s">
        <v>735</v>
      </c>
      <c r="V18" s="42"/>
      <c r="X18" s="3"/>
      <c r="Y18" s="3"/>
    </row>
    <row r="19" s="3" customFormat="1" ht="48" customHeight="1" spans="1:22">
      <c r="A19" s="20">
        <v>12</v>
      </c>
      <c r="B19" s="22"/>
      <c r="C19" s="22"/>
      <c r="D19" s="22" t="s">
        <v>708</v>
      </c>
      <c r="E19" s="22" t="s">
        <v>709</v>
      </c>
      <c r="F19" s="22">
        <v>51010705</v>
      </c>
      <c r="G19" s="88" t="s">
        <v>692</v>
      </c>
      <c r="H19" s="32"/>
      <c r="I19" s="50"/>
      <c r="J19" s="50"/>
      <c r="K19" s="51"/>
      <c r="L19" s="42">
        <v>180</v>
      </c>
      <c r="M19" s="42"/>
      <c r="N19" s="42">
        <v>800</v>
      </c>
      <c r="O19" s="21" t="s">
        <v>479</v>
      </c>
      <c r="P19" s="42">
        <v>1</v>
      </c>
      <c r="Q19" s="42">
        <f t="shared" si="0"/>
        <v>800</v>
      </c>
      <c r="R19" s="42"/>
      <c r="S19" s="21" t="s">
        <v>693</v>
      </c>
      <c r="T19" s="99"/>
      <c r="U19" s="23"/>
      <c r="V19" s="21" t="s">
        <v>694</v>
      </c>
    </row>
    <row r="20" s="3" customFormat="1" ht="48" customHeight="1" spans="1:22">
      <c r="A20" s="20">
        <v>13</v>
      </c>
      <c r="B20" s="22"/>
      <c r="C20" s="22"/>
      <c r="D20" s="22" t="s">
        <v>708</v>
      </c>
      <c r="E20" s="22" t="s">
        <v>709</v>
      </c>
      <c r="F20" s="22">
        <v>51010707</v>
      </c>
      <c r="G20" s="89" t="s">
        <v>781</v>
      </c>
      <c r="H20" s="90" t="s">
        <v>782</v>
      </c>
      <c r="I20" s="95"/>
      <c r="J20" s="95"/>
      <c r="K20" s="96"/>
      <c r="L20" s="42">
        <v>0</v>
      </c>
      <c r="M20" s="42"/>
      <c r="N20" s="42">
        <v>30</v>
      </c>
      <c r="O20" s="21" t="s">
        <v>69</v>
      </c>
      <c r="P20" s="42">
        <v>15</v>
      </c>
      <c r="Q20" s="42">
        <f t="shared" si="0"/>
        <v>450</v>
      </c>
      <c r="R20" s="42"/>
      <c r="S20" s="21" t="s">
        <v>212</v>
      </c>
      <c r="T20" s="99"/>
      <c r="U20" s="21" t="s">
        <v>711</v>
      </c>
      <c r="V20" s="21"/>
    </row>
    <row r="21" s="3" customFormat="1" ht="48" customHeight="1" spans="1:22">
      <c r="A21" s="75">
        <v>14</v>
      </c>
      <c r="B21" s="22"/>
      <c r="C21" s="22"/>
      <c r="D21" s="22" t="s">
        <v>708</v>
      </c>
      <c r="E21" s="22" t="s">
        <v>709</v>
      </c>
      <c r="F21" s="22">
        <v>51010707</v>
      </c>
      <c r="G21" s="89" t="s">
        <v>56</v>
      </c>
      <c r="H21" s="91" t="s">
        <v>783</v>
      </c>
      <c r="I21" s="97"/>
      <c r="J21" s="97"/>
      <c r="K21" s="98"/>
      <c r="L21" s="42">
        <v>16</v>
      </c>
      <c r="M21" s="51"/>
      <c r="N21" s="42">
        <v>4</v>
      </c>
      <c r="O21" s="21" t="s">
        <v>50</v>
      </c>
      <c r="P21" s="42">
        <v>900</v>
      </c>
      <c r="Q21" s="42">
        <f t="shared" ref="Q19:Q27" si="1">N21*P21</f>
        <v>3600</v>
      </c>
      <c r="R21" s="100"/>
      <c r="S21" s="21" t="s">
        <v>212</v>
      </c>
      <c r="T21" s="101"/>
      <c r="U21" s="21" t="s">
        <v>784</v>
      </c>
      <c r="V21" s="21"/>
    </row>
    <row r="22" ht="50" customHeight="1" spans="1:22">
      <c r="A22" s="20">
        <v>15</v>
      </c>
      <c r="B22" s="21"/>
      <c r="C22" s="21"/>
      <c r="D22" s="22" t="s">
        <v>708</v>
      </c>
      <c r="E22" s="22" t="s">
        <v>709</v>
      </c>
      <c r="F22" s="22">
        <v>51010707</v>
      </c>
      <c r="G22" s="92" t="s">
        <v>49</v>
      </c>
      <c r="H22" s="91" t="s">
        <v>785</v>
      </c>
      <c r="I22" s="97"/>
      <c r="J22" s="97"/>
      <c r="K22" s="98"/>
      <c r="L22" s="42">
        <v>13</v>
      </c>
      <c r="M22" s="41"/>
      <c r="N22" s="21">
        <v>4</v>
      </c>
      <c r="O22" s="42" t="s">
        <v>563</v>
      </c>
      <c r="P22" s="42">
        <v>500</v>
      </c>
      <c r="Q22" s="42">
        <f t="shared" si="1"/>
        <v>2000</v>
      </c>
      <c r="R22" s="42"/>
      <c r="S22" s="21" t="s">
        <v>212</v>
      </c>
      <c r="T22" s="99"/>
      <c r="U22" s="21" t="s">
        <v>711</v>
      </c>
      <c r="V22" s="21"/>
    </row>
    <row r="23" ht="50" customHeight="1" spans="1:22">
      <c r="A23" s="20">
        <v>16</v>
      </c>
      <c r="B23" s="21"/>
      <c r="C23" s="21"/>
      <c r="D23" s="22" t="s">
        <v>708</v>
      </c>
      <c r="E23" s="22" t="s">
        <v>709</v>
      </c>
      <c r="F23" s="22">
        <v>51010707</v>
      </c>
      <c r="G23" s="92" t="s">
        <v>786</v>
      </c>
      <c r="H23" s="90"/>
      <c r="I23" s="95"/>
      <c r="J23" s="95"/>
      <c r="K23" s="95"/>
      <c r="L23" s="42"/>
      <c r="M23" s="41"/>
      <c r="N23" s="21">
        <v>4</v>
      </c>
      <c r="O23" s="21" t="s">
        <v>50</v>
      </c>
      <c r="P23" s="42">
        <v>60</v>
      </c>
      <c r="Q23" s="42">
        <f t="shared" si="1"/>
        <v>240</v>
      </c>
      <c r="R23" s="42"/>
      <c r="S23" s="21" t="s">
        <v>551</v>
      </c>
      <c r="T23" s="99"/>
      <c r="U23" s="21" t="s">
        <v>739</v>
      </c>
      <c r="V23" s="21"/>
    </row>
    <row r="24" ht="34" customHeight="1" spans="1:22">
      <c r="A24" s="75">
        <v>17</v>
      </c>
      <c r="B24" s="21"/>
      <c r="C24" s="21"/>
      <c r="D24" s="22" t="s">
        <v>708</v>
      </c>
      <c r="E24" s="22" t="s">
        <v>709</v>
      </c>
      <c r="F24" s="22">
        <v>51010707</v>
      </c>
      <c r="G24" s="93" t="s">
        <v>787</v>
      </c>
      <c r="H24" s="26"/>
      <c r="I24" s="48"/>
      <c r="J24" s="48"/>
      <c r="K24" s="48"/>
      <c r="L24" s="42"/>
      <c r="M24" s="41"/>
      <c r="N24" s="21">
        <v>2</v>
      </c>
      <c r="O24" s="21" t="s">
        <v>211</v>
      </c>
      <c r="P24" s="42">
        <v>20</v>
      </c>
      <c r="Q24" s="42">
        <f t="shared" si="1"/>
        <v>40</v>
      </c>
      <c r="R24" s="42"/>
      <c r="S24" s="21" t="s">
        <v>775</v>
      </c>
      <c r="T24" s="65"/>
      <c r="U24" s="22" t="s">
        <v>723</v>
      </c>
      <c r="V24" s="21"/>
    </row>
    <row r="25" ht="56" customHeight="1" spans="1:23">
      <c r="A25" s="20">
        <v>18</v>
      </c>
      <c r="B25" s="21"/>
      <c r="C25" s="21"/>
      <c r="D25" s="22" t="s">
        <v>708</v>
      </c>
      <c r="E25" s="22" t="s">
        <v>709</v>
      </c>
      <c r="F25" s="22">
        <v>51010707</v>
      </c>
      <c r="G25" s="87" t="s">
        <v>251</v>
      </c>
      <c r="H25" s="26"/>
      <c r="I25" s="48"/>
      <c r="J25" s="48"/>
      <c r="K25" s="48"/>
      <c r="L25" s="21">
        <v>200</v>
      </c>
      <c r="M25" s="41"/>
      <c r="N25" s="21">
        <v>200</v>
      </c>
      <c r="O25" s="21" t="s">
        <v>288</v>
      </c>
      <c r="P25" s="42">
        <v>3</v>
      </c>
      <c r="Q25" s="42">
        <f t="shared" si="1"/>
        <v>600</v>
      </c>
      <c r="R25" s="23"/>
      <c r="S25" s="21" t="s">
        <v>788</v>
      </c>
      <c r="T25" s="65"/>
      <c r="U25" s="21" t="s">
        <v>735</v>
      </c>
      <c r="V25" s="42"/>
      <c r="W25" s="66"/>
    </row>
    <row r="26" ht="43" customHeight="1" spans="1:22">
      <c r="A26" s="20">
        <v>19</v>
      </c>
      <c r="B26" s="21"/>
      <c r="C26" s="21"/>
      <c r="D26" s="22" t="s">
        <v>708</v>
      </c>
      <c r="E26" s="22" t="s">
        <v>709</v>
      </c>
      <c r="F26" s="22">
        <v>51010707</v>
      </c>
      <c r="G26" s="94" t="s">
        <v>623</v>
      </c>
      <c r="H26" s="21" t="s">
        <v>789</v>
      </c>
      <c r="I26" s="21"/>
      <c r="J26" s="21"/>
      <c r="K26" s="21"/>
      <c r="L26" s="21">
        <v>3</v>
      </c>
      <c r="M26" s="41"/>
      <c r="N26" s="21">
        <v>5</v>
      </c>
      <c r="O26" s="21" t="s">
        <v>50</v>
      </c>
      <c r="P26" s="42">
        <v>20</v>
      </c>
      <c r="Q26" s="42">
        <f t="shared" si="1"/>
        <v>100</v>
      </c>
      <c r="R26" s="23"/>
      <c r="S26" s="21" t="s">
        <v>775</v>
      </c>
      <c r="T26" s="65"/>
      <c r="U26" s="22" t="s">
        <v>723</v>
      </c>
      <c r="V26" s="42"/>
    </row>
    <row r="27" ht="43" customHeight="1" spans="1:22">
      <c r="A27" s="75">
        <v>20</v>
      </c>
      <c r="B27" s="21"/>
      <c r="C27" s="21"/>
      <c r="D27" s="22" t="s">
        <v>708</v>
      </c>
      <c r="E27" s="22" t="s">
        <v>709</v>
      </c>
      <c r="F27" s="22">
        <v>51010707</v>
      </c>
      <c r="G27" s="94" t="s">
        <v>82</v>
      </c>
      <c r="H27" s="21" t="s">
        <v>139</v>
      </c>
      <c r="I27" s="21"/>
      <c r="J27" s="21"/>
      <c r="K27" s="21"/>
      <c r="L27" s="21">
        <v>0</v>
      </c>
      <c r="M27" s="41"/>
      <c r="N27" s="21">
        <v>3</v>
      </c>
      <c r="O27" s="21" t="s">
        <v>50</v>
      </c>
      <c r="P27" s="42">
        <v>10</v>
      </c>
      <c r="Q27" s="42">
        <f t="shared" si="1"/>
        <v>30</v>
      </c>
      <c r="R27" s="23"/>
      <c r="S27" s="21" t="s">
        <v>212</v>
      </c>
      <c r="T27" s="65"/>
      <c r="U27" s="21" t="s">
        <v>711</v>
      </c>
      <c r="V27" s="42"/>
    </row>
    <row r="28" ht="34" customHeight="1" spans="1:22">
      <c r="A28" s="27" t="s">
        <v>762</v>
      </c>
      <c r="B28" s="28"/>
      <c r="C28" s="28"/>
      <c r="D28" s="28"/>
      <c r="E28" s="29"/>
      <c r="F28" s="22">
        <v>51010705</v>
      </c>
      <c r="G28" s="21"/>
      <c r="H28" s="23"/>
      <c r="I28" s="23"/>
      <c r="J28" s="23"/>
      <c r="K28" s="23"/>
      <c r="L28" s="23"/>
      <c r="M28" s="23"/>
      <c r="N28" s="21"/>
      <c r="O28" s="21"/>
      <c r="P28" s="42"/>
      <c r="Q28" s="42">
        <v>5680</v>
      </c>
      <c r="R28" s="23"/>
      <c r="S28" s="21"/>
      <c r="T28" s="65"/>
      <c r="U28" s="23"/>
      <c r="V28" s="42"/>
    </row>
    <row r="29" ht="34" customHeight="1" spans="1:22">
      <c r="A29" s="27" t="s">
        <v>762</v>
      </c>
      <c r="B29" s="28"/>
      <c r="C29" s="28"/>
      <c r="D29" s="28"/>
      <c r="E29" s="29"/>
      <c r="F29" s="22">
        <v>51010707</v>
      </c>
      <c r="G29" s="21"/>
      <c r="H29" s="23"/>
      <c r="I29" s="23"/>
      <c r="J29" s="23"/>
      <c r="K29" s="23"/>
      <c r="L29" s="23"/>
      <c r="M29" s="23"/>
      <c r="N29" s="21"/>
      <c r="O29" s="21"/>
      <c r="P29" s="42"/>
      <c r="Q29" s="42">
        <v>7060</v>
      </c>
      <c r="R29" s="23"/>
      <c r="S29" s="21"/>
      <c r="T29" s="65"/>
      <c r="U29" s="23"/>
      <c r="V29" s="42"/>
    </row>
    <row r="30" ht="34" customHeight="1" spans="1:22">
      <c r="A30" s="30" t="s">
        <v>37</v>
      </c>
      <c r="B30" s="31"/>
      <c r="C30" s="31"/>
      <c r="D30" s="31"/>
      <c r="E30" s="31"/>
      <c r="F30" s="31"/>
      <c r="G30" s="31"/>
      <c r="H30" s="32"/>
      <c r="I30" s="50"/>
      <c r="J30" s="50"/>
      <c r="K30" s="51"/>
      <c r="L30" s="51"/>
      <c r="M30" s="51"/>
      <c r="N30" s="21">
        <f>SUM(N8:N27)</f>
        <v>1275</v>
      </c>
      <c r="O30" s="52"/>
      <c r="P30" s="52"/>
      <c r="Q30" s="21">
        <f>SUM(Q8:Q27)</f>
        <v>12740</v>
      </c>
      <c r="R30" s="23"/>
      <c r="S30" s="21"/>
      <c r="T30" s="65"/>
      <c r="U30" s="23"/>
      <c r="V30" s="42"/>
    </row>
    <row r="31" s="1" customFormat="1" ht="52.35" spans="1:22">
      <c r="A31" s="33" t="s">
        <v>18</v>
      </c>
      <c r="B31" s="34" t="s">
        <v>38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9"/>
    </row>
    <row r="32" s="2" customFormat="1" customHeight="1" spans="1:22">
      <c r="A32" s="35" t="s">
        <v>39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</row>
  </sheetData>
  <mergeCells count="54">
    <mergeCell ref="Q2:R2"/>
    <mergeCell ref="S2:T2"/>
    <mergeCell ref="U2:V2"/>
    <mergeCell ref="Q3:R3"/>
    <mergeCell ref="S3:T3"/>
    <mergeCell ref="U3:V3"/>
    <mergeCell ref="A4:V4"/>
    <mergeCell ref="A5:G5"/>
    <mergeCell ref="H5:Q5"/>
    <mergeCell ref="R5:V5"/>
    <mergeCell ref="L6:M6"/>
    <mergeCell ref="N6:R6"/>
    <mergeCell ref="H8:K8"/>
    <mergeCell ref="H9:K9"/>
    <mergeCell ref="H10:K10"/>
    <mergeCell ref="H11:K11"/>
    <mergeCell ref="H12:K12"/>
    <mergeCell ref="H13:K13"/>
    <mergeCell ref="H14:K14"/>
    <mergeCell ref="H15:K15"/>
    <mergeCell ref="H16:K16"/>
    <mergeCell ref="H17:K17"/>
    <mergeCell ref="H18:K18"/>
    <mergeCell ref="H19:K19"/>
    <mergeCell ref="H20:K20"/>
    <mergeCell ref="H21:K21"/>
    <mergeCell ref="H22:K22"/>
    <mergeCell ref="H23:K23"/>
    <mergeCell ref="H24:K24"/>
    <mergeCell ref="H25:K25"/>
    <mergeCell ref="H26:K26"/>
    <mergeCell ref="H27:K27"/>
    <mergeCell ref="A28:E28"/>
    <mergeCell ref="H28:K28"/>
    <mergeCell ref="A29:E29"/>
    <mergeCell ref="H29:K29"/>
    <mergeCell ref="A30:G30"/>
    <mergeCell ref="H30:K30"/>
    <mergeCell ref="B31:V31"/>
    <mergeCell ref="A32:V32"/>
    <mergeCell ref="A6:A7"/>
    <mergeCell ref="B6:B7"/>
    <mergeCell ref="C6:C7"/>
    <mergeCell ref="D6:D7"/>
    <mergeCell ref="E6:E7"/>
    <mergeCell ref="F6:F7"/>
    <mergeCell ref="G6:G7"/>
    <mergeCell ref="S6:S7"/>
    <mergeCell ref="T6:T7"/>
    <mergeCell ref="U6:U7"/>
    <mergeCell ref="V6:V7"/>
    <mergeCell ref="A2:B3"/>
    <mergeCell ref="C2:P3"/>
    <mergeCell ref="H6:K7"/>
  </mergeCells>
  <pageMargins left="0.156944444444444" right="0.15748031496063" top="0.156944444444444" bottom="0.156944444444444" header="0.196527777777778" footer="0.156944444444444"/>
  <pageSetup paperSize="9" scale="50" orientation="landscape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60" zoomScaleNormal="60" zoomScaleSheetLayoutView="70" workbookViewId="0">
      <pane ySplit="7" topLeftCell="A8" activePane="bottomLeft" state="frozen"/>
      <selection/>
      <selection pane="bottomLeft" activeCell="H15" sqref="H15:K15"/>
    </sheetView>
  </sheetViews>
  <sheetFormatPr defaultColWidth="9" defaultRowHeight="25.95" customHeight="1"/>
  <cols>
    <col min="1" max="1" width="7.33333333333333" style="3" customWidth="1"/>
    <col min="2" max="2" width="9.44444444444444" style="3" customWidth="1"/>
    <col min="3" max="3" width="10.2222222222222" style="3" customWidth="1"/>
    <col min="4" max="4" width="14.8148148148148" style="3" customWidth="1"/>
    <col min="5" max="5" width="13.7777777777778" style="3" customWidth="1"/>
    <col min="6" max="6" width="13.7037037037037" style="3" customWidth="1"/>
    <col min="7" max="7" width="23.3333333333333" style="3" customWidth="1"/>
    <col min="8" max="8" width="12.6666666666667" style="3" customWidth="1"/>
    <col min="9" max="9" width="8.51851851851852" style="3" customWidth="1"/>
    <col min="10" max="10" width="12.6666666666667" style="3" customWidth="1"/>
    <col min="11" max="11" width="9.07407407407407" style="3" customWidth="1"/>
    <col min="12" max="12" width="12.6666666666667" style="3" customWidth="1"/>
    <col min="13" max="13" width="12.037037037037" style="3" customWidth="1"/>
    <col min="14" max="16" width="12.6666666666667" style="3" customWidth="1"/>
    <col min="17" max="17" width="13.8888888888889" style="3" customWidth="1"/>
    <col min="18" max="18" width="12.6666666666667" style="3" customWidth="1"/>
    <col min="19" max="19" width="17.8888888888889" style="3" customWidth="1"/>
    <col min="20" max="20" width="13.1481481481481" style="3" customWidth="1"/>
    <col min="21" max="21" width="14.5555555555556" style="3" customWidth="1"/>
    <col min="22" max="22" width="18.2222222222222" style="3" customWidth="1"/>
    <col min="23" max="16384" width="9" style="3"/>
  </cols>
  <sheetData>
    <row r="1" ht="16.2" customHeight="1"/>
    <row r="2" ht="49.95" customHeight="1" spans="1:22">
      <c r="A2" s="4" t="s">
        <v>76</v>
      </c>
      <c r="B2" s="5"/>
      <c r="C2" s="6" t="s">
        <v>790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6"/>
      <c r="Q2" s="29" t="s">
        <v>1</v>
      </c>
      <c r="R2" s="75"/>
      <c r="S2" s="75" t="s">
        <v>2</v>
      </c>
      <c r="T2" s="75"/>
      <c r="U2" s="75" t="s">
        <v>3</v>
      </c>
      <c r="V2" s="78"/>
    </row>
    <row r="3" ht="52.2" customHeight="1" spans="1:22">
      <c r="A3" s="8"/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37"/>
      <c r="Q3" s="79" t="s">
        <v>102</v>
      </c>
      <c r="R3" s="80"/>
      <c r="S3" s="80"/>
      <c r="T3" s="80"/>
      <c r="U3" s="17"/>
      <c r="V3" s="17"/>
    </row>
    <row r="4" ht="9.45" customHeight="1" spans="1:2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ht="42" customHeight="1" spans="1:22">
      <c r="A5" s="13" t="s">
        <v>103</v>
      </c>
      <c r="B5" s="14"/>
      <c r="C5" s="14"/>
      <c r="D5" s="14"/>
      <c r="E5" s="14"/>
      <c r="F5" s="14"/>
      <c r="G5" s="14"/>
      <c r="H5" s="15" t="s">
        <v>174</v>
      </c>
      <c r="I5" s="38"/>
      <c r="J5" s="38"/>
      <c r="K5" s="38"/>
      <c r="L5" s="38"/>
      <c r="M5" s="38"/>
      <c r="N5" s="38"/>
      <c r="O5" s="38"/>
      <c r="P5" s="38"/>
      <c r="Q5" s="60"/>
      <c r="R5" s="61" t="s">
        <v>791</v>
      </c>
      <c r="S5" s="62"/>
      <c r="T5" s="62"/>
      <c r="U5" s="62"/>
      <c r="V5" s="63"/>
    </row>
    <row r="6" ht="22.95" customHeight="1" spans="1:22">
      <c r="A6" s="16" t="s">
        <v>7</v>
      </c>
      <c r="B6" s="17" t="s">
        <v>8</v>
      </c>
      <c r="C6" s="17" t="s">
        <v>9</v>
      </c>
      <c r="D6" s="18" t="s">
        <v>703</v>
      </c>
      <c r="E6" s="18" t="s">
        <v>704</v>
      </c>
      <c r="F6" s="18" t="s">
        <v>705</v>
      </c>
      <c r="G6" s="17" t="s">
        <v>10</v>
      </c>
      <c r="H6" s="17" t="s">
        <v>11</v>
      </c>
      <c r="I6" s="17"/>
      <c r="J6" s="17"/>
      <c r="K6" s="17"/>
      <c r="L6" s="39" t="s">
        <v>13</v>
      </c>
      <c r="M6" s="40"/>
      <c r="N6" s="17" t="s">
        <v>14</v>
      </c>
      <c r="O6" s="17"/>
      <c r="P6" s="17"/>
      <c r="Q6" s="17"/>
      <c r="R6" s="17"/>
      <c r="S6" s="17" t="s">
        <v>15</v>
      </c>
      <c r="T6" s="17" t="s">
        <v>16</v>
      </c>
      <c r="U6" s="18" t="s">
        <v>706</v>
      </c>
      <c r="V6" s="64" t="s">
        <v>18</v>
      </c>
    </row>
    <row r="7" ht="34.95" customHeight="1" spans="1:22">
      <c r="A7" s="16"/>
      <c r="B7" s="17"/>
      <c r="C7" s="17"/>
      <c r="D7" s="19"/>
      <c r="E7" s="19"/>
      <c r="F7" s="19"/>
      <c r="G7" s="17"/>
      <c r="H7" s="17"/>
      <c r="I7" s="17"/>
      <c r="J7" s="17"/>
      <c r="K7" s="17"/>
      <c r="L7" s="17" t="s">
        <v>707</v>
      </c>
      <c r="M7" s="17" t="s">
        <v>22</v>
      </c>
      <c r="N7" s="17" t="s">
        <v>176</v>
      </c>
      <c r="O7" s="17" t="s">
        <v>177</v>
      </c>
      <c r="P7" s="17" t="s">
        <v>178</v>
      </c>
      <c r="Q7" s="17" t="s">
        <v>24</v>
      </c>
      <c r="R7" s="17" t="s">
        <v>22</v>
      </c>
      <c r="S7" s="17"/>
      <c r="T7" s="17"/>
      <c r="U7" s="19"/>
      <c r="V7" s="64"/>
    </row>
    <row r="8" s="3" customFormat="1" ht="58" customHeight="1" spans="1:22">
      <c r="A8" s="20">
        <v>1</v>
      </c>
      <c r="B8" s="74"/>
      <c r="C8" s="22"/>
      <c r="D8" s="22" t="s">
        <v>708</v>
      </c>
      <c r="E8" s="22" t="s">
        <v>709</v>
      </c>
      <c r="F8" s="22">
        <v>51010705</v>
      </c>
      <c r="G8" s="22" t="s">
        <v>243</v>
      </c>
      <c r="H8" s="71" t="s">
        <v>792</v>
      </c>
      <c r="I8" s="72"/>
      <c r="J8" s="72"/>
      <c r="K8" s="77"/>
      <c r="L8" s="22"/>
      <c r="M8" s="22"/>
      <c r="N8" s="22">
        <v>10</v>
      </c>
      <c r="O8" s="22" t="s">
        <v>195</v>
      </c>
      <c r="P8" s="22">
        <v>38</v>
      </c>
      <c r="Q8" s="42">
        <f>N8*P8</f>
        <v>380</v>
      </c>
      <c r="R8" s="22"/>
      <c r="S8" s="81" t="s">
        <v>793</v>
      </c>
      <c r="T8" s="82"/>
      <c r="U8" s="22"/>
      <c r="V8" s="21"/>
    </row>
    <row r="9" ht="41" customHeight="1" spans="1:22">
      <c r="A9" s="75">
        <v>2</v>
      </c>
      <c r="B9" s="21"/>
      <c r="C9" s="21"/>
      <c r="D9" s="22" t="s">
        <v>708</v>
      </c>
      <c r="E9" s="22" t="s">
        <v>709</v>
      </c>
      <c r="F9" s="22">
        <v>51010705</v>
      </c>
      <c r="G9" s="22" t="s">
        <v>794</v>
      </c>
      <c r="H9" s="71"/>
      <c r="I9" s="72"/>
      <c r="J9" s="72"/>
      <c r="K9" s="72"/>
      <c r="L9" s="22"/>
      <c r="M9" s="22"/>
      <c r="N9" s="22">
        <v>1</v>
      </c>
      <c r="O9" s="22" t="s">
        <v>195</v>
      </c>
      <c r="P9" s="22">
        <v>80</v>
      </c>
      <c r="Q9" s="42">
        <f>N9*P9</f>
        <v>80</v>
      </c>
      <c r="R9" s="22"/>
      <c r="S9" s="81" t="s">
        <v>793</v>
      </c>
      <c r="T9" s="73"/>
      <c r="U9" s="22"/>
      <c r="V9" s="21"/>
    </row>
    <row r="10" customFormat="1" ht="41" customHeight="1" spans="1:22">
      <c r="A10" s="20">
        <v>3</v>
      </c>
      <c r="B10" s="21"/>
      <c r="C10" s="21"/>
      <c r="D10" s="22"/>
      <c r="E10" s="22"/>
      <c r="F10" s="22"/>
      <c r="G10" s="22"/>
      <c r="H10" s="71"/>
      <c r="I10" s="72"/>
      <c r="J10" s="72"/>
      <c r="K10" s="72"/>
      <c r="L10" s="22"/>
      <c r="M10" s="22"/>
      <c r="N10" s="22"/>
      <c r="O10" s="22"/>
      <c r="P10" s="22"/>
      <c r="Q10" s="42"/>
      <c r="R10" s="22"/>
      <c r="S10" s="81"/>
      <c r="T10" s="73"/>
      <c r="U10" s="21"/>
      <c r="V10" s="21"/>
    </row>
    <row r="11" s="3" customFormat="1" ht="34" customHeight="1" spans="1:22">
      <c r="A11" s="20">
        <v>4</v>
      </c>
      <c r="B11" s="21"/>
      <c r="C11" s="21"/>
      <c r="D11" s="22"/>
      <c r="E11" s="22"/>
      <c r="F11" s="22"/>
      <c r="G11" s="22"/>
      <c r="H11" s="71"/>
      <c r="I11" s="72"/>
      <c r="J11" s="72"/>
      <c r="K11" s="72"/>
      <c r="L11" s="42"/>
      <c r="M11" s="23"/>
      <c r="N11" s="21"/>
      <c r="O11" s="21"/>
      <c r="P11" s="42"/>
      <c r="Q11" s="42"/>
      <c r="R11" s="22"/>
      <c r="S11" s="21"/>
      <c r="T11" s="65"/>
      <c r="U11" s="22"/>
      <c r="V11" s="42"/>
    </row>
    <row r="12" ht="44" customHeight="1" spans="1:23">
      <c r="A12" s="75">
        <v>5</v>
      </c>
      <c r="B12" s="21"/>
      <c r="C12" s="21"/>
      <c r="D12" s="22"/>
      <c r="E12" s="22"/>
      <c r="F12" s="22"/>
      <c r="G12" s="21"/>
      <c r="H12" s="26"/>
      <c r="I12" s="48"/>
      <c r="J12" s="48"/>
      <c r="K12" s="48"/>
      <c r="L12" s="42"/>
      <c r="M12" s="41"/>
      <c r="N12" s="21"/>
      <c r="O12" s="21"/>
      <c r="P12" s="42"/>
      <c r="Q12" s="42"/>
      <c r="R12" s="21"/>
      <c r="S12" s="21"/>
      <c r="T12" s="65"/>
      <c r="U12" s="21"/>
      <c r="V12" s="42"/>
      <c r="W12" s="66">
        <v>25</v>
      </c>
    </row>
    <row r="13" ht="34" customHeight="1" spans="1:22">
      <c r="A13" s="27" t="s">
        <v>762</v>
      </c>
      <c r="B13" s="28"/>
      <c r="C13" s="28"/>
      <c r="D13" s="28"/>
      <c r="E13" s="29"/>
      <c r="F13" s="22">
        <v>51010705</v>
      </c>
      <c r="G13" s="21"/>
      <c r="H13" s="23"/>
      <c r="I13" s="23"/>
      <c r="J13" s="23"/>
      <c r="K13" s="23"/>
      <c r="L13" s="23"/>
      <c r="M13" s="23"/>
      <c r="N13" s="21"/>
      <c r="O13" s="21"/>
      <c r="P13" s="42"/>
      <c r="Q13" s="42">
        <v>460</v>
      </c>
      <c r="R13" s="23"/>
      <c r="S13" s="21"/>
      <c r="T13" s="65"/>
      <c r="U13" s="23"/>
      <c r="V13" s="42"/>
    </row>
    <row r="14" ht="34" customHeight="1" spans="1:22">
      <c r="A14" s="27" t="s">
        <v>762</v>
      </c>
      <c r="B14" s="28"/>
      <c r="C14" s="28"/>
      <c r="D14" s="28"/>
      <c r="E14" s="29"/>
      <c r="F14" s="22">
        <v>51010707</v>
      </c>
      <c r="G14" s="21"/>
      <c r="H14" s="23"/>
      <c r="I14" s="23"/>
      <c r="J14" s="23"/>
      <c r="K14" s="23"/>
      <c r="L14" s="23"/>
      <c r="M14" s="23"/>
      <c r="N14" s="21"/>
      <c r="O14" s="21"/>
      <c r="P14" s="42"/>
      <c r="Q14" s="42"/>
      <c r="R14" s="23"/>
      <c r="S14" s="21"/>
      <c r="T14" s="65"/>
      <c r="U14" s="23"/>
      <c r="V14" s="42"/>
    </row>
    <row r="15" ht="34" customHeight="1" spans="1:22">
      <c r="A15" s="30" t="s">
        <v>37</v>
      </c>
      <c r="B15" s="31"/>
      <c r="C15" s="31"/>
      <c r="D15" s="31"/>
      <c r="E15" s="31"/>
      <c r="F15" s="31"/>
      <c r="G15" s="31"/>
      <c r="H15" s="32"/>
      <c r="I15" s="50"/>
      <c r="J15" s="50"/>
      <c r="K15" s="51"/>
      <c r="L15" s="51"/>
      <c r="M15" s="51"/>
      <c r="N15" s="21">
        <f>SUM(N8:N12)</f>
        <v>11</v>
      </c>
      <c r="O15" s="52"/>
      <c r="P15" s="52"/>
      <c r="Q15" s="21">
        <f>SUM(Q8:Q12)</f>
        <v>460</v>
      </c>
      <c r="R15" s="23"/>
      <c r="S15" s="21"/>
      <c r="T15" s="65"/>
      <c r="U15" s="23"/>
      <c r="V15" s="42"/>
    </row>
    <row r="16" s="1" customFormat="1" ht="52.35" spans="1:22">
      <c r="A16" s="33" t="s">
        <v>18</v>
      </c>
      <c r="B16" s="34" t="s">
        <v>38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9"/>
    </row>
    <row r="17" s="2" customFormat="1" customHeight="1" spans="1:22">
      <c r="A17" s="35" t="s">
        <v>39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</sheetData>
  <mergeCells count="39">
    <mergeCell ref="Q2:R2"/>
    <mergeCell ref="S2:T2"/>
    <mergeCell ref="U2:V2"/>
    <mergeCell ref="Q3:R3"/>
    <mergeCell ref="S3:T3"/>
    <mergeCell ref="U3:V3"/>
    <mergeCell ref="A4:V4"/>
    <mergeCell ref="A5:G5"/>
    <mergeCell ref="H5:Q5"/>
    <mergeCell ref="R5:V5"/>
    <mergeCell ref="L6:M6"/>
    <mergeCell ref="N6:R6"/>
    <mergeCell ref="H8:K8"/>
    <mergeCell ref="H9:K9"/>
    <mergeCell ref="H10:K10"/>
    <mergeCell ref="H11:K11"/>
    <mergeCell ref="H12:K12"/>
    <mergeCell ref="A13:E13"/>
    <mergeCell ref="H13:K13"/>
    <mergeCell ref="A14:E14"/>
    <mergeCell ref="H14:K14"/>
    <mergeCell ref="A15:G15"/>
    <mergeCell ref="H15:K15"/>
    <mergeCell ref="B16:V16"/>
    <mergeCell ref="A17:V17"/>
    <mergeCell ref="A6:A7"/>
    <mergeCell ref="B6:B7"/>
    <mergeCell ref="C6:C7"/>
    <mergeCell ref="D6:D7"/>
    <mergeCell ref="E6:E7"/>
    <mergeCell ref="F6:F7"/>
    <mergeCell ref="G6:G7"/>
    <mergeCell ref="S6:S7"/>
    <mergeCell ref="T6:T7"/>
    <mergeCell ref="U6:U7"/>
    <mergeCell ref="V6:V7"/>
    <mergeCell ref="A2:B3"/>
    <mergeCell ref="C2:P3"/>
    <mergeCell ref="H6:K7"/>
  </mergeCells>
  <pageMargins left="0.156944444444444" right="0.15748031496063" top="0.156944444444444" bottom="0.156944444444444" header="0.196527777777778" footer="0.156944444444444"/>
  <pageSetup paperSize="9" scale="50" orientation="landscape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60" zoomScaleNormal="60" zoomScaleSheetLayoutView="70" workbookViewId="0">
      <pane ySplit="7" topLeftCell="A8" activePane="bottomLeft" state="frozen"/>
      <selection/>
      <selection pane="bottomLeft" activeCell="H13" sqref="H13:K13"/>
    </sheetView>
  </sheetViews>
  <sheetFormatPr defaultColWidth="9" defaultRowHeight="25.95" customHeight="1"/>
  <cols>
    <col min="1" max="1" width="7.33333333333333" style="3" customWidth="1"/>
    <col min="2" max="2" width="9.44444444444444" style="3" customWidth="1"/>
    <col min="3" max="3" width="16.2962962962963" style="3" customWidth="1"/>
    <col min="4" max="4" width="14.8148148148148" style="3" customWidth="1"/>
    <col min="5" max="5" width="13.7777777777778" style="3" customWidth="1"/>
    <col min="6" max="6" width="13.7037037037037" style="3" customWidth="1"/>
    <col min="7" max="7" width="23.3333333333333" style="3" customWidth="1"/>
    <col min="8" max="8" width="12.6666666666667" style="3" customWidth="1"/>
    <col min="9" max="9" width="8.51851851851852" style="3" customWidth="1"/>
    <col min="10" max="10" width="12.6666666666667" style="3" customWidth="1"/>
    <col min="11" max="11" width="9.07407407407407" style="3" customWidth="1"/>
    <col min="12" max="12" width="12.6666666666667" style="3" customWidth="1"/>
    <col min="13" max="13" width="12.037037037037" style="3" customWidth="1"/>
    <col min="14" max="16" width="12.6666666666667" style="3" customWidth="1"/>
    <col min="17" max="17" width="13.8888888888889" style="3" customWidth="1"/>
    <col min="18" max="18" width="12.6666666666667" style="3" customWidth="1"/>
    <col min="19" max="19" width="17.8888888888889" style="3" customWidth="1"/>
    <col min="20" max="20" width="13.1481481481481" style="3" customWidth="1"/>
    <col min="21" max="21" width="14.5555555555556" style="3" customWidth="1"/>
    <col min="22" max="22" width="18.2222222222222" style="3" customWidth="1"/>
    <col min="23" max="16384" width="9" style="3"/>
  </cols>
  <sheetData>
    <row r="1" ht="16.2" customHeight="1"/>
    <row r="2" ht="49.95" customHeight="1" spans="1:22">
      <c r="A2" s="4" t="s">
        <v>76</v>
      </c>
      <c r="B2" s="5"/>
      <c r="C2" s="6" t="s">
        <v>795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6"/>
      <c r="Q2" s="29" t="s">
        <v>1</v>
      </c>
      <c r="R2" s="75"/>
      <c r="S2" s="75" t="s">
        <v>2</v>
      </c>
      <c r="T2" s="75"/>
      <c r="U2" s="75" t="s">
        <v>3</v>
      </c>
      <c r="V2" s="78"/>
    </row>
    <row r="3" ht="52.2" customHeight="1" spans="1:22">
      <c r="A3" s="8"/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37"/>
      <c r="Q3" s="79" t="s">
        <v>102</v>
      </c>
      <c r="R3" s="80"/>
      <c r="S3" s="80"/>
      <c r="T3" s="80"/>
      <c r="U3" s="17"/>
      <c r="V3" s="17"/>
    </row>
    <row r="4" ht="9.45" customHeight="1" spans="1:2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ht="42" customHeight="1" spans="1:22">
      <c r="A5" s="13" t="s">
        <v>103</v>
      </c>
      <c r="B5" s="14"/>
      <c r="C5" s="14"/>
      <c r="D5" s="14"/>
      <c r="E5" s="14"/>
      <c r="F5" s="14"/>
      <c r="G5" s="14"/>
      <c r="H5" s="15" t="s">
        <v>174</v>
      </c>
      <c r="I5" s="38"/>
      <c r="J5" s="38"/>
      <c r="K5" s="38"/>
      <c r="L5" s="38"/>
      <c r="M5" s="38"/>
      <c r="N5" s="38"/>
      <c r="O5" s="38"/>
      <c r="P5" s="38"/>
      <c r="Q5" s="60"/>
      <c r="R5" s="61" t="s">
        <v>796</v>
      </c>
      <c r="S5" s="62"/>
      <c r="T5" s="62"/>
      <c r="U5" s="62"/>
      <c r="V5" s="63"/>
    </row>
    <row r="6" ht="22.95" customHeight="1" spans="1:22">
      <c r="A6" s="16" t="s">
        <v>7</v>
      </c>
      <c r="B6" s="17" t="s">
        <v>8</v>
      </c>
      <c r="C6" s="17" t="s">
        <v>9</v>
      </c>
      <c r="D6" s="18" t="s">
        <v>703</v>
      </c>
      <c r="E6" s="18" t="s">
        <v>704</v>
      </c>
      <c r="F6" s="18" t="s">
        <v>705</v>
      </c>
      <c r="G6" s="17" t="s">
        <v>10</v>
      </c>
      <c r="H6" s="17" t="s">
        <v>11</v>
      </c>
      <c r="I6" s="17"/>
      <c r="J6" s="17"/>
      <c r="K6" s="17"/>
      <c r="L6" s="39" t="s">
        <v>13</v>
      </c>
      <c r="M6" s="40"/>
      <c r="N6" s="17" t="s">
        <v>14</v>
      </c>
      <c r="O6" s="17"/>
      <c r="P6" s="17"/>
      <c r="Q6" s="17"/>
      <c r="R6" s="17"/>
      <c r="S6" s="17" t="s">
        <v>15</v>
      </c>
      <c r="T6" s="17" t="s">
        <v>16</v>
      </c>
      <c r="U6" s="18" t="s">
        <v>706</v>
      </c>
      <c r="V6" s="64" t="s">
        <v>18</v>
      </c>
    </row>
    <row r="7" ht="34.95" customHeight="1" spans="1:22">
      <c r="A7" s="16"/>
      <c r="B7" s="17"/>
      <c r="C7" s="17"/>
      <c r="D7" s="19"/>
      <c r="E7" s="19"/>
      <c r="F7" s="19"/>
      <c r="G7" s="17"/>
      <c r="H7" s="17"/>
      <c r="I7" s="17"/>
      <c r="J7" s="17"/>
      <c r="K7" s="17"/>
      <c r="L7" s="17" t="s">
        <v>707</v>
      </c>
      <c r="M7" s="17" t="s">
        <v>22</v>
      </c>
      <c r="N7" s="17" t="s">
        <v>176</v>
      </c>
      <c r="O7" s="17" t="s">
        <v>177</v>
      </c>
      <c r="P7" s="17" t="s">
        <v>178</v>
      </c>
      <c r="Q7" s="17" t="s">
        <v>24</v>
      </c>
      <c r="R7" s="17" t="s">
        <v>22</v>
      </c>
      <c r="S7" s="17"/>
      <c r="T7" s="17"/>
      <c r="U7" s="19"/>
      <c r="V7" s="64"/>
    </row>
    <row r="8" s="3" customFormat="1" ht="58" customHeight="1" spans="1:22">
      <c r="A8" s="20">
        <v>1</v>
      </c>
      <c r="B8" s="74"/>
      <c r="C8" s="22" t="s">
        <v>797</v>
      </c>
      <c r="D8" s="22"/>
      <c r="E8" s="22"/>
      <c r="F8" s="22"/>
      <c r="G8" s="22" t="s">
        <v>798</v>
      </c>
      <c r="H8" s="71"/>
      <c r="I8" s="72"/>
      <c r="J8" s="72"/>
      <c r="K8" s="77"/>
      <c r="L8" s="22"/>
      <c r="M8" s="22"/>
      <c r="N8" s="22">
        <v>30000</v>
      </c>
      <c r="O8" s="22" t="s">
        <v>563</v>
      </c>
      <c r="P8" s="22">
        <v>0.08</v>
      </c>
      <c r="Q8" s="42">
        <f>N8*P8</f>
        <v>2400</v>
      </c>
      <c r="R8" s="22"/>
      <c r="S8" s="81" t="s">
        <v>799</v>
      </c>
      <c r="T8" s="82"/>
      <c r="U8" s="22"/>
      <c r="V8" s="21"/>
    </row>
    <row r="9" ht="41" customHeight="1" spans="1:22">
      <c r="A9" s="75">
        <v>2</v>
      </c>
      <c r="B9" s="21"/>
      <c r="C9" s="22" t="s">
        <v>800</v>
      </c>
      <c r="D9" s="22"/>
      <c r="E9" s="22"/>
      <c r="F9" s="22"/>
      <c r="G9" s="76" t="s">
        <v>801</v>
      </c>
      <c r="H9" s="71" t="s">
        <v>802</v>
      </c>
      <c r="I9" s="72"/>
      <c r="J9" s="72"/>
      <c r="K9" s="72"/>
      <c r="L9" s="22"/>
      <c r="M9" s="22"/>
      <c r="N9" s="22">
        <v>20</v>
      </c>
      <c r="O9" s="22" t="s">
        <v>196</v>
      </c>
      <c r="P9" s="22">
        <v>25</v>
      </c>
      <c r="Q9" s="42">
        <f>N9*P9</f>
        <v>500</v>
      </c>
      <c r="R9" s="22"/>
      <c r="S9" s="81" t="s">
        <v>803</v>
      </c>
      <c r="T9" s="73"/>
      <c r="U9" s="22"/>
      <c r="V9" s="21"/>
    </row>
    <row r="10" customFormat="1" ht="41" customHeight="1" spans="1:22">
      <c r="A10" s="20">
        <v>3</v>
      </c>
      <c r="B10" s="21"/>
      <c r="C10" s="22" t="s">
        <v>804</v>
      </c>
      <c r="D10" s="22"/>
      <c r="E10" s="22"/>
      <c r="F10" s="22"/>
      <c r="G10" s="76" t="s">
        <v>805</v>
      </c>
      <c r="H10" s="71" t="s">
        <v>806</v>
      </c>
      <c r="I10" s="72"/>
      <c r="J10" s="72"/>
      <c r="K10" s="72"/>
      <c r="L10" s="22"/>
      <c r="M10" s="22"/>
      <c r="N10" s="22">
        <v>40</v>
      </c>
      <c r="O10" s="22" t="s">
        <v>196</v>
      </c>
      <c r="P10" s="22">
        <v>25</v>
      </c>
      <c r="Q10" s="42">
        <f>N10*P10</f>
        <v>1000</v>
      </c>
      <c r="R10" s="22"/>
      <c r="S10" s="81" t="s">
        <v>803</v>
      </c>
      <c r="T10" s="73"/>
      <c r="U10" s="21"/>
      <c r="V10" s="21"/>
    </row>
    <row r="11" s="3" customFormat="1" ht="34" customHeight="1" spans="1:22">
      <c r="A11" s="20">
        <v>4</v>
      </c>
      <c r="B11" s="21"/>
      <c r="C11" s="21"/>
      <c r="D11" s="22"/>
      <c r="E11" s="22"/>
      <c r="F11" s="22"/>
      <c r="G11" s="22"/>
      <c r="H11" s="71"/>
      <c r="I11" s="72"/>
      <c r="J11" s="72"/>
      <c r="K11" s="72"/>
      <c r="L11" s="42"/>
      <c r="M11" s="23"/>
      <c r="N11" s="21"/>
      <c r="O11" s="21"/>
      <c r="P11" s="42"/>
      <c r="Q11" s="42"/>
      <c r="R11" s="22"/>
      <c r="S11" s="21"/>
      <c r="T11" s="65"/>
      <c r="U11" s="22"/>
      <c r="V11" s="42"/>
    </row>
    <row r="12" ht="44" customHeight="1" spans="1:23">
      <c r="A12" s="75">
        <v>5</v>
      </c>
      <c r="B12" s="21"/>
      <c r="C12" s="21"/>
      <c r="D12" s="22"/>
      <c r="E12" s="22"/>
      <c r="F12" s="22"/>
      <c r="G12" s="21"/>
      <c r="H12" s="26"/>
      <c r="I12" s="48"/>
      <c r="J12" s="48"/>
      <c r="K12" s="48"/>
      <c r="L12" s="42"/>
      <c r="M12" s="41"/>
      <c r="N12" s="21"/>
      <c r="O12" s="21"/>
      <c r="P12" s="42"/>
      <c r="Q12" s="42"/>
      <c r="R12" s="21"/>
      <c r="S12" s="21"/>
      <c r="T12" s="65"/>
      <c r="U12" s="21"/>
      <c r="V12" s="42"/>
      <c r="W12" s="66"/>
    </row>
    <row r="13" ht="34" customHeight="1" spans="1:22">
      <c r="A13" s="27" t="s">
        <v>762</v>
      </c>
      <c r="B13" s="28"/>
      <c r="C13" s="28"/>
      <c r="D13" s="28"/>
      <c r="E13" s="29"/>
      <c r="F13" s="22"/>
      <c r="G13" s="21"/>
      <c r="H13" s="23"/>
      <c r="I13" s="23"/>
      <c r="J13" s="23"/>
      <c r="K13" s="23"/>
      <c r="L13" s="23"/>
      <c r="M13" s="23"/>
      <c r="N13" s="21"/>
      <c r="O13" s="21"/>
      <c r="P13" s="42"/>
      <c r="Q13" s="42"/>
      <c r="R13" s="23"/>
      <c r="S13" s="21"/>
      <c r="T13" s="65"/>
      <c r="U13" s="23"/>
      <c r="V13" s="42"/>
    </row>
    <row r="14" ht="34" customHeight="1" spans="1:22">
      <c r="A14" s="27" t="s">
        <v>762</v>
      </c>
      <c r="B14" s="28"/>
      <c r="C14" s="28"/>
      <c r="D14" s="28"/>
      <c r="E14" s="29"/>
      <c r="F14" s="22"/>
      <c r="G14" s="21"/>
      <c r="H14" s="23"/>
      <c r="I14" s="23"/>
      <c r="J14" s="23"/>
      <c r="K14" s="23"/>
      <c r="L14" s="23"/>
      <c r="M14" s="23"/>
      <c r="N14" s="21"/>
      <c r="O14" s="21"/>
      <c r="P14" s="42"/>
      <c r="Q14" s="42"/>
      <c r="R14" s="23"/>
      <c r="S14" s="21"/>
      <c r="T14" s="65"/>
      <c r="U14" s="23"/>
      <c r="V14" s="42"/>
    </row>
    <row r="15" ht="34" customHeight="1" spans="1:22">
      <c r="A15" s="30" t="s">
        <v>37</v>
      </c>
      <c r="B15" s="31"/>
      <c r="C15" s="31"/>
      <c r="D15" s="31"/>
      <c r="E15" s="31"/>
      <c r="F15" s="31"/>
      <c r="G15" s="31"/>
      <c r="H15" s="32"/>
      <c r="I15" s="50"/>
      <c r="J15" s="50"/>
      <c r="K15" s="51"/>
      <c r="L15" s="51"/>
      <c r="M15" s="51"/>
      <c r="N15" s="21">
        <f>SUM(N8:N12)</f>
        <v>30060</v>
      </c>
      <c r="O15" s="52"/>
      <c r="P15" s="52"/>
      <c r="Q15" s="21">
        <f>SUM(Q8:Q12)</f>
        <v>3900</v>
      </c>
      <c r="R15" s="23"/>
      <c r="S15" s="21"/>
      <c r="T15" s="65"/>
      <c r="U15" s="23"/>
      <c r="V15" s="42"/>
    </row>
    <row r="16" s="1" customFormat="1" ht="52.35" spans="1:22">
      <c r="A16" s="33" t="s">
        <v>18</v>
      </c>
      <c r="B16" s="34" t="s">
        <v>38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69"/>
    </row>
    <row r="17" s="2" customFormat="1" customHeight="1" spans="1:22">
      <c r="A17" s="35" t="s">
        <v>39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</sheetData>
  <mergeCells count="39">
    <mergeCell ref="Q2:R2"/>
    <mergeCell ref="S2:T2"/>
    <mergeCell ref="U2:V2"/>
    <mergeCell ref="Q3:R3"/>
    <mergeCell ref="S3:T3"/>
    <mergeCell ref="U3:V3"/>
    <mergeCell ref="A4:V4"/>
    <mergeCell ref="A5:G5"/>
    <mergeCell ref="H5:Q5"/>
    <mergeCell ref="R5:V5"/>
    <mergeCell ref="L6:M6"/>
    <mergeCell ref="N6:R6"/>
    <mergeCell ref="H8:K8"/>
    <mergeCell ref="H9:K9"/>
    <mergeCell ref="H10:K10"/>
    <mergeCell ref="H11:K11"/>
    <mergeCell ref="H12:K12"/>
    <mergeCell ref="A13:E13"/>
    <mergeCell ref="H13:K13"/>
    <mergeCell ref="A14:E14"/>
    <mergeCell ref="H14:K14"/>
    <mergeCell ref="A15:G15"/>
    <mergeCell ref="H15:K15"/>
    <mergeCell ref="B16:V16"/>
    <mergeCell ref="A17:V17"/>
    <mergeCell ref="A6:A7"/>
    <mergeCell ref="B6:B7"/>
    <mergeCell ref="C6:C7"/>
    <mergeCell ref="D6:D7"/>
    <mergeCell ref="E6:E7"/>
    <mergeCell ref="F6:F7"/>
    <mergeCell ref="G6:G7"/>
    <mergeCell ref="S6:S7"/>
    <mergeCell ref="T6:T7"/>
    <mergeCell ref="U6:U7"/>
    <mergeCell ref="V6:V7"/>
    <mergeCell ref="A2:B3"/>
    <mergeCell ref="C2:P3"/>
    <mergeCell ref="H6:K7"/>
  </mergeCells>
  <pageMargins left="0.156944444444444" right="0.15748031496063" top="0.156944444444444" bottom="0.156944444444444" header="0.196527777777778" footer="0.156944444444444"/>
  <pageSetup paperSize="9" scale="50" orientation="landscape"/>
  <headerFooter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zoomScale="60" zoomScaleNormal="60" zoomScaleSheetLayoutView="70" workbookViewId="0">
      <pane ySplit="7" topLeftCell="A8" activePane="bottomLeft" state="frozen"/>
      <selection/>
      <selection pane="bottomLeft" activeCell="D27" sqref="D27:U27"/>
    </sheetView>
  </sheetViews>
  <sheetFormatPr defaultColWidth="9" defaultRowHeight="25.95" customHeight="1"/>
  <cols>
    <col min="1" max="1" width="7.33333333333333" style="3" customWidth="1"/>
    <col min="2" max="2" width="9.44444444444444" style="3" customWidth="1"/>
    <col min="3" max="3" width="10.2222222222222" style="3" customWidth="1"/>
    <col min="4" max="4" width="14.8148148148148" style="3" customWidth="1"/>
    <col min="5" max="5" width="13.7777777777778" style="3" customWidth="1"/>
    <col min="6" max="6" width="13.7037037037037" style="3" customWidth="1"/>
    <col min="7" max="7" width="23.3333333333333" style="3" customWidth="1"/>
    <col min="8" max="8" width="12.6666666666667" style="3" customWidth="1"/>
    <col min="9" max="9" width="8.51851851851852" style="3" customWidth="1"/>
    <col min="10" max="10" width="12.6666666666667" style="3" customWidth="1"/>
    <col min="11" max="11" width="9.07407407407407" style="3" customWidth="1"/>
    <col min="12" max="12" width="12.6666666666667" style="3" customWidth="1"/>
    <col min="13" max="13" width="12.037037037037" style="3" customWidth="1"/>
    <col min="14" max="16" width="12.6666666666667" style="3" customWidth="1"/>
    <col min="17" max="17" width="13.8888888888889" style="3" customWidth="1"/>
    <col min="18" max="18" width="12.6666666666667" style="3" customWidth="1"/>
    <col min="19" max="19" width="17.8888888888889" style="3" customWidth="1"/>
    <col min="20" max="20" width="13.1481481481481" style="3" customWidth="1"/>
    <col min="21" max="21" width="14.5555555555556" style="3" customWidth="1"/>
    <col min="22" max="22" width="18.2222222222222" style="3" customWidth="1"/>
    <col min="23" max="23" width="9" style="3"/>
    <col min="24" max="24" width="20.212962962963" style="3" customWidth="1"/>
    <col min="25" max="16384" width="9" style="3"/>
  </cols>
  <sheetData>
    <row r="1" ht="16.2" customHeight="1"/>
    <row r="2" ht="49.95" customHeight="1" spans="1:22">
      <c r="A2" s="4" t="s">
        <v>76</v>
      </c>
      <c r="B2" s="5"/>
      <c r="C2" s="6" t="s">
        <v>795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6"/>
      <c r="Q2" s="53" t="s">
        <v>1</v>
      </c>
      <c r="R2" s="54"/>
      <c r="S2" s="54" t="s">
        <v>2</v>
      </c>
      <c r="T2" s="54"/>
      <c r="U2" s="54" t="s">
        <v>3</v>
      </c>
      <c r="V2" s="55"/>
    </row>
    <row r="3" ht="52.2" customHeight="1" spans="1:22">
      <c r="A3" s="8"/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37"/>
      <c r="Q3" s="56" t="s">
        <v>102</v>
      </c>
      <c r="R3" s="57"/>
      <c r="S3" s="57"/>
      <c r="T3" s="57"/>
      <c r="U3" s="58"/>
      <c r="V3" s="59"/>
    </row>
    <row r="4" ht="9.45" customHeight="1" spans="1:2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ht="42" customHeight="1" spans="1:22">
      <c r="A5" s="13" t="s">
        <v>103</v>
      </c>
      <c r="B5" s="14"/>
      <c r="C5" s="14"/>
      <c r="D5" s="14"/>
      <c r="E5" s="14"/>
      <c r="F5" s="14"/>
      <c r="G5" s="14"/>
      <c r="H5" s="15" t="s">
        <v>174</v>
      </c>
      <c r="I5" s="38"/>
      <c r="J5" s="38"/>
      <c r="K5" s="38"/>
      <c r="L5" s="38"/>
      <c r="M5" s="38"/>
      <c r="N5" s="38"/>
      <c r="O5" s="38"/>
      <c r="P5" s="38"/>
      <c r="Q5" s="60"/>
      <c r="R5" s="61" t="s">
        <v>807</v>
      </c>
      <c r="S5" s="62"/>
      <c r="T5" s="62"/>
      <c r="U5" s="62"/>
      <c r="V5" s="63"/>
    </row>
    <row r="6" ht="22.95" customHeight="1" spans="1:22">
      <c r="A6" s="16" t="s">
        <v>7</v>
      </c>
      <c r="B6" s="17" t="s">
        <v>8</v>
      </c>
      <c r="C6" s="17" t="s">
        <v>9</v>
      </c>
      <c r="D6" s="18" t="s">
        <v>703</v>
      </c>
      <c r="E6" s="18" t="s">
        <v>704</v>
      </c>
      <c r="F6" s="18" t="s">
        <v>705</v>
      </c>
      <c r="G6" s="17" t="s">
        <v>10</v>
      </c>
      <c r="H6" s="17" t="s">
        <v>11</v>
      </c>
      <c r="I6" s="17"/>
      <c r="J6" s="17"/>
      <c r="K6" s="17"/>
      <c r="L6" s="39" t="s">
        <v>13</v>
      </c>
      <c r="M6" s="40"/>
      <c r="N6" s="17" t="s">
        <v>14</v>
      </c>
      <c r="O6" s="17"/>
      <c r="P6" s="17"/>
      <c r="Q6" s="17"/>
      <c r="R6" s="17"/>
      <c r="S6" s="17" t="s">
        <v>15</v>
      </c>
      <c r="T6" s="17" t="s">
        <v>16</v>
      </c>
      <c r="U6" s="18" t="s">
        <v>706</v>
      </c>
      <c r="V6" s="64" t="s">
        <v>18</v>
      </c>
    </row>
    <row r="7" ht="34.95" customHeight="1" spans="1:22">
      <c r="A7" s="16"/>
      <c r="B7" s="17"/>
      <c r="C7" s="17"/>
      <c r="D7" s="19"/>
      <c r="E7" s="19"/>
      <c r="F7" s="19"/>
      <c r="G7" s="17"/>
      <c r="H7" s="17"/>
      <c r="I7" s="17"/>
      <c r="J7" s="17"/>
      <c r="K7" s="17"/>
      <c r="L7" s="17" t="s">
        <v>707</v>
      </c>
      <c r="M7" s="17" t="s">
        <v>22</v>
      </c>
      <c r="N7" s="17" t="s">
        <v>176</v>
      </c>
      <c r="O7" s="17" t="s">
        <v>177</v>
      </c>
      <c r="P7" s="17" t="s">
        <v>178</v>
      </c>
      <c r="Q7" s="17" t="s">
        <v>24</v>
      </c>
      <c r="R7" s="17" t="s">
        <v>22</v>
      </c>
      <c r="S7" s="17"/>
      <c r="T7" s="17"/>
      <c r="U7" s="19"/>
      <c r="V7" s="64"/>
    </row>
    <row r="8" customFormat="1" ht="41" customHeight="1" spans="1:22">
      <c r="A8" s="20">
        <v>1</v>
      </c>
      <c r="B8" s="21"/>
      <c r="C8" s="21"/>
      <c r="D8" s="22" t="s">
        <v>708</v>
      </c>
      <c r="E8" s="22" t="s">
        <v>709</v>
      </c>
      <c r="F8" s="22">
        <v>51010705</v>
      </c>
      <c r="G8" s="22" t="s">
        <v>771</v>
      </c>
      <c r="H8" s="71" t="s">
        <v>772</v>
      </c>
      <c r="I8" s="72"/>
      <c r="J8" s="72"/>
      <c r="K8" s="72"/>
      <c r="L8" s="22"/>
      <c r="M8" s="22"/>
      <c r="N8" s="22">
        <v>4</v>
      </c>
      <c r="O8" s="22" t="s">
        <v>331</v>
      </c>
      <c r="P8" s="22">
        <v>20</v>
      </c>
      <c r="Q8" s="42">
        <f t="shared" ref="Q8:Q14" si="0">N8*P8</f>
        <v>80</v>
      </c>
      <c r="R8" s="22">
        <v>45</v>
      </c>
      <c r="S8" s="21" t="s">
        <v>773</v>
      </c>
      <c r="T8" s="73"/>
      <c r="U8" s="21" t="s">
        <v>735</v>
      </c>
      <c r="V8" s="21"/>
    </row>
    <row r="9" customFormat="1" ht="46" customHeight="1" spans="1:25">
      <c r="A9" s="20">
        <v>2</v>
      </c>
      <c r="B9" s="21"/>
      <c r="C9" s="21"/>
      <c r="D9" s="22" t="s">
        <v>708</v>
      </c>
      <c r="E9" s="22" t="s">
        <v>709</v>
      </c>
      <c r="F9" s="22">
        <v>51010705</v>
      </c>
      <c r="G9" s="21" t="s">
        <v>808</v>
      </c>
      <c r="H9" s="26"/>
      <c r="I9" s="48"/>
      <c r="J9" s="48"/>
      <c r="K9" s="48"/>
      <c r="L9" s="21"/>
      <c r="M9" s="41"/>
      <c r="N9" s="21">
        <v>5</v>
      </c>
      <c r="O9" s="22" t="s">
        <v>331</v>
      </c>
      <c r="P9" s="42">
        <v>18</v>
      </c>
      <c r="Q9" s="42">
        <f t="shared" si="0"/>
        <v>90</v>
      </c>
      <c r="R9" s="23"/>
      <c r="S9" s="21"/>
      <c r="T9" s="65"/>
      <c r="U9" s="21" t="s">
        <v>735</v>
      </c>
      <c r="V9" s="42"/>
      <c r="X9" s="3"/>
      <c r="Y9" s="3"/>
    </row>
    <row r="10" ht="46" customHeight="1" spans="1:22">
      <c r="A10" s="20">
        <v>3</v>
      </c>
      <c r="B10" s="21"/>
      <c r="C10" s="21"/>
      <c r="D10" s="22" t="s">
        <v>708</v>
      </c>
      <c r="E10" s="22" t="s">
        <v>709</v>
      </c>
      <c r="F10" s="22">
        <v>51010705</v>
      </c>
      <c r="G10" s="21" t="s">
        <v>35</v>
      </c>
      <c r="H10" s="26" t="s">
        <v>160</v>
      </c>
      <c r="I10" s="48"/>
      <c r="J10" s="48"/>
      <c r="K10" s="48"/>
      <c r="L10" s="21"/>
      <c r="M10" s="41"/>
      <c r="N10" s="21">
        <v>6</v>
      </c>
      <c r="O10" s="21" t="s">
        <v>67</v>
      </c>
      <c r="P10" s="42">
        <v>150</v>
      </c>
      <c r="Q10" s="42">
        <f t="shared" si="0"/>
        <v>900</v>
      </c>
      <c r="R10" s="21"/>
      <c r="S10" s="21" t="s">
        <v>212</v>
      </c>
      <c r="T10" s="65"/>
      <c r="U10" s="21" t="s">
        <v>735</v>
      </c>
      <c r="V10" s="42"/>
    </row>
    <row r="11" ht="46" customHeight="1" spans="1:22">
      <c r="A11" s="20">
        <v>4</v>
      </c>
      <c r="B11" s="21"/>
      <c r="C11" s="21"/>
      <c r="D11" s="22" t="s">
        <v>708</v>
      </c>
      <c r="E11" s="22" t="s">
        <v>709</v>
      </c>
      <c r="F11" s="22">
        <v>51010705</v>
      </c>
      <c r="G11" s="21" t="s">
        <v>648</v>
      </c>
      <c r="H11" s="26" t="s">
        <v>809</v>
      </c>
      <c r="I11" s="48"/>
      <c r="J11" s="48"/>
      <c r="K11" s="48"/>
      <c r="L11" s="21"/>
      <c r="M11" s="41"/>
      <c r="N11" s="21">
        <v>1</v>
      </c>
      <c r="O11" s="21" t="s">
        <v>195</v>
      </c>
      <c r="P11" s="42">
        <v>140</v>
      </c>
      <c r="Q11" s="42">
        <f t="shared" si="0"/>
        <v>140</v>
      </c>
      <c r="R11" s="21"/>
      <c r="S11" s="21" t="s">
        <v>212</v>
      </c>
      <c r="T11" s="65"/>
      <c r="U11" s="21" t="s">
        <v>735</v>
      </c>
      <c r="V11" s="42"/>
    </row>
    <row r="12" ht="46" customHeight="1" spans="1:22">
      <c r="A12" s="20">
        <v>5</v>
      </c>
      <c r="B12" s="21"/>
      <c r="C12" s="21"/>
      <c r="D12" s="22" t="s">
        <v>708</v>
      </c>
      <c r="E12" s="22" t="s">
        <v>709</v>
      </c>
      <c r="F12" s="22">
        <v>51010705</v>
      </c>
      <c r="G12" s="21" t="s">
        <v>46</v>
      </c>
      <c r="H12" s="26"/>
      <c r="I12" s="48"/>
      <c r="J12" s="48"/>
      <c r="K12" s="48"/>
      <c r="L12" s="21"/>
      <c r="M12" s="41"/>
      <c r="N12" s="21">
        <v>5</v>
      </c>
      <c r="O12" s="21" t="s">
        <v>215</v>
      </c>
      <c r="P12" s="42">
        <v>12</v>
      </c>
      <c r="Q12" s="42">
        <f t="shared" si="0"/>
        <v>60</v>
      </c>
      <c r="R12" s="23"/>
      <c r="S12" s="21" t="s">
        <v>212</v>
      </c>
      <c r="T12" s="65"/>
      <c r="U12" s="21" t="s">
        <v>735</v>
      </c>
      <c r="V12" s="42"/>
    </row>
    <row r="13" customFormat="1" ht="46" customHeight="1" spans="1:22">
      <c r="A13" s="20">
        <v>6</v>
      </c>
      <c r="B13" s="21"/>
      <c r="C13" s="21"/>
      <c r="D13" s="22" t="s">
        <v>708</v>
      </c>
      <c r="E13" s="22" t="s">
        <v>709</v>
      </c>
      <c r="F13" s="22">
        <v>51010705</v>
      </c>
      <c r="G13" s="21" t="s">
        <v>541</v>
      </c>
      <c r="H13" s="26" t="s">
        <v>778</v>
      </c>
      <c r="I13" s="48"/>
      <c r="J13" s="48"/>
      <c r="K13" s="48"/>
      <c r="L13" s="21"/>
      <c r="M13" s="41"/>
      <c r="N13" s="21">
        <v>60</v>
      </c>
      <c r="O13" s="21" t="s">
        <v>71</v>
      </c>
      <c r="P13" s="42">
        <v>11.5</v>
      </c>
      <c r="Q13" s="42">
        <f t="shared" si="0"/>
        <v>690</v>
      </c>
      <c r="R13" s="23"/>
      <c r="S13" s="21" t="s">
        <v>810</v>
      </c>
      <c r="T13" s="65"/>
      <c r="U13" s="21" t="s">
        <v>735</v>
      </c>
      <c r="V13" s="42"/>
    </row>
    <row r="14" customFormat="1" ht="46" customHeight="1" spans="1:22">
      <c r="A14" s="20">
        <v>7</v>
      </c>
      <c r="B14" s="21"/>
      <c r="C14" s="21"/>
      <c r="D14" s="22" t="s">
        <v>708</v>
      </c>
      <c r="E14" s="22" t="s">
        <v>709</v>
      </c>
      <c r="F14" s="22">
        <v>51010705</v>
      </c>
      <c r="G14" s="21" t="s">
        <v>240</v>
      </c>
      <c r="H14" s="26"/>
      <c r="I14" s="48"/>
      <c r="J14" s="48"/>
      <c r="K14" s="48"/>
      <c r="L14" s="21"/>
      <c r="M14" s="41"/>
      <c r="N14" s="42">
        <v>20</v>
      </c>
      <c r="O14" s="21" t="s">
        <v>71</v>
      </c>
      <c r="P14" s="42">
        <v>5</v>
      </c>
      <c r="Q14" s="42">
        <f t="shared" si="0"/>
        <v>100</v>
      </c>
      <c r="R14" s="23"/>
      <c r="S14" s="21" t="s">
        <v>810</v>
      </c>
      <c r="T14" s="65"/>
      <c r="U14" s="21" t="s">
        <v>735</v>
      </c>
      <c r="V14" s="42"/>
    </row>
    <row r="15" customFormat="1" ht="51" customHeight="1" spans="1:22">
      <c r="A15" s="20">
        <v>8</v>
      </c>
      <c r="B15" s="21"/>
      <c r="C15" s="21"/>
      <c r="D15" s="22" t="s">
        <v>708</v>
      </c>
      <c r="E15" s="22" t="s">
        <v>709</v>
      </c>
      <c r="F15" s="22">
        <v>51010707</v>
      </c>
      <c r="G15" s="21" t="s">
        <v>811</v>
      </c>
      <c r="H15" s="26"/>
      <c r="I15" s="48"/>
      <c r="J15" s="48"/>
      <c r="K15" s="48"/>
      <c r="L15" s="21"/>
      <c r="M15" s="41"/>
      <c r="N15" s="21">
        <v>44</v>
      </c>
      <c r="O15" s="21" t="s">
        <v>50</v>
      </c>
      <c r="P15" s="42">
        <v>350</v>
      </c>
      <c r="Q15" s="42">
        <f t="shared" ref="Q15:Q28" si="1">N15*P15</f>
        <v>15400</v>
      </c>
      <c r="R15" s="23"/>
      <c r="S15" s="21" t="s">
        <v>812</v>
      </c>
      <c r="T15" s="65"/>
      <c r="U15" s="21" t="s">
        <v>813</v>
      </c>
      <c r="V15" s="42" t="s">
        <v>814</v>
      </c>
    </row>
    <row r="16" ht="43" customHeight="1" spans="1:22">
      <c r="A16" s="20">
        <v>9</v>
      </c>
      <c r="B16" s="21"/>
      <c r="C16" s="21"/>
      <c r="D16" s="22" t="s">
        <v>708</v>
      </c>
      <c r="E16" s="22" t="s">
        <v>709</v>
      </c>
      <c r="F16" s="22">
        <v>51010707</v>
      </c>
      <c r="G16" s="21" t="s">
        <v>359</v>
      </c>
      <c r="H16" s="21" t="s">
        <v>360</v>
      </c>
      <c r="I16" s="21"/>
      <c r="J16" s="21"/>
      <c r="K16" s="21"/>
      <c r="L16" s="21"/>
      <c r="M16" s="41"/>
      <c r="N16" s="21">
        <v>1</v>
      </c>
      <c r="O16" s="21" t="s">
        <v>50</v>
      </c>
      <c r="P16" s="42">
        <v>2200</v>
      </c>
      <c r="Q16" s="42">
        <f t="shared" si="1"/>
        <v>2200</v>
      </c>
      <c r="R16" s="23"/>
      <c r="S16" s="21" t="s">
        <v>212</v>
      </c>
      <c r="T16" s="65"/>
      <c r="U16" s="21" t="s">
        <v>576</v>
      </c>
      <c r="V16" s="42"/>
    </row>
    <row r="17" customFormat="1" ht="41" customHeight="1" spans="1:22">
      <c r="A17" s="20">
        <v>10</v>
      </c>
      <c r="B17" s="21"/>
      <c r="C17" s="21"/>
      <c r="D17" s="22" t="s">
        <v>708</v>
      </c>
      <c r="E17" s="22" t="s">
        <v>709</v>
      </c>
      <c r="F17" s="22">
        <v>51010707</v>
      </c>
      <c r="G17" s="21" t="s">
        <v>815</v>
      </c>
      <c r="H17" s="26" t="s">
        <v>816</v>
      </c>
      <c r="I17" s="48"/>
      <c r="J17" s="48"/>
      <c r="K17" s="48"/>
      <c r="L17" s="21"/>
      <c r="M17" s="41"/>
      <c r="N17" s="21">
        <v>5</v>
      </c>
      <c r="O17" s="21" t="s">
        <v>479</v>
      </c>
      <c r="P17" s="42">
        <v>12</v>
      </c>
      <c r="Q17" s="42">
        <f t="shared" si="1"/>
        <v>60</v>
      </c>
      <c r="R17" s="23"/>
      <c r="S17" s="21" t="s">
        <v>817</v>
      </c>
      <c r="T17" s="65"/>
      <c r="U17" s="22" t="s">
        <v>723</v>
      </c>
      <c r="V17" s="21"/>
    </row>
    <row r="18" customFormat="1" ht="41" customHeight="1" spans="1:22">
      <c r="A18" s="20">
        <v>11</v>
      </c>
      <c r="B18" s="21"/>
      <c r="C18" s="21"/>
      <c r="D18" s="22" t="s">
        <v>708</v>
      </c>
      <c r="E18" s="22" t="s">
        <v>709</v>
      </c>
      <c r="F18" s="22">
        <v>51010707</v>
      </c>
      <c r="G18" s="21" t="s">
        <v>818</v>
      </c>
      <c r="H18" s="26" t="s">
        <v>819</v>
      </c>
      <c r="I18" s="48"/>
      <c r="J18" s="48"/>
      <c r="K18" s="48"/>
      <c r="L18" s="21"/>
      <c r="M18" s="41"/>
      <c r="N18" s="21">
        <v>3</v>
      </c>
      <c r="O18" s="21" t="s">
        <v>820</v>
      </c>
      <c r="P18" s="42">
        <v>10</v>
      </c>
      <c r="Q18" s="42">
        <f t="shared" si="1"/>
        <v>30</v>
      </c>
      <c r="R18" s="23"/>
      <c r="S18" s="21"/>
      <c r="T18" s="65"/>
      <c r="U18" s="22" t="s">
        <v>723</v>
      </c>
      <c r="V18" s="21"/>
    </row>
    <row r="19" ht="56" customHeight="1" spans="1:23">
      <c r="A19" s="20">
        <v>12</v>
      </c>
      <c r="B19" s="21"/>
      <c r="C19" s="21"/>
      <c r="D19" s="22" t="s">
        <v>708</v>
      </c>
      <c r="E19" s="22" t="s">
        <v>709</v>
      </c>
      <c r="F19" s="22">
        <v>51010707</v>
      </c>
      <c r="G19" s="21" t="s">
        <v>821</v>
      </c>
      <c r="H19" s="26"/>
      <c r="I19" s="48"/>
      <c r="J19" s="48"/>
      <c r="K19" s="48"/>
      <c r="L19" s="21"/>
      <c r="M19" s="41"/>
      <c r="N19" s="21">
        <v>10</v>
      </c>
      <c r="O19" s="21" t="s">
        <v>50</v>
      </c>
      <c r="P19" s="42">
        <v>10</v>
      </c>
      <c r="Q19" s="42">
        <f t="shared" si="1"/>
        <v>100</v>
      </c>
      <c r="R19" s="23"/>
      <c r="S19" s="21" t="s">
        <v>212</v>
      </c>
      <c r="T19" s="65"/>
      <c r="U19" s="21" t="s">
        <v>822</v>
      </c>
      <c r="V19" s="42"/>
      <c r="W19" s="66"/>
    </row>
    <row r="20" ht="56" customHeight="1" spans="1:23">
      <c r="A20" s="20">
        <v>13</v>
      </c>
      <c r="B20" s="21"/>
      <c r="C20" s="21"/>
      <c r="D20" s="22" t="s">
        <v>708</v>
      </c>
      <c r="E20" s="22" t="s">
        <v>709</v>
      </c>
      <c r="F20" s="22">
        <v>51010707</v>
      </c>
      <c r="G20" s="21" t="s">
        <v>823</v>
      </c>
      <c r="H20" s="21" t="s">
        <v>824</v>
      </c>
      <c r="I20" s="21"/>
      <c r="J20" s="21"/>
      <c r="K20" s="21"/>
      <c r="L20" s="21"/>
      <c r="M20" s="41"/>
      <c r="N20" s="21">
        <v>3</v>
      </c>
      <c r="O20" s="21" t="s">
        <v>50</v>
      </c>
      <c r="P20" s="42">
        <v>15</v>
      </c>
      <c r="Q20" s="42">
        <f t="shared" si="1"/>
        <v>45</v>
      </c>
      <c r="R20" s="23"/>
      <c r="S20" s="21" t="s">
        <v>212</v>
      </c>
      <c r="T20" s="65"/>
      <c r="U20" s="21" t="s">
        <v>822</v>
      </c>
      <c r="V20" s="42"/>
      <c r="W20" s="66"/>
    </row>
    <row r="21" ht="43" customHeight="1" spans="1:22">
      <c r="A21" s="20">
        <v>14</v>
      </c>
      <c r="B21" s="21"/>
      <c r="C21" s="21"/>
      <c r="D21" s="22" t="s">
        <v>708</v>
      </c>
      <c r="E21" s="22" t="s">
        <v>709</v>
      </c>
      <c r="F21" s="22">
        <v>51010707</v>
      </c>
      <c r="G21" s="21" t="s">
        <v>623</v>
      </c>
      <c r="H21" s="21" t="s">
        <v>789</v>
      </c>
      <c r="I21" s="21"/>
      <c r="J21" s="21"/>
      <c r="K21" s="21"/>
      <c r="L21" s="21">
        <v>0</v>
      </c>
      <c r="M21" s="41"/>
      <c r="N21" s="21">
        <v>10</v>
      </c>
      <c r="O21" s="21" t="s">
        <v>50</v>
      </c>
      <c r="P21" s="42">
        <v>20</v>
      </c>
      <c r="Q21" s="42">
        <f t="shared" si="1"/>
        <v>200</v>
      </c>
      <c r="R21" s="23"/>
      <c r="S21" s="21" t="s">
        <v>775</v>
      </c>
      <c r="T21" s="65"/>
      <c r="U21" s="22" t="s">
        <v>723</v>
      </c>
      <c r="V21" s="42"/>
    </row>
    <row r="22" ht="43" customHeight="1" spans="1:22">
      <c r="A22" s="20">
        <v>15</v>
      </c>
      <c r="B22" s="21"/>
      <c r="C22" s="21"/>
      <c r="D22" s="22" t="s">
        <v>708</v>
      </c>
      <c r="E22" s="22" t="s">
        <v>709</v>
      </c>
      <c r="F22" s="22">
        <v>51010707</v>
      </c>
      <c r="G22" s="21" t="s">
        <v>441</v>
      </c>
      <c r="H22" s="21" t="s">
        <v>789</v>
      </c>
      <c r="I22" s="21"/>
      <c r="J22" s="21"/>
      <c r="K22" s="21"/>
      <c r="L22" s="21">
        <v>0</v>
      </c>
      <c r="M22" s="41"/>
      <c r="N22" s="21">
        <v>10</v>
      </c>
      <c r="O22" s="21" t="s">
        <v>50</v>
      </c>
      <c r="P22" s="42">
        <v>20</v>
      </c>
      <c r="Q22" s="42">
        <f t="shared" si="1"/>
        <v>200</v>
      </c>
      <c r="R22" s="23"/>
      <c r="S22" s="21" t="s">
        <v>775</v>
      </c>
      <c r="T22" s="65"/>
      <c r="U22" s="22" t="s">
        <v>723</v>
      </c>
      <c r="V22" s="42"/>
    </row>
    <row r="23" ht="62" customHeight="1" spans="1:23">
      <c r="A23" s="20">
        <v>16</v>
      </c>
      <c r="B23" s="21"/>
      <c r="C23" s="21"/>
      <c r="D23" s="22" t="s">
        <v>708</v>
      </c>
      <c r="E23" s="22" t="s">
        <v>709</v>
      </c>
      <c r="F23" s="22">
        <v>51010707</v>
      </c>
      <c r="G23" s="21" t="s">
        <v>210</v>
      </c>
      <c r="H23" s="26"/>
      <c r="I23" s="48"/>
      <c r="J23" s="48"/>
      <c r="K23" s="48"/>
      <c r="L23" s="21"/>
      <c r="M23" s="41"/>
      <c r="N23" s="21">
        <v>5</v>
      </c>
      <c r="O23" s="21" t="s">
        <v>211</v>
      </c>
      <c r="P23" s="42">
        <v>8</v>
      </c>
      <c r="Q23" s="42">
        <f t="shared" si="1"/>
        <v>40</v>
      </c>
      <c r="R23" s="23"/>
      <c r="S23" s="21"/>
      <c r="T23" s="65"/>
      <c r="U23" s="21" t="s">
        <v>825</v>
      </c>
      <c r="V23" s="42"/>
      <c r="W23" s="66"/>
    </row>
    <row r="24" ht="56" customHeight="1" spans="1:23">
      <c r="A24" s="20">
        <v>17</v>
      </c>
      <c r="B24" s="21"/>
      <c r="C24" s="21"/>
      <c r="D24" s="22" t="s">
        <v>708</v>
      </c>
      <c r="E24" s="22" t="s">
        <v>709</v>
      </c>
      <c r="F24" s="22">
        <v>51010707</v>
      </c>
      <c r="G24" s="21" t="s">
        <v>716</v>
      </c>
      <c r="H24" s="26" t="s">
        <v>826</v>
      </c>
      <c r="I24" s="48"/>
      <c r="J24" s="48"/>
      <c r="K24" s="48"/>
      <c r="L24" s="21"/>
      <c r="M24" s="41"/>
      <c r="N24" s="21">
        <v>3</v>
      </c>
      <c r="O24" s="21" t="s">
        <v>50</v>
      </c>
      <c r="P24" s="42">
        <v>50</v>
      </c>
      <c r="Q24" s="42">
        <f t="shared" si="1"/>
        <v>150</v>
      </c>
      <c r="R24" s="23"/>
      <c r="S24" s="21"/>
      <c r="T24" s="65"/>
      <c r="U24" s="21" t="s">
        <v>735</v>
      </c>
      <c r="V24" s="42"/>
      <c r="W24" s="66"/>
    </row>
    <row r="25" ht="56" customHeight="1" spans="1:23">
      <c r="A25" s="20">
        <v>18</v>
      </c>
      <c r="B25" s="21"/>
      <c r="C25" s="21"/>
      <c r="D25" s="22" t="s">
        <v>708</v>
      </c>
      <c r="E25" s="22" t="s">
        <v>709</v>
      </c>
      <c r="F25" s="22">
        <v>51010707</v>
      </c>
      <c r="G25" s="21" t="s">
        <v>228</v>
      </c>
      <c r="H25" s="26" t="s">
        <v>231</v>
      </c>
      <c r="I25" s="48"/>
      <c r="J25" s="48"/>
      <c r="K25" s="48"/>
      <c r="L25" s="21"/>
      <c r="M25" s="41"/>
      <c r="N25" s="21">
        <v>5</v>
      </c>
      <c r="O25" s="21" t="s">
        <v>50</v>
      </c>
      <c r="P25" s="42">
        <v>5</v>
      </c>
      <c r="Q25" s="42">
        <f t="shared" si="1"/>
        <v>25</v>
      </c>
      <c r="R25" s="23"/>
      <c r="S25" s="21"/>
      <c r="T25" s="65"/>
      <c r="U25" s="21" t="s">
        <v>735</v>
      </c>
      <c r="V25" s="42"/>
      <c r="W25" s="66"/>
    </row>
    <row r="26" ht="56" customHeight="1" spans="1:23">
      <c r="A26" s="20">
        <v>19</v>
      </c>
      <c r="B26" s="21"/>
      <c r="C26" s="21"/>
      <c r="D26" s="22" t="s">
        <v>708</v>
      </c>
      <c r="E26" s="22" t="s">
        <v>709</v>
      </c>
      <c r="F26" s="22">
        <v>51010707</v>
      </c>
      <c r="G26" s="21" t="s">
        <v>827</v>
      </c>
      <c r="H26" s="26" t="s">
        <v>828</v>
      </c>
      <c r="I26" s="48"/>
      <c r="J26" s="48"/>
      <c r="K26" s="48"/>
      <c r="L26" s="21"/>
      <c r="M26" s="41"/>
      <c r="N26" s="21">
        <v>100</v>
      </c>
      <c r="O26" s="21" t="s">
        <v>299</v>
      </c>
      <c r="P26" s="42">
        <v>9</v>
      </c>
      <c r="Q26" s="42">
        <f t="shared" si="1"/>
        <v>900</v>
      </c>
      <c r="R26" s="23"/>
      <c r="S26" s="21"/>
      <c r="T26" s="65"/>
      <c r="U26" s="21" t="s">
        <v>735</v>
      </c>
      <c r="V26" s="42"/>
      <c r="W26" s="66"/>
    </row>
    <row r="27" ht="56" customHeight="1" spans="1:23">
      <c r="A27" s="20">
        <v>20</v>
      </c>
      <c r="B27" s="21"/>
      <c r="C27" s="21"/>
      <c r="D27" s="22" t="s">
        <v>708</v>
      </c>
      <c r="E27" s="22" t="s">
        <v>709</v>
      </c>
      <c r="F27" s="22">
        <v>51010707</v>
      </c>
      <c r="G27" s="21" t="s">
        <v>205</v>
      </c>
      <c r="H27" s="24"/>
      <c r="I27" s="24"/>
      <c r="J27" s="24"/>
      <c r="K27" s="24"/>
      <c r="L27" s="21"/>
      <c r="M27" s="41"/>
      <c r="N27" s="21">
        <v>10</v>
      </c>
      <c r="O27" s="21" t="s">
        <v>71</v>
      </c>
      <c r="P27" s="42">
        <v>3</v>
      </c>
      <c r="Q27" s="42">
        <f t="shared" si="1"/>
        <v>30</v>
      </c>
      <c r="R27" s="23"/>
      <c r="S27" s="21"/>
      <c r="T27" s="65"/>
      <c r="U27" s="21" t="s">
        <v>735</v>
      </c>
      <c r="V27" s="42"/>
      <c r="W27" s="66"/>
    </row>
    <row r="28" ht="56" customHeight="1" spans="1:23">
      <c r="A28" s="27" t="s">
        <v>762</v>
      </c>
      <c r="B28" s="28"/>
      <c r="C28" s="28"/>
      <c r="D28" s="28"/>
      <c r="E28" s="29"/>
      <c r="F28" s="22">
        <v>51010705</v>
      </c>
      <c r="G28" s="21"/>
      <c r="H28" s="23"/>
      <c r="I28" s="23"/>
      <c r="J28" s="23"/>
      <c r="K28" s="23"/>
      <c r="L28" s="23"/>
      <c r="M28" s="23"/>
      <c r="N28" s="21"/>
      <c r="O28" s="21"/>
      <c r="P28" s="42"/>
      <c r="Q28" s="42">
        <v>2060</v>
      </c>
      <c r="R28" s="23"/>
      <c r="S28" s="21"/>
      <c r="T28" s="65"/>
      <c r="U28" s="23"/>
      <c r="V28" s="42"/>
      <c r="W28" s="66"/>
    </row>
    <row r="29" ht="56" customHeight="1" spans="1:23">
      <c r="A29" s="27" t="s">
        <v>762</v>
      </c>
      <c r="B29" s="28"/>
      <c r="C29" s="28"/>
      <c r="D29" s="28"/>
      <c r="E29" s="29"/>
      <c r="F29" s="22">
        <v>51010707</v>
      </c>
      <c r="G29" s="21"/>
      <c r="H29" s="23"/>
      <c r="I29" s="23"/>
      <c r="J29" s="23"/>
      <c r="K29" s="23"/>
      <c r="L29" s="23"/>
      <c r="M29" s="23"/>
      <c r="N29" s="21"/>
      <c r="O29" s="21"/>
      <c r="P29" s="42"/>
      <c r="Q29" s="42">
        <v>19380</v>
      </c>
      <c r="R29" s="23"/>
      <c r="S29" s="21"/>
      <c r="T29" s="65"/>
      <c r="U29" s="23"/>
      <c r="V29" s="42"/>
      <c r="W29" s="66"/>
    </row>
    <row r="30" ht="34" customHeight="1" spans="1:22">
      <c r="A30" s="30" t="s">
        <v>37</v>
      </c>
      <c r="B30" s="31"/>
      <c r="C30" s="31"/>
      <c r="D30" s="31"/>
      <c r="E30" s="31"/>
      <c r="F30" s="31"/>
      <c r="G30" s="31"/>
      <c r="H30" s="32"/>
      <c r="I30" s="50"/>
      <c r="J30" s="50"/>
      <c r="K30" s="51"/>
      <c r="L30" s="51"/>
      <c r="M30" s="51"/>
      <c r="N30" s="21">
        <f>SUM(N17:N27)</f>
        <v>164</v>
      </c>
      <c r="O30" s="52"/>
      <c r="P30" s="52"/>
      <c r="Q30" s="21">
        <f>SUM(Q8:Q27)</f>
        <v>21440</v>
      </c>
      <c r="R30" s="23"/>
      <c r="S30" s="21"/>
      <c r="T30" s="65"/>
      <c r="U30" s="23"/>
      <c r="V30" s="42"/>
    </row>
    <row r="31" s="1" customFormat="1" ht="52.35" spans="1:22">
      <c r="A31" s="33" t="s">
        <v>18</v>
      </c>
      <c r="B31" s="34" t="s">
        <v>38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69"/>
    </row>
    <row r="32" s="2" customFormat="1" customHeight="1" spans="1:22">
      <c r="A32" s="35" t="s">
        <v>39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</row>
  </sheetData>
  <mergeCells count="54">
    <mergeCell ref="Q2:R2"/>
    <mergeCell ref="S2:T2"/>
    <mergeCell ref="U2:V2"/>
    <mergeCell ref="Q3:R3"/>
    <mergeCell ref="S3:T3"/>
    <mergeCell ref="U3:V3"/>
    <mergeCell ref="A4:V4"/>
    <mergeCell ref="A5:G5"/>
    <mergeCell ref="H5:Q5"/>
    <mergeCell ref="R5:V5"/>
    <mergeCell ref="L6:M6"/>
    <mergeCell ref="N6:R6"/>
    <mergeCell ref="H8:K8"/>
    <mergeCell ref="H9:K9"/>
    <mergeCell ref="H10:K10"/>
    <mergeCell ref="H11:K11"/>
    <mergeCell ref="H12:K12"/>
    <mergeCell ref="H13:K13"/>
    <mergeCell ref="H14:K14"/>
    <mergeCell ref="H15:K15"/>
    <mergeCell ref="H16:K16"/>
    <mergeCell ref="H17:K17"/>
    <mergeCell ref="H18:K18"/>
    <mergeCell ref="H19:K19"/>
    <mergeCell ref="H20:K20"/>
    <mergeCell ref="H21:K21"/>
    <mergeCell ref="H22:K22"/>
    <mergeCell ref="H23:K23"/>
    <mergeCell ref="H24:K24"/>
    <mergeCell ref="H25:K25"/>
    <mergeCell ref="H26:K26"/>
    <mergeCell ref="H27:K27"/>
    <mergeCell ref="A28:E28"/>
    <mergeCell ref="H28:K28"/>
    <mergeCell ref="A29:E29"/>
    <mergeCell ref="H29:K29"/>
    <mergeCell ref="A30:G30"/>
    <mergeCell ref="H30:K30"/>
    <mergeCell ref="B31:V31"/>
    <mergeCell ref="A32:V32"/>
    <mergeCell ref="A6:A7"/>
    <mergeCell ref="B6:B7"/>
    <mergeCell ref="C6:C7"/>
    <mergeCell ref="D6:D7"/>
    <mergeCell ref="E6:E7"/>
    <mergeCell ref="F6:F7"/>
    <mergeCell ref="G6:G7"/>
    <mergeCell ref="S6:S7"/>
    <mergeCell ref="T6:T7"/>
    <mergeCell ref="U6:U7"/>
    <mergeCell ref="V6:V7"/>
    <mergeCell ref="A2:B3"/>
    <mergeCell ref="C2:P3"/>
    <mergeCell ref="H6:K7"/>
  </mergeCells>
  <pageMargins left="0.156944444444444" right="0.15748031496063" top="0.156944444444444" bottom="0.156944444444444" header="0.196527777777778" footer="0.156944444444444"/>
  <pageSetup paperSize="9" scale="45" orientation="landscape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"/>
  <sheetViews>
    <sheetView zoomScale="60" zoomScaleNormal="60" zoomScaleSheetLayoutView="70" workbookViewId="0">
      <pane ySplit="7" topLeftCell="A8" activePane="bottomLeft" state="frozen"/>
      <selection/>
      <selection pane="bottomLeft" activeCell="H15" sqref="H15:K15"/>
    </sheetView>
  </sheetViews>
  <sheetFormatPr defaultColWidth="9" defaultRowHeight="25.95" customHeight="1"/>
  <cols>
    <col min="1" max="1" width="7.33333333333333" style="3" customWidth="1"/>
    <col min="2" max="2" width="9.44444444444444" style="3" customWidth="1"/>
    <col min="3" max="3" width="10.2222222222222" style="3" customWidth="1"/>
    <col min="4" max="4" width="14.8148148148148" style="3" customWidth="1"/>
    <col min="5" max="5" width="13.7777777777778" style="3" customWidth="1"/>
    <col min="6" max="6" width="13.7037037037037" style="3" customWidth="1"/>
    <col min="7" max="7" width="23.3333333333333" style="3" customWidth="1"/>
    <col min="8" max="8" width="12.6666666666667" style="3" customWidth="1"/>
    <col min="9" max="9" width="8.51851851851852" style="3" customWidth="1"/>
    <col min="10" max="10" width="12.6666666666667" style="3" customWidth="1"/>
    <col min="11" max="11" width="9.07407407407407" style="3" customWidth="1"/>
    <col min="12" max="12" width="12.6666666666667" style="3" customWidth="1"/>
    <col min="13" max="13" width="12.037037037037" style="3" customWidth="1"/>
    <col min="14" max="16" width="12.6666666666667" style="3" customWidth="1"/>
    <col min="17" max="17" width="13.8888888888889" style="3" customWidth="1"/>
    <col min="18" max="18" width="12.6666666666667" style="3" customWidth="1"/>
    <col min="19" max="19" width="17.8888888888889" style="3" customWidth="1"/>
    <col min="20" max="20" width="13.1481481481481" style="3" customWidth="1"/>
    <col min="21" max="21" width="14.5555555555556" style="3" customWidth="1"/>
    <col min="22" max="22" width="18.2222222222222" style="3" customWidth="1"/>
    <col min="23" max="23" width="9" style="3"/>
    <col min="24" max="24" width="20.212962962963" style="3" customWidth="1"/>
    <col min="25" max="16384" width="9" style="3"/>
  </cols>
  <sheetData>
    <row r="1" ht="16.2" customHeight="1"/>
    <row r="2" ht="49.95" customHeight="1" spans="1:22">
      <c r="A2" s="4" t="s">
        <v>76</v>
      </c>
      <c r="B2" s="5"/>
      <c r="C2" s="6" t="s">
        <v>829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6"/>
      <c r="Q2" s="53" t="s">
        <v>1</v>
      </c>
      <c r="R2" s="54"/>
      <c r="S2" s="54" t="s">
        <v>2</v>
      </c>
      <c r="T2" s="54"/>
      <c r="U2" s="54" t="s">
        <v>3</v>
      </c>
      <c r="V2" s="55"/>
    </row>
    <row r="3" ht="52.2" customHeight="1" spans="1:22">
      <c r="A3" s="8"/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37"/>
      <c r="Q3" s="56" t="s">
        <v>102</v>
      </c>
      <c r="R3" s="57"/>
      <c r="S3" s="57"/>
      <c r="T3" s="57"/>
      <c r="U3" s="58"/>
      <c r="V3" s="59"/>
    </row>
    <row r="4" ht="9.45" customHeight="1" spans="1:2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ht="42" customHeight="1" spans="1:22">
      <c r="A5" s="13" t="s">
        <v>103</v>
      </c>
      <c r="B5" s="14"/>
      <c r="C5" s="14"/>
      <c r="D5" s="14"/>
      <c r="E5" s="14"/>
      <c r="F5" s="14"/>
      <c r="G5" s="14"/>
      <c r="H5" s="15" t="s">
        <v>174</v>
      </c>
      <c r="I5" s="38"/>
      <c r="J5" s="38"/>
      <c r="K5" s="38"/>
      <c r="L5" s="38"/>
      <c r="M5" s="38"/>
      <c r="N5" s="38"/>
      <c r="O5" s="38"/>
      <c r="P5" s="38"/>
      <c r="Q5" s="60"/>
      <c r="R5" s="61" t="s">
        <v>830</v>
      </c>
      <c r="S5" s="62"/>
      <c r="T5" s="62"/>
      <c r="U5" s="62"/>
      <c r="V5" s="63"/>
    </row>
    <row r="6" ht="22.95" customHeight="1" spans="1:22">
      <c r="A6" s="16" t="s">
        <v>7</v>
      </c>
      <c r="B6" s="17" t="s">
        <v>8</v>
      </c>
      <c r="C6" s="17" t="s">
        <v>9</v>
      </c>
      <c r="D6" s="18" t="s">
        <v>703</v>
      </c>
      <c r="E6" s="18" t="s">
        <v>704</v>
      </c>
      <c r="F6" s="18" t="s">
        <v>705</v>
      </c>
      <c r="G6" s="17" t="s">
        <v>10</v>
      </c>
      <c r="H6" s="17" t="s">
        <v>11</v>
      </c>
      <c r="I6" s="17"/>
      <c r="J6" s="17"/>
      <c r="K6" s="17"/>
      <c r="L6" s="39" t="s">
        <v>13</v>
      </c>
      <c r="M6" s="40"/>
      <c r="N6" s="17" t="s">
        <v>14</v>
      </c>
      <c r="O6" s="17"/>
      <c r="P6" s="17"/>
      <c r="Q6" s="17"/>
      <c r="R6" s="17"/>
      <c r="S6" s="17" t="s">
        <v>15</v>
      </c>
      <c r="T6" s="17" t="s">
        <v>16</v>
      </c>
      <c r="U6" s="18" t="s">
        <v>706</v>
      </c>
      <c r="V6" s="64" t="s">
        <v>18</v>
      </c>
    </row>
    <row r="7" ht="34.95" customHeight="1" spans="1:22">
      <c r="A7" s="16"/>
      <c r="B7" s="17"/>
      <c r="C7" s="17"/>
      <c r="D7" s="19"/>
      <c r="E7" s="19"/>
      <c r="F7" s="19"/>
      <c r="G7" s="17"/>
      <c r="H7" s="17"/>
      <c r="I7" s="17"/>
      <c r="J7" s="17"/>
      <c r="K7" s="17"/>
      <c r="L7" s="17" t="s">
        <v>707</v>
      </c>
      <c r="M7" s="17" t="s">
        <v>22</v>
      </c>
      <c r="N7" s="17" t="s">
        <v>176</v>
      </c>
      <c r="O7" s="17" t="s">
        <v>177</v>
      </c>
      <c r="P7" s="17" t="s">
        <v>178</v>
      </c>
      <c r="Q7" s="17" t="s">
        <v>24</v>
      </c>
      <c r="R7" s="17" t="s">
        <v>22</v>
      </c>
      <c r="S7" s="17"/>
      <c r="T7" s="17"/>
      <c r="U7" s="19"/>
      <c r="V7" s="64"/>
    </row>
    <row r="8" customFormat="1" ht="51" customHeight="1" spans="1:22">
      <c r="A8" s="20">
        <v>1</v>
      </c>
      <c r="B8" s="21"/>
      <c r="C8" s="21"/>
      <c r="D8" s="22" t="s">
        <v>708</v>
      </c>
      <c r="E8" s="22" t="s">
        <v>709</v>
      </c>
      <c r="F8" s="22">
        <v>51010707</v>
      </c>
      <c r="G8" s="70" t="s">
        <v>831</v>
      </c>
      <c r="H8" s="26" t="s">
        <v>832</v>
      </c>
      <c r="I8" s="48"/>
      <c r="J8" s="48"/>
      <c r="K8" s="48"/>
      <c r="L8" s="21"/>
      <c r="M8" s="41"/>
      <c r="N8" s="21">
        <v>35</v>
      </c>
      <c r="O8" s="21" t="s">
        <v>347</v>
      </c>
      <c r="P8" s="42">
        <v>20</v>
      </c>
      <c r="Q8" s="42">
        <f t="shared" ref="Q8:Q20" si="0">N8*P8</f>
        <v>700</v>
      </c>
      <c r="R8" s="23"/>
      <c r="S8" s="21" t="s">
        <v>812</v>
      </c>
      <c r="T8" s="65"/>
      <c r="U8" s="21" t="s">
        <v>833</v>
      </c>
      <c r="V8" s="42"/>
    </row>
    <row r="9" ht="43" customHeight="1" spans="1:22">
      <c r="A9" s="20">
        <v>2</v>
      </c>
      <c r="B9" s="21"/>
      <c r="C9" s="21"/>
      <c r="D9" s="22" t="s">
        <v>708</v>
      </c>
      <c r="E9" s="22" t="s">
        <v>709</v>
      </c>
      <c r="F9" s="22">
        <v>51010707</v>
      </c>
      <c r="G9" s="70" t="s">
        <v>421</v>
      </c>
      <c r="H9" s="21" t="s">
        <v>834</v>
      </c>
      <c r="I9" s="21"/>
      <c r="J9" s="21"/>
      <c r="K9" s="21"/>
      <c r="L9" s="21"/>
      <c r="M9" s="41"/>
      <c r="N9" s="21">
        <v>2</v>
      </c>
      <c r="O9" s="21" t="s">
        <v>331</v>
      </c>
      <c r="P9" s="42">
        <v>50</v>
      </c>
      <c r="Q9" s="42">
        <f t="shared" si="0"/>
        <v>100</v>
      </c>
      <c r="R9" s="23"/>
      <c r="S9" s="21" t="s">
        <v>812</v>
      </c>
      <c r="T9" s="65"/>
      <c r="U9" s="21" t="s">
        <v>833</v>
      </c>
      <c r="V9" s="42"/>
    </row>
    <row r="10" customFormat="1" ht="41" customHeight="1" spans="1:22">
      <c r="A10" s="20">
        <v>3</v>
      </c>
      <c r="B10" s="21"/>
      <c r="C10" s="21"/>
      <c r="D10" s="22" t="s">
        <v>708</v>
      </c>
      <c r="E10" s="22" t="s">
        <v>709</v>
      </c>
      <c r="F10" s="22">
        <v>51010707</v>
      </c>
      <c r="G10" s="70" t="s">
        <v>761</v>
      </c>
      <c r="H10" s="26"/>
      <c r="I10" s="48"/>
      <c r="J10" s="48"/>
      <c r="K10" s="48"/>
      <c r="L10" s="21"/>
      <c r="M10" s="41"/>
      <c r="N10" s="21">
        <v>5</v>
      </c>
      <c r="O10" s="21" t="s">
        <v>50</v>
      </c>
      <c r="P10" s="42">
        <v>10</v>
      </c>
      <c r="Q10" s="42">
        <f t="shared" si="0"/>
        <v>50</v>
      </c>
      <c r="R10" s="23"/>
      <c r="S10" s="21" t="s">
        <v>812</v>
      </c>
      <c r="T10" s="65"/>
      <c r="U10" s="21" t="s">
        <v>833</v>
      </c>
      <c r="V10" s="21"/>
    </row>
    <row r="11" customFormat="1" ht="41" customHeight="1" spans="1:22">
      <c r="A11" s="20">
        <v>4</v>
      </c>
      <c r="B11" s="21"/>
      <c r="C11" s="21"/>
      <c r="D11" s="22" t="s">
        <v>708</v>
      </c>
      <c r="E11" s="22" t="s">
        <v>709</v>
      </c>
      <c r="F11" s="22">
        <v>51010707</v>
      </c>
      <c r="G11" s="21" t="s">
        <v>835</v>
      </c>
      <c r="H11" s="26"/>
      <c r="I11" s="48"/>
      <c r="J11" s="48"/>
      <c r="K11" s="48"/>
      <c r="L11" s="21"/>
      <c r="M11" s="41"/>
      <c r="N11" s="21">
        <v>1</v>
      </c>
      <c r="O11" s="21" t="s">
        <v>50</v>
      </c>
      <c r="P11" s="42">
        <v>90</v>
      </c>
      <c r="Q11" s="42">
        <f t="shared" si="0"/>
        <v>90</v>
      </c>
      <c r="R11" s="23"/>
      <c r="S11" s="21" t="s">
        <v>836</v>
      </c>
      <c r="T11" s="65"/>
      <c r="U11" s="22" t="s">
        <v>723</v>
      </c>
      <c r="V11" s="21" t="s">
        <v>837</v>
      </c>
    </row>
    <row r="12" ht="56" customHeight="1" spans="1:23">
      <c r="A12" s="20">
        <v>5</v>
      </c>
      <c r="B12" s="21"/>
      <c r="C12" s="21"/>
      <c r="D12" s="22" t="s">
        <v>708</v>
      </c>
      <c r="E12" s="22" t="s">
        <v>709</v>
      </c>
      <c r="F12" s="22">
        <v>51010707</v>
      </c>
      <c r="G12" s="21" t="s">
        <v>838</v>
      </c>
      <c r="H12" s="26"/>
      <c r="I12" s="48"/>
      <c r="J12" s="48"/>
      <c r="K12" s="48"/>
      <c r="L12" s="21"/>
      <c r="M12" s="41"/>
      <c r="N12" s="21">
        <v>1</v>
      </c>
      <c r="O12" s="21" t="s">
        <v>50</v>
      </c>
      <c r="P12" s="42">
        <v>23</v>
      </c>
      <c r="Q12" s="42">
        <f t="shared" si="0"/>
        <v>23</v>
      </c>
      <c r="R12" s="23"/>
      <c r="S12" s="21" t="s">
        <v>836</v>
      </c>
      <c r="T12" s="65"/>
      <c r="U12" s="21" t="s">
        <v>723</v>
      </c>
      <c r="V12" s="21" t="s">
        <v>837</v>
      </c>
      <c r="W12" s="66"/>
    </row>
    <row r="13" ht="56" customHeight="1" spans="1:23">
      <c r="A13" s="20">
        <v>6</v>
      </c>
      <c r="B13" s="21"/>
      <c r="C13" s="21"/>
      <c r="D13" s="22" t="s">
        <v>708</v>
      </c>
      <c r="E13" s="22" t="s">
        <v>709</v>
      </c>
      <c r="F13" s="22">
        <v>51010707</v>
      </c>
      <c r="G13" s="21" t="s">
        <v>453</v>
      </c>
      <c r="H13" s="21" t="s">
        <v>142</v>
      </c>
      <c r="I13" s="21"/>
      <c r="J13" s="21"/>
      <c r="K13" s="21"/>
      <c r="L13" s="21"/>
      <c r="M13" s="41"/>
      <c r="N13" s="21">
        <v>2</v>
      </c>
      <c r="O13" s="21" t="s">
        <v>50</v>
      </c>
      <c r="P13" s="42">
        <v>15</v>
      </c>
      <c r="Q13" s="42">
        <f t="shared" si="0"/>
        <v>30</v>
      </c>
      <c r="R13" s="23"/>
      <c r="S13" s="21" t="s">
        <v>812</v>
      </c>
      <c r="T13" s="65"/>
      <c r="U13" s="21" t="s">
        <v>833</v>
      </c>
      <c r="V13" s="42"/>
      <c r="W13" s="66"/>
    </row>
    <row r="14" ht="43" customHeight="1" spans="1:22">
      <c r="A14" s="20">
        <v>7</v>
      </c>
      <c r="B14" s="21"/>
      <c r="C14" s="21"/>
      <c r="D14" s="22"/>
      <c r="E14" s="22"/>
      <c r="F14" s="22"/>
      <c r="G14" s="21"/>
      <c r="H14" s="21"/>
      <c r="I14" s="21"/>
      <c r="J14" s="21"/>
      <c r="K14" s="21"/>
      <c r="L14" s="21"/>
      <c r="M14" s="41"/>
      <c r="N14" s="21"/>
      <c r="O14" s="21"/>
      <c r="P14" s="42"/>
      <c r="Q14" s="42">
        <f t="shared" si="0"/>
        <v>0</v>
      </c>
      <c r="R14" s="23"/>
      <c r="S14" s="21"/>
      <c r="T14" s="65"/>
      <c r="U14" s="22"/>
      <c r="V14" s="42"/>
    </row>
    <row r="15" ht="43" customHeight="1" spans="1:22">
      <c r="A15" s="20">
        <v>8</v>
      </c>
      <c r="B15" s="21"/>
      <c r="C15" s="21"/>
      <c r="D15" s="22"/>
      <c r="E15" s="22"/>
      <c r="F15" s="22"/>
      <c r="G15" s="21"/>
      <c r="H15" s="21"/>
      <c r="I15" s="21"/>
      <c r="J15" s="21"/>
      <c r="K15" s="21"/>
      <c r="L15" s="21"/>
      <c r="M15" s="41"/>
      <c r="N15" s="21"/>
      <c r="O15" s="21"/>
      <c r="P15" s="42"/>
      <c r="Q15" s="42">
        <f t="shared" si="0"/>
        <v>0</v>
      </c>
      <c r="R15" s="23"/>
      <c r="S15" s="21"/>
      <c r="T15" s="65"/>
      <c r="U15" s="22"/>
      <c r="V15" s="42"/>
    </row>
    <row r="16" ht="62" customHeight="1" spans="1:23">
      <c r="A16" s="20">
        <v>9</v>
      </c>
      <c r="B16" s="21"/>
      <c r="C16" s="21"/>
      <c r="D16" s="22"/>
      <c r="E16" s="22"/>
      <c r="F16" s="22"/>
      <c r="G16" s="21"/>
      <c r="H16" s="26"/>
      <c r="I16" s="48"/>
      <c r="J16" s="48"/>
      <c r="K16" s="48"/>
      <c r="L16" s="21"/>
      <c r="M16" s="41"/>
      <c r="N16" s="21"/>
      <c r="O16" s="21"/>
      <c r="P16" s="42"/>
      <c r="Q16" s="42">
        <f t="shared" si="0"/>
        <v>0</v>
      </c>
      <c r="R16" s="23"/>
      <c r="S16" s="21"/>
      <c r="T16" s="65"/>
      <c r="U16" s="21"/>
      <c r="V16" s="42"/>
      <c r="W16" s="66"/>
    </row>
    <row r="17" ht="56" customHeight="1" spans="1:23">
      <c r="A17" s="20">
        <v>10</v>
      </c>
      <c r="B17" s="21"/>
      <c r="C17" s="21"/>
      <c r="D17" s="22"/>
      <c r="E17" s="22"/>
      <c r="F17" s="22"/>
      <c r="G17" s="21"/>
      <c r="H17" s="26"/>
      <c r="I17" s="48"/>
      <c r="J17" s="48"/>
      <c r="K17" s="48"/>
      <c r="L17" s="21"/>
      <c r="M17" s="41"/>
      <c r="N17" s="21"/>
      <c r="O17" s="21"/>
      <c r="P17" s="42"/>
      <c r="Q17" s="42">
        <f t="shared" si="0"/>
        <v>0</v>
      </c>
      <c r="R17" s="23"/>
      <c r="S17" s="21"/>
      <c r="T17" s="65"/>
      <c r="U17" s="21"/>
      <c r="V17" s="42"/>
      <c r="W17" s="66"/>
    </row>
    <row r="18" ht="56" customHeight="1" spans="1:23">
      <c r="A18" s="20">
        <v>11</v>
      </c>
      <c r="B18" s="21"/>
      <c r="C18" s="21"/>
      <c r="D18" s="22"/>
      <c r="E18" s="22"/>
      <c r="F18" s="22"/>
      <c r="G18" s="21"/>
      <c r="H18" s="26"/>
      <c r="I18" s="48"/>
      <c r="J18" s="48"/>
      <c r="K18" s="48"/>
      <c r="L18" s="21"/>
      <c r="M18" s="41"/>
      <c r="N18" s="21"/>
      <c r="O18" s="21"/>
      <c r="P18" s="42"/>
      <c r="Q18" s="42">
        <f t="shared" si="0"/>
        <v>0</v>
      </c>
      <c r="R18" s="23"/>
      <c r="S18" s="21"/>
      <c r="T18" s="65"/>
      <c r="U18" s="21"/>
      <c r="V18" s="42"/>
      <c r="W18" s="66"/>
    </row>
    <row r="19" ht="56" customHeight="1" spans="1:23">
      <c r="A19" s="20">
        <v>12</v>
      </c>
      <c r="B19" s="21"/>
      <c r="C19" s="21"/>
      <c r="D19" s="22"/>
      <c r="E19" s="22"/>
      <c r="F19" s="22"/>
      <c r="G19" s="21"/>
      <c r="H19" s="26"/>
      <c r="I19" s="48"/>
      <c r="J19" s="48"/>
      <c r="K19" s="48"/>
      <c r="L19" s="21"/>
      <c r="M19" s="41"/>
      <c r="N19" s="21"/>
      <c r="O19" s="21"/>
      <c r="P19" s="42"/>
      <c r="Q19" s="42">
        <f t="shared" si="0"/>
        <v>0</v>
      </c>
      <c r="R19" s="23"/>
      <c r="S19" s="21"/>
      <c r="T19" s="65"/>
      <c r="U19" s="21"/>
      <c r="V19" s="42"/>
      <c r="W19" s="66"/>
    </row>
    <row r="20" ht="56" customHeight="1" spans="1:23">
      <c r="A20" s="20">
        <v>13</v>
      </c>
      <c r="B20" s="21"/>
      <c r="C20" s="21"/>
      <c r="D20" s="22"/>
      <c r="E20" s="22"/>
      <c r="F20" s="22"/>
      <c r="G20" s="21"/>
      <c r="H20" s="24"/>
      <c r="I20" s="24"/>
      <c r="J20" s="24"/>
      <c r="K20" s="24"/>
      <c r="L20" s="21"/>
      <c r="M20" s="41"/>
      <c r="N20" s="21"/>
      <c r="O20" s="21"/>
      <c r="P20" s="42"/>
      <c r="Q20" s="42">
        <f t="shared" si="0"/>
        <v>0</v>
      </c>
      <c r="R20" s="23"/>
      <c r="S20" s="21"/>
      <c r="T20" s="65"/>
      <c r="U20" s="21"/>
      <c r="V20" s="42"/>
      <c r="W20" s="66"/>
    </row>
    <row r="21" ht="56" customHeight="1" spans="1:23">
      <c r="A21" s="27" t="s">
        <v>762</v>
      </c>
      <c r="B21" s="28"/>
      <c r="C21" s="28"/>
      <c r="D21" s="28"/>
      <c r="E21" s="29"/>
      <c r="F21" s="22">
        <v>51010705</v>
      </c>
      <c r="G21" s="21"/>
      <c r="H21" s="23"/>
      <c r="I21" s="23"/>
      <c r="J21" s="23"/>
      <c r="K21" s="23"/>
      <c r="L21" s="23"/>
      <c r="M21" s="23"/>
      <c r="N21" s="21"/>
      <c r="O21" s="21"/>
      <c r="P21" s="42"/>
      <c r="Q21" s="42">
        <v>0</v>
      </c>
      <c r="R21" s="23"/>
      <c r="S21" s="21"/>
      <c r="T21" s="65"/>
      <c r="U21" s="23"/>
      <c r="V21" s="42"/>
      <c r="W21" s="66"/>
    </row>
    <row r="22" ht="56" customHeight="1" spans="1:23">
      <c r="A22" s="27" t="s">
        <v>762</v>
      </c>
      <c r="B22" s="28"/>
      <c r="C22" s="28"/>
      <c r="D22" s="28"/>
      <c r="E22" s="29"/>
      <c r="F22" s="22">
        <v>51010707</v>
      </c>
      <c r="G22" s="21"/>
      <c r="H22" s="23"/>
      <c r="I22" s="23"/>
      <c r="J22" s="23"/>
      <c r="K22" s="23"/>
      <c r="L22" s="23"/>
      <c r="M22" s="23"/>
      <c r="N22" s="21"/>
      <c r="O22" s="21"/>
      <c r="P22" s="42"/>
      <c r="Q22" s="42">
        <f>SUM(Q8:Q21)</f>
        <v>993</v>
      </c>
      <c r="R22" s="23"/>
      <c r="S22" s="21"/>
      <c r="T22" s="65"/>
      <c r="U22" s="23"/>
      <c r="V22" s="42"/>
      <c r="W22" s="66"/>
    </row>
    <row r="23" ht="34" customHeight="1" spans="1:22">
      <c r="A23" s="30" t="s">
        <v>37</v>
      </c>
      <c r="B23" s="31"/>
      <c r="C23" s="31"/>
      <c r="D23" s="31"/>
      <c r="E23" s="31"/>
      <c r="F23" s="31"/>
      <c r="G23" s="31"/>
      <c r="H23" s="32"/>
      <c r="I23" s="50"/>
      <c r="J23" s="50"/>
      <c r="K23" s="51"/>
      <c r="L23" s="51"/>
      <c r="M23" s="51"/>
      <c r="N23" s="21">
        <f>SUM(N8:N20)</f>
        <v>46</v>
      </c>
      <c r="O23" s="52"/>
      <c r="P23" s="52"/>
      <c r="Q23" s="21">
        <f>SUM(Q8:Q20)</f>
        <v>993</v>
      </c>
      <c r="R23" s="23"/>
      <c r="S23" s="21"/>
      <c r="T23" s="65"/>
      <c r="U23" s="23"/>
      <c r="V23" s="42"/>
    </row>
    <row r="24" s="1" customFormat="1" ht="52.35" spans="1:22">
      <c r="A24" s="33" t="s">
        <v>18</v>
      </c>
      <c r="B24" s="34" t="s">
        <v>38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9"/>
    </row>
    <row r="25" s="2" customFormat="1" customHeight="1" spans="1:22">
      <c r="A25" s="35" t="s">
        <v>39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</row>
  </sheetData>
  <mergeCells count="47">
    <mergeCell ref="Q2:R2"/>
    <mergeCell ref="S2:T2"/>
    <mergeCell ref="U2:V2"/>
    <mergeCell ref="Q3:R3"/>
    <mergeCell ref="S3:T3"/>
    <mergeCell ref="U3:V3"/>
    <mergeCell ref="A4:V4"/>
    <mergeCell ref="A5:G5"/>
    <mergeCell ref="H5:Q5"/>
    <mergeCell ref="R5:V5"/>
    <mergeCell ref="L6:M6"/>
    <mergeCell ref="N6:R6"/>
    <mergeCell ref="H8:K8"/>
    <mergeCell ref="H9:K9"/>
    <mergeCell ref="H10:K10"/>
    <mergeCell ref="H11:K11"/>
    <mergeCell ref="H12:K12"/>
    <mergeCell ref="H13:K13"/>
    <mergeCell ref="H14:K14"/>
    <mergeCell ref="H15:K15"/>
    <mergeCell ref="H16:K16"/>
    <mergeCell ref="H17:K17"/>
    <mergeCell ref="H18:K18"/>
    <mergeCell ref="H19:K19"/>
    <mergeCell ref="H20:K20"/>
    <mergeCell ref="A21:E21"/>
    <mergeCell ref="H21:K21"/>
    <mergeCell ref="A22:E22"/>
    <mergeCell ref="H22:K22"/>
    <mergeCell ref="A23:G23"/>
    <mergeCell ref="H23:K23"/>
    <mergeCell ref="B24:V24"/>
    <mergeCell ref="A25:V25"/>
    <mergeCell ref="A6:A7"/>
    <mergeCell ref="B6:B7"/>
    <mergeCell ref="C6:C7"/>
    <mergeCell ref="D6:D7"/>
    <mergeCell ref="E6:E7"/>
    <mergeCell ref="F6:F7"/>
    <mergeCell ref="G6:G7"/>
    <mergeCell ref="S6:S7"/>
    <mergeCell ref="T6:T7"/>
    <mergeCell ref="U6:U7"/>
    <mergeCell ref="V6:V7"/>
    <mergeCell ref="A2:B3"/>
    <mergeCell ref="C2:P3"/>
    <mergeCell ref="H6:K7"/>
  </mergeCells>
  <pageMargins left="0.156944444444444" right="0.15748031496063" top="0.156944444444444" bottom="0.156944444444444" header="0.196527777777778" footer="0.156944444444444"/>
  <pageSetup paperSize="9" scale="45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="70" zoomScaleNormal="60" workbookViewId="0">
      <selection activeCell="D11" sqref="D11"/>
    </sheetView>
  </sheetViews>
  <sheetFormatPr defaultColWidth="9" defaultRowHeight="25.95" customHeight="1"/>
  <cols>
    <col min="1" max="1" width="7.33333333333333" style="123" customWidth="1"/>
    <col min="2" max="3" width="18.6666666666667" style="123" customWidth="1"/>
    <col min="4" max="4" width="23.3333333333333" style="123" customWidth="1"/>
    <col min="5" max="5" width="35" style="123" customWidth="1"/>
    <col min="6" max="10" width="12.6666666666667" style="123" customWidth="1"/>
    <col min="11" max="11" width="22" style="123" customWidth="1"/>
    <col min="12" max="12" width="12.6666666666667" style="123" customWidth="1"/>
    <col min="13" max="13" width="25.6666666666667" style="123" customWidth="1"/>
    <col min="14" max="14" width="22.2222222222222" style="123" customWidth="1"/>
    <col min="15" max="15" width="17.1111111111111" style="123" customWidth="1"/>
    <col min="16" max="16" width="29.1111111111111" style="123" customWidth="1"/>
    <col min="17" max="16384" width="9" style="123"/>
  </cols>
  <sheetData>
    <row r="1" ht="49.95" customHeight="1" spans="1:16">
      <c r="A1" s="124" t="s">
        <v>76</v>
      </c>
      <c r="B1" s="217"/>
      <c r="C1" s="218" t="s">
        <v>0</v>
      </c>
      <c r="D1" s="218"/>
      <c r="E1" s="218"/>
      <c r="F1" s="218"/>
      <c r="G1" s="218"/>
      <c r="H1" s="218"/>
      <c r="I1" s="218"/>
      <c r="J1" s="159" t="s">
        <v>1</v>
      </c>
      <c r="K1" s="159"/>
      <c r="L1" s="159"/>
      <c r="M1" s="159" t="s">
        <v>2</v>
      </c>
      <c r="N1" s="159"/>
      <c r="O1" s="159" t="s">
        <v>3</v>
      </c>
      <c r="P1" s="172"/>
    </row>
    <row r="2" ht="49.95" customHeight="1" spans="1:16">
      <c r="A2" s="128"/>
      <c r="B2" s="219"/>
      <c r="C2" s="220"/>
      <c r="D2" s="220"/>
      <c r="E2" s="220"/>
      <c r="F2" s="220"/>
      <c r="G2" s="220"/>
      <c r="H2" s="220"/>
      <c r="I2" s="220"/>
      <c r="J2" s="162"/>
      <c r="K2" s="162"/>
      <c r="L2" s="162"/>
      <c r="M2" s="162"/>
      <c r="N2" s="162"/>
      <c r="O2" s="173"/>
      <c r="P2" s="173"/>
    </row>
    <row r="3" ht="9.45" customHeight="1" spans="1:16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ht="48" customHeight="1" spans="1:16">
      <c r="A4" s="133" t="s">
        <v>4</v>
      </c>
      <c r="B4" s="134"/>
      <c r="C4" s="134"/>
      <c r="D4" s="134"/>
      <c r="E4" s="134"/>
      <c r="F4" s="135" t="s">
        <v>5</v>
      </c>
      <c r="G4" s="136"/>
      <c r="H4" s="136"/>
      <c r="I4" s="136"/>
      <c r="J4" s="136"/>
      <c r="K4" s="163"/>
      <c r="L4" s="164" t="s">
        <v>72</v>
      </c>
      <c r="M4" s="165"/>
      <c r="N4" s="165"/>
      <c r="O4" s="165"/>
      <c r="P4" s="174"/>
    </row>
    <row r="5" ht="22.95" customHeight="1" spans="1:16">
      <c r="A5" s="137" t="s">
        <v>7</v>
      </c>
      <c r="B5" s="138" t="s">
        <v>8</v>
      </c>
      <c r="C5" s="138" t="s">
        <v>9</v>
      </c>
      <c r="D5" s="138" t="s">
        <v>10</v>
      </c>
      <c r="E5" s="138" t="s">
        <v>11</v>
      </c>
      <c r="F5" s="138" t="s">
        <v>12</v>
      </c>
      <c r="G5" s="138"/>
      <c r="H5" s="138" t="s">
        <v>13</v>
      </c>
      <c r="I5" s="138"/>
      <c r="J5" s="138" t="s">
        <v>14</v>
      </c>
      <c r="K5" s="138"/>
      <c r="L5" s="138"/>
      <c r="M5" s="138" t="s">
        <v>15</v>
      </c>
      <c r="N5" s="138" t="s">
        <v>16</v>
      </c>
      <c r="O5" s="175" t="s">
        <v>17</v>
      </c>
      <c r="P5" s="176" t="s">
        <v>18</v>
      </c>
    </row>
    <row r="6" ht="34.95" customHeight="1" spans="1:16">
      <c r="A6" s="137"/>
      <c r="B6" s="138"/>
      <c r="C6" s="138"/>
      <c r="D6" s="138"/>
      <c r="E6" s="138"/>
      <c r="F6" s="138" t="s">
        <v>19</v>
      </c>
      <c r="G6" s="138" t="s">
        <v>20</v>
      </c>
      <c r="H6" s="138" t="s">
        <v>21</v>
      </c>
      <c r="I6" s="138" t="s">
        <v>22</v>
      </c>
      <c r="J6" s="138" t="s">
        <v>23</v>
      </c>
      <c r="K6" s="138" t="s">
        <v>24</v>
      </c>
      <c r="L6" s="138" t="s">
        <v>22</v>
      </c>
      <c r="M6" s="138"/>
      <c r="N6" s="138"/>
      <c r="O6" s="177"/>
      <c r="P6" s="176"/>
    </row>
    <row r="7" ht="54" customHeight="1" spans="1:16">
      <c r="A7" s="143">
        <v>1</v>
      </c>
      <c r="B7" s="144"/>
      <c r="C7" s="145"/>
      <c r="D7" s="148" t="s">
        <v>70</v>
      </c>
      <c r="E7" s="24"/>
      <c r="F7" s="45"/>
      <c r="G7" s="47"/>
      <c r="H7" s="147"/>
      <c r="I7" s="45"/>
      <c r="J7" s="47" t="s">
        <v>77</v>
      </c>
      <c r="K7" s="223">
        <v>3500</v>
      </c>
      <c r="L7" s="47"/>
      <c r="M7" s="148"/>
      <c r="N7" s="213"/>
      <c r="O7" s="47"/>
      <c r="P7" s="216"/>
    </row>
    <row r="8" ht="54" customHeight="1" spans="1:16">
      <c r="A8" s="143">
        <v>2</v>
      </c>
      <c r="B8" s="144"/>
      <c r="C8" s="145"/>
      <c r="D8" s="148" t="s">
        <v>78</v>
      </c>
      <c r="E8" s="24"/>
      <c r="F8" s="45"/>
      <c r="G8" s="45"/>
      <c r="H8" s="147"/>
      <c r="I8" s="45"/>
      <c r="J8" s="47" t="s">
        <v>79</v>
      </c>
      <c r="K8" s="223">
        <v>40</v>
      </c>
      <c r="L8" s="47"/>
      <c r="M8" s="148"/>
      <c r="N8" s="213"/>
      <c r="O8" s="47"/>
      <c r="P8" s="216"/>
    </row>
    <row r="9" ht="54" customHeight="1" spans="1:16">
      <c r="A9" s="143">
        <v>3</v>
      </c>
      <c r="B9" s="145"/>
      <c r="C9" s="145"/>
      <c r="D9" s="148" t="s">
        <v>64</v>
      </c>
      <c r="E9" s="24"/>
      <c r="F9" s="47"/>
      <c r="G9" s="47"/>
      <c r="H9" s="148"/>
      <c r="I9" s="47"/>
      <c r="J9" s="47">
        <v>2</v>
      </c>
      <c r="K9" s="223">
        <v>30</v>
      </c>
      <c r="L9" s="47"/>
      <c r="M9" s="148"/>
      <c r="N9" s="213"/>
      <c r="O9" s="47"/>
      <c r="P9" s="216"/>
    </row>
    <row r="10" ht="54" customHeight="1" spans="1:16">
      <c r="A10" s="143">
        <v>4</v>
      </c>
      <c r="B10" s="145"/>
      <c r="C10" s="145"/>
      <c r="D10" s="148" t="s">
        <v>80</v>
      </c>
      <c r="E10" s="181"/>
      <c r="F10" s="45"/>
      <c r="G10" s="45"/>
      <c r="H10" s="147"/>
      <c r="I10" s="45"/>
      <c r="J10" s="47" t="s">
        <v>81</v>
      </c>
      <c r="K10" s="223">
        <v>260</v>
      </c>
      <c r="L10" s="47"/>
      <c r="M10" s="148"/>
      <c r="N10" s="213"/>
      <c r="O10" s="47"/>
      <c r="P10" s="216"/>
    </row>
    <row r="11" ht="54" customHeight="1" spans="1:16">
      <c r="A11" s="143">
        <v>5</v>
      </c>
      <c r="B11" s="145"/>
      <c r="C11" s="145"/>
      <c r="D11" s="47" t="s">
        <v>82</v>
      </c>
      <c r="E11" s="24" t="s">
        <v>83</v>
      </c>
      <c r="F11" s="45"/>
      <c r="G11" s="45"/>
      <c r="H11" s="147"/>
      <c r="I11" s="45"/>
      <c r="J11" s="47" t="s">
        <v>84</v>
      </c>
      <c r="K11" s="223">
        <v>30</v>
      </c>
      <c r="L11" s="47"/>
      <c r="M11" s="148"/>
      <c r="N11" s="213"/>
      <c r="O11" s="47"/>
      <c r="P11" s="216"/>
    </row>
    <row r="12" ht="54" customHeight="1" spans="1:16">
      <c r="A12" s="143">
        <v>6</v>
      </c>
      <c r="B12" s="145"/>
      <c r="C12" s="145"/>
      <c r="D12" s="148" t="s">
        <v>85</v>
      </c>
      <c r="E12" s="24" t="s">
        <v>86</v>
      </c>
      <c r="F12" s="45"/>
      <c r="G12" s="45"/>
      <c r="H12" s="147"/>
      <c r="I12" s="45"/>
      <c r="J12" s="47" t="s">
        <v>87</v>
      </c>
      <c r="K12" s="223">
        <v>15</v>
      </c>
      <c r="L12" s="47"/>
      <c r="M12" s="148"/>
      <c r="N12" s="213"/>
      <c r="O12" s="47"/>
      <c r="P12" s="216"/>
    </row>
    <row r="13" ht="54" customHeight="1" spans="1:16">
      <c r="A13" s="143">
        <v>7</v>
      </c>
      <c r="B13" s="145"/>
      <c r="C13" s="145"/>
      <c r="D13" s="148"/>
      <c r="E13" s="181"/>
      <c r="F13" s="45"/>
      <c r="G13" s="45"/>
      <c r="H13" s="147"/>
      <c r="I13" s="45"/>
      <c r="J13" s="47"/>
      <c r="K13" s="223"/>
      <c r="L13" s="47"/>
      <c r="M13" s="148"/>
      <c r="N13" s="213"/>
      <c r="O13" s="47"/>
      <c r="P13" s="216"/>
    </row>
    <row r="14" ht="54" customHeight="1" spans="1:16">
      <c r="A14" s="143">
        <v>8</v>
      </c>
      <c r="B14" s="145"/>
      <c r="C14" s="145"/>
      <c r="D14" s="148"/>
      <c r="E14" s="181"/>
      <c r="F14" s="45"/>
      <c r="G14" s="45"/>
      <c r="H14" s="147"/>
      <c r="I14" s="45"/>
      <c r="J14" s="47"/>
      <c r="K14" s="223"/>
      <c r="L14" s="47"/>
      <c r="M14" s="148"/>
      <c r="N14" s="213"/>
      <c r="O14" s="47"/>
      <c r="P14" s="216"/>
    </row>
    <row r="15" ht="54" customHeight="1" spans="1:16">
      <c r="A15" s="143">
        <v>9</v>
      </c>
      <c r="B15" s="145"/>
      <c r="C15" s="145"/>
      <c r="D15" s="148"/>
      <c r="E15" s="181"/>
      <c r="F15" s="45"/>
      <c r="G15" s="45"/>
      <c r="H15" s="147"/>
      <c r="I15" s="45"/>
      <c r="J15" s="47"/>
      <c r="K15" s="223"/>
      <c r="L15" s="47"/>
      <c r="M15" s="148"/>
      <c r="N15" s="213"/>
      <c r="O15" s="47"/>
      <c r="P15" s="216"/>
    </row>
    <row r="16" ht="49.95" customHeight="1" spans="1:16">
      <c r="A16" s="143">
        <v>10</v>
      </c>
      <c r="B16" s="221" t="s">
        <v>37</v>
      </c>
      <c r="C16" s="222"/>
      <c r="D16" s="222"/>
      <c r="E16" s="222"/>
      <c r="F16" s="222"/>
      <c r="G16" s="222"/>
      <c r="H16" s="222"/>
      <c r="I16" s="222"/>
      <c r="J16" s="227"/>
      <c r="K16" s="228">
        <f>SUM(K7:K15)</f>
        <v>3875</v>
      </c>
      <c r="L16" s="47"/>
      <c r="M16" s="47"/>
      <c r="N16" s="171"/>
      <c r="O16" s="47"/>
      <c r="P16" s="229"/>
    </row>
    <row r="17" s="121" customFormat="1" ht="52.35" spans="1:16">
      <c r="A17" s="154" t="s">
        <v>18</v>
      </c>
      <c r="B17" s="155" t="s">
        <v>38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80"/>
    </row>
    <row r="18" s="122" customFormat="1" customHeight="1" spans="1:16">
      <c r="A18" s="156" t="s">
        <v>39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5" right="0.75" top="1" bottom="1" header="0.5" footer="0.5"/>
  <pageSetup paperSize="9" scale="35" orientation="landscape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"/>
  <sheetViews>
    <sheetView zoomScale="60" zoomScaleNormal="60" zoomScaleSheetLayoutView="70" workbookViewId="0">
      <pane ySplit="7" topLeftCell="A8" activePane="bottomLeft" state="frozen"/>
      <selection/>
      <selection pane="bottomLeft" activeCell="L17" sqref="L17"/>
    </sheetView>
  </sheetViews>
  <sheetFormatPr defaultColWidth="9" defaultRowHeight="25.95" customHeight="1"/>
  <cols>
    <col min="1" max="1" width="7.33333333333333" style="3" customWidth="1"/>
    <col min="2" max="2" width="9.44444444444444" style="3" customWidth="1"/>
    <col min="3" max="3" width="10.2222222222222" style="3" customWidth="1"/>
    <col min="4" max="4" width="14.8148148148148" style="3" customWidth="1"/>
    <col min="5" max="5" width="13.7777777777778" style="3" customWidth="1"/>
    <col min="6" max="6" width="13.7037037037037" style="3" customWidth="1"/>
    <col min="7" max="7" width="23.3333333333333" style="3" customWidth="1"/>
    <col min="8" max="8" width="12.6666666666667" style="3" customWidth="1"/>
    <col min="9" max="9" width="8.51851851851852" style="3" customWidth="1"/>
    <col min="10" max="10" width="12.6666666666667" style="3" customWidth="1"/>
    <col min="11" max="11" width="9.07407407407407" style="3" customWidth="1"/>
    <col min="12" max="12" width="12.6666666666667" style="3" customWidth="1"/>
    <col min="13" max="13" width="12.037037037037" style="3" customWidth="1"/>
    <col min="14" max="16" width="12.6666666666667" style="3" customWidth="1"/>
    <col min="17" max="17" width="13.8888888888889" style="3" customWidth="1"/>
    <col min="18" max="18" width="12.6666666666667" style="3" customWidth="1"/>
    <col min="19" max="19" width="17.8888888888889" style="3" customWidth="1"/>
    <col min="20" max="20" width="13.1481481481481" style="3" customWidth="1"/>
    <col min="21" max="21" width="14.5555555555556" style="3" customWidth="1"/>
    <col min="22" max="22" width="18.2222222222222" style="3" customWidth="1"/>
    <col min="23" max="23" width="9" style="3"/>
    <col min="24" max="24" width="20.212962962963" style="3" customWidth="1"/>
    <col min="25" max="16384" width="9" style="3"/>
  </cols>
  <sheetData>
    <row r="1" ht="16.2" customHeight="1"/>
    <row r="2" ht="49.95" customHeight="1" spans="1:22">
      <c r="A2" s="4" t="s">
        <v>76</v>
      </c>
      <c r="B2" s="5"/>
      <c r="C2" s="6" t="s">
        <v>839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6"/>
      <c r="Q2" s="53" t="s">
        <v>1</v>
      </c>
      <c r="R2" s="54"/>
      <c r="S2" s="54" t="s">
        <v>2</v>
      </c>
      <c r="T2" s="54"/>
      <c r="U2" s="54" t="s">
        <v>3</v>
      </c>
      <c r="V2" s="55"/>
    </row>
    <row r="3" ht="52.2" customHeight="1" spans="1:22">
      <c r="A3" s="8"/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37"/>
      <c r="Q3" s="56" t="s">
        <v>102</v>
      </c>
      <c r="R3" s="57"/>
      <c r="S3" s="57"/>
      <c r="T3" s="57"/>
      <c r="U3" s="58"/>
      <c r="V3" s="59"/>
    </row>
    <row r="4" ht="9.45" customHeight="1" spans="1:2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ht="42" customHeight="1" spans="1:22">
      <c r="A5" s="13" t="s">
        <v>103</v>
      </c>
      <c r="B5" s="14"/>
      <c r="C5" s="14"/>
      <c r="D5" s="14"/>
      <c r="E5" s="14"/>
      <c r="F5" s="14"/>
      <c r="G5" s="14"/>
      <c r="H5" s="15" t="s">
        <v>174</v>
      </c>
      <c r="I5" s="38"/>
      <c r="J5" s="38"/>
      <c r="K5" s="38"/>
      <c r="L5" s="38"/>
      <c r="M5" s="38"/>
      <c r="N5" s="38"/>
      <c r="O5" s="38"/>
      <c r="P5" s="38"/>
      <c r="Q5" s="60"/>
      <c r="R5" s="61" t="s">
        <v>840</v>
      </c>
      <c r="S5" s="62"/>
      <c r="T5" s="62"/>
      <c r="U5" s="62"/>
      <c r="V5" s="63"/>
    </row>
    <row r="6" ht="22.95" customHeight="1" spans="1:22">
      <c r="A6" s="16" t="s">
        <v>7</v>
      </c>
      <c r="B6" s="17" t="s">
        <v>8</v>
      </c>
      <c r="C6" s="17" t="s">
        <v>9</v>
      </c>
      <c r="D6" s="18" t="s">
        <v>703</v>
      </c>
      <c r="E6" s="18" t="s">
        <v>704</v>
      </c>
      <c r="F6" s="18" t="s">
        <v>705</v>
      </c>
      <c r="G6" s="17" t="s">
        <v>10</v>
      </c>
      <c r="H6" s="17" t="s">
        <v>11</v>
      </c>
      <c r="I6" s="17"/>
      <c r="J6" s="17"/>
      <c r="K6" s="17"/>
      <c r="L6" s="39" t="s">
        <v>13</v>
      </c>
      <c r="M6" s="40"/>
      <c r="N6" s="17" t="s">
        <v>14</v>
      </c>
      <c r="O6" s="17"/>
      <c r="P6" s="17"/>
      <c r="Q6" s="17"/>
      <c r="R6" s="17"/>
      <c r="S6" s="17" t="s">
        <v>15</v>
      </c>
      <c r="T6" s="17" t="s">
        <v>16</v>
      </c>
      <c r="U6" s="18" t="s">
        <v>706</v>
      </c>
      <c r="V6" s="64" t="s">
        <v>18</v>
      </c>
    </row>
    <row r="7" ht="34.95" customHeight="1" spans="1:22">
      <c r="A7" s="16"/>
      <c r="B7" s="17"/>
      <c r="C7" s="17"/>
      <c r="D7" s="19"/>
      <c r="E7" s="19"/>
      <c r="F7" s="19"/>
      <c r="G7" s="17"/>
      <c r="H7" s="17"/>
      <c r="I7" s="17"/>
      <c r="J7" s="17"/>
      <c r="K7" s="17"/>
      <c r="L7" s="17" t="s">
        <v>707</v>
      </c>
      <c r="M7" s="17" t="s">
        <v>22</v>
      </c>
      <c r="N7" s="17" t="s">
        <v>176</v>
      </c>
      <c r="O7" s="17" t="s">
        <v>177</v>
      </c>
      <c r="P7" s="17" t="s">
        <v>178</v>
      </c>
      <c r="Q7" s="17" t="s">
        <v>24</v>
      </c>
      <c r="R7" s="17" t="s">
        <v>22</v>
      </c>
      <c r="S7" s="17"/>
      <c r="T7" s="17"/>
      <c r="U7" s="19"/>
      <c r="V7" s="64"/>
    </row>
    <row r="8" customFormat="1" ht="51" customHeight="1" spans="1:22">
      <c r="A8" s="20">
        <v>1</v>
      </c>
      <c r="B8" s="21"/>
      <c r="C8" s="21"/>
      <c r="D8" s="22" t="s">
        <v>708</v>
      </c>
      <c r="E8" s="22" t="s">
        <v>709</v>
      </c>
      <c r="F8" s="22">
        <v>51010707</v>
      </c>
      <c r="G8" s="21" t="s">
        <v>841</v>
      </c>
      <c r="H8" s="21" t="s">
        <v>842</v>
      </c>
      <c r="I8" s="21"/>
      <c r="J8" s="21"/>
      <c r="K8" s="21"/>
      <c r="L8" s="21"/>
      <c r="M8" s="41"/>
      <c r="N8" s="21">
        <v>350</v>
      </c>
      <c r="O8" s="21" t="s">
        <v>563</v>
      </c>
      <c r="P8" s="42">
        <v>28</v>
      </c>
      <c r="Q8" s="42">
        <f>N8*P8</f>
        <v>9800</v>
      </c>
      <c r="R8" s="23"/>
      <c r="S8" s="21" t="s">
        <v>843</v>
      </c>
      <c r="T8" s="65"/>
      <c r="U8" s="21"/>
      <c r="V8" s="42"/>
    </row>
    <row r="9" ht="43" customHeight="1" spans="1:22">
      <c r="A9" s="20">
        <v>2</v>
      </c>
      <c r="B9" s="21"/>
      <c r="C9" s="21"/>
      <c r="D9" s="22" t="s">
        <v>708</v>
      </c>
      <c r="E9" s="22" t="s">
        <v>709</v>
      </c>
      <c r="F9" s="22">
        <v>51010707</v>
      </c>
      <c r="G9" s="21" t="s">
        <v>841</v>
      </c>
      <c r="H9" s="21" t="s">
        <v>844</v>
      </c>
      <c r="I9" s="21"/>
      <c r="J9" s="21"/>
      <c r="K9" s="21"/>
      <c r="L9" s="21"/>
      <c r="M9" s="41"/>
      <c r="N9" s="21">
        <v>350</v>
      </c>
      <c r="O9" s="21" t="s">
        <v>563</v>
      </c>
      <c r="P9" s="42">
        <v>23</v>
      </c>
      <c r="Q9" s="42">
        <f>N9*P9</f>
        <v>8050</v>
      </c>
      <c r="R9" s="23"/>
      <c r="S9" s="21" t="s">
        <v>843</v>
      </c>
      <c r="T9" s="65"/>
      <c r="U9" s="21"/>
      <c r="V9" s="42"/>
    </row>
    <row r="10" customFormat="1" ht="41" customHeight="1" spans="1:22">
      <c r="A10" s="20">
        <v>3</v>
      </c>
      <c r="B10" s="21"/>
      <c r="C10" s="21"/>
      <c r="D10" s="22" t="s">
        <v>708</v>
      </c>
      <c r="E10" s="22" t="s">
        <v>709</v>
      </c>
      <c r="F10" s="22">
        <v>51010707</v>
      </c>
      <c r="G10" s="21" t="s">
        <v>845</v>
      </c>
      <c r="H10" s="21" t="s">
        <v>846</v>
      </c>
      <c r="I10" s="21"/>
      <c r="J10" s="21"/>
      <c r="K10" s="21"/>
      <c r="L10" s="21"/>
      <c r="M10" s="41"/>
      <c r="N10" s="21">
        <v>700</v>
      </c>
      <c r="O10" s="21" t="s">
        <v>563</v>
      </c>
      <c r="P10" s="42">
        <v>2</v>
      </c>
      <c r="Q10" s="42">
        <f>N10*P10</f>
        <v>1400</v>
      </c>
      <c r="R10" s="23"/>
      <c r="S10" s="21" t="s">
        <v>843</v>
      </c>
      <c r="T10" s="65"/>
      <c r="U10" s="21"/>
      <c r="V10" s="21"/>
    </row>
    <row r="11" customFormat="1" ht="41" customHeight="1" spans="1:22">
      <c r="A11" s="20">
        <v>4</v>
      </c>
      <c r="B11" s="21"/>
      <c r="C11" s="21"/>
      <c r="D11" s="22"/>
      <c r="E11" s="22"/>
      <c r="F11" s="22"/>
      <c r="G11" s="21"/>
      <c r="H11" s="26"/>
      <c r="I11" s="48"/>
      <c r="J11" s="48"/>
      <c r="K11" s="48"/>
      <c r="L11" s="21"/>
      <c r="M11" s="41"/>
      <c r="N11" s="21"/>
      <c r="O11" s="21"/>
      <c r="P11" s="42"/>
      <c r="Q11" s="42"/>
      <c r="R11" s="23"/>
      <c r="S11" s="21"/>
      <c r="T11" s="65"/>
      <c r="U11" s="22"/>
      <c r="V11" s="21"/>
    </row>
    <row r="12" ht="56" customHeight="1" spans="1:23">
      <c r="A12" s="20">
        <v>5</v>
      </c>
      <c r="B12" s="21"/>
      <c r="C12" s="21"/>
      <c r="D12" s="22"/>
      <c r="E12" s="22"/>
      <c r="F12" s="22"/>
      <c r="G12" s="21"/>
      <c r="H12" s="26"/>
      <c r="I12" s="48"/>
      <c r="J12" s="48"/>
      <c r="K12" s="48"/>
      <c r="L12" s="21"/>
      <c r="M12" s="41"/>
      <c r="N12" s="21"/>
      <c r="O12" s="21"/>
      <c r="P12" s="42"/>
      <c r="Q12" s="42"/>
      <c r="R12" s="23"/>
      <c r="S12" s="21"/>
      <c r="T12" s="65"/>
      <c r="U12" s="21"/>
      <c r="V12" s="21"/>
      <c r="W12" s="66"/>
    </row>
    <row r="13" ht="56" customHeight="1" spans="1:23">
      <c r="A13" s="20">
        <v>6</v>
      </c>
      <c r="B13" s="21"/>
      <c r="C13" s="21"/>
      <c r="D13" s="22"/>
      <c r="E13" s="22"/>
      <c r="F13" s="22"/>
      <c r="G13" s="21"/>
      <c r="H13" s="21"/>
      <c r="I13" s="21"/>
      <c r="J13" s="21"/>
      <c r="K13" s="21"/>
      <c r="L13" s="21"/>
      <c r="M13" s="41"/>
      <c r="N13" s="21"/>
      <c r="O13" s="21"/>
      <c r="P13" s="42"/>
      <c r="Q13" s="42"/>
      <c r="R13" s="23"/>
      <c r="S13" s="21"/>
      <c r="T13" s="65"/>
      <c r="U13" s="21"/>
      <c r="V13" s="42"/>
      <c r="W13" s="66"/>
    </row>
    <row r="14" ht="43" customHeight="1" spans="1:22">
      <c r="A14" s="20">
        <v>7</v>
      </c>
      <c r="B14" s="21"/>
      <c r="C14" s="21"/>
      <c r="D14" s="22"/>
      <c r="E14" s="22"/>
      <c r="F14" s="22"/>
      <c r="G14" s="21"/>
      <c r="H14" s="21"/>
      <c r="I14" s="21"/>
      <c r="J14" s="21"/>
      <c r="K14" s="21"/>
      <c r="L14" s="21"/>
      <c r="M14" s="41"/>
      <c r="N14" s="21"/>
      <c r="O14" s="21"/>
      <c r="P14" s="42"/>
      <c r="Q14" s="42"/>
      <c r="R14" s="23"/>
      <c r="S14" s="21"/>
      <c r="T14" s="65"/>
      <c r="U14" s="22"/>
      <c r="V14" s="42"/>
    </row>
    <row r="15" ht="43" customHeight="1" spans="1:22">
      <c r="A15" s="20">
        <v>8</v>
      </c>
      <c r="B15" s="21"/>
      <c r="C15" s="21"/>
      <c r="D15" s="22"/>
      <c r="E15" s="22"/>
      <c r="F15" s="22"/>
      <c r="G15" s="21"/>
      <c r="H15" s="21"/>
      <c r="I15" s="21"/>
      <c r="J15" s="21"/>
      <c r="K15" s="21"/>
      <c r="L15" s="21"/>
      <c r="M15" s="41"/>
      <c r="N15" s="21"/>
      <c r="O15" s="21"/>
      <c r="P15" s="42"/>
      <c r="Q15" s="42"/>
      <c r="R15" s="23"/>
      <c r="S15" s="21"/>
      <c r="T15" s="65"/>
      <c r="U15" s="22"/>
      <c r="V15" s="42"/>
    </row>
    <row r="16" ht="62" customHeight="1" spans="1:23">
      <c r="A16" s="20">
        <v>9</v>
      </c>
      <c r="B16" s="21"/>
      <c r="C16" s="21"/>
      <c r="D16" s="22"/>
      <c r="E16" s="22"/>
      <c r="F16" s="22"/>
      <c r="G16" s="21"/>
      <c r="H16" s="26"/>
      <c r="I16" s="48"/>
      <c r="J16" s="48"/>
      <c r="K16" s="48"/>
      <c r="L16" s="21"/>
      <c r="M16" s="41"/>
      <c r="N16" s="21"/>
      <c r="O16" s="21"/>
      <c r="P16" s="42"/>
      <c r="Q16" s="42"/>
      <c r="R16" s="23"/>
      <c r="S16" s="21"/>
      <c r="T16" s="65"/>
      <c r="U16" s="21"/>
      <c r="V16" s="42"/>
      <c r="W16" s="66"/>
    </row>
    <row r="17" ht="56" customHeight="1" spans="1:23">
      <c r="A17" s="20">
        <v>10</v>
      </c>
      <c r="B17" s="21"/>
      <c r="C17" s="21"/>
      <c r="D17" s="22"/>
      <c r="E17" s="22"/>
      <c r="F17" s="22"/>
      <c r="G17" s="21"/>
      <c r="H17" s="26"/>
      <c r="I17" s="48"/>
      <c r="J17" s="48"/>
      <c r="K17" s="48"/>
      <c r="L17" s="21"/>
      <c r="M17" s="41"/>
      <c r="N17" s="21"/>
      <c r="O17" s="21"/>
      <c r="P17" s="42"/>
      <c r="Q17" s="42"/>
      <c r="R17" s="23"/>
      <c r="S17" s="21"/>
      <c r="T17" s="65"/>
      <c r="U17" s="21"/>
      <c r="V17" s="42"/>
      <c r="W17" s="66"/>
    </row>
    <row r="18" ht="56" customHeight="1" spans="1:23">
      <c r="A18" s="20">
        <v>11</v>
      </c>
      <c r="B18" s="21"/>
      <c r="C18" s="21"/>
      <c r="D18" s="22"/>
      <c r="E18" s="22"/>
      <c r="F18" s="22"/>
      <c r="G18" s="21"/>
      <c r="H18" s="26"/>
      <c r="I18" s="48"/>
      <c r="J18" s="48"/>
      <c r="K18" s="48"/>
      <c r="L18" s="21"/>
      <c r="M18" s="41"/>
      <c r="N18" s="21"/>
      <c r="O18" s="21"/>
      <c r="P18" s="42"/>
      <c r="Q18" s="42"/>
      <c r="R18" s="23"/>
      <c r="S18" s="21"/>
      <c r="T18" s="65"/>
      <c r="U18" s="21"/>
      <c r="V18" s="42"/>
      <c r="W18" s="66"/>
    </row>
    <row r="19" ht="56" customHeight="1" spans="1:23">
      <c r="A19" s="20">
        <v>12</v>
      </c>
      <c r="B19" s="21"/>
      <c r="C19" s="21"/>
      <c r="D19" s="22"/>
      <c r="E19" s="22"/>
      <c r="F19" s="22"/>
      <c r="G19" s="21"/>
      <c r="H19" s="26"/>
      <c r="I19" s="48"/>
      <c r="J19" s="48"/>
      <c r="K19" s="48"/>
      <c r="L19" s="21"/>
      <c r="M19" s="41"/>
      <c r="N19" s="21"/>
      <c r="O19" s="21"/>
      <c r="P19" s="42"/>
      <c r="Q19" s="42"/>
      <c r="R19" s="23"/>
      <c r="S19" s="21"/>
      <c r="T19" s="65"/>
      <c r="U19" s="21"/>
      <c r="V19" s="42"/>
      <c r="W19" s="66"/>
    </row>
    <row r="20" ht="56" customHeight="1" spans="1:23">
      <c r="A20" s="20">
        <v>13</v>
      </c>
      <c r="B20" s="21"/>
      <c r="C20" s="21"/>
      <c r="D20" s="22"/>
      <c r="E20" s="22"/>
      <c r="F20" s="22"/>
      <c r="G20" s="21"/>
      <c r="H20" s="24"/>
      <c r="I20" s="24"/>
      <c r="J20" s="24"/>
      <c r="K20" s="24"/>
      <c r="L20" s="21"/>
      <c r="M20" s="41"/>
      <c r="N20" s="21"/>
      <c r="O20" s="21"/>
      <c r="P20" s="42"/>
      <c r="Q20" s="42"/>
      <c r="R20" s="23"/>
      <c r="S20" s="21"/>
      <c r="T20" s="65"/>
      <c r="U20" s="21"/>
      <c r="V20" s="42"/>
      <c r="W20" s="66"/>
    </row>
    <row r="21" ht="56" customHeight="1" spans="1:23">
      <c r="A21" s="27" t="s">
        <v>762</v>
      </c>
      <c r="B21" s="28"/>
      <c r="C21" s="28"/>
      <c r="D21" s="28"/>
      <c r="E21" s="29"/>
      <c r="F21" s="22">
        <v>51010705</v>
      </c>
      <c r="G21" s="21"/>
      <c r="H21" s="23"/>
      <c r="I21" s="23"/>
      <c r="J21" s="23"/>
      <c r="K21" s="23"/>
      <c r="L21" s="23"/>
      <c r="M21" s="23"/>
      <c r="N21" s="21"/>
      <c r="O21" s="21"/>
      <c r="P21" s="42"/>
      <c r="Q21" s="42">
        <v>0</v>
      </c>
      <c r="R21" s="23"/>
      <c r="S21" s="21"/>
      <c r="T21" s="65"/>
      <c r="U21" s="23"/>
      <c r="V21" s="42"/>
      <c r="W21" s="66"/>
    </row>
    <row r="22" ht="56" customHeight="1" spans="1:23">
      <c r="A22" s="27" t="s">
        <v>762</v>
      </c>
      <c r="B22" s="28"/>
      <c r="C22" s="28"/>
      <c r="D22" s="28"/>
      <c r="E22" s="29"/>
      <c r="F22" s="22">
        <v>51010707</v>
      </c>
      <c r="G22" s="21"/>
      <c r="H22" s="23"/>
      <c r="I22" s="23"/>
      <c r="J22" s="23"/>
      <c r="K22" s="23"/>
      <c r="L22" s="23"/>
      <c r="M22" s="23"/>
      <c r="N22" s="21"/>
      <c r="O22" s="21"/>
      <c r="P22" s="42"/>
      <c r="Q22" s="42">
        <f>SUM(Q8:Q21)</f>
        <v>19250</v>
      </c>
      <c r="R22" s="23"/>
      <c r="S22" s="21"/>
      <c r="T22" s="65"/>
      <c r="U22" s="23"/>
      <c r="V22" s="42"/>
      <c r="W22" s="66"/>
    </row>
    <row r="23" ht="34" customHeight="1" spans="1:22">
      <c r="A23" s="30" t="s">
        <v>37</v>
      </c>
      <c r="B23" s="31"/>
      <c r="C23" s="31"/>
      <c r="D23" s="31"/>
      <c r="E23" s="31"/>
      <c r="F23" s="31"/>
      <c r="G23" s="31"/>
      <c r="H23" s="32"/>
      <c r="I23" s="50"/>
      <c r="J23" s="50"/>
      <c r="K23" s="51"/>
      <c r="L23" s="51"/>
      <c r="M23" s="51"/>
      <c r="N23" s="21">
        <f>SUM(N8:N20)</f>
        <v>1400</v>
      </c>
      <c r="O23" s="52"/>
      <c r="P23" s="52"/>
      <c r="Q23" s="21">
        <f>SUM(Q8:Q20)</f>
        <v>19250</v>
      </c>
      <c r="R23" s="23"/>
      <c r="S23" s="21"/>
      <c r="T23" s="65"/>
      <c r="U23" s="23"/>
      <c r="V23" s="42"/>
    </row>
    <row r="24" s="1" customFormat="1" ht="52.35" spans="1:22">
      <c r="A24" s="33" t="s">
        <v>18</v>
      </c>
      <c r="B24" s="34" t="s">
        <v>38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69"/>
    </row>
    <row r="25" s="2" customFormat="1" customHeight="1" spans="1:22">
      <c r="A25" s="35" t="s">
        <v>39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</row>
  </sheetData>
  <mergeCells count="47">
    <mergeCell ref="Q2:R2"/>
    <mergeCell ref="S2:T2"/>
    <mergeCell ref="U2:V2"/>
    <mergeCell ref="Q3:R3"/>
    <mergeCell ref="S3:T3"/>
    <mergeCell ref="U3:V3"/>
    <mergeCell ref="A4:V4"/>
    <mergeCell ref="A5:G5"/>
    <mergeCell ref="H5:Q5"/>
    <mergeCell ref="R5:V5"/>
    <mergeCell ref="L6:M6"/>
    <mergeCell ref="N6:R6"/>
    <mergeCell ref="H8:K8"/>
    <mergeCell ref="H9:K9"/>
    <mergeCell ref="H10:K10"/>
    <mergeCell ref="H11:K11"/>
    <mergeCell ref="H12:K12"/>
    <mergeCell ref="H13:K13"/>
    <mergeCell ref="H14:K14"/>
    <mergeCell ref="H15:K15"/>
    <mergeCell ref="H16:K16"/>
    <mergeCell ref="H17:K17"/>
    <mergeCell ref="H18:K18"/>
    <mergeCell ref="H19:K19"/>
    <mergeCell ref="H20:K20"/>
    <mergeCell ref="A21:E21"/>
    <mergeCell ref="H21:K21"/>
    <mergeCell ref="A22:E22"/>
    <mergeCell ref="H22:K22"/>
    <mergeCell ref="A23:G23"/>
    <mergeCell ref="H23:K23"/>
    <mergeCell ref="B24:V24"/>
    <mergeCell ref="A25:V25"/>
    <mergeCell ref="A6:A7"/>
    <mergeCell ref="B6:B7"/>
    <mergeCell ref="C6:C7"/>
    <mergeCell ref="D6:D7"/>
    <mergeCell ref="E6:E7"/>
    <mergeCell ref="F6:F7"/>
    <mergeCell ref="G6:G7"/>
    <mergeCell ref="S6:S7"/>
    <mergeCell ref="T6:T7"/>
    <mergeCell ref="U6:U7"/>
    <mergeCell ref="V6:V7"/>
    <mergeCell ref="A2:B3"/>
    <mergeCell ref="C2:P3"/>
    <mergeCell ref="H6:K7"/>
  </mergeCells>
  <pageMargins left="0.156944444444444" right="0.15748031496063" top="0.156944444444444" bottom="0.156944444444444" header="0.196527777777778" footer="0.156944444444444"/>
  <pageSetup paperSize="9" scale="45" orientation="landscape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4"/>
  <sheetViews>
    <sheetView zoomScale="60" zoomScaleNormal="60" zoomScaleSheetLayoutView="70" workbookViewId="0">
      <pane ySplit="7" topLeftCell="A8" activePane="bottomLeft" state="frozen"/>
      <selection/>
      <selection pane="bottomLeft" activeCell="S11" sqref="S11:U12"/>
    </sheetView>
  </sheetViews>
  <sheetFormatPr defaultColWidth="9" defaultRowHeight="25.95" customHeight="1"/>
  <cols>
    <col min="1" max="1" width="7.33333333333333" style="3" customWidth="1"/>
    <col min="2" max="2" width="9.44444444444444" style="3" customWidth="1"/>
    <col min="3" max="3" width="10.2222222222222" style="3" customWidth="1"/>
    <col min="4" max="4" width="14.8148148148148" style="3" customWidth="1"/>
    <col min="5" max="5" width="13.7777777777778" style="3" customWidth="1"/>
    <col min="6" max="6" width="13.7037037037037" style="3" customWidth="1"/>
    <col min="7" max="7" width="23.3333333333333" style="3" customWidth="1"/>
    <col min="8" max="8" width="12.6666666666667" style="3" customWidth="1"/>
    <col min="9" max="9" width="8.51851851851852" style="3" customWidth="1"/>
    <col min="10" max="10" width="12.6666666666667" style="3" customWidth="1"/>
    <col min="11" max="11" width="9.07407407407407" style="3" customWidth="1"/>
    <col min="12" max="12" width="12.6666666666667" style="3" customWidth="1"/>
    <col min="13" max="13" width="12.037037037037" style="3" customWidth="1"/>
    <col min="14" max="16" width="12.6666666666667" style="3" customWidth="1"/>
    <col min="17" max="17" width="13.8888888888889" style="3" customWidth="1"/>
    <col min="18" max="18" width="12.6666666666667" style="3" customWidth="1"/>
    <col min="19" max="19" width="17.8888888888889" style="3" customWidth="1"/>
    <col min="20" max="20" width="13.1481481481481" style="3" customWidth="1"/>
    <col min="21" max="21" width="14.5555555555556" style="3" customWidth="1"/>
    <col min="22" max="22" width="18.2222222222222" style="3" customWidth="1"/>
    <col min="23" max="23" width="9" style="3"/>
    <col min="24" max="24" width="20.212962962963" style="3" customWidth="1"/>
    <col min="25" max="16384" width="9" style="3"/>
  </cols>
  <sheetData>
    <row r="1" ht="16.2" customHeight="1"/>
    <row r="2" ht="49.95" customHeight="1" spans="1:22">
      <c r="A2" s="4" t="s">
        <v>76</v>
      </c>
      <c r="B2" s="5"/>
      <c r="C2" s="6" t="s">
        <v>847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6"/>
      <c r="Q2" s="53" t="s">
        <v>1</v>
      </c>
      <c r="R2" s="54"/>
      <c r="S2" s="54" t="s">
        <v>2</v>
      </c>
      <c r="T2" s="54"/>
      <c r="U2" s="54" t="s">
        <v>3</v>
      </c>
      <c r="V2" s="55"/>
    </row>
    <row r="3" ht="52.2" customHeight="1" spans="1:22">
      <c r="A3" s="8"/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37"/>
      <c r="Q3" s="56" t="s">
        <v>848</v>
      </c>
      <c r="R3" s="57"/>
      <c r="S3" s="57"/>
      <c r="T3" s="57"/>
      <c r="U3" s="58"/>
      <c r="V3" s="59"/>
    </row>
    <row r="4" ht="9.45" customHeight="1" spans="1:2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ht="42" customHeight="1" spans="1:22">
      <c r="A5" s="13" t="s">
        <v>103</v>
      </c>
      <c r="B5" s="14"/>
      <c r="C5" s="14"/>
      <c r="D5" s="14"/>
      <c r="E5" s="14"/>
      <c r="F5" s="14"/>
      <c r="G5" s="14"/>
      <c r="H5" s="15" t="s">
        <v>174</v>
      </c>
      <c r="I5" s="38"/>
      <c r="J5" s="38"/>
      <c r="K5" s="38"/>
      <c r="L5" s="38"/>
      <c r="M5" s="38"/>
      <c r="N5" s="38"/>
      <c r="O5" s="38"/>
      <c r="P5" s="38"/>
      <c r="Q5" s="60"/>
      <c r="R5" s="61" t="s">
        <v>849</v>
      </c>
      <c r="S5" s="62"/>
      <c r="T5" s="62"/>
      <c r="U5" s="62"/>
      <c r="V5" s="63"/>
    </row>
    <row r="6" ht="22.95" customHeight="1" spans="1:22">
      <c r="A6" s="16" t="s">
        <v>7</v>
      </c>
      <c r="B6" s="17" t="s">
        <v>8</v>
      </c>
      <c r="C6" s="17" t="s">
        <v>9</v>
      </c>
      <c r="D6" s="18" t="s">
        <v>703</v>
      </c>
      <c r="E6" s="18" t="s">
        <v>704</v>
      </c>
      <c r="F6" s="18" t="s">
        <v>705</v>
      </c>
      <c r="G6" s="17" t="s">
        <v>10</v>
      </c>
      <c r="H6" s="17" t="s">
        <v>11</v>
      </c>
      <c r="I6" s="17"/>
      <c r="J6" s="17"/>
      <c r="K6" s="17"/>
      <c r="L6" s="39" t="s">
        <v>13</v>
      </c>
      <c r="M6" s="40"/>
      <c r="N6" s="17" t="s">
        <v>14</v>
      </c>
      <c r="O6" s="17"/>
      <c r="P6" s="17"/>
      <c r="Q6" s="17"/>
      <c r="R6" s="17"/>
      <c r="S6" s="17" t="s">
        <v>15</v>
      </c>
      <c r="T6" s="17" t="s">
        <v>16</v>
      </c>
      <c r="U6" s="18" t="s">
        <v>706</v>
      </c>
      <c r="V6" s="64" t="s">
        <v>18</v>
      </c>
    </row>
    <row r="7" ht="34.95" customHeight="1" spans="1:22">
      <c r="A7" s="16"/>
      <c r="B7" s="17"/>
      <c r="C7" s="17"/>
      <c r="D7" s="19"/>
      <c r="E7" s="19"/>
      <c r="F7" s="19"/>
      <c r="G7" s="17"/>
      <c r="H7" s="17"/>
      <c r="I7" s="17"/>
      <c r="J7" s="17"/>
      <c r="K7" s="17"/>
      <c r="L7" s="17" t="s">
        <v>707</v>
      </c>
      <c r="M7" s="17" t="s">
        <v>22</v>
      </c>
      <c r="N7" s="17" t="s">
        <v>176</v>
      </c>
      <c r="O7" s="17" t="s">
        <v>177</v>
      </c>
      <c r="P7" s="17" t="s">
        <v>178</v>
      </c>
      <c r="Q7" s="17" t="s">
        <v>24</v>
      </c>
      <c r="R7" s="17" t="s">
        <v>22</v>
      </c>
      <c r="S7" s="17"/>
      <c r="T7" s="17"/>
      <c r="U7" s="19"/>
      <c r="V7" s="64"/>
    </row>
    <row r="8" ht="38" customHeight="1" spans="1:23">
      <c r="A8" s="20">
        <v>1</v>
      </c>
      <c r="B8" s="21"/>
      <c r="C8" s="21"/>
      <c r="D8" s="22" t="s">
        <v>708</v>
      </c>
      <c r="E8" s="22" t="s">
        <v>709</v>
      </c>
      <c r="F8" s="22">
        <v>51010705</v>
      </c>
      <c r="G8" s="21" t="s">
        <v>850</v>
      </c>
      <c r="H8" s="26" t="s">
        <v>851</v>
      </c>
      <c r="I8" s="48"/>
      <c r="J8" s="48"/>
      <c r="K8" s="48"/>
      <c r="L8" s="21"/>
      <c r="M8" s="41"/>
      <c r="N8" s="42">
        <v>10</v>
      </c>
      <c r="O8" s="21" t="s">
        <v>50</v>
      </c>
      <c r="P8" s="42">
        <v>20</v>
      </c>
      <c r="Q8" s="42">
        <f>P8*N8</f>
        <v>200</v>
      </c>
      <c r="R8" s="23"/>
      <c r="S8" s="21" t="s">
        <v>852</v>
      </c>
      <c r="T8" s="65"/>
      <c r="U8" s="22" t="s">
        <v>735</v>
      </c>
      <c r="V8" s="42"/>
      <c r="W8" s="66"/>
    </row>
    <row r="9" ht="38" customHeight="1" spans="1:23">
      <c r="A9" s="20">
        <v>2</v>
      </c>
      <c r="B9" s="21"/>
      <c r="C9" s="21"/>
      <c r="D9" s="22" t="s">
        <v>708</v>
      </c>
      <c r="E9" s="22" t="s">
        <v>709</v>
      </c>
      <c r="F9" s="22">
        <v>51010705</v>
      </c>
      <c r="G9" s="21" t="s">
        <v>850</v>
      </c>
      <c r="H9" s="26" t="s">
        <v>853</v>
      </c>
      <c r="I9" s="48"/>
      <c r="J9" s="48"/>
      <c r="K9" s="48"/>
      <c r="L9" s="21"/>
      <c r="M9" s="41"/>
      <c r="N9" s="42">
        <v>10</v>
      </c>
      <c r="O9" s="21" t="s">
        <v>50</v>
      </c>
      <c r="P9" s="42">
        <v>10</v>
      </c>
      <c r="Q9" s="42">
        <v>100</v>
      </c>
      <c r="R9" s="23"/>
      <c r="S9" s="21" t="s">
        <v>852</v>
      </c>
      <c r="T9" s="65"/>
      <c r="U9" s="22" t="s">
        <v>735</v>
      </c>
      <c r="V9" s="42"/>
      <c r="W9" s="66"/>
    </row>
    <row r="10" ht="43" customHeight="1" spans="1:22">
      <c r="A10" s="20">
        <v>3</v>
      </c>
      <c r="B10" s="21"/>
      <c r="C10" s="21"/>
      <c r="D10" s="22" t="s">
        <v>708</v>
      </c>
      <c r="E10" s="22" t="s">
        <v>709</v>
      </c>
      <c r="F10" s="22">
        <v>51010705</v>
      </c>
      <c r="G10" s="21" t="s">
        <v>243</v>
      </c>
      <c r="H10" s="23" t="s">
        <v>854</v>
      </c>
      <c r="I10" s="23"/>
      <c r="J10" s="23"/>
      <c r="K10" s="23"/>
      <c r="L10" s="21"/>
      <c r="M10" s="41"/>
      <c r="N10" s="21">
        <v>5</v>
      </c>
      <c r="O10" s="21" t="s">
        <v>195</v>
      </c>
      <c r="P10" s="42">
        <v>230</v>
      </c>
      <c r="Q10" s="42">
        <f>P10*N10</f>
        <v>1150</v>
      </c>
      <c r="R10" s="23"/>
      <c r="S10" s="21" t="s">
        <v>855</v>
      </c>
      <c r="T10" s="65"/>
      <c r="U10" s="22" t="s">
        <v>735</v>
      </c>
      <c r="V10" s="42"/>
    </row>
    <row r="11" ht="43" customHeight="1" spans="1:22">
      <c r="A11" s="20">
        <v>4</v>
      </c>
      <c r="B11" s="21"/>
      <c r="C11" s="21"/>
      <c r="D11" s="22" t="s">
        <v>708</v>
      </c>
      <c r="E11" s="22" t="s">
        <v>709</v>
      </c>
      <c r="F11" s="22">
        <v>51010705</v>
      </c>
      <c r="G11" s="21" t="s">
        <v>794</v>
      </c>
      <c r="H11" s="21"/>
      <c r="I11" s="21"/>
      <c r="J11" s="21"/>
      <c r="K11" s="21"/>
      <c r="L11" s="21"/>
      <c r="M11" s="41"/>
      <c r="N11" s="21">
        <v>2</v>
      </c>
      <c r="O11" s="21" t="s">
        <v>563</v>
      </c>
      <c r="P11" s="42">
        <v>70</v>
      </c>
      <c r="Q11" s="42">
        <f>P11*N11</f>
        <v>140</v>
      </c>
      <c r="R11" s="23"/>
      <c r="S11" s="21" t="s">
        <v>855</v>
      </c>
      <c r="T11" s="65"/>
      <c r="U11" s="22" t="s">
        <v>735</v>
      </c>
      <c r="V11" s="42"/>
    </row>
    <row r="12" customFormat="1" ht="41" customHeight="1" spans="1:22">
      <c r="A12" s="20">
        <v>5</v>
      </c>
      <c r="B12" s="21"/>
      <c r="C12" s="21"/>
      <c r="D12" s="22" t="s">
        <v>708</v>
      </c>
      <c r="E12" s="22" t="s">
        <v>709</v>
      </c>
      <c r="F12" s="22">
        <v>51010705</v>
      </c>
      <c r="G12" s="21" t="s">
        <v>856</v>
      </c>
      <c r="H12" s="21" t="s">
        <v>857</v>
      </c>
      <c r="I12" s="21"/>
      <c r="J12" s="21"/>
      <c r="K12" s="21"/>
      <c r="L12" s="21"/>
      <c r="M12" s="41"/>
      <c r="N12" s="21">
        <v>1</v>
      </c>
      <c r="O12" s="21" t="s">
        <v>563</v>
      </c>
      <c r="P12" s="42">
        <v>60</v>
      </c>
      <c r="Q12" s="42">
        <f>P12*N12</f>
        <v>60</v>
      </c>
      <c r="R12" s="42"/>
      <c r="S12" s="21" t="s">
        <v>855</v>
      </c>
      <c r="T12" s="65"/>
      <c r="U12" s="22" t="s">
        <v>735</v>
      </c>
      <c r="V12" s="21"/>
    </row>
    <row r="13" ht="56" customHeight="1" spans="1:23">
      <c r="A13" s="20">
        <v>6</v>
      </c>
      <c r="B13" s="21"/>
      <c r="C13" s="21"/>
      <c r="D13" s="22"/>
      <c r="E13" s="22"/>
      <c r="F13" s="22"/>
      <c r="G13" s="21"/>
      <c r="H13" s="26"/>
      <c r="I13" s="48"/>
      <c r="J13" s="48"/>
      <c r="K13" s="48"/>
      <c r="L13" s="21"/>
      <c r="M13" s="41"/>
      <c r="N13" s="21"/>
      <c r="O13" s="21"/>
      <c r="P13" s="42"/>
      <c r="Q13" s="42"/>
      <c r="R13" s="23"/>
      <c r="S13" s="21"/>
      <c r="T13" s="65"/>
      <c r="U13" s="22"/>
      <c r="V13" s="42"/>
      <c r="W13" s="66"/>
    </row>
    <row r="14" customFormat="1" ht="51" customHeight="1" spans="1:22">
      <c r="A14" s="20">
        <v>7</v>
      </c>
      <c r="B14" s="21"/>
      <c r="C14" s="21"/>
      <c r="D14" s="22"/>
      <c r="E14" s="22"/>
      <c r="F14" s="22"/>
      <c r="G14" s="21"/>
      <c r="H14" s="21"/>
      <c r="I14" s="21"/>
      <c r="J14" s="21"/>
      <c r="K14" s="21"/>
      <c r="L14" s="21"/>
      <c r="M14" s="41"/>
      <c r="N14" s="21"/>
      <c r="O14" s="21"/>
      <c r="P14" s="42"/>
      <c r="Q14" s="42"/>
      <c r="R14" s="23"/>
      <c r="S14" s="21"/>
      <c r="T14" s="65"/>
      <c r="U14" s="21"/>
      <c r="V14" s="42"/>
    </row>
    <row r="15" customFormat="1" ht="56" customHeight="1" spans="1:23">
      <c r="A15" s="20">
        <v>8</v>
      </c>
      <c r="B15" s="21"/>
      <c r="C15" s="21"/>
      <c r="D15" s="22"/>
      <c r="E15" s="22"/>
      <c r="F15" s="22"/>
      <c r="G15" s="21"/>
      <c r="H15" s="26"/>
      <c r="I15" s="48"/>
      <c r="J15" s="48"/>
      <c r="K15" s="48"/>
      <c r="L15" s="21"/>
      <c r="M15" s="41"/>
      <c r="N15" s="21"/>
      <c r="O15" s="21"/>
      <c r="P15" s="42"/>
      <c r="Q15" s="42"/>
      <c r="R15" s="23"/>
      <c r="S15" s="21"/>
      <c r="T15" s="65"/>
      <c r="U15" s="22"/>
      <c r="V15" s="42"/>
      <c r="W15" s="66"/>
    </row>
    <row r="16" customFormat="1" ht="41" customHeight="1" spans="1:22">
      <c r="A16" s="20">
        <v>9</v>
      </c>
      <c r="B16" s="21"/>
      <c r="C16" s="21"/>
      <c r="D16" s="22"/>
      <c r="E16" s="22"/>
      <c r="F16" s="22"/>
      <c r="G16" s="21"/>
      <c r="H16" s="26"/>
      <c r="I16" s="48"/>
      <c r="J16" s="48"/>
      <c r="K16" s="48"/>
      <c r="L16" s="21"/>
      <c r="M16" s="41"/>
      <c r="N16" s="21"/>
      <c r="O16" s="21"/>
      <c r="P16" s="42"/>
      <c r="Q16" s="42"/>
      <c r="R16" s="42"/>
      <c r="S16" s="21"/>
      <c r="T16" s="65"/>
      <c r="U16" s="22"/>
      <c r="V16" s="21"/>
    </row>
    <row r="17" ht="56" customHeight="1" spans="1:23">
      <c r="A17" s="20">
        <v>10</v>
      </c>
      <c r="B17" s="21"/>
      <c r="C17" s="21"/>
      <c r="D17" s="22"/>
      <c r="E17" s="22"/>
      <c r="F17" s="22"/>
      <c r="G17" s="21"/>
      <c r="H17" s="26"/>
      <c r="I17" s="48"/>
      <c r="J17" s="48"/>
      <c r="K17" s="48"/>
      <c r="L17" s="21"/>
      <c r="M17" s="41"/>
      <c r="N17" s="21"/>
      <c r="O17" s="21"/>
      <c r="P17" s="42"/>
      <c r="Q17" s="42"/>
      <c r="R17" s="42"/>
      <c r="S17" s="21"/>
      <c r="T17" s="65"/>
      <c r="U17" s="22"/>
      <c r="V17" s="21"/>
      <c r="W17" s="66"/>
    </row>
    <row r="18" ht="56" customHeight="1" spans="1:23">
      <c r="A18" s="20">
        <v>11</v>
      </c>
      <c r="B18" s="21"/>
      <c r="C18" s="21"/>
      <c r="D18" s="22"/>
      <c r="E18" s="22"/>
      <c r="F18" s="22"/>
      <c r="G18" s="21"/>
      <c r="H18" s="26"/>
      <c r="I18" s="48"/>
      <c r="J18" s="48"/>
      <c r="K18" s="49"/>
      <c r="L18" s="23"/>
      <c r="M18" s="23"/>
      <c r="N18" s="21"/>
      <c r="O18" s="21"/>
      <c r="P18" s="42"/>
      <c r="Q18" s="42"/>
      <c r="R18" s="23"/>
      <c r="S18" s="21"/>
      <c r="T18" s="65"/>
      <c r="U18" s="22"/>
      <c r="V18" s="42"/>
      <c r="W18" s="66"/>
    </row>
    <row r="19" ht="56" customHeight="1" spans="1:23">
      <c r="A19" s="20">
        <v>12</v>
      </c>
      <c r="B19" s="21"/>
      <c r="C19" s="21"/>
      <c r="D19" s="22"/>
      <c r="E19" s="22"/>
      <c r="F19" s="22"/>
      <c r="G19" s="21"/>
      <c r="H19" s="26"/>
      <c r="I19" s="48"/>
      <c r="J19" s="48"/>
      <c r="K19" s="49"/>
      <c r="L19" s="23"/>
      <c r="M19" s="23"/>
      <c r="N19" s="21"/>
      <c r="O19" s="21"/>
      <c r="P19" s="42"/>
      <c r="Q19" s="42"/>
      <c r="R19" s="23"/>
      <c r="S19" s="21"/>
      <c r="T19" s="65"/>
      <c r="U19" s="22"/>
      <c r="V19" s="42"/>
      <c r="W19" s="66"/>
    </row>
    <row r="20" ht="56" customHeight="1" spans="1:23">
      <c r="A20" s="27" t="s">
        <v>762</v>
      </c>
      <c r="B20" s="28"/>
      <c r="C20" s="28"/>
      <c r="D20" s="28"/>
      <c r="E20" s="29"/>
      <c r="F20" s="22">
        <v>51010705</v>
      </c>
      <c r="G20" s="21"/>
      <c r="H20" s="24"/>
      <c r="I20" s="24"/>
      <c r="J20" s="24"/>
      <c r="K20" s="24"/>
      <c r="L20" s="23"/>
      <c r="M20" s="23"/>
      <c r="N20" s="21"/>
      <c r="O20" s="21"/>
      <c r="P20" s="42"/>
      <c r="Q20" s="42"/>
      <c r="R20" s="23"/>
      <c r="S20" s="21"/>
      <c r="T20" s="65"/>
      <c r="U20" s="23"/>
      <c r="V20" s="42"/>
      <c r="W20" s="66"/>
    </row>
    <row r="21" ht="56" customHeight="1" spans="1:23">
      <c r="A21" s="27" t="s">
        <v>762</v>
      </c>
      <c r="B21" s="28"/>
      <c r="C21" s="28"/>
      <c r="D21" s="28"/>
      <c r="E21" s="29"/>
      <c r="F21" s="22">
        <v>51010707</v>
      </c>
      <c r="G21" s="21"/>
      <c r="H21" s="24"/>
      <c r="I21" s="24"/>
      <c r="J21" s="24"/>
      <c r="K21" s="24"/>
      <c r="L21" s="23"/>
      <c r="M21" s="23"/>
      <c r="N21" s="21"/>
      <c r="O21" s="21"/>
      <c r="P21" s="42"/>
      <c r="Q21" s="42">
        <f>SUM(Q8:Q20)</f>
        <v>1650</v>
      </c>
      <c r="R21" s="23"/>
      <c r="S21" s="21"/>
      <c r="T21" s="65"/>
      <c r="U21" s="23"/>
      <c r="V21" s="42"/>
      <c r="W21" s="66"/>
    </row>
    <row r="22" ht="34" customHeight="1" spans="1:22">
      <c r="A22" s="30" t="s">
        <v>37</v>
      </c>
      <c r="B22" s="31"/>
      <c r="C22" s="31"/>
      <c r="D22" s="31"/>
      <c r="E22" s="31"/>
      <c r="F22" s="31"/>
      <c r="G22" s="31"/>
      <c r="H22" s="32"/>
      <c r="I22" s="50"/>
      <c r="J22" s="50"/>
      <c r="K22" s="51"/>
      <c r="L22" s="51"/>
      <c r="M22" s="51"/>
      <c r="N22" s="21">
        <f>SUM(N11:N19)</f>
        <v>3</v>
      </c>
      <c r="O22" s="52"/>
      <c r="P22" s="52"/>
      <c r="Q22" s="21">
        <f>Q20+Q21</f>
        <v>1650</v>
      </c>
      <c r="R22" s="23"/>
      <c r="S22" s="21"/>
      <c r="T22" s="65"/>
      <c r="U22" s="23"/>
      <c r="V22" s="42"/>
    </row>
    <row r="23" s="1" customFormat="1" ht="52.35" spans="1:22">
      <c r="A23" s="33" t="s">
        <v>18</v>
      </c>
      <c r="B23" s="34" t="s">
        <v>38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9"/>
    </row>
    <row r="24" s="2" customFormat="1" customHeight="1" spans="1:22">
      <c r="A24" s="35" t="s">
        <v>39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</row>
  </sheetData>
  <autoFilter xmlns:etc="http://www.wps.cn/officeDocument/2017/etCustomData" ref="A6:W24" etc:filterBottomFollowUsedRange="0">
    <extLst/>
  </autoFilter>
  <mergeCells count="46">
    <mergeCell ref="Q2:R2"/>
    <mergeCell ref="S2:T2"/>
    <mergeCell ref="U2:V2"/>
    <mergeCell ref="Q3:R3"/>
    <mergeCell ref="S3:T3"/>
    <mergeCell ref="U3:V3"/>
    <mergeCell ref="A4:V4"/>
    <mergeCell ref="A5:G5"/>
    <mergeCell ref="H5:Q5"/>
    <mergeCell ref="R5:V5"/>
    <mergeCell ref="L6:M6"/>
    <mergeCell ref="N6:R6"/>
    <mergeCell ref="H8:K8"/>
    <mergeCell ref="H9:K9"/>
    <mergeCell ref="H10:K10"/>
    <mergeCell ref="H11:K11"/>
    <mergeCell ref="H12:K12"/>
    <mergeCell ref="H13:K13"/>
    <mergeCell ref="H14:K14"/>
    <mergeCell ref="H15:K15"/>
    <mergeCell ref="H16:K16"/>
    <mergeCell ref="H17:K17"/>
    <mergeCell ref="H18:K18"/>
    <mergeCell ref="H19:K19"/>
    <mergeCell ref="A20:E20"/>
    <mergeCell ref="H20:K20"/>
    <mergeCell ref="A21:E21"/>
    <mergeCell ref="H21:K21"/>
    <mergeCell ref="A22:G22"/>
    <mergeCell ref="H22:K22"/>
    <mergeCell ref="B23:V23"/>
    <mergeCell ref="A24:V24"/>
    <mergeCell ref="A6:A7"/>
    <mergeCell ref="B6:B7"/>
    <mergeCell ref="C6:C7"/>
    <mergeCell ref="D6:D7"/>
    <mergeCell ref="E6:E7"/>
    <mergeCell ref="F6:F7"/>
    <mergeCell ref="G6:G7"/>
    <mergeCell ref="S6:S7"/>
    <mergeCell ref="T6:T7"/>
    <mergeCell ref="U6:U7"/>
    <mergeCell ref="V6:V7"/>
    <mergeCell ref="A2:B3"/>
    <mergeCell ref="C2:P3"/>
    <mergeCell ref="H6:K7"/>
  </mergeCells>
  <pageMargins left="0.156944444444444" right="0.15748031496063" top="0.156944444444444" bottom="0.156944444444444" header="0.196527777777778" footer="0.156944444444444"/>
  <pageSetup paperSize="9" scale="51" orientation="landscape"/>
  <headerFooter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1"/>
  <sheetViews>
    <sheetView zoomScale="55" zoomScaleNormal="55" workbookViewId="0">
      <selection activeCell="M18" sqref="M18"/>
    </sheetView>
  </sheetViews>
  <sheetFormatPr defaultColWidth="9" defaultRowHeight="25.95" customHeight="1"/>
  <cols>
    <col min="1" max="1" width="7.33333333333333" style="3" customWidth="1"/>
    <col min="2" max="2" width="9.44444444444444" style="3" customWidth="1"/>
    <col min="3" max="3" width="10.2222222222222" style="3" customWidth="1"/>
    <col min="4" max="4" width="14.8148148148148" style="3" customWidth="1"/>
    <col min="5" max="5" width="21.1018518518519" style="3" customWidth="1"/>
    <col min="6" max="6" width="26.4722222222222" style="3" customWidth="1"/>
    <col min="7" max="7" width="41.8518518518519" style="3" customWidth="1"/>
    <col min="8" max="8" width="12.6666666666667" style="3" customWidth="1"/>
    <col min="9" max="9" width="8.51851851851852" style="3" customWidth="1"/>
    <col min="10" max="10" width="12.6666666666667" style="3" customWidth="1"/>
    <col min="11" max="11" width="9.07407407407407" style="3" customWidth="1"/>
    <col min="12" max="12" width="12.6666666666667" style="3" customWidth="1"/>
    <col min="13" max="13" width="12.037037037037" style="3" customWidth="1"/>
    <col min="14" max="16" width="12.6666666666667" style="3" customWidth="1"/>
    <col min="17" max="17" width="13.8888888888889" style="3" customWidth="1"/>
    <col min="18" max="18" width="12.6666666666667" style="3" customWidth="1"/>
    <col min="19" max="19" width="21.2407407407407" style="3" customWidth="1"/>
    <col min="20" max="20" width="13.1481481481481" style="3" customWidth="1"/>
    <col min="21" max="21" width="14.5555555555556" style="3" customWidth="1"/>
    <col min="22" max="22" width="18.2222222222222" style="3" customWidth="1"/>
    <col min="23" max="23" width="9" style="3"/>
    <col min="24" max="24" width="20.212962962963" style="3" customWidth="1"/>
    <col min="25" max="16384" width="9" style="3"/>
  </cols>
  <sheetData>
    <row r="1" ht="16.2" customHeight="1"/>
    <row r="2" s="3" customFormat="1" ht="49.95" customHeight="1" spans="1:22">
      <c r="A2" s="4" t="s">
        <v>76</v>
      </c>
      <c r="B2" s="5"/>
      <c r="C2" s="6" t="s">
        <v>847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6"/>
      <c r="Q2" s="53" t="s">
        <v>1</v>
      </c>
      <c r="R2" s="54"/>
      <c r="S2" s="54" t="s">
        <v>2</v>
      </c>
      <c r="T2" s="54"/>
      <c r="U2" s="54" t="s">
        <v>3</v>
      </c>
      <c r="V2" s="55"/>
    </row>
    <row r="3" s="3" customFormat="1" ht="52.2" customHeight="1" spans="1:22">
      <c r="A3" s="8"/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37"/>
      <c r="Q3" s="56" t="s">
        <v>102</v>
      </c>
      <c r="R3" s="57"/>
      <c r="S3" s="57"/>
      <c r="T3" s="57"/>
      <c r="U3" s="58"/>
      <c r="V3" s="59"/>
    </row>
    <row r="4" s="3" customFormat="1" ht="9.45" customHeight="1" spans="1:2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="3" customFormat="1" ht="42" customHeight="1" spans="1:22">
      <c r="A5" s="13" t="s">
        <v>103</v>
      </c>
      <c r="B5" s="14"/>
      <c r="C5" s="14"/>
      <c r="D5" s="14"/>
      <c r="E5" s="14"/>
      <c r="F5" s="14"/>
      <c r="G5" s="14"/>
      <c r="H5" s="15" t="s">
        <v>174</v>
      </c>
      <c r="I5" s="38"/>
      <c r="J5" s="38"/>
      <c r="K5" s="38"/>
      <c r="L5" s="38"/>
      <c r="M5" s="38"/>
      <c r="N5" s="38"/>
      <c r="O5" s="38"/>
      <c r="P5" s="38"/>
      <c r="Q5" s="60"/>
      <c r="R5" s="61" t="s">
        <v>840</v>
      </c>
      <c r="S5" s="62"/>
      <c r="T5" s="62"/>
      <c r="U5" s="62"/>
      <c r="V5" s="63"/>
    </row>
    <row r="6" s="3" customFormat="1" ht="22.95" customHeight="1" spans="1:22">
      <c r="A6" s="16" t="s">
        <v>7</v>
      </c>
      <c r="B6" s="17" t="s">
        <v>8</v>
      </c>
      <c r="C6" s="17" t="s">
        <v>9</v>
      </c>
      <c r="D6" s="18" t="s">
        <v>703</v>
      </c>
      <c r="E6" s="18" t="s">
        <v>704</v>
      </c>
      <c r="F6" s="18" t="s">
        <v>705</v>
      </c>
      <c r="G6" s="17" t="s">
        <v>10</v>
      </c>
      <c r="H6" s="17" t="s">
        <v>11</v>
      </c>
      <c r="I6" s="17"/>
      <c r="J6" s="17"/>
      <c r="K6" s="17"/>
      <c r="L6" s="39" t="s">
        <v>13</v>
      </c>
      <c r="M6" s="40"/>
      <c r="N6" s="17" t="s">
        <v>14</v>
      </c>
      <c r="O6" s="17"/>
      <c r="P6" s="17"/>
      <c r="Q6" s="17"/>
      <c r="R6" s="17"/>
      <c r="S6" s="17" t="s">
        <v>15</v>
      </c>
      <c r="T6" s="17" t="s">
        <v>16</v>
      </c>
      <c r="U6" s="18" t="s">
        <v>706</v>
      </c>
      <c r="V6" s="64" t="s">
        <v>18</v>
      </c>
    </row>
    <row r="7" s="3" customFormat="1" ht="34.95" customHeight="1" spans="1:22">
      <c r="A7" s="16"/>
      <c r="B7" s="17"/>
      <c r="C7" s="17"/>
      <c r="D7" s="19"/>
      <c r="E7" s="19"/>
      <c r="F7" s="19"/>
      <c r="G7" s="17"/>
      <c r="H7" s="17"/>
      <c r="I7" s="17"/>
      <c r="J7" s="17"/>
      <c r="K7" s="17"/>
      <c r="L7" s="17" t="s">
        <v>707</v>
      </c>
      <c r="M7" s="17" t="s">
        <v>22</v>
      </c>
      <c r="N7" s="17" t="s">
        <v>176</v>
      </c>
      <c r="O7" s="17" t="s">
        <v>177</v>
      </c>
      <c r="P7" s="17" t="s">
        <v>178</v>
      </c>
      <c r="Q7" s="17" t="s">
        <v>24</v>
      </c>
      <c r="R7" s="17" t="s">
        <v>22</v>
      </c>
      <c r="S7" s="17"/>
      <c r="T7" s="17"/>
      <c r="U7" s="19"/>
      <c r="V7" s="64"/>
    </row>
    <row r="8" customFormat="1" ht="51" customHeight="1" spans="1:22">
      <c r="A8" s="20">
        <v>1</v>
      </c>
      <c r="B8" s="21"/>
      <c r="C8" s="21"/>
      <c r="D8" s="22" t="s">
        <v>708</v>
      </c>
      <c r="E8" s="22" t="s">
        <v>709</v>
      </c>
      <c r="F8" s="22">
        <v>51010707</v>
      </c>
      <c r="G8" s="21" t="s">
        <v>858</v>
      </c>
      <c r="H8" s="21"/>
      <c r="I8" s="21"/>
      <c r="J8" s="21"/>
      <c r="K8" s="21"/>
      <c r="L8" s="21">
        <v>1</v>
      </c>
      <c r="M8" s="41"/>
      <c r="N8" s="21">
        <v>1</v>
      </c>
      <c r="O8" s="21" t="s">
        <v>563</v>
      </c>
      <c r="P8" s="42">
        <v>300</v>
      </c>
      <c r="Q8" s="42">
        <f t="shared" ref="Q8:Q26" si="0">P8*N8</f>
        <v>300</v>
      </c>
      <c r="R8" s="23"/>
      <c r="S8" s="21" t="s">
        <v>852</v>
      </c>
      <c r="T8" s="65"/>
      <c r="U8" s="21" t="s">
        <v>711</v>
      </c>
      <c r="V8" s="42"/>
    </row>
    <row r="9" s="3" customFormat="1" ht="43" customHeight="1" spans="1:22">
      <c r="A9" s="20">
        <v>2</v>
      </c>
      <c r="B9" s="21"/>
      <c r="C9" s="21"/>
      <c r="D9" s="22" t="s">
        <v>708</v>
      </c>
      <c r="E9" s="22" t="s">
        <v>709</v>
      </c>
      <c r="F9" s="22">
        <v>51010707</v>
      </c>
      <c r="G9" s="21" t="s">
        <v>357</v>
      </c>
      <c r="H9" s="21"/>
      <c r="I9" s="21"/>
      <c r="J9" s="21"/>
      <c r="K9" s="21"/>
      <c r="L9" s="21"/>
      <c r="M9" s="41"/>
      <c r="N9" s="21">
        <v>2</v>
      </c>
      <c r="O9" s="21" t="s">
        <v>563</v>
      </c>
      <c r="P9" s="42">
        <v>20</v>
      </c>
      <c r="Q9" s="42">
        <f t="shared" si="0"/>
        <v>40</v>
      </c>
      <c r="R9" s="23"/>
      <c r="S9" s="21" t="s">
        <v>852</v>
      </c>
      <c r="T9" s="65"/>
      <c r="U9" s="21" t="s">
        <v>711</v>
      </c>
      <c r="V9" s="42"/>
    </row>
    <row r="10" customFormat="1" ht="41" customHeight="1" spans="1:22">
      <c r="A10" s="20">
        <v>3</v>
      </c>
      <c r="B10" s="21"/>
      <c r="C10" s="21"/>
      <c r="D10" s="22" t="s">
        <v>708</v>
      </c>
      <c r="E10" s="22" t="s">
        <v>709</v>
      </c>
      <c r="F10" s="22">
        <v>51010707</v>
      </c>
      <c r="G10" s="21" t="s">
        <v>787</v>
      </c>
      <c r="H10" s="21"/>
      <c r="I10" s="21"/>
      <c r="J10" s="21"/>
      <c r="K10" s="21"/>
      <c r="L10" s="21"/>
      <c r="M10" s="41"/>
      <c r="N10" s="21">
        <v>1</v>
      </c>
      <c r="O10" s="21" t="s">
        <v>563</v>
      </c>
      <c r="P10" s="42">
        <v>20</v>
      </c>
      <c r="Q10" s="42">
        <f t="shared" si="0"/>
        <v>20</v>
      </c>
      <c r="R10" s="42"/>
      <c r="S10" s="21" t="s">
        <v>852</v>
      </c>
      <c r="T10" s="65"/>
      <c r="U10" s="21" t="s">
        <v>711</v>
      </c>
      <c r="V10" s="21"/>
    </row>
    <row r="11" customFormat="1" ht="41" customHeight="1" spans="1:22">
      <c r="A11" s="20">
        <v>4</v>
      </c>
      <c r="B11" s="21"/>
      <c r="C11" s="21"/>
      <c r="D11" s="22" t="s">
        <v>708</v>
      </c>
      <c r="E11" s="22" t="s">
        <v>709</v>
      </c>
      <c r="F11" s="22">
        <v>51010707</v>
      </c>
      <c r="G11" s="21" t="s">
        <v>623</v>
      </c>
      <c r="H11" s="26" t="s">
        <v>789</v>
      </c>
      <c r="I11" s="48"/>
      <c r="J11" s="48"/>
      <c r="K11" s="48"/>
      <c r="L11" s="21"/>
      <c r="M11" s="41"/>
      <c r="N11" s="21">
        <v>15</v>
      </c>
      <c r="O11" s="21" t="s">
        <v>563</v>
      </c>
      <c r="P11" s="42">
        <v>10</v>
      </c>
      <c r="Q11" s="42">
        <f t="shared" si="0"/>
        <v>150</v>
      </c>
      <c r="R11" s="42">
        <v>30</v>
      </c>
      <c r="S11" s="21" t="s">
        <v>775</v>
      </c>
      <c r="T11" s="65"/>
      <c r="U11" s="22" t="s">
        <v>723</v>
      </c>
      <c r="V11" s="21"/>
    </row>
    <row r="12" s="3" customFormat="1" ht="56" customHeight="1" spans="1:23">
      <c r="A12" s="20">
        <v>5</v>
      </c>
      <c r="B12" s="21"/>
      <c r="C12" s="21"/>
      <c r="D12" s="22" t="s">
        <v>708</v>
      </c>
      <c r="E12" s="22" t="s">
        <v>709</v>
      </c>
      <c r="F12" s="22">
        <v>51010707</v>
      </c>
      <c r="G12" s="21" t="s">
        <v>441</v>
      </c>
      <c r="H12" s="26" t="s">
        <v>789</v>
      </c>
      <c r="I12" s="48"/>
      <c r="J12" s="48"/>
      <c r="K12" s="48"/>
      <c r="L12" s="21"/>
      <c r="M12" s="41"/>
      <c r="N12" s="21">
        <v>10</v>
      </c>
      <c r="O12" s="21" t="s">
        <v>563</v>
      </c>
      <c r="P12" s="42">
        <v>10</v>
      </c>
      <c r="Q12" s="42">
        <f t="shared" si="0"/>
        <v>100</v>
      </c>
      <c r="R12" s="42">
        <v>30</v>
      </c>
      <c r="S12" s="21" t="s">
        <v>775</v>
      </c>
      <c r="T12" s="65"/>
      <c r="U12" s="22" t="s">
        <v>723</v>
      </c>
      <c r="V12" s="21"/>
      <c r="W12" s="66"/>
    </row>
    <row r="13" s="3" customFormat="1" ht="56" customHeight="1" spans="1:23">
      <c r="A13" s="20">
        <v>6</v>
      </c>
      <c r="B13" s="21"/>
      <c r="C13" s="21"/>
      <c r="D13" s="22" t="s">
        <v>708</v>
      </c>
      <c r="E13" s="22" t="s">
        <v>709</v>
      </c>
      <c r="F13" s="22">
        <v>51010707</v>
      </c>
      <c r="G13" s="21" t="s">
        <v>399</v>
      </c>
      <c r="H13" s="21" t="s">
        <v>859</v>
      </c>
      <c r="I13" s="21"/>
      <c r="J13" s="21"/>
      <c r="K13" s="21"/>
      <c r="L13" s="21"/>
      <c r="M13" s="41"/>
      <c r="N13" s="21">
        <v>2</v>
      </c>
      <c r="O13" s="21" t="s">
        <v>299</v>
      </c>
      <c r="P13" s="42">
        <v>200</v>
      </c>
      <c r="Q13" s="42">
        <f t="shared" si="0"/>
        <v>400</v>
      </c>
      <c r="R13" s="42"/>
      <c r="S13" s="21" t="s">
        <v>860</v>
      </c>
      <c r="T13" s="65"/>
      <c r="U13" s="21" t="s">
        <v>861</v>
      </c>
      <c r="V13" s="42"/>
      <c r="W13" s="66"/>
    </row>
    <row r="14" s="3" customFormat="1" ht="43" customHeight="1" spans="1:22">
      <c r="A14" s="20">
        <v>7</v>
      </c>
      <c r="B14" s="21"/>
      <c r="C14" s="21"/>
      <c r="D14" s="22" t="s">
        <v>708</v>
      </c>
      <c r="E14" s="22" t="s">
        <v>709</v>
      </c>
      <c r="F14" s="22">
        <v>51010707</v>
      </c>
      <c r="G14" s="21" t="s">
        <v>240</v>
      </c>
      <c r="H14" s="21"/>
      <c r="I14" s="21"/>
      <c r="J14" s="21"/>
      <c r="K14" s="21"/>
      <c r="L14" s="21"/>
      <c r="M14" s="41"/>
      <c r="N14" s="21">
        <v>50</v>
      </c>
      <c r="O14" s="21" t="s">
        <v>71</v>
      </c>
      <c r="P14" s="42">
        <v>5</v>
      </c>
      <c r="Q14" s="42">
        <f t="shared" si="0"/>
        <v>250</v>
      </c>
      <c r="R14" s="42"/>
      <c r="S14" s="21" t="s">
        <v>862</v>
      </c>
      <c r="T14" s="65"/>
      <c r="U14" s="22" t="s">
        <v>735</v>
      </c>
      <c r="V14" s="42"/>
    </row>
    <row r="15" s="3" customFormat="1" ht="43" customHeight="1" spans="1:22">
      <c r="A15" s="20">
        <v>8</v>
      </c>
      <c r="B15" s="21"/>
      <c r="C15" s="21"/>
      <c r="D15" s="22" t="s">
        <v>708</v>
      </c>
      <c r="E15" s="22" t="s">
        <v>709</v>
      </c>
      <c r="F15" s="22">
        <v>51010705</v>
      </c>
      <c r="G15" s="21" t="s">
        <v>94</v>
      </c>
      <c r="H15" s="21"/>
      <c r="I15" s="21"/>
      <c r="J15" s="21"/>
      <c r="K15" s="21"/>
      <c r="L15" s="21"/>
      <c r="M15" s="41"/>
      <c r="N15" s="21">
        <v>2</v>
      </c>
      <c r="O15" s="21" t="s">
        <v>226</v>
      </c>
      <c r="P15" s="42">
        <v>120</v>
      </c>
      <c r="Q15" s="42">
        <f t="shared" si="0"/>
        <v>240</v>
      </c>
      <c r="R15" s="23"/>
      <c r="S15" s="21" t="s">
        <v>863</v>
      </c>
      <c r="T15" s="65"/>
      <c r="U15" s="22" t="s">
        <v>735</v>
      </c>
      <c r="V15" s="42"/>
    </row>
    <row r="16" s="3" customFormat="1" ht="62" customHeight="1" spans="1:23">
      <c r="A16" s="20">
        <v>9</v>
      </c>
      <c r="B16" s="21"/>
      <c r="C16" s="21"/>
      <c r="D16" s="22" t="s">
        <v>708</v>
      </c>
      <c r="E16" s="22" t="s">
        <v>709</v>
      </c>
      <c r="F16" s="22">
        <v>51010705</v>
      </c>
      <c r="G16" s="21" t="s">
        <v>235</v>
      </c>
      <c r="H16" s="26"/>
      <c r="I16" s="48"/>
      <c r="J16" s="48"/>
      <c r="K16" s="48"/>
      <c r="L16" s="21"/>
      <c r="M16" s="41"/>
      <c r="N16" s="42">
        <v>140</v>
      </c>
      <c r="O16" s="21" t="s">
        <v>236</v>
      </c>
      <c r="P16" s="42">
        <v>12</v>
      </c>
      <c r="Q16" s="42">
        <f t="shared" si="0"/>
        <v>1680</v>
      </c>
      <c r="R16" s="23"/>
      <c r="S16" s="21" t="s">
        <v>864</v>
      </c>
      <c r="T16" s="65"/>
      <c r="U16" s="21" t="s">
        <v>711</v>
      </c>
      <c r="V16" s="42"/>
      <c r="W16" s="66"/>
    </row>
    <row r="17" s="3" customFormat="1" ht="56" customHeight="1" spans="1:23">
      <c r="A17" s="20">
        <v>10</v>
      </c>
      <c r="B17" s="21"/>
      <c r="C17" s="21"/>
      <c r="D17" s="22" t="s">
        <v>708</v>
      </c>
      <c r="E17" s="22" t="s">
        <v>709</v>
      </c>
      <c r="F17" s="22">
        <v>51010707</v>
      </c>
      <c r="G17" s="21" t="s">
        <v>269</v>
      </c>
      <c r="H17" s="26" t="s">
        <v>865</v>
      </c>
      <c r="I17" s="48"/>
      <c r="J17" s="48"/>
      <c r="K17" s="48"/>
      <c r="L17" s="21"/>
      <c r="M17" s="41"/>
      <c r="N17" s="21">
        <v>2</v>
      </c>
      <c r="O17" s="21" t="s">
        <v>563</v>
      </c>
      <c r="P17" s="42">
        <v>300</v>
      </c>
      <c r="Q17" s="42">
        <f t="shared" si="0"/>
        <v>600</v>
      </c>
      <c r="R17" s="23"/>
      <c r="S17" s="21" t="s">
        <v>866</v>
      </c>
      <c r="T17" s="65"/>
      <c r="U17" s="22" t="s">
        <v>735</v>
      </c>
      <c r="V17" s="42"/>
      <c r="W17" s="66"/>
    </row>
    <row r="18" s="3" customFormat="1" ht="56" customHeight="1" spans="1:23">
      <c r="A18" s="20">
        <v>11</v>
      </c>
      <c r="B18" s="21"/>
      <c r="C18" s="21"/>
      <c r="D18" s="22" t="s">
        <v>708</v>
      </c>
      <c r="E18" s="22" t="s">
        <v>709</v>
      </c>
      <c r="F18" s="22">
        <v>51010707</v>
      </c>
      <c r="G18" s="21" t="s">
        <v>867</v>
      </c>
      <c r="H18" s="26"/>
      <c r="I18" s="48"/>
      <c r="J18" s="48"/>
      <c r="K18" s="48"/>
      <c r="L18" s="21"/>
      <c r="M18" s="41"/>
      <c r="N18" s="21">
        <v>10</v>
      </c>
      <c r="O18" s="21" t="s">
        <v>50</v>
      </c>
      <c r="P18" s="42">
        <v>10</v>
      </c>
      <c r="Q18" s="42">
        <f t="shared" si="0"/>
        <v>100</v>
      </c>
      <c r="R18" s="23"/>
      <c r="S18" s="21" t="s">
        <v>212</v>
      </c>
      <c r="T18" s="65"/>
      <c r="U18" s="22" t="s">
        <v>735</v>
      </c>
      <c r="V18" s="42"/>
      <c r="W18" s="66"/>
    </row>
    <row r="19" s="3" customFormat="1" ht="56" customHeight="1" spans="1:23">
      <c r="A19" s="20">
        <v>12</v>
      </c>
      <c r="B19" s="21"/>
      <c r="C19" s="21"/>
      <c r="D19" s="22" t="s">
        <v>708</v>
      </c>
      <c r="E19" s="22" t="s">
        <v>709</v>
      </c>
      <c r="F19" s="22">
        <v>51010705</v>
      </c>
      <c r="G19" s="21" t="s">
        <v>213</v>
      </c>
      <c r="H19" s="26"/>
      <c r="I19" s="48"/>
      <c r="J19" s="48"/>
      <c r="K19" s="48"/>
      <c r="L19" s="21"/>
      <c r="M19" s="41"/>
      <c r="N19" s="21">
        <v>2</v>
      </c>
      <c r="O19" s="21" t="s">
        <v>67</v>
      </c>
      <c r="P19" s="42">
        <v>75</v>
      </c>
      <c r="Q19" s="42">
        <f t="shared" si="0"/>
        <v>150</v>
      </c>
      <c r="R19" s="23"/>
      <c r="S19" s="21" t="s">
        <v>868</v>
      </c>
      <c r="T19" s="65"/>
      <c r="U19" s="22" t="s">
        <v>735</v>
      </c>
      <c r="V19" s="42"/>
      <c r="W19" s="66"/>
    </row>
    <row r="20" s="3" customFormat="1" ht="56" customHeight="1" spans="1:23">
      <c r="A20" s="20">
        <v>13</v>
      </c>
      <c r="B20" s="21"/>
      <c r="C20" s="21"/>
      <c r="D20" s="22" t="s">
        <v>708</v>
      </c>
      <c r="E20" s="22" t="s">
        <v>709</v>
      </c>
      <c r="F20" s="22">
        <v>51010707</v>
      </c>
      <c r="G20" s="21" t="s">
        <v>869</v>
      </c>
      <c r="H20" s="24" t="s">
        <v>870</v>
      </c>
      <c r="I20" s="24"/>
      <c r="J20" s="24"/>
      <c r="K20" s="24"/>
      <c r="L20" s="21"/>
      <c r="M20" s="41"/>
      <c r="N20" s="21">
        <v>10</v>
      </c>
      <c r="O20" s="21" t="s">
        <v>50</v>
      </c>
      <c r="P20" s="42">
        <v>50</v>
      </c>
      <c r="Q20" s="42">
        <f t="shared" si="0"/>
        <v>500</v>
      </c>
      <c r="R20" s="23"/>
      <c r="S20" s="21" t="s">
        <v>871</v>
      </c>
      <c r="T20" s="65"/>
      <c r="U20" s="22" t="s">
        <v>735</v>
      </c>
      <c r="V20" s="42"/>
      <c r="W20" s="66"/>
    </row>
    <row r="21" s="3" customFormat="1" ht="56" customHeight="1" spans="1:23">
      <c r="A21" s="20">
        <v>14</v>
      </c>
      <c r="B21" s="21"/>
      <c r="C21" s="21"/>
      <c r="D21" s="22" t="s">
        <v>708</v>
      </c>
      <c r="E21" s="22" t="s">
        <v>709</v>
      </c>
      <c r="F21" s="22">
        <v>51010707</v>
      </c>
      <c r="G21" s="21" t="s">
        <v>872</v>
      </c>
      <c r="H21" s="26" t="s">
        <v>870</v>
      </c>
      <c r="I21" s="48"/>
      <c r="J21" s="48"/>
      <c r="K21" s="49"/>
      <c r="L21" s="23"/>
      <c r="M21" s="23"/>
      <c r="N21" s="21">
        <v>10</v>
      </c>
      <c r="O21" s="21" t="s">
        <v>50</v>
      </c>
      <c r="P21" s="42">
        <v>50</v>
      </c>
      <c r="Q21" s="42">
        <f t="shared" si="0"/>
        <v>500</v>
      </c>
      <c r="R21" s="23"/>
      <c r="S21" s="21" t="s">
        <v>871</v>
      </c>
      <c r="T21" s="65"/>
      <c r="U21" s="22" t="s">
        <v>735</v>
      </c>
      <c r="V21" s="42"/>
      <c r="W21" s="66"/>
    </row>
    <row r="22" s="3" customFormat="1" ht="56" customHeight="1" spans="1:23">
      <c r="A22" s="20">
        <v>15</v>
      </c>
      <c r="B22" s="21"/>
      <c r="C22" s="21"/>
      <c r="D22" s="22" t="s">
        <v>708</v>
      </c>
      <c r="E22" s="22" t="s">
        <v>709</v>
      </c>
      <c r="F22" s="22">
        <v>51010707</v>
      </c>
      <c r="G22" s="21" t="s">
        <v>873</v>
      </c>
      <c r="H22" s="26"/>
      <c r="I22" s="48"/>
      <c r="J22" s="48"/>
      <c r="K22" s="49"/>
      <c r="L22" s="23"/>
      <c r="M22" s="23"/>
      <c r="N22" s="21">
        <v>50</v>
      </c>
      <c r="O22" s="21" t="s">
        <v>50</v>
      </c>
      <c r="P22" s="42">
        <v>5</v>
      </c>
      <c r="Q22" s="42">
        <f t="shared" si="0"/>
        <v>250</v>
      </c>
      <c r="R22" s="23"/>
      <c r="S22" s="21" t="s">
        <v>874</v>
      </c>
      <c r="T22" s="65"/>
      <c r="U22" s="22" t="s">
        <v>735</v>
      </c>
      <c r="V22" s="42"/>
      <c r="W22" s="66"/>
    </row>
    <row r="23" s="3" customFormat="1" ht="56" customHeight="1" spans="1:23">
      <c r="A23" s="20">
        <v>16</v>
      </c>
      <c r="B23" s="21"/>
      <c r="C23" s="21"/>
      <c r="D23" s="22" t="s">
        <v>708</v>
      </c>
      <c r="E23" s="22" t="s">
        <v>709</v>
      </c>
      <c r="F23" s="22">
        <v>51010707</v>
      </c>
      <c r="G23" s="21" t="s">
        <v>875</v>
      </c>
      <c r="H23" s="26"/>
      <c r="I23" s="48"/>
      <c r="J23" s="48"/>
      <c r="K23" s="49"/>
      <c r="L23" s="23"/>
      <c r="M23" s="23"/>
      <c r="N23" s="21">
        <v>50</v>
      </c>
      <c r="O23" s="21" t="s">
        <v>50</v>
      </c>
      <c r="P23" s="42">
        <v>5</v>
      </c>
      <c r="Q23" s="42">
        <f t="shared" si="0"/>
        <v>250</v>
      </c>
      <c r="R23" s="23"/>
      <c r="S23" s="21" t="s">
        <v>874</v>
      </c>
      <c r="T23" s="65"/>
      <c r="U23" s="22" t="s">
        <v>735</v>
      </c>
      <c r="V23" s="42"/>
      <c r="W23" s="66"/>
    </row>
    <row r="24" s="3" customFormat="1" ht="56" customHeight="1" spans="1:23">
      <c r="A24" s="20">
        <v>17</v>
      </c>
      <c r="B24" s="21"/>
      <c r="C24" s="21"/>
      <c r="D24" s="22" t="s">
        <v>708</v>
      </c>
      <c r="E24" s="22" t="s">
        <v>709</v>
      </c>
      <c r="F24" s="22">
        <v>51010707</v>
      </c>
      <c r="G24" s="21" t="s">
        <v>876</v>
      </c>
      <c r="H24" s="26" t="s">
        <v>877</v>
      </c>
      <c r="I24" s="48"/>
      <c r="J24" s="48"/>
      <c r="K24" s="49"/>
      <c r="L24" s="23"/>
      <c r="M24" s="23"/>
      <c r="N24" s="21">
        <v>2</v>
      </c>
      <c r="O24" s="21" t="s">
        <v>563</v>
      </c>
      <c r="P24" s="42">
        <v>50</v>
      </c>
      <c r="Q24" s="42">
        <f t="shared" si="0"/>
        <v>100</v>
      </c>
      <c r="R24" s="23"/>
      <c r="S24" s="21" t="s">
        <v>878</v>
      </c>
      <c r="T24" s="65"/>
      <c r="U24" s="22" t="s">
        <v>735</v>
      </c>
      <c r="V24" s="42"/>
      <c r="W24" s="66"/>
    </row>
    <row r="25" s="3" customFormat="1" ht="56" customHeight="1" spans="1:23">
      <c r="A25" s="20">
        <v>18</v>
      </c>
      <c r="B25" s="21"/>
      <c r="C25" s="21"/>
      <c r="D25" s="22" t="s">
        <v>708</v>
      </c>
      <c r="E25" s="22" t="s">
        <v>709</v>
      </c>
      <c r="F25" s="22">
        <v>51010705</v>
      </c>
      <c r="G25" s="21" t="s">
        <v>879</v>
      </c>
      <c r="H25" s="26" t="s">
        <v>880</v>
      </c>
      <c r="I25" s="48"/>
      <c r="J25" s="48"/>
      <c r="K25" s="49"/>
      <c r="L25" s="23"/>
      <c r="M25" s="23"/>
      <c r="N25" s="21">
        <v>50</v>
      </c>
      <c r="O25" s="21" t="s">
        <v>299</v>
      </c>
      <c r="P25" s="42">
        <v>10</v>
      </c>
      <c r="Q25" s="42">
        <f t="shared" si="0"/>
        <v>500</v>
      </c>
      <c r="R25" s="23"/>
      <c r="S25" s="21" t="s">
        <v>881</v>
      </c>
      <c r="T25" s="65"/>
      <c r="U25" s="22" t="s">
        <v>735</v>
      </c>
      <c r="V25" s="42"/>
      <c r="W25" s="66"/>
    </row>
    <row r="26" s="3" customFormat="1" ht="45" customHeight="1" spans="1:23">
      <c r="A26" s="20">
        <v>19</v>
      </c>
      <c r="B26" s="21"/>
      <c r="C26" s="21"/>
      <c r="D26" s="22" t="s">
        <v>708</v>
      </c>
      <c r="E26" s="22" t="s">
        <v>709</v>
      </c>
      <c r="F26" s="22">
        <v>51010705</v>
      </c>
      <c r="G26" s="21" t="s">
        <v>70</v>
      </c>
      <c r="H26" s="26"/>
      <c r="I26" s="48"/>
      <c r="J26" s="48"/>
      <c r="K26" s="49"/>
      <c r="L26" s="23"/>
      <c r="M26" s="23"/>
      <c r="N26" s="21">
        <v>50</v>
      </c>
      <c r="O26" s="21" t="s">
        <v>71</v>
      </c>
      <c r="P26" s="42">
        <v>36</v>
      </c>
      <c r="Q26" s="42">
        <f t="shared" si="0"/>
        <v>1800</v>
      </c>
      <c r="R26" s="23"/>
      <c r="S26" s="21" t="s">
        <v>882</v>
      </c>
      <c r="T26" s="65"/>
      <c r="U26" s="22" t="s">
        <v>735</v>
      </c>
      <c r="V26" s="42"/>
      <c r="W26" s="66"/>
    </row>
    <row r="27" s="3" customFormat="1" ht="31" customHeight="1" spans="1:23">
      <c r="A27" s="27" t="s">
        <v>762</v>
      </c>
      <c r="B27" s="28"/>
      <c r="C27" s="28"/>
      <c r="D27" s="28"/>
      <c r="E27" s="29"/>
      <c r="F27" s="22">
        <v>51010705</v>
      </c>
      <c r="G27" s="21"/>
      <c r="H27" s="24"/>
      <c r="I27" s="24"/>
      <c r="J27" s="24"/>
      <c r="K27" s="24"/>
      <c r="L27" s="23"/>
      <c r="M27" s="23"/>
      <c r="N27" s="21"/>
      <c r="O27" s="21"/>
      <c r="P27" s="42"/>
      <c r="Q27" s="42">
        <f>SUM(Q15+Q16+Q19+Q25+Q26)</f>
        <v>4370</v>
      </c>
      <c r="R27" s="23"/>
      <c r="S27" s="21"/>
      <c r="T27" s="65"/>
      <c r="U27" s="23"/>
      <c r="V27" s="42"/>
      <c r="W27" s="66"/>
    </row>
    <row r="28" s="3" customFormat="1" ht="31" customHeight="1" spans="1:23">
      <c r="A28" s="27" t="s">
        <v>762</v>
      </c>
      <c r="B28" s="28"/>
      <c r="C28" s="28"/>
      <c r="D28" s="28"/>
      <c r="E28" s="29"/>
      <c r="F28" s="22">
        <v>51010707</v>
      </c>
      <c r="G28" s="21"/>
      <c r="H28" s="24"/>
      <c r="I28" s="24"/>
      <c r="J28" s="24"/>
      <c r="K28" s="24"/>
      <c r="L28" s="23"/>
      <c r="M28" s="23"/>
      <c r="N28" s="21"/>
      <c r="O28" s="21"/>
      <c r="P28" s="42"/>
      <c r="Q28" s="42">
        <f>SUM(Q8+Q9+Q10+Q11+Q12+Q13+Q14+Q17+Q18+Q20+Q21+Q22+Q23+Q24)</f>
        <v>3560</v>
      </c>
      <c r="R28" s="23"/>
      <c r="S28" s="21"/>
      <c r="T28" s="65"/>
      <c r="U28" s="23"/>
      <c r="V28" s="42"/>
      <c r="W28" s="66"/>
    </row>
    <row r="29" s="3" customFormat="1" ht="34" customHeight="1" spans="1:22">
      <c r="A29" s="30" t="s">
        <v>37</v>
      </c>
      <c r="B29" s="31"/>
      <c r="C29" s="31"/>
      <c r="D29" s="31"/>
      <c r="E29" s="31"/>
      <c r="F29" s="31"/>
      <c r="G29" s="31"/>
      <c r="H29" s="32"/>
      <c r="I29" s="50"/>
      <c r="J29" s="50"/>
      <c r="K29" s="51"/>
      <c r="L29" s="51"/>
      <c r="M29" s="51"/>
      <c r="N29" s="21">
        <f>SUM(N8:N23)</f>
        <v>357</v>
      </c>
      <c r="O29" s="52"/>
      <c r="P29" s="52"/>
      <c r="Q29" s="21">
        <f>Q27+Q28</f>
        <v>7930</v>
      </c>
      <c r="R29" s="23"/>
      <c r="S29" s="21"/>
      <c r="T29" s="65"/>
      <c r="U29" s="23"/>
      <c r="V29" s="42"/>
    </row>
    <row r="30" s="1" customFormat="1" ht="52.35" spans="1:22">
      <c r="A30" s="33" t="s">
        <v>18</v>
      </c>
      <c r="B30" s="34" t="s">
        <v>38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69"/>
    </row>
    <row r="31" s="2" customFormat="1" customHeight="1" spans="1:22">
      <c r="A31" s="35" t="s">
        <v>39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</row>
  </sheetData>
  <mergeCells count="53">
    <mergeCell ref="Q2:R2"/>
    <mergeCell ref="S2:T2"/>
    <mergeCell ref="U2:V2"/>
    <mergeCell ref="Q3:R3"/>
    <mergeCell ref="S3:T3"/>
    <mergeCell ref="U3:V3"/>
    <mergeCell ref="A4:V4"/>
    <mergeCell ref="A5:G5"/>
    <mergeCell ref="H5:Q5"/>
    <mergeCell ref="R5:V5"/>
    <mergeCell ref="L6:M6"/>
    <mergeCell ref="N6:R6"/>
    <mergeCell ref="H8:K8"/>
    <mergeCell ref="H9:K9"/>
    <mergeCell ref="H10:K10"/>
    <mergeCell ref="H11:K11"/>
    <mergeCell ref="H12:K12"/>
    <mergeCell ref="H13:K13"/>
    <mergeCell ref="H14:K14"/>
    <mergeCell ref="H15:K15"/>
    <mergeCell ref="H16:K16"/>
    <mergeCell ref="H17:K17"/>
    <mergeCell ref="H18:K18"/>
    <mergeCell ref="H19:K19"/>
    <mergeCell ref="H20:K20"/>
    <mergeCell ref="H21:K21"/>
    <mergeCell ref="H22:K22"/>
    <mergeCell ref="H23:K23"/>
    <mergeCell ref="H24:K24"/>
    <mergeCell ref="H25:K25"/>
    <mergeCell ref="H26:K26"/>
    <mergeCell ref="A27:E27"/>
    <mergeCell ref="H27:K27"/>
    <mergeCell ref="A28:E28"/>
    <mergeCell ref="H28:K28"/>
    <mergeCell ref="A29:G29"/>
    <mergeCell ref="H29:K29"/>
    <mergeCell ref="B30:V30"/>
    <mergeCell ref="A31:V31"/>
    <mergeCell ref="A6:A7"/>
    <mergeCell ref="B6:B7"/>
    <mergeCell ref="C6:C7"/>
    <mergeCell ref="D6:D7"/>
    <mergeCell ref="E6:E7"/>
    <mergeCell ref="F6:F7"/>
    <mergeCell ref="G6:G7"/>
    <mergeCell ref="S6:S7"/>
    <mergeCell ref="T6:T7"/>
    <mergeCell ref="U6:U7"/>
    <mergeCell ref="V6:V7"/>
    <mergeCell ref="A2:B3"/>
    <mergeCell ref="C2:P3"/>
    <mergeCell ref="H6:K7"/>
  </mergeCells>
  <pageMargins left="0.75" right="0.75" top="1" bottom="1" header="0.5" footer="0.5"/>
  <headerFooter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4"/>
  <sheetViews>
    <sheetView zoomScale="60" zoomScaleNormal="60" zoomScaleSheetLayoutView="70" workbookViewId="0">
      <pane ySplit="7" topLeftCell="A8" activePane="bottomLeft" state="frozen"/>
      <selection/>
      <selection pane="bottomLeft" activeCell="M14" sqref="M14"/>
    </sheetView>
  </sheetViews>
  <sheetFormatPr defaultColWidth="9" defaultRowHeight="25.95" customHeight="1"/>
  <cols>
    <col min="1" max="1" width="7.33333333333333" style="3" customWidth="1"/>
    <col min="2" max="2" width="9.44444444444444" style="3" customWidth="1"/>
    <col min="3" max="3" width="10.2222222222222" style="3" customWidth="1"/>
    <col min="4" max="4" width="14.8148148148148" style="3" customWidth="1"/>
    <col min="5" max="5" width="13.7777777777778" style="3" customWidth="1"/>
    <col min="6" max="6" width="13.7037037037037" style="3" customWidth="1"/>
    <col min="7" max="7" width="23.3333333333333" style="3" customWidth="1"/>
    <col min="8" max="8" width="12.6666666666667" style="3" customWidth="1"/>
    <col min="9" max="9" width="8.51851851851852" style="3" customWidth="1"/>
    <col min="10" max="10" width="12.6666666666667" style="3" customWidth="1"/>
    <col min="11" max="11" width="9.07407407407407" style="3" customWidth="1"/>
    <col min="12" max="12" width="12.6666666666667" style="3" customWidth="1"/>
    <col min="13" max="13" width="12.037037037037" style="3" customWidth="1"/>
    <col min="14" max="16" width="12.6666666666667" style="3" customWidth="1"/>
    <col min="17" max="17" width="13.8888888888889" style="3" customWidth="1"/>
    <col min="18" max="18" width="12.6666666666667" style="3" customWidth="1"/>
    <col min="19" max="19" width="17.8888888888889" style="3" customWidth="1"/>
    <col min="20" max="20" width="13.1481481481481" style="3" customWidth="1"/>
    <col min="21" max="21" width="14.5555555555556" style="3" customWidth="1"/>
    <col min="22" max="22" width="18.2222222222222" style="3" customWidth="1"/>
    <col min="23" max="23" width="9" style="3"/>
    <col min="24" max="24" width="20.212962962963" style="3" customWidth="1"/>
    <col min="25" max="16384" width="9" style="3"/>
  </cols>
  <sheetData>
    <row r="1" ht="16.2" customHeight="1"/>
    <row r="2" ht="49.95" customHeight="1" spans="1:22">
      <c r="A2" s="4" t="s">
        <v>76</v>
      </c>
      <c r="B2" s="5"/>
      <c r="C2" s="6" t="s">
        <v>259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6"/>
      <c r="Q2" s="53" t="s">
        <v>1</v>
      </c>
      <c r="R2" s="54"/>
      <c r="S2" s="54" t="s">
        <v>2</v>
      </c>
      <c r="T2" s="54"/>
      <c r="U2" s="54" t="s">
        <v>3</v>
      </c>
      <c r="V2" s="55"/>
    </row>
    <row r="3" ht="52.2" customHeight="1" spans="1:22">
      <c r="A3" s="8"/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37"/>
      <c r="Q3" s="56" t="s">
        <v>848</v>
      </c>
      <c r="R3" s="57"/>
      <c r="S3" s="57"/>
      <c r="T3" s="57"/>
      <c r="U3" s="58"/>
      <c r="V3" s="59"/>
    </row>
    <row r="4" ht="9.45" customHeight="1" spans="1:2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ht="42" customHeight="1" spans="1:22">
      <c r="A5" s="13" t="s">
        <v>103</v>
      </c>
      <c r="B5" s="14"/>
      <c r="C5" s="14"/>
      <c r="D5" s="14"/>
      <c r="E5" s="14"/>
      <c r="F5" s="14"/>
      <c r="G5" s="14"/>
      <c r="H5" s="15" t="s">
        <v>174</v>
      </c>
      <c r="I5" s="38"/>
      <c r="J5" s="38"/>
      <c r="K5" s="38"/>
      <c r="L5" s="38"/>
      <c r="M5" s="38"/>
      <c r="N5" s="38"/>
      <c r="O5" s="38"/>
      <c r="P5" s="38"/>
      <c r="Q5" s="60"/>
      <c r="R5" s="61" t="s">
        <v>883</v>
      </c>
      <c r="S5" s="62"/>
      <c r="T5" s="62"/>
      <c r="U5" s="62"/>
      <c r="V5" s="63"/>
    </row>
    <row r="6" ht="22.95" customHeight="1" spans="1:22">
      <c r="A6" s="16" t="s">
        <v>7</v>
      </c>
      <c r="B6" s="17" t="s">
        <v>8</v>
      </c>
      <c r="C6" s="17" t="s">
        <v>9</v>
      </c>
      <c r="D6" s="18" t="s">
        <v>703</v>
      </c>
      <c r="E6" s="18" t="s">
        <v>704</v>
      </c>
      <c r="F6" s="18" t="s">
        <v>705</v>
      </c>
      <c r="G6" s="17" t="s">
        <v>10</v>
      </c>
      <c r="H6" s="17" t="s">
        <v>11</v>
      </c>
      <c r="I6" s="17"/>
      <c r="J6" s="17"/>
      <c r="K6" s="17"/>
      <c r="L6" s="39" t="s">
        <v>13</v>
      </c>
      <c r="M6" s="40"/>
      <c r="N6" s="17" t="s">
        <v>14</v>
      </c>
      <c r="O6" s="17"/>
      <c r="P6" s="17"/>
      <c r="Q6" s="17"/>
      <c r="R6" s="17"/>
      <c r="S6" s="17" t="s">
        <v>15</v>
      </c>
      <c r="T6" s="17" t="s">
        <v>16</v>
      </c>
      <c r="U6" s="18" t="s">
        <v>706</v>
      </c>
      <c r="V6" s="64" t="s">
        <v>18</v>
      </c>
    </row>
    <row r="7" ht="34.95" customHeight="1" spans="1:22">
      <c r="A7" s="16"/>
      <c r="B7" s="17"/>
      <c r="C7" s="17"/>
      <c r="D7" s="19"/>
      <c r="E7" s="19"/>
      <c r="F7" s="19"/>
      <c r="G7" s="17"/>
      <c r="H7" s="17"/>
      <c r="I7" s="17"/>
      <c r="J7" s="17"/>
      <c r="K7" s="17"/>
      <c r="L7" s="17" t="s">
        <v>707</v>
      </c>
      <c r="M7" s="17" t="s">
        <v>22</v>
      </c>
      <c r="N7" s="17" t="s">
        <v>176</v>
      </c>
      <c r="O7" s="17" t="s">
        <v>177</v>
      </c>
      <c r="P7" s="17" t="s">
        <v>178</v>
      </c>
      <c r="Q7" s="17" t="s">
        <v>24</v>
      </c>
      <c r="R7" s="17" t="s">
        <v>22</v>
      </c>
      <c r="S7" s="17"/>
      <c r="T7" s="17"/>
      <c r="U7" s="19"/>
      <c r="V7" s="64"/>
    </row>
    <row r="8" ht="38" customHeight="1" spans="1:23">
      <c r="A8" s="20">
        <v>1</v>
      </c>
      <c r="B8" s="21"/>
      <c r="C8" s="21"/>
      <c r="D8" s="22" t="s">
        <v>708</v>
      </c>
      <c r="E8" s="22" t="s">
        <v>709</v>
      </c>
      <c r="F8" s="22">
        <v>51010705</v>
      </c>
      <c r="G8" s="21" t="s">
        <v>243</v>
      </c>
      <c r="H8" s="23" t="s">
        <v>854</v>
      </c>
      <c r="I8" s="23"/>
      <c r="J8" s="23"/>
      <c r="K8" s="23"/>
      <c r="L8" s="21"/>
      <c r="M8" s="41"/>
      <c r="N8" s="21">
        <v>2</v>
      </c>
      <c r="O8" s="21" t="s">
        <v>195</v>
      </c>
      <c r="P8" s="42">
        <v>230</v>
      </c>
      <c r="Q8" s="42">
        <f t="shared" ref="Q8:Q14" si="0">P8*N8</f>
        <v>460</v>
      </c>
      <c r="R8" s="23"/>
      <c r="S8" s="21" t="s">
        <v>855</v>
      </c>
      <c r="T8" s="65"/>
      <c r="U8" s="22" t="s">
        <v>735</v>
      </c>
      <c r="V8" s="42"/>
      <c r="W8" s="66"/>
    </row>
    <row r="9" ht="38" customHeight="1" spans="1:23">
      <c r="A9" s="20">
        <v>2</v>
      </c>
      <c r="B9" s="21"/>
      <c r="C9" s="21"/>
      <c r="D9" s="22" t="s">
        <v>708</v>
      </c>
      <c r="E9" s="22" t="s">
        <v>709</v>
      </c>
      <c r="F9" s="22">
        <v>51010705</v>
      </c>
      <c r="G9" s="21" t="s">
        <v>794</v>
      </c>
      <c r="H9" s="21"/>
      <c r="I9" s="21"/>
      <c r="J9" s="21"/>
      <c r="K9" s="21"/>
      <c r="L9" s="21"/>
      <c r="M9" s="41"/>
      <c r="N9" s="21">
        <v>2</v>
      </c>
      <c r="O9" s="21" t="s">
        <v>563</v>
      </c>
      <c r="P9" s="42">
        <v>70</v>
      </c>
      <c r="Q9" s="42">
        <f t="shared" si="0"/>
        <v>140</v>
      </c>
      <c r="R9" s="23"/>
      <c r="S9" s="21" t="s">
        <v>855</v>
      </c>
      <c r="T9" s="65"/>
      <c r="U9" s="22" t="s">
        <v>735</v>
      </c>
      <c r="V9" s="42"/>
      <c r="W9" s="66"/>
    </row>
    <row r="10" ht="43" customHeight="1" spans="1:22">
      <c r="A10" s="20">
        <v>3</v>
      </c>
      <c r="B10" s="21"/>
      <c r="C10" s="21"/>
      <c r="D10" s="22" t="s">
        <v>708</v>
      </c>
      <c r="E10" s="22" t="s">
        <v>709</v>
      </c>
      <c r="F10" s="22">
        <v>51010707</v>
      </c>
      <c r="G10" s="21" t="s">
        <v>884</v>
      </c>
      <c r="H10" s="21"/>
      <c r="I10" s="21"/>
      <c r="J10" s="21"/>
      <c r="K10" s="21"/>
      <c r="L10" s="21"/>
      <c r="M10" s="41"/>
      <c r="N10" s="21">
        <v>10</v>
      </c>
      <c r="O10" s="21" t="s">
        <v>50</v>
      </c>
      <c r="P10" s="42">
        <v>10</v>
      </c>
      <c r="Q10" s="42">
        <f t="shared" si="0"/>
        <v>100</v>
      </c>
      <c r="R10" s="23"/>
      <c r="S10" s="21" t="s">
        <v>212</v>
      </c>
      <c r="T10" s="65"/>
      <c r="U10" s="22" t="s">
        <v>735</v>
      </c>
      <c r="V10" s="42"/>
    </row>
    <row r="11" ht="43" customHeight="1" spans="1:22">
      <c r="A11" s="20">
        <v>4</v>
      </c>
      <c r="B11" s="21"/>
      <c r="C11" s="21"/>
      <c r="D11" s="22" t="s">
        <v>708</v>
      </c>
      <c r="E11" s="22" t="s">
        <v>709</v>
      </c>
      <c r="F11" s="22">
        <v>51010707</v>
      </c>
      <c r="G11" s="21" t="s">
        <v>885</v>
      </c>
      <c r="H11" s="21"/>
      <c r="I11" s="21"/>
      <c r="J11" s="21"/>
      <c r="K11" s="21"/>
      <c r="L11" s="21"/>
      <c r="M11" s="41"/>
      <c r="N11" s="21">
        <v>10</v>
      </c>
      <c r="O11" s="21" t="s">
        <v>50</v>
      </c>
      <c r="P11" s="42">
        <v>10</v>
      </c>
      <c r="Q11" s="42">
        <f t="shared" si="0"/>
        <v>100</v>
      </c>
      <c r="R11" s="23"/>
      <c r="S11" s="21" t="s">
        <v>212</v>
      </c>
      <c r="T11" s="65"/>
      <c r="U11" s="22" t="s">
        <v>735</v>
      </c>
      <c r="V11" s="42"/>
    </row>
    <row r="12" customFormat="1" ht="41" customHeight="1" spans="1:22">
      <c r="A12" s="20">
        <v>5</v>
      </c>
      <c r="B12" s="21"/>
      <c r="C12" s="21"/>
      <c r="D12" s="22" t="s">
        <v>708</v>
      </c>
      <c r="E12" s="22" t="s">
        <v>709</v>
      </c>
      <c r="F12" s="22">
        <v>51010707</v>
      </c>
      <c r="G12" s="21" t="s">
        <v>886</v>
      </c>
      <c r="H12" s="21" t="s">
        <v>887</v>
      </c>
      <c r="I12" s="21"/>
      <c r="J12" s="21"/>
      <c r="K12" s="21"/>
      <c r="L12" s="21"/>
      <c r="M12" s="41"/>
      <c r="N12" s="21">
        <v>15</v>
      </c>
      <c r="O12" s="21" t="s">
        <v>50</v>
      </c>
      <c r="P12" s="42">
        <v>50</v>
      </c>
      <c r="Q12" s="42">
        <f t="shared" si="0"/>
        <v>750</v>
      </c>
      <c r="R12" s="42"/>
      <c r="S12" s="21" t="s">
        <v>855</v>
      </c>
      <c r="T12" s="65"/>
      <c r="U12" s="22" t="s">
        <v>735</v>
      </c>
      <c r="V12" s="21"/>
    </row>
    <row r="13" ht="56" customHeight="1" spans="1:23">
      <c r="A13" s="20">
        <v>6</v>
      </c>
      <c r="B13" s="21"/>
      <c r="C13" s="21"/>
      <c r="D13" s="22" t="s">
        <v>708</v>
      </c>
      <c r="E13" s="22" t="s">
        <v>709</v>
      </c>
      <c r="F13" s="22">
        <v>51010707</v>
      </c>
      <c r="G13" s="21" t="s">
        <v>886</v>
      </c>
      <c r="H13" s="21" t="s">
        <v>888</v>
      </c>
      <c r="I13" s="21"/>
      <c r="J13" s="21"/>
      <c r="K13" s="21"/>
      <c r="L13" s="21"/>
      <c r="M13" s="41"/>
      <c r="N13" s="21">
        <v>15</v>
      </c>
      <c r="O13" s="21" t="s">
        <v>50</v>
      </c>
      <c r="P13" s="42">
        <v>50</v>
      </c>
      <c r="Q13" s="42">
        <f t="shared" si="0"/>
        <v>750</v>
      </c>
      <c r="R13" s="23"/>
      <c r="S13" s="21" t="s">
        <v>855</v>
      </c>
      <c r="T13" s="65"/>
      <c r="U13" s="22" t="s">
        <v>735</v>
      </c>
      <c r="V13" s="42"/>
      <c r="W13" s="66"/>
    </row>
    <row r="14" customFormat="1" ht="51" customHeight="1" spans="1:22">
      <c r="A14" s="20">
        <v>7</v>
      </c>
      <c r="B14" s="21"/>
      <c r="C14" s="21"/>
      <c r="D14" s="22" t="s">
        <v>708</v>
      </c>
      <c r="E14" s="22" t="s">
        <v>709</v>
      </c>
      <c r="F14" s="22">
        <v>51010707</v>
      </c>
      <c r="G14" s="21" t="s">
        <v>889</v>
      </c>
      <c r="H14" s="21"/>
      <c r="I14" s="21"/>
      <c r="J14" s="21"/>
      <c r="K14" s="21"/>
      <c r="L14" s="21"/>
      <c r="M14" s="41"/>
      <c r="N14" s="21">
        <v>20</v>
      </c>
      <c r="O14" s="21" t="s">
        <v>50</v>
      </c>
      <c r="P14" s="42">
        <v>30</v>
      </c>
      <c r="Q14" s="42">
        <f t="shared" si="0"/>
        <v>600</v>
      </c>
      <c r="R14" s="23"/>
      <c r="S14" s="21" t="s">
        <v>855</v>
      </c>
      <c r="T14" s="65"/>
      <c r="U14" s="22" t="s">
        <v>735</v>
      </c>
      <c r="V14" s="42"/>
    </row>
    <row r="15" customFormat="1" ht="56" customHeight="1" spans="1:23">
      <c r="A15" s="20">
        <v>8</v>
      </c>
      <c r="B15" s="21"/>
      <c r="C15" s="21"/>
      <c r="D15" s="22" t="s">
        <v>708</v>
      </c>
      <c r="E15" s="22" t="s">
        <v>709</v>
      </c>
      <c r="F15" s="22">
        <v>51010705</v>
      </c>
      <c r="G15" s="24" t="s">
        <v>251</v>
      </c>
      <c r="H15" s="26" t="s">
        <v>617</v>
      </c>
      <c r="I15" s="48"/>
      <c r="J15" s="48"/>
      <c r="K15" s="49"/>
      <c r="L15" s="23"/>
      <c r="M15" s="23"/>
      <c r="N15" s="21">
        <v>300</v>
      </c>
      <c r="O15" s="21" t="s">
        <v>50</v>
      </c>
      <c r="P15" s="42">
        <v>3</v>
      </c>
      <c r="Q15" s="42">
        <f t="shared" ref="Q15:Q19" si="1">N15*P15</f>
        <v>900</v>
      </c>
      <c r="R15" s="23"/>
      <c r="S15" s="21" t="s">
        <v>212</v>
      </c>
      <c r="T15" s="65"/>
      <c r="U15" s="22" t="s">
        <v>735</v>
      </c>
      <c r="V15" s="42"/>
      <c r="W15" s="66"/>
    </row>
    <row r="16" customFormat="1" ht="41" customHeight="1" spans="1:22">
      <c r="A16" s="20">
        <v>9</v>
      </c>
      <c r="B16" s="21"/>
      <c r="C16" s="21"/>
      <c r="D16" s="22" t="s">
        <v>708</v>
      </c>
      <c r="E16" s="22" t="s">
        <v>709</v>
      </c>
      <c r="F16" s="22">
        <v>51010705</v>
      </c>
      <c r="G16" s="21" t="s">
        <v>451</v>
      </c>
      <c r="H16" s="26" t="s">
        <v>890</v>
      </c>
      <c r="I16" s="48"/>
      <c r="J16" s="48"/>
      <c r="K16" s="48"/>
      <c r="L16" s="21"/>
      <c r="M16" s="41"/>
      <c r="N16" s="42">
        <v>50</v>
      </c>
      <c r="O16" s="21" t="s">
        <v>50</v>
      </c>
      <c r="P16" s="42">
        <v>0.42</v>
      </c>
      <c r="Q16" s="42">
        <f t="shared" si="1"/>
        <v>21</v>
      </c>
      <c r="R16" s="42"/>
      <c r="S16" s="21" t="s">
        <v>212</v>
      </c>
      <c r="T16" s="65"/>
      <c r="U16" s="22" t="s">
        <v>735</v>
      </c>
      <c r="V16" s="21"/>
    </row>
    <row r="17" ht="56" customHeight="1" spans="1:23">
      <c r="A17" s="20">
        <v>10</v>
      </c>
      <c r="B17" s="21"/>
      <c r="C17" s="21"/>
      <c r="D17" s="22" t="s">
        <v>708</v>
      </c>
      <c r="E17" s="22" t="s">
        <v>709</v>
      </c>
      <c r="F17" s="22">
        <v>51010705</v>
      </c>
      <c r="G17" s="21" t="s">
        <v>891</v>
      </c>
      <c r="H17" s="26" t="s">
        <v>892</v>
      </c>
      <c r="I17" s="48"/>
      <c r="J17" s="48"/>
      <c r="K17" s="48"/>
      <c r="L17" s="21"/>
      <c r="M17" s="41"/>
      <c r="N17" s="21">
        <v>1</v>
      </c>
      <c r="O17" s="21" t="s">
        <v>67</v>
      </c>
      <c r="P17" s="42">
        <v>1000</v>
      </c>
      <c r="Q17" s="42">
        <f>P17*N17</f>
        <v>1000</v>
      </c>
      <c r="R17" s="42"/>
      <c r="S17" s="21" t="s">
        <v>212</v>
      </c>
      <c r="T17" s="65"/>
      <c r="U17" s="22" t="s">
        <v>711</v>
      </c>
      <c r="V17" s="21"/>
      <c r="W17" s="66"/>
    </row>
    <row r="18" ht="56" customHeight="1" spans="1:23">
      <c r="A18" s="20">
        <v>11</v>
      </c>
      <c r="B18" s="21"/>
      <c r="C18" s="21"/>
      <c r="D18" s="22" t="s">
        <v>708</v>
      </c>
      <c r="E18" s="22" t="s">
        <v>709</v>
      </c>
      <c r="F18" s="22">
        <v>51010705</v>
      </c>
      <c r="G18" s="21" t="s">
        <v>893</v>
      </c>
      <c r="H18" s="26" t="s">
        <v>894</v>
      </c>
      <c r="I18" s="48"/>
      <c r="J18" s="48"/>
      <c r="K18" s="49"/>
      <c r="L18" s="23"/>
      <c r="M18" s="23"/>
      <c r="N18" s="21">
        <v>6</v>
      </c>
      <c r="O18" s="21" t="s">
        <v>71</v>
      </c>
      <c r="P18" s="42">
        <v>150</v>
      </c>
      <c r="Q18" s="42">
        <f>P18*N18</f>
        <v>900</v>
      </c>
      <c r="R18" s="23"/>
      <c r="S18" s="21" t="s">
        <v>895</v>
      </c>
      <c r="T18" s="65"/>
      <c r="U18" s="22" t="s">
        <v>735</v>
      </c>
      <c r="V18" s="42"/>
      <c r="W18" s="66"/>
    </row>
    <row r="19" ht="56" customHeight="1" spans="1:23">
      <c r="A19" s="20">
        <v>12</v>
      </c>
      <c r="B19" s="21"/>
      <c r="C19" s="21"/>
      <c r="D19" s="22" t="s">
        <v>708</v>
      </c>
      <c r="E19" s="22" t="s">
        <v>709</v>
      </c>
      <c r="F19" s="22">
        <v>51010707</v>
      </c>
      <c r="G19" s="21" t="s">
        <v>205</v>
      </c>
      <c r="H19" s="24"/>
      <c r="I19" s="24"/>
      <c r="J19" s="24"/>
      <c r="K19" s="24"/>
      <c r="L19" s="21"/>
      <c r="M19" s="41"/>
      <c r="N19" s="21">
        <v>10</v>
      </c>
      <c r="O19" s="21" t="s">
        <v>71</v>
      </c>
      <c r="P19" s="42">
        <v>3</v>
      </c>
      <c r="Q19" s="42">
        <f t="shared" si="1"/>
        <v>30</v>
      </c>
      <c r="R19" s="23"/>
      <c r="S19" s="21"/>
      <c r="T19" s="65"/>
      <c r="U19" s="21" t="s">
        <v>735</v>
      </c>
      <c r="V19" s="42"/>
      <c r="W19" s="66"/>
    </row>
    <row r="20" ht="42" customHeight="1" spans="1:23">
      <c r="A20" s="27" t="s">
        <v>762</v>
      </c>
      <c r="B20" s="28"/>
      <c r="C20" s="28"/>
      <c r="D20" s="28"/>
      <c r="E20" s="29"/>
      <c r="F20" s="22">
        <v>51010705</v>
      </c>
      <c r="G20" s="21"/>
      <c r="H20" s="24"/>
      <c r="I20" s="24"/>
      <c r="J20" s="24"/>
      <c r="K20" s="24"/>
      <c r="L20" s="23"/>
      <c r="M20" s="23"/>
      <c r="N20" s="21"/>
      <c r="O20" s="21"/>
      <c r="P20" s="42"/>
      <c r="Q20" s="42">
        <f>SUM(Q8:Q9,Q15:Q17,Q18)</f>
        <v>3421</v>
      </c>
      <c r="R20" s="23"/>
      <c r="S20" s="21"/>
      <c r="T20" s="65"/>
      <c r="U20" s="23"/>
      <c r="V20" s="42"/>
      <c r="W20" s="66"/>
    </row>
    <row r="21" ht="45" customHeight="1" spans="1:23">
      <c r="A21" s="27" t="s">
        <v>762</v>
      </c>
      <c r="B21" s="28"/>
      <c r="C21" s="28"/>
      <c r="D21" s="28"/>
      <c r="E21" s="29"/>
      <c r="F21" s="22">
        <v>51010707</v>
      </c>
      <c r="G21" s="21"/>
      <c r="H21" s="24"/>
      <c r="I21" s="24"/>
      <c r="J21" s="24"/>
      <c r="K21" s="24"/>
      <c r="L21" s="23"/>
      <c r="M21" s="23"/>
      <c r="N21" s="21"/>
      <c r="O21" s="21"/>
      <c r="P21" s="42"/>
      <c r="Q21" s="42">
        <f>SUM(Q10:Q14,Q19)</f>
        <v>2330</v>
      </c>
      <c r="R21" s="23"/>
      <c r="S21" s="21"/>
      <c r="T21" s="65"/>
      <c r="U21" s="23"/>
      <c r="V21" s="42"/>
      <c r="W21" s="66"/>
    </row>
    <row r="22" ht="45" customHeight="1" spans="1:22">
      <c r="A22" s="30" t="s">
        <v>37</v>
      </c>
      <c r="B22" s="31"/>
      <c r="C22" s="31"/>
      <c r="D22" s="31"/>
      <c r="E22" s="31"/>
      <c r="F22" s="31"/>
      <c r="G22" s="31"/>
      <c r="H22" s="32"/>
      <c r="I22" s="50"/>
      <c r="J22" s="50"/>
      <c r="K22" s="51"/>
      <c r="L22" s="51"/>
      <c r="M22" s="51"/>
      <c r="N22" s="21">
        <f>SUM(N11:N19)</f>
        <v>427</v>
      </c>
      <c r="O22" s="52"/>
      <c r="P22" s="52"/>
      <c r="Q22" s="21">
        <f>Q20+Q21</f>
        <v>5751</v>
      </c>
      <c r="R22" s="23"/>
      <c r="S22" s="21"/>
      <c r="T22" s="65"/>
      <c r="U22" s="23"/>
      <c r="V22" s="42"/>
    </row>
    <row r="23" s="1" customFormat="1" ht="52.35" spans="1:22">
      <c r="A23" s="33" t="s">
        <v>18</v>
      </c>
      <c r="B23" s="34" t="s">
        <v>38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69"/>
    </row>
    <row r="24" s="2" customFormat="1" customHeight="1" spans="1:22">
      <c r="A24" s="35" t="s">
        <v>39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</row>
  </sheetData>
  <autoFilter xmlns:etc="http://www.wps.cn/officeDocument/2017/etCustomData" ref="A6:W24" etc:filterBottomFollowUsedRange="0">
    <extLst/>
  </autoFilter>
  <mergeCells count="46">
    <mergeCell ref="Q2:R2"/>
    <mergeCell ref="S2:T2"/>
    <mergeCell ref="U2:V2"/>
    <mergeCell ref="Q3:R3"/>
    <mergeCell ref="S3:T3"/>
    <mergeCell ref="U3:V3"/>
    <mergeCell ref="A4:V4"/>
    <mergeCell ref="A5:G5"/>
    <mergeCell ref="H5:Q5"/>
    <mergeCell ref="R5:V5"/>
    <mergeCell ref="L6:M6"/>
    <mergeCell ref="N6:R6"/>
    <mergeCell ref="H8:K8"/>
    <mergeCell ref="H9:K9"/>
    <mergeCell ref="H10:K10"/>
    <mergeCell ref="H11:K11"/>
    <mergeCell ref="H12:K12"/>
    <mergeCell ref="H13:K13"/>
    <mergeCell ref="H14:K14"/>
    <mergeCell ref="H15:K15"/>
    <mergeCell ref="H16:K16"/>
    <mergeCell ref="H17:K17"/>
    <mergeCell ref="H18:K18"/>
    <mergeCell ref="H19:K19"/>
    <mergeCell ref="A20:E20"/>
    <mergeCell ref="H20:K20"/>
    <mergeCell ref="A21:E21"/>
    <mergeCell ref="H21:K21"/>
    <mergeCell ref="A22:G22"/>
    <mergeCell ref="H22:K22"/>
    <mergeCell ref="B23:V23"/>
    <mergeCell ref="A24:V24"/>
    <mergeCell ref="A6:A7"/>
    <mergeCell ref="B6:B7"/>
    <mergeCell ref="C6:C7"/>
    <mergeCell ref="D6:D7"/>
    <mergeCell ref="E6:E7"/>
    <mergeCell ref="F6:F7"/>
    <mergeCell ref="G6:G7"/>
    <mergeCell ref="S6:S7"/>
    <mergeCell ref="T6:T7"/>
    <mergeCell ref="U6:U7"/>
    <mergeCell ref="V6:V7"/>
    <mergeCell ref="A2:B3"/>
    <mergeCell ref="C2:P3"/>
    <mergeCell ref="H6:K7"/>
  </mergeCells>
  <pageMargins left="0.156944444444444" right="0.15748031496063" top="0.156944444444444" bottom="0.156944444444444" header="0.196527777777778" footer="0.156944444444444"/>
  <pageSetup paperSize="9" scale="51" orientation="landscape"/>
  <headerFooter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3"/>
  <sheetViews>
    <sheetView tabSelected="1" zoomScale="60" zoomScaleNormal="60" zoomScaleSheetLayoutView="70" workbookViewId="0">
      <pane ySplit="7" topLeftCell="A8" activePane="bottomLeft" state="frozen"/>
      <selection/>
      <selection pane="bottomLeft" activeCell="H13" sqref="H13:K13"/>
    </sheetView>
  </sheetViews>
  <sheetFormatPr defaultColWidth="9" defaultRowHeight="25.95" customHeight="1"/>
  <cols>
    <col min="1" max="1" width="7.33333333333333" style="3" customWidth="1"/>
    <col min="2" max="2" width="9.44444444444444" style="3" customWidth="1"/>
    <col min="3" max="3" width="10.2222222222222" style="3" customWidth="1"/>
    <col min="4" max="4" width="14.8148148148148" style="3" customWidth="1"/>
    <col min="5" max="5" width="13.7777777777778" style="3" customWidth="1"/>
    <col min="6" max="6" width="13.7037037037037" style="3" customWidth="1"/>
    <col min="7" max="7" width="23.3333333333333" style="3" customWidth="1"/>
    <col min="8" max="8" width="12.6666666666667" style="3" customWidth="1"/>
    <col min="9" max="9" width="8.51851851851852" style="3" customWidth="1"/>
    <col min="10" max="10" width="12.6666666666667" style="3" customWidth="1"/>
    <col min="11" max="11" width="9.07407407407407" style="3" customWidth="1"/>
    <col min="12" max="12" width="12.6666666666667" style="3" customWidth="1"/>
    <col min="13" max="13" width="12.037037037037" style="3" customWidth="1"/>
    <col min="14" max="16" width="12.6666666666667" style="3" customWidth="1"/>
    <col min="17" max="17" width="13.8888888888889" style="3" customWidth="1"/>
    <col min="18" max="18" width="12.6666666666667" style="3" customWidth="1"/>
    <col min="19" max="19" width="17.8888888888889" style="3" customWidth="1"/>
    <col min="20" max="20" width="13.1481481481481" style="3" customWidth="1"/>
    <col min="21" max="21" width="14.5555555555556" style="3" customWidth="1"/>
    <col min="22" max="22" width="18.2222222222222" style="3" customWidth="1"/>
    <col min="23" max="23" width="9" style="3"/>
    <col min="24" max="24" width="20.212962962963" style="3" customWidth="1"/>
    <col min="25" max="16384" width="9" style="3"/>
  </cols>
  <sheetData>
    <row r="1" ht="16.2" customHeight="1"/>
    <row r="2" ht="49.95" customHeight="1" spans="1:22">
      <c r="A2" s="4" t="s">
        <v>76</v>
      </c>
      <c r="B2" s="5"/>
      <c r="C2" s="6" t="s">
        <v>259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6"/>
      <c r="Q2" s="53" t="s">
        <v>1</v>
      </c>
      <c r="R2" s="54"/>
      <c r="S2" s="54" t="s">
        <v>2</v>
      </c>
      <c r="T2" s="54"/>
      <c r="U2" s="54" t="s">
        <v>3</v>
      </c>
      <c r="V2" s="55"/>
    </row>
    <row r="3" ht="52.2" customHeight="1" spans="1:22">
      <c r="A3" s="8"/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37"/>
      <c r="Q3" s="56" t="s">
        <v>848</v>
      </c>
      <c r="R3" s="57"/>
      <c r="S3" s="57"/>
      <c r="T3" s="57"/>
      <c r="U3" s="58"/>
      <c r="V3" s="59"/>
    </row>
    <row r="4" ht="9.45" customHeight="1" spans="1:2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ht="42" customHeight="1" spans="1:22">
      <c r="A5" s="13" t="s">
        <v>103</v>
      </c>
      <c r="B5" s="14"/>
      <c r="C5" s="14"/>
      <c r="D5" s="14"/>
      <c r="E5" s="14"/>
      <c r="F5" s="14"/>
      <c r="G5" s="14"/>
      <c r="H5" s="15" t="s">
        <v>174</v>
      </c>
      <c r="I5" s="38"/>
      <c r="J5" s="38"/>
      <c r="K5" s="38"/>
      <c r="L5" s="38"/>
      <c r="M5" s="38"/>
      <c r="N5" s="38"/>
      <c r="O5" s="38"/>
      <c r="P5" s="38"/>
      <c r="Q5" s="60"/>
      <c r="R5" s="61" t="s">
        <v>896</v>
      </c>
      <c r="S5" s="62"/>
      <c r="T5" s="62"/>
      <c r="U5" s="62"/>
      <c r="V5" s="63"/>
    </row>
    <row r="6" ht="22.95" customHeight="1" spans="1:22">
      <c r="A6" s="16" t="s">
        <v>7</v>
      </c>
      <c r="B6" s="17" t="s">
        <v>8</v>
      </c>
      <c r="C6" s="17" t="s">
        <v>9</v>
      </c>
      <c r="D6" s="18" t="s">
        <v>703</v>
      </c>
      <c r="E6" s="18" t="s">
        <v>704</v>
      </c>
      <c r="F6" s="18" t="s">
        <v>705</v>
      </c>
      <c r="G6" s="17" t="s">
        <v>10</v>
      </c>
      <c r="H6" s="17" t="s">
        <v>11</v>
      </c>
      <c r="I6" s="17"/>
      <c r="J6" s="17"/>
      <c r="K6" s="17"/>
      <c r="L6" s="39" t="s">
        <v>13</v>
      </c>
      <c r="M6" s="40"/>
      <c r="N6" s="17" t="s">
        <v>14</v>
      </c>
      <c r="O6" s="17"/>
      <c r="P6" s="17"/>
      <c r="Q6" s="17"/>
      <c r="R6" s="17"/>
      <c r="S6" s="17" t="s">
        <v>15</v>
      </c>
      <c r="T6" s="17" t="s">
        <v>16</v>
      </c>
      <c r="U6" s="18" t="s">
        <v>706</v>
      </c>
      <c r="V6" s="64" t="s">
        <v>18</v>
      </c>
    </row>
    <row r="7" ht="34.95" customHeight="1" spans="1:22">
      <c r="A7" s="16"/>
      <c r="B7" s="17"/>
      <c r="C7" s="17"/>
      <c r="D7" s="19"/>
      <c r="E7" s="19"/>
      <c r="F7" s="19"/>
      <c r="G7" s="17"/>
      <c r="H7" s="17"/>
      <c r="I7" s="17"/>
      <c r="J7" s="17"/>
      <c r="K7" s="17"/>
      <c r="L7" s="17" t="s">
        <v>707</v>
      </c>
      <c r="M7" s="17" t="s">
        <v>22</v>
      </c>
      <c r="N7" s="17" t="s">
        <v>176</v>
      </c>
      <c r="O7" s="17" t="s">
        <v>177</v>
      </c>
      <c r="P7" s="17" t="s">
        <v>178</v>
      </c>
      <c r="Q7" s="17" t="s">
        <v>24</v>
      </c>
      <c r="R7" s="17" t="s">
        <v>22</v>
      </c>
      <c r="S7" s="17"/>
      <c r="T7" s="17"/>
      <c r="U7" s="19"/>
      <c r="V7" s="64"/>
    </row>
    <row r="8" ht="38" customHeight="1" spans="1:23">
      <c r="A8" s="20">
        <v>1</v>
      </c>
      <c r="B8" s="21"/>
      <c r="C8" s="21"/>
      <c r="D8" s="22" t="s">
        <v>708</v>
      </c>
      <c r="E8" s="22" t="s">
        <v>709</v>
      </c>
      <c r="F8" s="22">
        <v>51010705</v>
      </c>
      <c r="G8" s="21" t="s">
        <v>477</v>
      </c>
      <c r="H8" s="23"/>
      <c r="I8" s="23"/>
      <c r="J8" s="23"/>
      <c r="K8" s="23"/>
      <c r="L8" s="21"/>
      <c r="M8" s="41"/>
      <c r="N8" s="21">
        <v>800</v>
      </c>
      <c r="O8" s="21" t="s">
        <v>479</v>
      </c>
      <c r="P8" s="42">
        <v>1</v>
      </c>
      <c r="Q8" s="42">
        <f>P8*N8</f>
        <v>800</v>
      </c>
      <c r="R8" s="23"/>
      <c r="S8" s="21" t="s">
        <v>897</v>
      </c>
      <c r="T8" s="65"/>
      <c r="U8" s="22" t="s">
        <v>735</v>
      </c>
      <c r="V8" s="42"/>
      <c r="W8" s="66"/>
    </row>
    <row r="9" ht="43" customHeight="1" spans="1:22">
      <c r="A9" s="20">
        <v>3</v>
      </c>
      <c r="B9" s="21"/>
      <c r="C9" s="21"/>
      <c r="D9" s="22"/>
      <c r="E9" s="22"/>
      <c r="F9" s="22">
        <v>66010115</v>
      </c>
      <c r="G9" s="24" t="s">
        <v>182</v>
      </c>
      <c r="H9" s="25" t="s">
        <v>183</v>
      </c>
      <c r="I9" s="43"/>
      <c r="J9" s="43"/>
      <c r="K9" s="44"/>
      <c r="L9" s="45"/>
      <c r="M9" s="46"/>
      <c r="N9" s="46">
        <v>400</v>
      </c>
      <c r="O9" s="46" t="s">
        <v>50</v>
      </c>
      <c r="P9" s="46">
        <v>10</v>
      </c>
      <c r="Q9" s="42">
        <f>P9*N9</f>
        <v>4000</v>
      </c>
      <c r="R9" s="46"/>
      <c r="S9" s="67" t="s">
        <v>184</v>
      </c>
      <c r="T9" s="65"/>
      <c r="U9" s="22" t="s">
        <v>711</v>
      </c>
      <c r="V9" s="42"/>
    </row>
    <row r="10" ht="43" customHeight="1" spans="1:22">
      <c r="A10" s="20">
        <v>4</v>
      </c>
      <c r="B10" s="21"/>
      <c r="C10" s="21"/>
      <c r="D10" s="22"/>
      <c r="E10" s="22"/>
      <c r="F10" s="22">
        <v>66010115</v>
      </c>
      <c r="G10" s="24" t="s">
        <v>898</v>
      </c>
      <c r="H10" s="25" t="s">
        <v>899</v>
      </c>
      <c r="I10" s="43"/>
      <c r="J10" s="43"/>
      <c r="K10" s="44"/>
      <c r="L10" s="47"/>
      <c r="M10" s="46"/>
      <c r="N10" s="46">
        <v>100</v>
      </c>
      <c r="O10" s="46" t="s">
        <v>50</v>
      </c>
      <c r="P10" s="46">
        <v>5</v>
      </c>
      <c r="Q10" s="42">
        <f>P10*N10</f>
        <v>500</v>
      </c>
      <c r="R10" s="47"/>
      <c r="S10" s="68" t="s">
        <v>900</v>
      </c>
      <c r="T10" s="65"/>
      <c r="U10" s="22" t="s">
        <v>711</v>
      </c>
      <c r="V10" s="42"/>
    </row>
    <row r="11" customFormat="1" ht="41" customHeight="1" spans="1:22">
      <c r="A11" s="20">
        <v>5</v>
      </c>
      <c r="B11" s="21"/>
      <c r="C11" s="21"/>
      <c r="D11" s="22" t="s">
        <v>708</v>
      </c>
      <c r="E11" s="22" t="s">
        <v>709</v>
      </c>
      <c r="F11" s="22">
        <v>51010705</v>
      </c>
      <c r="G11" s="21" t="s">
        <v>901</v>
      </c>
      <c r="H11" s="21"/>
      <c r="I11" s="21"/>
      <c r="J11" s="21"/>
      <c r="K11" s="21"/>
      <c r="L11" s="21"/>
      <c r="M11" s="41"/>
      <c r="N11" s="21">
        <v>1</v>
      </c>
      <c r="O11" s="21" t="s">
        <v>67</v>
      </c>
      <c r="P11" s="42">
        <v>100</v>
      </c>
      <c r="Q11" s="42">
        <f>P11*N11</f>
        <v>100</v>
      </c>
      <c r="R11" s="42"/>
      <c r="S11" s="21" t="s">
        <v>902</v>
      </c>
      <c r="T11" s="65"/>
      <c r="U11" s="22" t="s">
        <v>735</v>
      </c>
      <c r="V11" s="21"/>
    </row>
    <row r="12" ht="56" customHeight="1" spans="1:23">
      <c r="A12" s="20">
        <v>6</v>
      </c>
      <c r="B12" s="21"/>
      <c r="C12" s="21"/>
      <c r="D12" s="22"/>
      <c r="E12" s="22"/>
      <c r="F12" s="22"/>
      <c r="G12" s="21"/>
      <c r="H12" s="21"/>
      <c r="I12" s="21"/>
      <c r="J12" s="21"/>
      <c r="K12" s="21"/>
      <c r="L12" s="21"/>
      <c r="M12" s="41"/>
      <c r="N12" s="21"/>
      <c r="O12" s="21"/>
      <c r="P12" s="42"/>
      <c r="Q12" s="42">
        <f>P12*N12</f>
        <v>0</v>
      </c>
      <c r="R12" s="23"/>
      <c r="S12" s="21"/>
      <c r="T12" s="65"/>
      <c r="U12" s="22"/>
      <c r="V12" s="42"/>
      <c r="W12" s="66"/>
    </row>
    <row r="13" customFormat="1" ht="51" customHeight="1" spans="1:22">
      <c r="A13" s="20">
        <v>7</v>
      </c>
      <c r="B13" s="21"/>
      <c r="C13" s="21"/>
      <c r="D13" s="22"/>
      <c r="E13" s="22"/>
      <c r="F13" s="22"/>
      <c r="G13" s="21"/>
      <c r="H13" s="21"/>
      <c r="I13" s="21"/>
      <c r="J13" s="21"/>
      <c r="K13" s="21"/>
      <c r="L13" s="21"/>
      <c r="M13" s="41"/>
      <c r="N13" s="21"/>
      <c r="O13" s="21"/>
      <c r="P13" s="42"/>
      <c r="Q13" s="42">
        <f>P13*N13</f>
        <v>0</v>
      </c>
      <c r="R13" s="23"/>
      <c r="S13" s="21"/>
      <c r="T13" s="65"/>
      <c r="U13" s="22"/>
      <c r="V13" s="42"/>
    </row>
    <row r="14" customFormat="1" ht="56" customHeight="1" spans="1:23">
      <c r="A14" s="20">
        <v>8</v>
      </c>
      <c r="B14" s="21"/>
      <c r="C14" s="21"/>
      <c r="D14" s="22"/>
      <c r="E14" s="22"/>
      <c r="F14" s="22"/>
      <c r="G14" s="24"/>
      <c r="H14" s="26"/>
      <c r="I14" s="48"/>
      <c r="J14" s="48"/>
      <c r="K14" s="49"/>
      <c r="L14" s="23"/>
      <c r="M14" s="23"/>
      <c r="N14" s="21"/>
      <c r="O14" s="21"/>
      <c r="P14" s="42"/>
      <c r="Q14" s="42">
        <f t="shared" ref="Q14:Q18" si="0">N14*P14</f>
        <v>0</v>
      </c>
      <c r="R14" s="23"/>
      <c r="S14" s="21"/>
      <c r="T14" s="65"/>
      <c r="U14" s="22"/>
      <c r="V14" s="42"/>
      <c r="W14" s="66"/>
    </row>
    <row r="15" customFormat="1" ht="41" customHeight="1" spans="1:22">
      <c r="A15" s="20">
        <v>9</v>
      </c>
      <c r="B15" s="21"/>
      <c r="C15" s="21"/>
      <c r="D15" s="22"/>
      <c r="E15" s="22"/>
      <c r="F15" s="22"/>
      <c r="G15" s="21"/>
      <c r="H15" s="26"/>
      <c r="I15" s="48"/>
      <c r="J15" s="48"/>
      <c r="K15" s="48"/>
      <c r="L15" s="21"/>
      <c r="M15" s="41"/>
      <c r="N15" s="42"/>
      <c r="O15" s="21"/>
      <c r="P15" s="42"/>
      <c r="Q15" s="42">
        <f t="shared" si="0"/>
        <v>0</v>
      </c>
      <c r="R15" s="42"/>
      <c r="S15" s="21"/>
      <c r="T15" s="65"/>
      <c r="U15" s="22"/>
      <c r="V15" s="21"/>
    </row>
    <row r="16" ht="56" customHeight="1" spans="1:23">
      <c r="A16" s="20">
        <v>10</v>
      </c>
      <c r="B16" s="21"/>
      <c r="C16" s="21"/>
      <c r="D16" s="22"/>
      <c r="E16" s="22"/>
      <c r="F16" s="22"/>
      <c r="G16" s="21"/>
      <c r="H16" s="26"/>
      <c r="I16" s="48"/>
      <c r="J16" s="48"/>
      <c r="K16" s="48"/>
      <c r="L16" s="21"/>
      <c r="M16" s="41"/>
      <c r="N16" s="21"/>
      <c r="O16" s="21"/>
      <c r="P16" s="42"/>
      <c r="Q16" s="42">
        <f>P16*N16</f>
        <v>0</v>
      </c>
      <c r="R16" s="42"/>
      <c r="S16" s="21"/>
      <c r="T16" s="65"/>
      <c r="U16" s="22"/>
      <c r="V16" s="21"/>
      <c r="W16" s="66"/>
    </row>
    <row r="17" ht="56" customHeight="1" spans="1:23">
      <c r="A17" s="20">
        <v>11</v>
      </c>
      <c r="B17" s="21"/>
      <c r="C17" s="21"/>
      <c r="D17" s="22"/>
      <c r="E17" s="22"/>
      <c r="F17" s="22"/>
      <c r="G17" s="21"/>
      <c r="H17" s="26"/>
      <c r="I17" s="48"/>
      <c r="J17" s="48"/>
      <c r="K17" s="49"/>
      <c r="L17" s="23"/>
      <c r="M17" s="23"/>
      <c r="N17" s="21"/>
      <c r="O17" s="21"/>
      <c r="P17" s="42"/>
      <c r="Q17" s="42">
        <f>P17*N17</f>
        <v>0</v>
      </c>
      <c r="R17" s="23"/>
      <c r="S17" s="21"/>
      <c r="T17" s="65"/>
      <c r="U17" s="22"/>
      <c r="V17" s="42"/>
      <c r="W17" s="66"/>
    </row>
    <row r="18" ht="56" customHeight="1" spans="1:23">
      <c r="A18" s="20">
        <v>12</v>
      </c>
      <c r="B18" s="21"/>
      <c r="C18" s="21"/>
      <c r="D18" s="22"/>
      <c r="E18" s="22"/>
      <c r="F18" s="22"/>
      <c r="G18" s="21"/>
      <c r="H18" s="24"/>
      <c r="I18" s="24"/>
      <c r="J18" s="24"/>
      <c r="K18" s="24"/>
      <c r="L18" s="21"/>
      <c r="M18" s="41"/>
      <c r="N18" s="21"/>
      <c r="O18" s="21"/>
      <c r="P18" s="42"/>
      <c r="Q18" s="42">
        <f t="shared" si="0"/>
        <v>0</v>
      </c>
      <c r="R18" s="23"/>
      <c r="S18" s="21"/>
      <c r="T18" s="65"/>
      <c r="U18" s="21"/>
      <c r="V18" s="42"/>
      <c r="W18" s="66"/>
    </row>
    <row r="19" ht="42" customHeight="1" spans="1:23">
      <c r="A19" s="27" t="s">
        <v>762</v>
      </c>
      <c r="B19" s="28"/>
      <c r="C19" s="28"/>
      <c r="D19" s="28"/>
      <c r="E19" s="29"/>
      <c r="F19" s="22">
        <v>51010705</v>
      </c>
      <c r="G19" s="21"/>
      <c r="H19" s="24"/>
      <c r="I19" s="24"/>
      <c r="J19" s="24"/>
      <c r="K19" s="24"/>
      <c r="L19" s="23"/>
      <c r="M19" s="23"/>
      <c r="N19" s="21"/>
      <c r="O19" s="21"/>
      <c r="P19" s="42"/>
      <c r="Q19" s="42">
        <f>SUM(Q8:Q8,Q14:Q16,Q17)</f>
        <v>800</v>
      </c>
      <c r="R19" s="23"/>
      <c r="S19" s="21"/>
      <c r="T19" s="65"/>
      <c r="U19" s="23"/>
      <c r="V19" s="42"/>
      <c r="W19" s="66"/>
    </row>
    <row r="20" ht="45" customHeight="1" spans="1:23">
      <c r="A20" s="27" t="s">
        <v>762</v>
      </c>
      <c r="B20" s="28"/>
      <c r="C20" s="28"/>
      <c r="D20" s="28"/>
      <c r="E20" s="29"/>
      <c r="F20" s="22">
        <v>51010707</v>
      </c>
      <c r="G20" s="21"/>
      <c r="H20" s="24"/>
      <c r="I20" s="24"/>
      <c r="J20" s="24"/>
      <c r="K20" s="24"/>
      <c r="L20" s="23"/>
      <c r="M20" s="23"/>
      <c r="N20" s="21"/>
      <c r="O20" s="21"/>
      <c r="P20" s="42"/>
      <c r="Q20" s="42">
        <f>SUM(Q9:Q13,Q18)</f>
        <v>4600</v>
      </c>
      <c r="R20" s="23"/>
      <c r="S20" s="21"/>
      <c r="T20" s="65"/>
      <c r="U20" s="23"/>
      <c r="V20" s="42"/>
      <c r="W20" s="66"/>
    </row>
    <row r="21" ht="45" customHeight="1" spans="1:22">
      <c r="A21" s="30" t="s">
        <v>37</v>
      </c>
      <c r="B21" s="31"/>
      <c r="C21" s="31"/>
      <c r="D21" s="31"/>
      <c r="E21" s="31"/>
      <c r="F21" s="31"/>
      <c r="G21" s="31"/>
      <c r="H21" s="32"/>
      <c r="I21" s="50"/>
      <c r="J21" s="50"/>
      <c r="K21" s="51"/>
      <c r="L21" s="51"/>
      <c r="M21" s="51"/>
      <c r="N21" s="21">
        <f>SUM(N10:N18)</f>
        <v>101</v>
      </c>
      <c r="O21" s="52"/>
      <c r="P21" s="52"/>
      <c r="Q21" s="21">
        <f>Q19+Q20</f>
        <v>5400</v>
      </c>
      <c r="R21" s="23"/>
      <c r="S21" s="21"/>
      <c r="T21" s="65"/>
      <c r="U21" s="23"/>
      <c r="V21" s="42"/>
    </row>
    <row r="22" s="1" customFormat="1" ht="52.35" spans="1:22">
      <c r="A22" s="33" t="s">
        <v>18</v>
      </c>
      <c r="B22" s="34" t="s">
        <v>38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69"/>
    </row>
    <row r="23" s="2" customFormat="1" customHeight="1" spans="1:22">
      <c r="A23" s="35" t="s">
        <v>39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</sheetData>
  <autoFilter xmlns:etc="http://www.wps.cn/officeDocument/2017/etCustomData" ref="A6:W23" etc:filterBottomFollowUsedRange="0">
    <extLst/>
  </autoFilter>
  <mergeCells count="45">
    <mergeCell ref="Q2:R2"/>
    <mergeCell ref="S2:T2"/>
    <mergeCell ref="U2:V2"/>
    <mergeCell ref="Q3:R3"/>
    <mergeCell ref="S3:T3"/>
    <mergeCell ref="U3:V3"/>
    <mergeCell ref="A4:V4"/>
    <mergeCell ref="A5:G5"/>
    <mergeCell ref="H5:Q5"/>
    <mergeCell ref="R5:V5"/>
    <mergeCell ref="L6:M6"/>
    <mergeCell ref="N6:R6"/>
    <mergeCell ref="H8:K8"/>
    <mergeCell ref="H9:K9"/>
    <mergeCell ref="H10:K10"/>
    <mergeCell ref="H11:K11"/>
    <mergeCell ref="H12:K12"/>
    <mergeCell ref="H13:K13"/>
    <mergeCell ref="H14:K14"/>
    <mergeCell ref="H15:K15"/>
    <mergeCell ref="H16:K16"/>
    <mergeCell ref="H17:K17"/>
    <mergeCell ref="H18:K18"/>
    <mergeCell ref="A19:E19"/>
    <mergeCell ref="H19:K19"/>
    <mergeCell ref="A20:E20"/>
    <mergeCell ref="H20:K20"/>
    <mergeCell ref="A21:G21"/>
    <mergeCell ref="H21:K21"/>
    <mergeCell ref="B22:V22"/>
    <mergeCell ref="A23:V23"/>
    <mergeCell ref="A6:A7"/>
    <mergeCell ref="B6:B7"/>
    <mergeCell ref="C6:C7"/>
    <mergeCell ref="D6:D7"/>
    <mergeCell ref="E6:E7"/>
    <mergeCell ref="F6:F7"/>
    <mergeCell ref="G6:G7"/>
    <mergeCell ref="S6:S7"/>
    <mergeCell ref="T6:T7"/>
    <mergeCell ref="U6:U7"/>
    <mergeCell ref="V6:V7"/>
    <mergeCell ref="A2:B3"/>
    <mergeCell ref="C2:P3"/>
    <mergeCell ref="H6:K7"/>
  </mergeCells>
  <pageMargins left="0.156944444444444" right="0.15748031496063" top="0.156944444444444" bottom="0.156944444444444" header="0.196527777777778" footer="0.156944444444444"/>
  <pageSetup paperSize="9" scale="51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="70" zoomScaleNormal="60" workbookViewId="0">
      <selection activeCell="D10" sqref="D10"/>
    </sheetView>
  </sheetViews>
  <sheetFormatPr defaultColWidth="9" defaultRowHeight="25.95" customHeight="1"/>
  <cols>
    <col min="1" max="1" width="7.33333333333333" style="123" customWidth="1"/>
    <col min="2" max="3" width="18.6666666666667" style="123" customWidth="1"/>
    <col min="4" max="4" width="23.3333333333333" style="123" customWidth="1"/>
    <col min="5" max="5" width="35" style="123" customWidth="1"/>
    <col min="6" max="10" width="12.6666666666667" style="123" customWidth="1"/>
    <col min="11" max="11" width="22" style="123" customWidth="1"/>
    <col min="12" max="12" width="12.6666666666667" style="123" customWidth="1"/>
    <col min="13" max="13" width="22.4444444444444" style="123" customWidth="1"/>
    <col min="14" max="14" width="18.1111111111111" style="123" customWidth="1"/>
    <col min="15" max="15" width="17.1111111111111" style="123" customWidth="1"/>
    <col min="16" max="16" width="29.1111111111111" style="123" customWidth="1"/>
    <col min="17" max="16384" width="9" style="123"/>
  </cols>
  <sheetData>
    <row r="1" ht="49.95" customHeight="1" spans="1:16">
      <c r="A1" s="124" t="s">
        <v>76</v>
      </c>
      <c r="B1" s="217"/>
      <c r="C1" s="218" t="s">
        <v>0</v>
      </c>
      <c r="D1" s="218"/>
      <c r="E1" s="218"/>
      <c r="F1" s="218"/>
      <c r="G1" s="218"/>
      <c r="H1" s="218"/>
      <c r="I1" s="218"/>
      <c r="J1" s="159" t="s">
        <v>1</v>
      </c>
      <c r="K1" s="159"/>
      <c r="L1" s="159"/>
      <c r="M1" s="159" t="s">
        <v>2</v>
      </c>
      <c r="N1" s="159"/>
      <c r="O1" s="159" t="s">
        <v>3</v>
      </c>
      <c r="P1" s="172"/>
    </row>
    <row r="2" ht="49.95" customHeight="1" spans="1:16">
      <c r="A2" s="128"/>
      <c r="B2" s="219"/>
      <c r="C2" s="220"/>
      <c r="D2" s="220"/>
      <c r="E2" s="220"/>
      <c r="F2" s="220"/>
      <c r="G2" s="220"/>
      <c r="H2" s="220"/>
      <c r="I2" s="220"/>
      <c r="J2" s="162"/>
      <c r="K2" s="162"/>
      <c r="L2" s="162"/>
      <c r="M2" s="162"/>
      <c r="N2" s="162"/>
      <c r="O2" s="173"/>
      <c r="P2" s="173"/>
    </row>
    <row r="3" ht="9.45" customHeight="1" spans="1:16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ht="48" customHeight="1" spans="1:16">
      <c r="A4" s="133" t="s">
        <v>4</v>
      </c>
      <c r="B4" s="134"/>
      <c r="C4" s="134"/>
      <c r="D4" s="134"/>
      <c r="E4" s="134"/>
      <c r="F4" s="135" t="s">
        <v>5</v>
      </c>
      <c r="G4" s="136"/>
      <c r="H4" s="136"/>
      <c r="I4" s="136"/>
      <c r="J4" s="136"/>
      <c r="K4" s="163"/>
      <c r="L4" s="164" t="s">
        <v>88</v>
      </c>
      <c r="M4" s="165"/>
      <c r="N4" s="165"/>
      <c r="O4" s="165"/>
      <c r="P4" s="174"/>
    </row>
    <row r="5" ht="22.95" customHeight="1" spans="1:16">
      <c r="A5" s="137" t="s">
        <v>7</v>
      </c>
      <c r="B5" s="138" t="s">
        <v>8</v>
      </c>
      <c r="C5" s="138" t="s">
        <v>9</v>
      </c>
      <c r="D5" s="138" t="s">
        <v>10</v>
      </c>
      <c r="E5" s="138" t="s">
        <v>11</v>
      </c>
      <c r="F5" s="138" t="s">
        <v>12</v>
      </c>
      <c r="G5" s="138"/>
      <c r="H5" s="138" t="s">
        <v>13</v>
      </c>
      <c r="I5" s="138"/>
      <c r="J5" s="138" t="s">
        <v>14</v>
      </c>
      <c r="K5" s="138"/>
      <c r="L5" s="138"/>
      <c r="M5" s="138" t="s">
        <v>15</v>
      </c>
      <c r="N5" s="138" t="s">
        <v>16</v>
      </c>
      <c r="O5" s="175" t="s">
        <v>17</v>
      </c>
      <c r="P5" s="176" t="s">
        <v>18</v>
      </c>
    </row>
    <row r="6" ht="34.95" customHeight="1" spans="1:16">
      <c r="A6" s="137"/>
      <c r="B6" s="138"/>
      <c r="C6" s="138"/>
      <c r="D6" s="138"/>
      <c r="E6" s="138"/>
      <c r="F6" s="138" t="s">
        <v>19</v>
      </c>
      <c r="G6" s="138" t="s">
        <v>20</v>
      </c>
      <c r="H6" s="138" t="s">
        <v>21</v>
      </c>
      <c r="I6" s="138" t="s">
        <v>22</v>
      </c>
      <c r="J6" s="138" t="s">
        <v>23</v>
      </c>
      <c r="K6" s="138" t="s">
        <v>24</v>
      </c>
      <c r="L6" s="138" t="s">
        <v>22</v>
      </c>
      <c r="M6" s="138"/>
      <c r="N6" s="138"/>
      <c r="O6" s="177"/>
      <c r="P6" s="176"/>
    </row>
    <row r="7" ht="54" customHeight="1" spans="1:16">
      <c r="A7" s="143">
        <v>1</v>
      </c>
      <c r="B7" s="144"/>
      <c r="C7" s="145"/>
      <c r="D7" s="148" t="s">
        <v>89</v>
      </c>
      <c r="E7" s="24"/>
      <c r="F7" s="45"/>
      <c r="G7" s="47"/>
      <c r="H7" s="147"/>
      <c r="I7" s="45"/>
      <c r="J7" s="47" t="s">
        <v>90</v>
      </c>
      <c r="K7" s="223">
        <v>100</v>
      </c>
      <c r="L7" s="47"/>
      <c r="M7" s="148"/>
      <c r="N7" s="213"/>
      <c r="O7" s="47"/>
      <c r="P7" s="216"/>
    </row>
    <row r="8" ht="54" customHeight="1" spans="1:16">
      <c r="A8" s="143">
        <v>2</v>
      </c>
      <c r="B8" s="144"/>
      <c r="C8" s="145"/>
      <c r="D8" s="148" t="s">
        <v>91</v>
      </c>
      <c r="E8" s="24"/>
      <c r="F8" s="45"/>
      <c r="G8" s="45"/>
      <c r="H8" s="147"/>
      <c r="I8" s="45"/>
      <c r="J8" s="47">
        <v>4</v>
      </c>
      <c r="K8" s="223">
        <v>88</v>
      </c>
      <c r="L8" s="47"/>
      <c r="M8" s="148"/>
      <c r="N8" s="213"/>
      <c r="O8" s="47"/>
      <c r="P8" s="216"/>
    </row>
    <row r="9" ht="54" customHeight="1" spans="1:16">
      <c r="A9" s="143">
        <v>3</v>
      </c>
      <c r="B9" s="145"/>
      <c r="C9" s="145"/>
      <c r="D9" s="148" t="s">
        <v>92</v>
      </c>
      <c r="E9" s="24"/>
      <c r="F9" s="47"/>
      <c r="G9" s="47"/>
      <c r="H9" s="148"/>
      <c r="I9" s="47"/>
      <c r="J9" s="47">
        <v>2</v>
      </c>
      <c r="K9" s="223">
        <v>30</v>
      </c>
      <c r="L9" s="47"/>
      <c r="M9" s="148"/>
      <c r="N9" s="213"/>
      <c r="O9" s="47"/>
      <c r="P9" s="216"/>
    </row>
    <row r="10" ht="54" customHeight="1" spans="1:16">
      <c r="A10" s="143">
        <v>4</v>
      </c>
      <c r="B10" s="145"/>
      <c r="C10" s="145"/>
      <c r="D10" s="148" t="s">
        <v>93</v>
      </c>
      <c r="E10" s="181"/>
      <c r="F10" s="45"/>
      <c r="G10" s="45"/>
      <c r="H10" s="147"/>
      <c r="I10" s="45"/>
      <c r="J10" s="47">
        <v>4</v>
      </c>
      <c r="K10" s="223">
        <v>20</v>
      </c>
      <c r="L10" s="47"/>
      <c r="M10" s="148"/>
      <c r="N10" s="213"/>
      <c r="O10" s="47"/>
      <c r="P10" s="216"/>
    </row>
    <row r="11" ht="54" customHeight="1" spans="1:16">
      <c r="A11" s="143">
        <v>5</v>
      </c>
      <c r="B11" s="145"/>
      <c r="C11" s="145"/>
      <c r="D11" s="47" t="s">
        <v>94</v>
      </c>
      <c r="E11" s="24"/>
      <c r="F11" s="45"/>
      <c r="G11" s="45"/>
      <c r="H11" s="147"/>
      <c r="I11" s="45"/>
      <c r="J11" s="47" t="s">
        <v>95</v>
      </c>
      <c r="K11" s="223">
        <v>120</v>
      </c>
      <c r="L11" s="47"/>
      <c r="M11" s="148"/>
      <c r="N11" s="213"/>
      <c r="O11" s="47"/>
      <c r="P11" s="216"/>
    </row>
    <row r="12" ht="54" customHeight="1" spans="1:16">
      <c r="A12" s="143">
        <v>6</v>
      </c>
      <c r="B12" s="145"/>
      <c r="C12" s="145"/>
      <c r="D12" s="148"/>
      <c r="E12" s="24"/>
      <c r="F12" s="45"/>
      <c r="G12" s="45"/>
      <c r="H12" s="147"/>
      <c r="I12" s="45"/>
      <c r="J12" s="47"/>
      <c r="K12" s="223"/>
      <c r="L12" s="47"/>
      <c r="M12" s="148"/>
      <c r="N12" s="213"/>
      <c r="O12" s="47"/>
      <c r="P12" s="216"/>
    </row>
    <row r="13" ht="54" customHeight="1" spans="1:16">
      <c r="A13" s="143">
        <v>7</v>
      </c>
      <c r="B13" s="145"/>
      <c r="C13" s="145"/>
      <c r="D13" s="148"/>
      <c r="E13" s="181"/>
      <c r="F13" s="45"/>
      <c r="G13" s="45"/>
      <c r="H13" s="147"/>
      <c r="I13" s="45"/>
      <c r="J13" s="47"/>
      <c r="K13" s="223"/>
      <c r="L13" s="47"/>
      <c r="M13" s="148"/>
      <c r="N13" s="213"/>
      <c r="O13" s="47"/>
      <c r="P13" s="216"/>
    </row>
    <row r="14" ht="54" customHeight="1" spans="1:16">
      <c r="A14" s="143">
        <v>8</v>
      </c>
      <c r="B14" s="145"/>
      <c r="C14" s="145"/>
      <c r="D14" s="148"/>
      <c r="E14" s="181"/>
      <c r="F14" s="45"/>
      <c r="G14" s="45"/>
      <c r="H14" s="147"/>
      <c r="I14" s="45"/>
      <c r="J14" s="47"/>
      <c r="K14" s="223"/>
      <c r="L14" s="47"/>
      <c r="M14" s="148"/>
      <c r="N14" s="213"/>
      <c r="O14" s="47"/>
      <c r="P14" s="216"/>
    </row>
    <row r="15" ht="54" customHeight="1" spans="1:16">
      <c r="A15" s="143">
        <v>9</v>
      </c>
      <c r="B15" s="145"/>
      <c r="C15" s="145"/>
      <c r="D15" s="148"/>
      <c r="E15" s="181"/>
      <c r="F15" s="45"/>
      <c r="G15" s="45"/>
      <c r="H15" s="147"/>
      <c r="I15" s="45"/>
      <c r="J15" s="47"/>
      <c r="K15" s="223"/>
      <c r="L15" s="47"/>
      <c r="M15" s="148"/>
      <c r="N15" s="213"/>
      <c r="O15" s="47"/>
      <c r="P15" s="216"/>
    </row>
    <row r="16" ht="49.95" customHeight="1" spans="1:16">
      <c r="A16" s="143">
        <v>10</v>
      </c>
      <c r="B16" s="221" t="s">
        <v>37</v>
      </c>
      <c r="C16" s="222"/>
      <c r="D16" s="222"/>
      <c r="E16" s="222"/>
      <c r="F16" s="222"/>
      <c r="G16" s="222"/>
      <c r="H16" s="222"/>
      <c r="I16" s="222"/>
      <c r="J16" s="227"/>
      <c r="K16" s="228">
        <f>SUM(K7:K15)</f>
        <v>358</v>
      </c>
      <c r="L16" s="47"/>
      <c r="M16" s="47"/>
      <c r="N16" s="171"/>
      <c r="O16" s="47"/>
      <c r="P16" s="229"/>
    </row>
    <row r="17" s="121" customFormat="1" ht="52.35" spans="1:16">
      <c r="A17" s="154" t="s">
        <v>18</v>
      </c>
      <c r="B17" s="155" t="s">
        <v>38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80"/>
    </row>
    <row r="18" s="122" customFormat="1" customHeight="1" spans="1:16">
      <c r="A18" s="156" t="s">
        <v>39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31496062992126" right="0.15748031496063" top="0.511811023622047" bottom="0.47244094488189" header="0.511811023622047" footer="0.511811023622047"/>
  <pageSetup paperSize="9" scale="5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="70" zoomScaleNormal="60" workbookViewId="0">
      <selection activeCell="E10" sqref="E10"/>
    </sheetView>
  </sheetViews>
  <sheetFormatPr defaultColWidth="9" defaultRowHeight="25.95" customHeight="1"/>
  <cols>
    <col min="1" max="1" width="7.33333333333333" style="123" customWidth="1"/>
    <col min="2" max="3" width="18.6666666666667" style="123" customWidth="1"/>
    <col min="4" max="4" width="23.3333333333333" style="123" customWidth="1"/>
    <col min="5" max="5" width="35" style="123" customWidth="1"/>
    <col min="6" max="10" width="12.6666666666667" style="123" customWidth="1"/>
    <col min="11" max="11" width="22" style="123" customWidth="1"/>
    <col min="12" max="12" width="12.6666666666667" style="123" customWidth="1"/>
    <col min="13" max="13" width="22.4444444444444" style="123" customWidth="1"/>
    <col min="14" max="14" width="18.1111111111111" style="123" customWidth="1"/>
    <col min="15" max="15" width="17.1111111111111" style="123" customWidth="1"/>
    <col min="16" max="16" width="29.1111111111111" style="123" customWidth="1"/>
    <col min="17" max="16384" width="9" style="123"/>
  </cols>
  <sheetData>
    <row r="1" ht="49.95" customHeight="1" spans="1:16">
      <c r="A1" s="124" t="s">
        <v>76</v>
      </c>
      <c r="B1" s="217"/>
      <c r="C1" s="218" t="s">
        <v>0</v>
      </c>
      <c r="D1" s="218"/>
      <c r="E1" s="218"/>
      <c r="F1" s="218"/>
      <c r="G1" s="218"/>
      <c r="H1" s="218"/>
      <c r="I1" s="218"/>
      <c r="J1" s="159" t="s">
        <v>1</v>
      </c>
      <c r="K1" s="159"/>
      <c r="L1" s="159"/>
      <c r="M1" s="159" t="s">
        <v>2</v>
      </c>
      <c r="N1" s="159"/>
      <c r="O1" s="159" t="s">
        <v>3</v>
      </c>
      <c r="P1" s="172"/>
    </row>
    <row r="2" ht="49.95" customHeight="1" spans="1:16">
      <c r="A2" s="128"/>
      <c r="B2" s="219"/>
      <c r="C2" s="220"/>
      <c r="D2" s="220"/>
      <c r="E2" s="220"/>
      <c r="F2" s="220"/>
      <c r="G2" s="220"/>
      <c r="H2" s="220"/>
      <c r="I2" s="220"/>
      <c r="J2" s="162"/>
      <c r="K2" s="162"/>
      <c r="L2" s="162"/>
      <c r="M2" s="162"/>
      <c r="N2" s="162"/>
      <c r="O2" s="173"/>
      <c r="P2" s="173"/>
    </row>
    <row r="3" ht="9.45" customHeight="1" spans="1:16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ht="48" customHeight="1" spans="1:16">
      <c r="A4" s="133" t="s">
        <v>96</v>
      </c>
      <c r="B4" s="134"/>
      <c r="C4" s="134"/>
      <c r="D4" s="134"/>
      <c r="E4" s="134"/>
      <c r="F4" s="135" t="s">
        <v>97</v>
      </c>
      <c r="G4" s="136"/>
      <c r="H4" s="136"/>
      <c r="I4" s="136"/>
      <c r="J4" s="136"/>
      <c r="K4" s="163"/>
      <c r="L4" s="164" t="s">
        <v>98</v>
      </c>
      <c r="M4" s="165"/>
      <c r="N4" s="165"/>
      <c r="O4" s="165"/>
      <c r="P4" s="174"/>
    </row>
    <row r="5" ht="22.95" customHeight="1" spans="1:16">
      <c r="A5" s="137" t="s">
        <v>7</v>
      </c>
      <c r="B5" s="138" t="s">
        <v>8</v>
      </c>
      <c r="C5" s="138" t="s">
        <v>9</v>
      </c>
      <c r="D5" s="138" t="s">
        <v>10</v>
      </c>
      <c r="E5" s="138" t="s">
        <v>11</v>
      </c>
      <c r="F5" s="138" t="s">
        <v>12</v>
      </c>
      <c r="G5" s="138"/>
      <c r="H5" s="138" t="s">
        <v>13</v>
      </c>
      <c r="I5" s="138"/>
      <c r="J5" s="138" t="s">
        <v>14</v>
      </c>
      <c r="K5" s="138"/>
      <c r="L5" s="138"/>
      <c r="M5" s="138" t="s">
        <v>15</v>
      </c>
      <c r="N5" s="138" t="s">
        <v>16</v>
      </c>
      <c r="O5" s="175" t="s">
        <v>17</v>
      </c>
      <c r="P5" s="176" t="s">
        <v>18</v>
      </c>
    </row>
    <row r="6" ht="34.95" customHeight="1" spans="1:16">
      <c r="A6" s="137"/>
      <c r="B6" s="138"/>
      <c r="C6" s="138"/>
      <c r="D6" s="138"/>
      <c r="E6" s="138"/>
      <c r="F6" s="138" t="s">
        <v>19</v>
      </c>
      <c r="G6" s="138" t="s">
        <v>20</v>
      </c>
      <c r="H6" s="138" t="s">
        <v>21</v>
      </c>
      <c r="I6" s="138" t="s">
        <v>22</v>
      </c>
      <c r="J6" s="138" t="s">
        <v>23</v>
      </c>
      <c r="K6" s="138" t="s">
        <v>24</v>
      </c>
      <c r="L6" s="138" t="s">
        <v>22</v>
      </c>
      <c r="M6" s="138"/>
      <c r="N6" s="138"/>
      <c r="O6" s="177"/>
      <c r="P6" s="176"/>
    </row>
    <row r="7" ht="54" customHeight="1" spans="1:16">
      <c r="A7" s="143">
        <v>1</v>
      </c>
      <c r="B7" s="144"/>
      <c r="C7" s="145"/>
      <c r="D7" s="148" t="s">
        <v>99</v>
      </c>
      <c r="E7" s="24"/>
      <c r="F7" s="45"/>
      <c r="G7" s="47"/>
      <c r="H7" s="147"/>
      <c r="I7" s="45"/>
      <c r="J7" s="47" t="s">
        <v>100</v>
      </c>
      <c r="K7" s="223">
        <v>65</v>
      </c>
      <c r="L7" s="47"/>
      <c r="M7" s="148"/>
      <c r="N7" s="213"/>
      <c r="O7" s="47"/>
      <c r="P7" s="216"/>
    </row>
    <row r="8" ht="54" customHeight="1" spans="1:16">
      <c r="A8" s="143">
        <v>2</v>
      </c>
      <c r="B8" s="144"/>
      <c r="C8" s="145"/>
      <c r="D8" s="148" t="s">
        <v>101</v>
      </c>
      <c r="E8" s="24"/>
      <c r="F8" s="45"/>
      <c r="G8" s="45"/>
      <c r="H8" s="147"/>
      <c r="I8" s="45"/>
      <c r="J8" s="47" t="s">
        <v>100</v>
      </c>
      <c r="K8" s="223">
        <v>22</v>
      </c>
      <c r="L8" s="47"/>
      <c r="M8" s="148"/>
      <c r="N8" s="213"/>
      <c r="O8" s="47"/>
      <c r="P8" s="216"/>
    </row>
    <row r="9" ht="54" customHeight="1" spans="1:16">
      <c r="A9" s="143">
        <v>3</v>
      </c>
      <c r="B9" s="145"/>
      <c r="C9" s="145"/>
      <c r="D9" s="148"/>
      <c r="E9" s="24"/>
      <c r="F9" s="47"/>
      <c r="G9" s="47"/>
      <c r="H9" s="148"/>
      <c r="I9" s="47"/>
      <c r="J9" s="47"/>
      <c r="K9" s="223"/>
      <c r="L9" s="47"/>
      <c r="M9" s="148"/>
      <c r="N9" s="213"/>
      <c r="O9" s="47"/>
      <c r="P9" s="216"/>
    </row>
    <row r="10" ht="54" customHeight="1" spans="1:16">
      <c r="A10" s="143">
        <v>4</v>
      </c>
      <c r="B10" s="145"/>
      <c r="C10" s="145"/>
      <c r="D10" s="148"/>
      <c r="E10" s="181"/>
      <c r="F10" s="45"/>
      <c r="G10" s="45"/>
      <c r="H10" s="147"/>
      <c r="I10" s="45"/>
      <c r="J10" s="47"/>
      <c r="K10" s="223"/>
      <c r="L10" s="47"/>
      <c r="M10" s="148"/>
      <c r="N10" s="213"/>
      <c r="O10" s="47"/>
      <c r="P10" s="216"/>
    </row>
    <row r="11" ht="54" customHeight="1" spans="1:16">
      <c r="A11" s="143">
        <v>5</v>
      </c>
      <c r="B11" s="145"/>
      <c r="C11" s="145"/>
      <c r="D11" s="47"/>
      <c r="E11" s="24"/>
      <c r="F11" s="45"/>
      <c r="G11" s="45"/>
      <c r="H11" s="147"/>
      <c r="I11" s="45"/>
      <c r="J11" s="47"/>
      <c r="K11" s="223"/>
      <c r="L11" s="47"/>
      <c r="M11" s="148"/>
      <c r="N11" s="213"/>
      <c r="O11" s="47"/>
      <c r="P11" s="216"/>
    </row>
    <row r="12" ht="54" customHeight="1" spans="1:16">
      <c r="A12" s="143">
        <v>6</v>
      </c>
      <c r="B12" s="145"/>
      <c r="C12" s="145"/>
      <c r="D12" s="148"/>
      <c r="E12" s="24"/>
      <c r="F12" s="45"/>
      <c r="G12" s="45"/>
      <c r="H12" s="147"/>
      <c r="I12" s="45"/>
      <c r="J12" s="47"/>
      <c r="K12" s="223"/>
      <c r="L12" s="47"/>
      <c r="M12" s="148"/>
      <c r="N12" s="213"/>
      <c r="O12" s="47"/>
      <c r="P12" s="216"/>
    </row>
    <row r="13" ht="54" customHeight="1" spans="1:16">
      <c r="A13" s="143">
        <v>7</v>
      </c>
      <c r="B13" s="145"/>
      <c r="C13" s="145"/>
      <c r="D13" s="148"/>
      <c r="E13" s="181"/>
      <c r="F13" s="45"/>
      <c r="G13" s="45"/>
      <c r="H13" s="147"/>
      <c r="I13" s="45"/>
      <c r="J13" s="47"/>
      <c r="K13" s="223"/>
      <c r="L13" s="47"/>
      <c r="M13" s="148"/>
      <c r="N13" s="213"/>
      <c r="O13" s="47"/>
      <c r="P13" s="216"/>
    </row>
    <row r="14" ht="54" customHeight="1" spans="1:16">
      <c r="A14" s="143">
        <v>8</v>
      </c>
      <c r="B14" s="145"/>
      <c r="C14" s="145"/>
      <c r="D14" s="148"/>
      <c r="E14" s="181"/>
      <c r="F14" s="45"/>
      <c r="G14" s="45"/>
      <c r="H14" s="147"/>
      <c r="I14" s="45"/>
      <c r="J14" s="47"/>
      <c r="K14" s="223"/>
      <c r="L14" s="47"/>
      <c r="M14" s="148"/>
      <c r="N14" s="213"/>
      <c r="O14" s="47"/>
      <c r="P14" s="216"/>
    </row>
    <row r="15" ht="54" customHeight="1" spans="1:16">
      <c r="A15" s="143">
        <v>9</v>
      </c>
      <c r="B15" s="145"/>
      <c r="C15" s="145"/>
      <c r="D15" s="148"/>
      <c r="E15" s="181"/>
      <c r="F15" s="45"/>
      <c r="G15" s="45"/>
      <c r="H15" s="147"/>
      <c r="I15" s="45"/>
      <c r="J15" s="47"/>
      <c r="K15" s="223"/>
      <c r="L15" s="47"/>
      <c r="M15" s="148"/>
      <c r="N15" s="213"/>
      <c r="O15" s="47"/>
      <c r="P15" s="216"/>
    </row>
    <row r="16" ht="49.95" customHeight="1" spans="1:16">
      <c r="A16" s="143">
        <v>10</v>
      </c>
      <c r="B16" s="221" t="s">
        <v>37</v>
      </c>
      <c r="C16" s="222"/>
      <c r="D16" s="222"/>
      <c r="E16" s="222"/>
      <c r="F16" s="222"/>
      <c r="G16" s="222"/>
      <c r="H16" s="222"/>
      <c r="I16" s="222"/>
      <c r="J16" s="227"/>
      <c r="K16" s="228">
        <f>SUM(K7:K15)</f>
        <v>87</v>
      </c>
      <c r="L16" s="47"/>
      <c r="M16" s="47"/>
      <c r="N16" s="171"/>
      <c r="O16" s="47"/>
      <c r="P16" s="229"/>
    </row>
    <row r="17" s="121" customFormat="1" ht="52.35" spans="1:16">
      <c r="A17" s="154" t="s">
        <v>18</v>
      </c>
      <c r="B17" s="155" t="s">
        <v>38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80"/>
    </row>
    <row r="18" s="122" customFormat="1" customHeight="1" spans="1:16">
      <c r="A18" s="156" t="s">
        <v>39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31496062992126" right="0.15748031496063" top="0.511811023622047" bottom="0.47244094488189" header="0.511811023622047" footer="0.511811023622047"/>
  <pageSetup paperSize="9" scale="5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="70" zoomScaleNormal="60" topLeftCell="A2" workbookViewId="0">
      <selection activeCell="M8" sqref="M8"/>
    </sheetView>
  </sheetViews>
  <sheetFormatPr defaultColWidth="9" defaultRowHeight="25.95" customHeight="1"/>
  <cols>
    <col min="1" max="1" width="7.33333333333333" style="123" customWidth="1"/>
    <col min="2" max="3" width="18.6666666666667" style="123" customWidth="1"/>
    <col min="4" max="4" width="23.3333333333333" style="123" customWidth="1"/>
    <col min="5" max="5" width="35" style="123" customWidth="1"/>
    <col min="6" max="10" width="12.6666666666667" style="123" customWidth="1"/>
    <col min="11" max="11" width="22" style="123" customWidth="1"/>
    <col min="12" max="12" width="12.6666666666667" style="123" customWidth="1"/>
    <col min="13" max="13" width="22.4444444444444" style="123" customWidth="1"/>
    <col min="14" max="14" width="18.1111111111111" style="123" customWidth="1"/>
    <col min="15" max="15" width="17.1111111111111" style="123" customWidth="1"/>
    <col min="16" max="16" width="29.1111111111111" style="123" customWidth="1"/>
    <col min="17" max="16384" width="9" style="123"/>
  </cols>
  <sheetData>
    <row r="1" ht="49.95" customHeight="1" spans="1:16">
      <c r="A1" s="124" t="s">
        <v>76</v>
      </c>
      <c r="B1" s="217"/>
      <c r="C1" s="218" t="s">
        <v>0</v>
      </c>
      <c r="D1" s="218"/>
      <c r="E1" s="218"/>
      <c r="F1" s="218"/>
      <c r="G1" s="218"/>
      <c r="H1" s="218"/>
      <c r="I1" s="218"/>
      <c r="J1" s="159" t="s">
        <v>1</v>
      </c>
      <c r="K1" s="159"/>
      <c r="L1" s="159"/>
      <c r="M1" s="159" t="s">
        <v>2</v>
      </c>
      <c r="N1" s="159"/>
      <c r="O1" s="159" t="s">
        <v>3</v>
      </c>
      <c r="P1" s="172"/>
    </row>
    <row r="2" ht="49.95" customHeight="1" spans="1:16">
      <c r="A2" s="128"/>
      <c r="B2" s="219"/>
      <c r="C2" s="220"/>
      <c r="D2" s="220"/>
      <c r="E2" s="220"/>
      <c r="F2" s="220"/>
      <c r="G2" s="220"/>
      <c r="H2" s="220"/>
      <c r="I2" s="220"/>
      <c r="J2" s="162" t="s">
        <v>102</v>
      </c>
      <c r="K2" s="162"/>
      <c r="L2" s="162"/>
      <c r="M2" s="162"/>
      <c r="N2" s="162"/>
      <c r="O2" s="173"/>
      <c r="P2" s="173"/>
    </row>
    <row r="3" ht="9.45" customHeight="1" spans="1:16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ht="48" customHeight="1" spans="1:16">
      <c r="A4" s="133" t="s">
        <v>103</v>
      </c>
      <c r="B4" s="134"/>
      <c r="C4" s="134"/>
      <c r="D4" s="134"/>
      <c r="E4" s="134"/>
      <c r="F4" s="135" t="s">
        <v>97</v>
      </c>
      <c r="G4" s="136"/>
      <c r="H4" s="136"/>
      <c r="I4" s="136"/>
      <c r="J4" s="136"/>
      <c r="K4" s="163"/>
      <c r="L4" s="164" t="s">
        <v>104</v>
      </c>
      <c r="M4" s="165"/>
      <c r="N4" s="165"/>
      <c r="O4" s="165"/>
      <c r="P4" s="174"/>
    </row>
    <row r="5" ht="22.95" customHeight="1" spans="1:16">
      <c r="A5" s="137" t="s">
        <v>7</v>
      </c>
      <c r="B5" s="138" t="s">
        <v>8</v>
      </c>
      <c r="C5" s="138" t="s">
        <v>9</v>
      </c>
      <c r="D5" s="138" t="s">
        <v>10</v>
      </c>
      <c r="E5" s="138" t="s">
        <v>11</v>
      </c>
      <c r="F5" s="138" t="s">
        <v>12</v>
      </c>
      <c r="G5" s="138"/>
      <c r="H5" s="138" t="s">
        <v>13</v>
      </c>
      <c r="I5" s="138"/>
      <c r="J5" s="138" t="s">
        <v>14</v>
      </c>
      <c r="K5" s="138"/>
      <c r="L5" s="138"/>
      <c r="M5" s="138" t="s">
        <v>15</v>
      </c>
      <c r="N5" s="138" t="s">
        <v>16</v>
      </c>
      <c r="O5" s="175" t="s">
        <v>17</v>
      </c>
      <c r="P5" s="176" t="s">
        <v>18</v>
      </c>
    </row>
    <row r="6" ht="34.95" customHeight="1" spans="1:16">
      <c r="A6" s="137"/>
      <c r="B6" s="138"/>
      <c r="C6" s="138"/>
      <c r="D6" s="138"/>
      <c r="E6" s="138"/>
      <c r="F6" s="138" t="s">
        <v>19</v>
      </c>
      <c r="G6" s="138" t="s">
        <v>20</v>
      </c>
      <c r="H6" s="138" t="s">
        <v>21</v>
      </c>
      <c r="I6" s="138" t="s">
        <v>22</v>
      </c>
      <c r="J6" s="138" t="s">
        <v>23</v>
      </c>
      <c r="K6" s="138" t="s">
        <v>24</v>
      </c>
      <c r="L6" s="138" t="s">
        <v>22</v>
      </c>
      <c r="M6" s="138"/>
      <c r="N6" s="138"/>
      <c r="O6" s="177"/>
      <c r="P6" s="176"/>
    </row>
    <row r="7" ht="54" customHeight="1" spans="1:16">
      <c r="A7" s="143">
        <v>1</v>
      </c>
      <c r="B7" s="144"/>
      <c r="C7" s="145"/>
      <c r="D7" s="148" t="s">
        <v>105</v>
      </c>
      <c r="E7" s="24" t="s">
        <v>106</v>
      </c>
      <c r="F7" s="45"/>
      <c r="G7" s="47"/>
      <c r="H7" s="147"/>
      <c r="I7" s="45"/>
      <c r="J7" s="47" t="s">
        <v>107</v>
      </c>
      <c r="K7" s="223">
        <v>38</v>
      </c>
      <c r="L7" s="47"/>
      <c r="M7" s="148" t="s">
        <v>108</v>
      </c>
      <c r="N7" s="213"/>
      <c r="O7" s="47"/>
      <c r="P7" s="214" t="s">
        <v>109</v>
      </c>
    </row>
    <row r="8" ht="54" customHeight="1" spans="1:16">
      <c r="A8" s="143">
        <v>3</v>
      </c>
      <c r="B8" s="145"/>
      <c r="C8" s="145"/>
      <c r="D8" s="148" t="s">
        <v>110</v>
      </c>
      <c r="E8" s="24"/>
      <c r="F8" s="47"/>
      <c r="G8" s="47"/>
      <c r="H8" s="148"/>
      <c r="I8" s="47"/>
      <c r="J8" s="47" t="s">
        <v>111</v>
      </c>
      <c r="K8" s="223">
        <v>13</v>
      </c>
      <c r="L8" s="47"/>
      <c r="M8" s="148" t="s">
        <v>112</v>
      </c>
      <c r="N8" s="213"/>
      <c r="O8" s="47"/>
      <c r="P8" s="225"/>
    </row>
    <row r="9" ht="64.2" customHeight="1" spans="1:16">
      <c r="A9" s="143">
        <v>5</v>
      </c>
      <c r="B9" s="145"/>
      <c r="C9" s="145"/>
      <c r="D9" s="148" t="s">
        <v>113</v>
      </c>
      <c r="E9" s="24"/>
      <c r="F9" s="45"/>
      <c r="G9" s="45"/>
      <c r="H9" s="147"/>
      <c r="I9" s="45"/>
      <c r="J9" s="47" t="s">
        <v>114</v>
      </c>
      <c r="K9" s="223">
        <v>12</v>
      </c>
      <c r="L9" s="47"/>
      <c r="M9" s="148" t="s">
        <v>115</v>
      </c>
      <c r="N9" s="213"/>
      <c r="O9" s="47"/>
      <c r="P9" s="68" t="s">
        <v>116</v>
      </c>
    </row>
    <row r="10" ht="54" customHeight="1" spans="1:16">
      <c r="A10" s="159">
        <v>6</v>
      </c>
      <c r="B10" s="145"/>
      <c r="C10" s="145"/>
      <c r="D10" s="24" t="s">
        <v>117</v>
      </c>
      <c r="E10" s="24" t="s">
        <v>118</v>
      </c>
      <c r="F10" s="45"/>
      <c r="G10" s="45"/>
      <c r="H10" s="147"/>
      <c r="I10" s="45"/>
      <c r="J10" s="47" t="s">
        <v>119</v>
      </c>
      <c r="K10" s="223">
        <v>15</v>
      </c>
      <c r="L10" s="47"/>
      <c r="M10" s="148"/>
      <c r="N10" s="213"/>
      <c r="O10" s="47"/>
      <c r="P10" s="214" t="s">
        <v>120</v>
      </c>
    </row>
    <row r="11" ht="54" customHeight="1" spans="1:16">
      <c r="A11" s="159">
        <v>7</v>
      </c>
      <c r="B11" s="145"/>
      <c r="C11" s="145"/>
      <c r="D11" s="148" t="s">
        <v>121</v>
      </c>
      <c r="E11" s="24" t="s">
        <v>122</v>
      </c>
      <c r="F11" s="45"/>
      <c r="G11" s="45"/>
      <c r="H11" s="147"/>
      <c r="I11" s="45"/>
      <c r="J11" s="47" t="s">
        <v>119</v>
      </c>
      <c r="K11" s="223">
        <v>9</v>
      </c>
      <c r="L11" s="47"/>
      <c r="M11" s="148"/>
      <c r="N11" s="213"/>
      <c r="O11" s="47"/>
      <c r="P11" s="234"/>
    </row>
    <row r="12" ht="54" customHeight="1" spans="1:16">
      <c r="A12" s="159">
        <v>8</v>
      </c>
      <c r="B12" s="145"/>
      <c r="C12" s="145"/>
      <c r="D12" s="148" t="s">
        <v>123</v>
      </c>
      <c r="E12" s="24" t="s">
        <v>124</v>
      </c>
      <c r="F12" s="45"/>
      <c r="G12" s="45"/>
      <c r="H12" s="147"/>
      <c r="I12" s="45"/>
      <c r="J12" s="47" t="s">
        <v>119</v>
      </c>
      <c r="K12" s="223">
        <v>12</v>
      </c>
      <c r="L12" s="47"/>
      <c r="M12" s="148"/>
      <c r="N12" s="213"/>
      <c r="O12" s="47"/>
      <c r="P12" s="234"/>
    </row>
    <row r="13" ht="54" customHeight="1" spans="1:16">
      <c r="A13" s="159">
        <v>9</v>
      </c>
      <c r="B13" s="145"/>
      <c r="C13" s="145"/>
      <c r="D13" s="148" t="s">
        <v>125</v>
      </c>
      <c r="E13" s="181"/>
      <c r="F13" s="45"/>
      <c r="G13" s="45"/>
      <c r="H13" s="147"/>
      <c r="I13" s="45"/>
      <c r="J13" s="47" t="s">
        <v>111</v>
      </c>
      <c r="K13" s="223">
        <v>5</v>
      </c>
      <c r="L13" s="47"/>
      <c r="M13" s="148"/>
      <c r="N13" s="213"/>
      <c r="O13" s="47"/>
      <c r="P13" s="225"/>
    </row>
    <row r="14" ht="54" customHeight="1" spans="1:16">
      <c r="A14" s="159"/>
      <c r="B14" s="145"/>
      <c r="C14" s="145"/>
      <c r="D14" s="148" t="s">
        <v>126</v>
      </c>
      <c r="E14" s="181"/>
      <c r="F14" s="45"/>
      <c r="G14" s="45"/>
      <c r="H14" s="147"/>
      <c r="I14" s="45"/>
      <c r="J14" s="47" t="s">
        <v>127</v>
      </c>
      <c r="K14" s="223">
        <v>170</v>
      </c>
      <c r="L14" s="47"/>
      <c r="M14" s="148"/>
      <c r="N14" s="213"/>
      <c r="O14" s="47"/>
      <c r="P14" s="216" t="s">
        <v>128</v>
      </c>
    </row>
    <row r="15" ht="54" customHeight="1" spans="1:16">
      <c r="A15" s="159"/>
      <c r="B15" s="145"/>
      <c r="C15" s="145"/>
      <c r="D15" s="148" t="s">
        <v>129</v>
      </c>
      <c r="E15" s="181"/>
      <c r="F15" s="45"/>
      <c r="G15" s="45"/>
      <c r="H15" s="147"/>
      <c r="I15" s="45"/>
      <c r="J15" s="47" t="s">
        <v>130</v>
      </c>
      <c r="K15" s="223">
        <v>150</v>
      </c>
      <c r="L15" s="47"/>
      <c r="M15" s="148"/>
      <c r="N15" s="213"/>
      <c r="O15" s="47"/>
      <c r="P15" s="216" t="s">
        <v>131</v>
      </c>
    </row>
    <row r="16" ht="49.95" customHeight="1" spans="1:16">
      <c r="A16" s="143">
        <v>10</v>
      </c>
      <c r="B16" s="221" t="s">
        <v>37</v>
      </c>
      <c r="C16" s="222"/>
      <c r="D16" s="222"/>
      <c r="E16" s="222"/>
      <c r="F16" s="222"/>
      <c r="G16" s="222"/>
      <c r="H16" s="222"/>
      <c r="I16" s="222"/>
      <c r="J16" s="227"/>
      <c r="K16" s="228">
        <f>SUM(K7:K15)</f>
        <v>424</v>
      </c>
      <c r="L16" s="47"/>
      <c r="M16" s="47"/>
      <c r="N16" s="171"/>
      <c r="O16" s="47"/>
      <c r="P16" s="229"/>
    </row>
    <row r="17" s="121" customFormat="1" ht="52.35" spans="1:16">
      <c r="A17" s="154" t="s">
        <v>18</v>
      </c>
      <c r="B17" s="155" t="s">
        <v>38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80"/>
    </row>
    <row r="18" s="122" customFormat="1" customHeight="1" spans="1:16">
      <c r="A18" s="156" t="s">
        <v>39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</row>
  </sheetData>
  <mergeCells count="29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P7:P8"/>
    <mergeCell ref="P10:P13"/>
    <mergeCell ref="A1:B2"/>
    <mergeCell ref="C1:I2"/>
  </mergeCells>
  <pageMargins left="0.31496062992126" right="0.15748031496063" top="0.511811023622047" bottom="0.47244094488189" header="0.511811023622047" footer="0.511811023622047"/>
  <pageSetup paperSize="9" scale="5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view="pageBreakPreview" zoomScale="70" zoomScaleNormal="60" topLeftCell="A19" workbookViewId="0">
      <selection activeCell="D21" sqref="D21"/>
    </sheetView>
  </sheetViews>
  <sheetFormatPr defaultColWidth="9" defaultRowHeight="25.95" customHeight="1"/>
  <cols>
    <col min="1" max="1" width="7.33333333333333" style="123" customWidth="1"/>
    <col min="2" max="3" width="18.6666666666667" style="123" customWidth="1"/>
    <col min="4" max="4" width="23.3333333333333" style="123" customWidth="1"/>
    <col min="5" max="5" width="35" style="123" customWidth="1"/>
    <col min="6" max="10" width="12.6666666666667" style="123" customWidth="1"/>
    <col min="11" max="11" width="22" style="123" customWidth="1"/>
    <col min="12" max="12" width="12.6666666666667" style="123" customWidth="1"/>
    <col min="13" max="13" width="22.4444444444444" style="123" customWidth="1"/>
    <col min="14" max="14" width="18.1111111111111" style="123" customWidth="1"/>
    <col min="15" max="15" width="17.1111111111111" style="123" customWidth="1"/>
    <col min="16" max="16" width="29.1111111111111" style="123" customWidth="1"/>
    <col min="17" max="16384" width="9" style="123"/>
  </cols>
  <sheetData>
    <row r="1" ht="49.95" customHeight="1" spans="1:16">
      <c r="A1" s="124" t="s">
        <v>76</v>
      </c>
      <c r="B1" s="217"/>
      <c r="C1" s="218" t="s">
        <v>0</v>
      </c>
      <c r="D1" s="218"/>
      <c r="E1" s="218"/>
      <c r="F1" s="218"/>
      <c r="G1" s="218"/>
      <c r="H1" s="218"/>
      <c r="I1" s="218"/>
      <c r="J1" s="159" t="s">
        <v>1</v>
      </c>
      <c r="K1" s="159"/>
      <c r="L1" s="159"/>
      <c r="M1" s="159" t="s">
        <v>2</v>
      </c>
      <c r="N1" s="159"/>
      <c r="O1" s="159" t="s">
        <v>3</v>
      </c>
      <c r="P1" s="172"/>
    </row>
    <row r="2" ht="49.95" customHeight="1" spans="1:16">
      <c r="A2" s="128"/>
      <c r="B2" s="219"/>
      <c r="C2" s="220"/>
      <c r="D2" s="220"/>
      <c r="E2" s="220"/>
      <c r="F2" s="220"/>
      <c r="G2" s="220"/>
      <c r="H2" s="220"/>
      <c r="I2" s="220"/>
      <c r="J2" s="162" t="s">
        <v>102</v>
      </c>
      <c r="K2" s="162"/>
      <c r="L2" s="162"/>
      <c r="M2" s="162"/>
      <c r="N2" s="162"/>
      <c r="O2" s="173"/>
      <c r="P2" s="173"/>
    </row>
    <row r="3" ht="9.45" customHeight="1" spans="1:16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ht="48" customHeight="1" spans="1:16">
      <c r="A4" s="133" t="s">
        <v>103</v>
      </c>
      <c r="B4" s="134"/>
      <c r="C4" s="134"/>
      <c r="D4" s="134"/>
      <c r="E4" s="134"/>
      <c r="F4" s="135" t="s">
        <v>132</v>
      </c>
      <c r="G4" s="136"/>
      <c r="H4" s="136"/>
      <c r="I4" s="136"/>
      <c r="J4" s="136"/>
      <c r="K4" s="163"/>
      <c r="L4" s="164" t="s">
        <v>133</v>
      </c>
      <c r="M4" s="165"/>
      <c r="N4" s="165"/>
      <c r="O4" s="165"/>
      <c r="P4" s="174"/>
    </row>
    <row r="5" ht="22.95" customHeight="1" spans="1:16">
      <c r="A5" s="137" t="s">
        <v>7</v>
      </c>
      <c r="B5" s="138" t="s">
        <v>8</v>
      </c>
      <c r="C5" s="138" t="s">
        <v>9</v>
      </c>
      <c r="D5" s="138" t="s">
        <v>10</v>
      </c>
      <c r="E5" s="138" t="s">
        <v>11</v>
      </c>
      <c r="F5" s="138" t="s">
        <v>12</v>
      </c>
      <c r="G5" s="138"/>
      <c r="H5" s="138" t="s">
        <v>13</v>
      </c>
      <c r="I5" s="138"/>
      <c r="J5" s="138" t="s">
        <v>14</v>
      </c>
      <c r="K5" s="138"/>
      <c r="L5" s="138"/>
      <c r="M5" s="138" t="s">
        <v>15</v>
      </c>
      <c r="N5" s="138" t="s">
        <v>16</v>
      </c>
      <c r="O5" s="175" t="s">
        <v>17</v>
      </c>
      <c r="P5" s="176" t="s">
        <v>18</v>
      </c>
    </row>
    <row r="6" ht="34.95" customHeight="1" spans="1:16">
      <c r="A6" s="137"/>
      <c r="B6" s="138"/>
      <c r="C6" s="138"/>
      <c r="D6" s="138"/>
      <c r="E6" s="138"/>
      <c r="F6" s="138" t="s">
        <v>19</v>
      </c>
      <c r="G6" s="138" t="s">
        <v>20</v>
      </c>
      <c r="H6" s="138" t="s">
        <v>21</v>
      </c>
      <c r="I6" s="138" t="s">
        <v>22</v>
      </c>
      <c r="J6" s="138" t="s">
        <v>23</v>
      </c>
      <c r="K6" s="138" t="s">
        <v>24</v>
      </c>
      <c r="L6" s="138" t="s">
        <v>22</v>
      </c>
      <c r="M6" s="138"/>
      <c r="N6" s="138"/>
      <c r="O6" s="177"/>
      <c r="P6" s="176"/>
    </row>
    <row r="7" ht="54" customHeight="1" spans="1:16">
      <c r="A7" s="143">
        <v>1</v>
      </c>
      <c r="B7" s="144"/>
      <c r="C7" s="145"/>
      <c r="D7" s="148" t="s">
        <v>105</v>
      </c>
      <c r="E7" s="24" t="s">
        <v>106</v>
      </c>
      <c r="F7" s="45"/>
      <c r="G7" s="47"/>
      <c r="H7" s="147"/>
      <c r="I7" s="45"/>
      <c r="J7" s="47" t="s">
        <v>127</v>
      </c>
      <c r="K7" s="223">
        <v>76</v>
      </c>
      <c r="L7" s="47"/>
      <c r="M7" s="46" t="s">
        <v>108</v>
      </c>
      <c r="N7" s="213"/>
      <c r="O7" s="47"/>
      <c r="P7" s="214"/>
    </row>
    <row r="8" ht="54" customHeight="1" spans="1:16">
      <c r="A8" s="143">
        <v>2</v>
      </c>
      <c r="B8" s="144"/>
      <c r="C8" s="145"/>
      <c r="D8" s="148" t="s">
        <v>134</v>
      </c>
      <c r="E8" s="24" t="s">
        <v>135</v>
      </c>
      <c r="F8" s="45"/>
      <c r="G8" s="47"/>
      <c r="H8" s="147"/>
      <c r="I8" s="45"/>
      <c r="J8" s="47" t="s">
        <v>136</v>
      </c>
      <c r="K8" s="223">
        <v>360</v>
      </c>
      <c r="L8" s="47"/>
      <c r="M8" s="46" t="s">
        <v>109</v>
      </c>
      <c r="N8" s="213"/>
      <c r="O8" s="47"/>
      <c r="P8" s="46"/>
    </row>
    <row r="9" ht="54" customHeight="1" spans="1:16">
      <c r="A9" s="143">
        <v>3</v>
      </c>
      <c r="B9" s="145"/>
      <c r="C9" s="145"/>
      <c r="D9" s="105" t="s">
        <v>126</v>
      </c>
      <c r="E9" s="24" t="s">
        <v>137</v>
      </c>
      <c r="F9" s="47"/>
      <c r="G9" s="47"/>
      <c r="H9" s="148"/>
      <c r="I9" s="47"/>
      <c r="J9" s="47" t="s">
        <v>107</v>
      </c>
      <c r="K9" s="223">
        <v>210</v>
      </c>
      <c r="L9" s="47"/>
      <c r="M9" s="46" t="s">
        <v>128</v>
      </c>
      <c r="N9" s="213"/>
      <c r="O9" s="47"/>
      <c r="P9" s="216"/>
    </row>
    <row r="10" ht="64.2" customHeight="1" spans="1:16">
      <c r="A10" s="143">
        <v>4</v>
      </c>
      <c r="B10" s="145"/>
      <c r="C10" s="145"/>
      <c r="D10" s="105" t="s">
        <v>138</v>
      </c>
      <c r="E10" s="24" t="s">
        <v>139</v>
      </c>
      <c r="F10" s="45"/>
      <c r="G10" s="45"/>
      <c r="H10" s="147"/>
      <c r="I10" s="45"/>
      <c r="J10" s="47" t="s">
        <v>111</v>
      </c>
      <c r="K10" s="223">
        <v>40</v>
      </c>
      <c r="L10" s="47"/>
      <c r="M10" s="46" t="s">
        <v>140</v>
      </c>
      <c r="N10" s="213"/>
      <c r="O10" s="47"/>
      <c r="P10" s="194"/>
    </row>
    <row r="11" ht="54" customHeight="1" spans="1:16">
      <c r="A11" s="143">
        <v>5</v>
      </c>
      <c r="B11" s="145"/>
      <c r="C11" s="145"/>
      <c r="D11" s="105" t="s">
        <v>141</v>
      </c>
      <c r="E11" s="24" t="s">
        <v>139</v>
      </c>
      <c r="F11" s="45"/>
      <c r="G11" s="45"/>
      <c r="H11" s="147"/>
      <c r="I11" s="45"/>
      <c r="J11" s="47" t="s">
        <v>79</v>
      </c>
      <c r="K11" s="223">
        <v>50</v>
      </c>
      <c r="L11" s="47"/>
      <c r="M11" s="46" t="s">
        <v>140</v>
      </c>
      <c r="N11" s="213"/>
      <c r="O11" s="47"/>
      <c r="P11" s="67"/>
    </row>
    <row r="12" ht="54" customHeight="1" spans="1:16">
      <c r="A12" s="143">
        <v>6</v>
      </c>
      <c r="B12" s="145"/>
      <c r="C12" s="145"/>
      <c r="D12" s="105" t="s">
        <v>141</v>
      </c>
      <c r="E12" s="24" t="s">
        <v>142</v>
      </c>
      <c r="F12" s="45"/>
      <c r="G12" s="45"/>
      <c r="H12" s="147"/>
      <c r="I12" s="45"/>
      <c r="J12" s="47" t="s">
        <v>143</v>
      </c>
      <c r="K12" s="223">
        <v>250</v>
      </c>
      <c r="L12" s="47"/>
      <c r="M12" s="46" t="s">
        <v>140</v>
      </c>
      <c r="N12" s="213"/>
      <c r="O12" s="47"/>
      <c r="P12" s="67"/>
    </row>
    <row r="13" ht="54" customHeight="1" spans="1:16">
      <c r="A13" s="143">
        <v>7</v>
      </c>
      <c r="B13" s="145"/>
      <c r="C13" s="145"/>
      <c r="D13" s="105" t="s">
        <v>141</v>
      </c>
      <c r="E13" s="24" t="s">
        <v>144</v>
      </c>
      <c r="F13" s="45"/>
      <c r="G13" s="45"/>
      <c r="H13" s="147"/>
      <c r="I13" s="45"/>
      <c r="J13" s="47" t="s">
        <v>143</v>
      </c>
      <c r="K13" s="223">
        <v>500</v>
      </c>
      <c r="L13" s="47"/>
      <c r="M13" s="46" t="s">
        <v>140</v>
      </c>
      <c r="N13" s="213"/>
      <c r="O13" s="47"/>
      <c r="P13" s="67"/>
    </row>
    <row r="14" ht="54" customHeight="1" spans="1:16">
      <c r="A14" s="143">
        <v>8</v>
      </c>
      <c r="B14" s="145"/>
      <c r="C14" s="145"/>
      <c r="D14" s="105" t="s">
        <v>125</v>
      </c>
      <c r="E14" s="181"/>
      <c r="F14" s="45"/>
      <c r="G14" s="45"/>
      <c r="H14" s="147"/>
      <c r="I14" s="45"/>
      <c r="J14" s="47" t="s">
        <v>145</v>
      </c>
      <c r="K14" s="223">
        <v>10</v>
      </c>
      <c r="L14" s="47"/>
      <c r="M14" s="46" t="s">
        <v>146</v>
      </c>
      <c r="N14" s="213"/>
      <c r="O14" s="47"/>
      <c r="P14" s="194"/>
    </row>
    <row r="15" ht="54" customHeight="1" spans="1:16">
      <c r="A15" s="143">
        <v>9</v>
      </c>
      <c r="B15" s="145"/>
      <c r="C15" s="145"/>
      <c r="D15" s="105" t="s">
        <v>147</v>
      </c>
      <c r="E15" s="181"/>
      <c r="F15" s="45"/>
      <c r="G15" s="45"/>
      <c r="H15" s="147"/>
      <c r="I15" s="45"/>
      <c r="J15" s="47" t="s">
        <v>100</v>
      </c>
      <c r="K15" s="223">
        <v>70</v>
      </c>
      <c r="L15" s="47"/>
      <c r="M15" s="214" t="s">
        <v>148</v>
      </c>
      <c r="N15" s="213"/>
      <c r="O15" s="47"/>
      <c r="P15" s="194"/>
    </row>
    <row r="16" ht="54" customHeight="1" spans="1:16">
      <c r="A16" s="143">
        <v>10</v>
      </c>
      <c r="B16" s="145"/>
      <c r="C16" s="145"/>
      <c r="D16" s="105" t="s">
        <v>149</v>
      </c>
      <c r="E16" s="181"/>
      <c r="F16" s="45"/>
      <c r="G16" s="45"/>
      <c r="H16" s="147"/>
      <c r="I16" s="45"/>
      <c r="J16" s="47" t="s">
        <v>150</v>
      </c>
      <c r="K16" s="223">
        <v>30</v>
      </c>
      <c r="L16" s="47"/>
      <c r="M16" s="225"/>
      <c r="N16" s="213"/>
      <c r="O16" s="47"/>
      <c r="P16" s="194"/>
    </row>
    <row r="17" ht="54" customHeight="1" spans="1:16">
      <c r="A17" s="143">
        <v>11</v>
      </c>
      <c r="B17" s="145"/>
      <c r="C17" s="145"/>
      <c r="D17" s="148" t="s">
        <v>151</v>
      </c>
      <c r="E17" s="24" t="s">
        <v>152</v>
      </c>
      <c r="F17" s="45"/>
      <c r="G17" s="45"/>
      <c r="H17" s="147"/>
      <c r="I17" s="45"/>
      <c r="J17" s="47" t="s">
        <v>87</v>
      </c>
      <c r="K17" s="223">
        <v>30</v>
      </c>
      <c r="L17" s="47"/>
      <c r="M17" s="46" t="s">
        <v>153</v>
      </c>
      <c r="N17" s="213"/>
      <c r="O17" s="47"/>
      <c r="P17" s="194"/>
    </row>
    <row r="18" ht="54" customHeight="1" spans="1:16">
      <c r="A18" s="143">
        <v>12</v>
      </c>
      <c r="B18" s="145"/>
      <c r="C18" s="145"/>
      <c r="D18" s="148" t="s">
        <v>154</v>
      </c>
      <c r="E18" s="181"/>
      <c r="F18" s="45"/>
      <c r="G18" s="45"/>
      <c r="H18" s="147"/>
      <c r="I18" s="45"/>
      <c r="J18" s="47" t="s">
        <v>114</v>
      </c>
      <c r="K18" s="223">
        <v>50</v>
      </c>
      <c r="L18" s="47"/>
      <c r="M18" s="46" t="s">
        <v>131</v>
      </c>
      <c r="N18" s="213"/>
      <c r="O18" s="47"/>
      <c r="P18" s="194"/>
    </row>
    <row r="19" ht="54" customHeight="1" spans="1:16">
      <c r="A19" s="143">
        <v>13</v>
      </c>
      <c r="B19" s="145"/>
      <c r="C19" s="145"/>
      <c r="D19" s="193" t="s">
        <v>155</v>
      </c>
      <c r="E19" s="24" t="s">
        <v>156</v>
      </c>
      <c r="F19" s="45"/>
      <c r="G19" s="45"/>
      <c r="H19" s="147"/>
      <c r="I19" s="45"/>
      <c r="J19" s="47" t="s">
        <v>157</v>
      </c>
      <c r="K19" s="223">
        <v>120</v>
      </c>
      <c r="L19" s="47"/>
      <c r="M19" s="46" t="s">
        <v>158</v>
      </c>
      <c r="N19" s="213"/>
      <c r="O19" s="47"/>
      <c r="P19" s="194"/>
    </row>
    <row r="20" ht="54" customHeight="1" spans="1:16">
      <c r="A20" s="143">
        <v>14</v>
      </c>
      <c r="B20" s="145"/>
      <c r="C20" s="145"/>
      <c r="D20" s="193" t="s">
        <v>89</v>
      </c>
      <c r="E20" s="24" t="s">
        <v>159</v>
      </c>
      <c r="F20" s="45"/>
      <c r="G20" s="45"/>
      <c r="H20" s="147"/>
      <c r="I20" s="45"/>
      <c r="J20" s="47" t="s">
        <v>90</v>
      </c>
      <c r="K20" s="223">
        <v>100</v>
      </c>
      <c r="L20" s="47"/>
      <c r="M20" s="46"/>
      <c r="N20" s="213"/>
      <c r="O20" s="47"/>
      <c r="P20" s="194"/>
    </row>
    <row r="21" ht="54" customHeight="1" spans="1:16">
      <c r="A21" s="143">
        <v>15</v>
      </c>
      <c r="B21" s="145"/>
      <c r="C21" s="145"/>
      <c r="D21" s="193" t="s">
        <v>35</v>
      </c>
      <c r="E21" s="24" t="s">
        <v>160</v>
      </c>
      <c r="F21" s="45"/>
      <c r="G21" s="45"/>
      <c r="H21" s="147"/>
      <c r="I21" s="45"/>
      <c r="J21" s="47" t="s">
        <v>161</v>
      </c>
      <c r="K21" s="223">
        <v>450</v>
      </c>
      <c r="L21" s="47"/>
      <c r="M21" s="46"/>
      <c r="N21" s="226"/>
      <c r="O21" s="47"/>
      <c r="P21" s="194"/>
    </row>
    <row r="22" ht="54" customHeight="1" spans="1:16">
      <c r="A22" s="143">
        <v>16</v>
      </c>
      <c r="B22" s="145"/>
      <c r="C22" s="145"/>
      <c r="D22" s="193" t="s">
        <v>162</v>
      </c>
      <c r="E22" s="24" t="s">
        <v>163</v>
      </c>
      <c r="F22" s="45"/>
      <c r="G22" s="45" t="s">
        <v>164</v>
      </c>
      <c r="H22" s="147"/>
      <c r="I22" s="45"/>
      <c r="J22" s="47" t="s">
        <v>165</v>
      </c>
      <c r="K22" s="223">
        <v>400</v>
      </c>
      <c r="L22" s="47"/>
      <c r="M22" s="46" t="s">
        <v>166</v>
      </c>
      <c r="N22" s="213"/>
      <c r="O22" s="47"/>
      <c r="P22" s="194"/>
    </row>
    <row r="23" ht="137.4" customHeight="1" spans="1:16">
      <c r="A23" s="143">
        <v>17</v>
      </c>
      <c r="B23" s="145"/>
      <c r="C23" s="145"/>
      <c r="D23" s="148" t="s">
        <v>167</v>
      </c>
      <c r="E23" s="181"/>
      <c r="F23" s="45"/>
      <c r="G23" s="45"/>
      <c r="H23" s="147"/>
      <c r="I23" s="45">
        <v>15</v>
      </c>
      <c r="J23" s="47" t="s">
        <v>168</v>
      </c>
      <c r="K23" s="223">
        <f>I23*8</f>
        <v>120</v>
      </c>
      <c r="L23" s="47"/>
      <c r="M23" s="46"/>
      <c r="N23" s="213"/>
      <c r="O23" s="47"/>
      <c r="P23" s="194"/>
    </row>
    <row r="24" ht="137.4" customHeight="1" spans="1:16">
      <c r="A24" s="143">
        <v>18</v>
      </c>
      <c r="B24" s="145"/>
      <c r="C24" s="145"/>
      <c r="D24" s="148" t="s">
        <v>169</v>
      </c>
      <c r="E24" s="181"/>
      <c r="F24" s="45"/>
      <c r="G24" s="45"/>
      <c r="H24" s="147"/>
      <c r="I24" s="45">
        <v>1.6</v>
      </c>
      <c r="J24" s="47" t="s">
        <v>143</v>
      </c>
      <c r="K24" s="223">
        <f>I24*50</f>
        <v>80</v>
      </c>
      <c r="L24" s="47"/>
      <c r="M24" s="46"/>
      <c r="N24" s="213"/>
      <c r="O24" s="47"/>
      <c r="P24" s="194"/>
    </row>
    <row r="25" ht="137.4" customHeight="1" spans="1:16">
      <c r="A25" s="143">
        <v>19</v>
      </c>
      <c r="B25" s="145"/>
      <c r="C25" s="145"/>
      <c r="D25" s="148" t="s">
        <v>170</v>
      </c>
      <c r="E25" s="181"/>
      <c r="F25" s="45"/>
      <c r="G25" s="45"/>
      <c r="H25" s="147"/>
      <c r="I25" s="45">
        <v>2.3</v>
      </c>
      <c r="J25" s="47" t="s">
        <v>143</v>
      </c>
      <c r="K25" s="223">
        <f>I25*50</f>
        <v>115</v>
      </c>
      <c r="L25" s="47"/>
      <c r="M25" s="46"/>
      <c r="N25" s="213"/>
      <c r="O25" s="47"/>
      <c r="P25" s="194"/>
    </row>
    <row r="26" ht="137.4" customHeight="1" spans="1:16">
      <c r="A26" s="143">
        <v>20</v>
      </c>
      <c r="B26" s="145"/>
      <c r="C26" s="145"/>
      <c r="D26" s="148" t="s">
        <v>171</v>
      </c>
      <c r="E26" s="181"/>
      <c r="F26" s="45"/>
      <c r="G26" s="45"/>
      <c r="H26" s="147"/>
      <c r="I26" s="45">
        <v>3.4</v>
      </c>
      <c r="J26" s="47" t="s">
        <v>143</v>
      </c>
      <c r="K26" s="223">
        <f>I26*50</f>
        <v>170</v>
      </c>
      <c r="L26" s="47"/>
      <c r="M26" s="46"/>
      <c r="N26" s="213"/>
      <c r="O26" s="47"/>
      <c r="P26" s="194"/>
    </row>
    <row r="27" ht="166.2" customHeight="1" spans="1:16">
      <c r="A27" s="143">
        <v>21</v>
      </c>
      <c r="B27" s="145"/>
      <c r="C27" s="145"/>
      <c r="D27" s="148" t="s">
        <v>172</v>
      </c>
      <c r="E27" s="181"/>
      <c r="F27" s="45"/>
      <c r="G27" s="45"/>
      <c r="H27" s="147"/>
      <c r="I27" s="45">
        <v>2.2</v>
      </c>
      <c r="J27" s="47" t="s">
        <v>143</v>
      </c>
      <c r="K27" s="223">
        <f>I27*50</f>
        <v>110</v>
      </c>
      <c r="L27" s="47"/>
      <c r="M27" s="46"/>
      <c r="N27" s="213"/>
      <c r="O27" s="47"/>
      <c r="P27" s="194"/>
    </row>
    <row r="28" ht="166.2" customHeight="1" spans="1:16">
      <c r="A28" s="143">
        <v>22</v>
      </c>
      <c r="B28" s="145"/>
      <c r="C28" s="145"/>
      <c r="D28" s="193" t="s">
        <v>173</v>
      </c>
      <c r="E28" s="181"/>
      <c r="F28" s="45"/>
      <c r="G28" s="45"/>
      <c r="H28" s="147"/>
      <c r="I28" s="45">
        <v>1.4</v>
      </c>
      <c r="J28" s="47" t="s">
        <v>143</v>
      </c>
      <c r="K28" s="223">
        <f>I28*50</f>
        <v>70</v>
      </c>
      <c r="L28" s="47"/>
      <c r="M28" s="46"/>
      <c r="N28" s="213"/>
      <c r="O28" s="47"/>
      <c r="P28" s="194"/>
    </row>
    <row r="29" ht="49.95" customHeight="1" spans="1:16">
      <c r="A29" s="143"/>
      <c r="B29" s="221" t="s">
        <v>37</v>
      </c>
      <c r="C29" s="222"/>
      <c r="D29" s="222"/>
      <c r="E29" s="222"/>
      <c r="F29" s="222"/>
      <c r="G29" s="222"/>
      <c r="H29" s="222"/>
      <c r="I29" s="222"/>
      <c r="J29" s="227"/>
      <c r="K29" s="228">
        <v>3411</v>
      </c>
      <c r="L29" s="47"/>
      <c r="M29" s="47"/>
      <c r="N29" s="171"/>
      <c r="O29" s="47"/>
      <c r="P29" s="229"/>
    </row>
    <row r="30" s="121" customFormat="1" ht="52.35" spans="1:16">
      <c r="A30" s="154" t="s">
        <v>18</v>
      </c>
      <c r="B30" s="155" t="s">
        <v>38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80"/>
    </row>
    <row r="31" s="122" customFormat="1" customHeight="1" spans="1:16">
      <c r="A31" s="156" t="s">
        <v>39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</row>
  </sheetData>
  <mergeCells count="29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29:J29"/>
    <mergeCell ref="B30:P30"/>
    <mergeCell ref="A31:P31"/>
    <mergeCell ref="A5:A6"/>
    <mergeCell ref="B5:B6"/>
    <mergeCell ref="C5:C6"/>
    <mergeCell ref="D5:D6"/>
    <mergeCell ref="E5:E6"/>
    <mergeCell ref="M5:M6"/>
    <mergeCell ref="M15:M16"/>
    <mergeCell ref="M22:M28"/>
    <mergeCell ref="N5:N6"/>
    <mergeCell ref="O5:O6"/>
    <mergeCell ref="P5:P6"/>
    <mergeCell ref="A1:B2"/>
    <mergeCell ref="C1:I2"/>
  </mergeCells>
  <pageMargins left="0.21" right="0.15748031496063" top="0.24" bottom="0.47244094488189" header="0.23" footer="0.511811023622047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54</vt:i4>
      </vt:variant>
    </vt:vector>
  </HeadingPairs>
  <TitlesOfParts>
    <vt:vector size="54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4月月度</vt:lpstr>
      <vt:lpstr>4月1</vt:lpstr>
      <vt:lpstr>4月8</vt:lpstr>
      <vt:lpstr>4月11</vt:lpstr>
      <vt:lpstr>4月15</vt:lpstr>
      <vt:lpstr>5月月度</vt:lpstr>
      <vt:lpstr>Sheet5 (2)</vt:lpstr>
      <vt:lpstr>6月月度</vt:lpstr>
      <vt:lpstr>7月月度</vt:lpstr>
      <vt:lpstr>7月6日</vt:lpstr>
      <vt:lpstr>8月月度</vt:lpstr>
      <vt:lpstr>10月办公用品</vt:lpstr>
      <vt:lpstr>8月23</vt:lpstr>
      <vt:lpstr>工厂搬迁</vt:lpstr>
      <vt:lpstr>工厂搬迁生产</vt:lpstr>
      <vt:lpstr>Sheet9</vt:lpstr>
      <vt:lpstr>10月月度</vt:lpstr>
      <vt:lpstr>生产线改造</vt:lpstr>
      <vt:lpstr>车棚改造</vt:lpstr>
      <vt:lpstr>11月</vt:lpstr>
      <vt:lpstr>10月已采购补单</vt:lpstr>
      <vt:lpstr>11月增补1</vt:lpstr>
      <vt:lpstr>11月增补</vt:lpstr>
      <vt:lpstr>11月28</vt:lpstr>
      <vt:lpstr>12月度确认</vt:lpstr>
      <vt:lpstr>12月月度</vt:lpstr>
      <vt:lpstr>Sheet10</vt:lpstr>
      <vt:lpstr>12月自付报销</vt:lpstr>
      <vt:lpstr>12月月度增补</vt:lpstr>
      <vt:lpstr>25年1月月度</vt:lpstr>
      <vt:lpstr>25年1月月度产线</vt:lpstr>
      <vt:lpstr>25年前排产线 </vt:lpstr>
      <vt:lpstr>25年2月月度</vt:lpstr>
      <vt:lpstr>25年2月月度增补</vt:lpstr>
      <vt:lpstr>25年3月月度</vt:lpstr>
      <vt:lpstr>25年3月增补</vt:lpstr>
      <vt:lpstr>25年4月月度</vt:lpstr>
      <vt:lpstr>25年4月月度增补</vt:lpstr>
      <vt:lpstr>25年5月皮卡</vt:lpstr>
      <vt:lpstr>25年5月月度</vt:lpstr>
      <vt:lpstr>25年5月月度增补</vt:lpstr>
      <vt:lpstr>25年6月KD纸箱</vt:lpstr>
      <vt:lpstr>25年6月</vt:lpstr>
      <vt:lpstr>25年7月.</vt:lpstr>
      <vt:lpstr>25年7月增补</vt:lpstr>
      <vt:lpstr>25年7月增补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名为晓晨 </cp:lastModifiedBy>
  <dcterms:created xsi:type="dcterms:W3CDTF">2023-05-12T11:15:00Z</dcterms:created>
  <cp:lastPrinted>2024-07-25T06:11:00Z</cp:lastPrinted>
  <dcterms:modified xsi:type="dcterms:W3CDTF">2025-07-16T03:06:56Z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E335D462E83A4DF7B913277797C6D67B_13</vt:lpwstr>
  </property>
  <property fmtid="{D5CDD505-2E9C-101B-9397-08002B2CF9AE}" pid="3" name="KSOProductBuildVer">
    <vt:lpwstr>2052-12.1.0.22175</vt:lpwstr>
  </property>
</Properties>
</file>