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出差\余姚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V12" i="4" l="1"/>
  <c r="S19" i="4"/>
  <c r="R19" i="4"/>
  <c r="S8" i="4"/>
  <c r="S9" i="4" s="1"/>
  <c r="Q10" i="4"/>
  <c r="Q7" i="4"/>
  <c r="R12" i="4" l="1"/>
  <c r="S13" i="4" s="1"/>
  <c r="M19" i="4" l="1"/>
  <c r="P19" i="4" l="1"/>
  <c r="K19" i="4"/>
  <c r="C19" i="4" l="1"/>
  <c r="O20" i="4" s="1"/>
</calcChain>
</file>

<file path=xl/sharedStrings.xml><?xml version="1.0" encoding="utf-8"?>
<sst xmlns="http://schemas.openxmlformats.org/spreadsheetml/2006/main" count="110" uniqueCount="85">
  <si>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</si>
  <si>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</si>
  <si>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</si>
  <si>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</si>
  <si>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</si>
  <si>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</si>
  <si>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</si>
  <si>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</si>
  <si>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</si>
  <si>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</si>
  <si>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</si>
  <si>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</si>
  <si>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</si>
  <si>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</si>
  <si>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</si>
  <si>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</si>
  <si>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</si>
  <si>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</si>
  <si>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</si>
  <si>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</si>
  <si>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</si>
  <si>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</si>
  <si>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</si>
  <si>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</si>
  <si>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</si>
  <si>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</si>
  <si>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</si>
  <si>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</si>
  <si>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</si>
  <si>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</si>
  <si>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</si>
  <si>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</si>
  <si>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</si>
  <si>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</si>
  <si>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</si>
  <si>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</si>
  <si>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</si>
  <si>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</si>
  <si>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</si>
  <si>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</si>
  <si>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</si>
  <si>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</si>
  <si>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</si>
  <si>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</si>
  <si>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</si>
  <si>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</si>
  <si>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</si>
  <si>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</si>
  <si>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</si>
  <si>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</si>
  <si>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</si>
  <si>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</si>
  <si>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</si>
  <si>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</si>
  <si>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</si>
  <si>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</si>
  <si>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</si>
  <si>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</si>
  <si>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</si>
  <si>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</si>
  <si>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</si>
  <si>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</si>
  <si>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</si>
  <si>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</si>
  <si>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</si>
  <si>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</si>
  <si>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</si>
  <si>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</si>
  <si>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</si>
  <si>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</si>
  <si>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</si>
  <si>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刘文政</t>
    <phoneticPr fontId="1" type="noConversion"/>
  </si>
  <si>
    <t>住宿</t>
    <phoneticPr fontId="1" type="noConversion"/>
  </si>
  <si>
    <t>荣昌</t>
    <phoneticPr fontId="1" type="noConversion"/>
  </si>
  <si>
    <t>前期采购部</t>
    <phoneticPr fontId="1" type="noConversion"/>
  </si>
  <si>
    <t>调研永年标准件</t>
    <phoneticPr fontId="1" type="noConversion"/>
  </si>
  <si>
    <t>余姚</t>
    <phoneticPr fontId="1" type="noConversion"/>
  </si>
  <si>
    <t>高调器调高泵调研</t>
    <phoneticPr fontId="1" type="noConversion"/>
  </si>
  <si>
    <t>苏东</t>
    <phoneticPr fontId="1" type="noConversion"/>
  </si>
  <si>
    <t>供应商简介：慈溪市亚路车辆配件有限公司，民营企业，成立于1999年，员工人数280人，其中研发技术员20余，通过IATF16949、ISO14001体系认证，客户群体：比亚迪、通用五菱、锦州锦恒、重庆光大等，产线34条，我司选用的产品有9条生产线，已批产供货乘用车。
产能说明：9条生产线11小时，单条生产线生产2000只，供18000只，占产线产能50%，富余50%生产线，我司项目预测每年使用5万件，满足我司产能。
价格说明：奥拓立夫高调器未税30元，亚路预估在13-14元，我司实验通过，降幅可达50%左右；
账期：按照我司通用账期90天。</t>
    <phoneticPr fontId="1" type="noConversion"/>
  </si>
  <si>
    <t>北京南</t>
    <phoneticPr fontId="1" type="noConversion"/>
  </si>
  <si>
    <t>南京南</t>
    <phoneticPr fontId="1" type="noConversion"/>
  </si>
  <si>
    <t>余姚北</t>
    <phoneticPr fontId="1" type="noConversion"/>
  </si>
  <si>
    <t xml:space="preserve">人民币：壹仟陆佰陆拾伍元整
(大写)   </t>
    <phoneticPr fontId="1" type="noConversion"/>
  </si>
  <si>
    <t>上述为两人报销信息（刘文政）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</si>
</sst>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8" sqref="L8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6" t="s">
        <v>41</v>
      </c>
      <c r="D2" s="36"/>
      <c r="E2" s="36"/>
      <c r="F2" s="36"/>
      <c r="G2" s="36"/>
      <c r="H2" s="36"/>
      <c r="I2" s="36"/>
    </row>
    <row r="3" spans="2:9" ht="36.75" customHeight="1">
      <c r="B3" s="10" t="s">
        <v>29</v>
      </c>
      <c r="C3" s="37"/>
      <c r="D3" s="37"/>
      <c r="E3" s="37"/>
      <c r="F3" s="9" t="s">
        <v>28</v>
      </c>
      <c r="G3" s="37"/>
      <c r="H3" s="37"/>
      <c r="I3" s="38"/>
    </row>
    <row r="4" spans="2:9" ht="36.75" customHeight="1">
      <c r="B4" s="8" t="s">
        <v>27</v>
      </c>
      <c r="C4" s="30"/>
      <c r="D4" s="31"/>
      <c r="E4" s="31"/>
      <c r="F4" s="31"/>
      <c r="G4" s="31"/>
      <c r="H4" s="31"/>
      <c r="I4" s="32"/>
    </row>
    <row r="5" spans="2:9" ht="36.75" customHeight="1">
      <c r="B5" s="8" t="s">
        <v>26</v>
      </c>
      <c r="C5" s="33" t="s">
        <v>31</v>
      </c>
      <c r="D5" s="34"/>
      <c r="E5" s="34"/>
      <c r="F5" s="34"/>
      <c r="G5" s="34"/>
      <c r="H5" s="34"/>
      <c r="I5" s="35"/>
    </row>
    <row r="6" spans="2:9" ht="36.75" customHeight="1">
      <c r="B6" s="8" t="s">
        <v>24</v>
      </c>
      <c r="C6" s="22"/>
      <c r="D6" s="23"/>
      <c r="E6" s="25"/>
      <c r="F6" s="7" t="s">
        <v>23</v>
      </c>
      <c r="G6" s="22"/>
      <c r="H6" s="23"/>
      <c r="I6" s="24"/>
    </row>
    <row r="7" spans="2:9" ht="36.75" customHeight="1">
      <c r="B7" s="8" t="s">
        <v>22</v>
      </c>
      <c r="C7" s="22"/>
      <c r="D7" s="23"/>
      <c r="E7" s="23"/>
      <c r="F7" s="23"/>
      <c r="G7" s="23"/>
      <c r="H7" s="23"/>
      <c r="I7" s="24"/>
    </row>
    <row r="8" spans="2:9" ht="36.75" customHeight="1">
      <c r="B8" s="8" t="s">
        <v>21</v>
      </c>
      <c r="C8" s="22" t="s">
        <v>20</v>
      </c>
      <c r="D8" s="23"/>
      <c r="E8" s="23"/>
      <c r="F8" s="23"/>
      <c r="G8" s="23"/>
      <c r="H8" s="23"/>
      <c r="I8" s="24"/>
    </row>
    <row r="9" spans="2:9" ht="36.75" customHeight="1">
      <c r="B9" s="8" t="s">
        <v>19</v>
      </c>
      <c r="C9" s="22"/>
      <c r="D9" s="23"/>
      <c r="E9" s="25"/>
      <c r="F9" s="7" t="s">
        <v>17</v>
      </c>
      <c r="G9" s="22"/>
      <c r="H9" s="23"/>
      <c r="I9" s="24"/>
    </row>
    <row r="10" spans="2:9" ht="36.75" customHeight="1">
      <c r="B10" s="8" t="s">
        <v>18</v>
      </c>
      <c r="C10" s="22"/>
      <c r="D10" s="23"/>
      <c r="E10" s="25"/>
      <c r="F10" s="7" t="s">
        <v>17</v>
      </c>
      <c r="G10" s="22"/>
      <c r="H10" s="23"/>
      <c r="I10" s="2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6" t="s">
        <v>41</v>
      </c>
      <c r="D13" s="36"/>
      <c r="E13" s="36"/>
      <c r="F13" s="36"/>
      <c r="G13" s="36"/>
      <c r="H13" s="36"/>
      <c r="I13" s="36"/>
    </row>
    <row r="14" spans="2:9" ht="36.75" customHeight="1">
      <c r="B14" s="10" t="s">
        <v>29</v>
      </c>
      <c r="C14" s="37"/>
      <c r="D14" s="37"/>
      <c r="E14" s="37"/>
      <c r="F14" s="9" t="s">
        <v>28</v>
      </c>
      <c r="G14" s="37"/>
      <c r="H14" s="37"/>
      <c r="I14" s="38"/>
    </row>
    <row r="15" spans="2:9" ht="36.75" customHeight="1">
      <c r="B15" s="8" t="s">
        <v>27</v>
      </c>
      <c r="C15" s="30"/>
      <c r="D15" s="31"/>
      <c r="E15" s="31"/>
      <c r="F15" s="31"/>
      <c r="G15" s="31"/>
      <c r="H15" s="31"/>
      <c r="I15" s="32"/>
    </row>
    <row r="16" spans="2:9" ht="36.75" customHeight="1">
      <c r="B16" s="8" t="s">
        <v>26</v>
      </c>
      <c r="C16" s="33" t="s">
        <v>25</v>
      </c>
      <c r="D16" s="34"/>
      <c r="E16" s="34"/>
      <c r="F16" s="34"/>
      <c r="G16" s="34"/>
      <c r="H16" s="34"/>
      <c r="I16" s="35"/>
    </row>
    <row r="17" spans="2:9" ht="36.75" customHeight="1">
      <c r="B17" s="8" t="s">
        <v>24</v>
      </c>
      <c r="C17" s="22"/>
      <c r="D17" s="23"/>
      <c r="E17" s="25"/>
      <c r="F17" s="7" t="s">
        <v>23</v>
      </c>
      <c r="G17" s="22"/>
      <c r="H17" s="23"/>
      <c r="I17" s="24"/>
    </row>
    <row r="18" spans="2:9" ht="36.75" customHeight="1">
      <c r="B18" s="8" t="s">
        <v>22</v>
      </c>
      <c r="C18" s="22"/>
      <c r="D18" s="23"/>
      <c r="E18" s="23"/>
      <c r="F18" s="23"/>
      <c r="G18" s="23"/>
      <c r="H18" s="23"/>
      <c r="I18" s="24"/>
    </row>
    <row r="19" spans="2:9" ht="36.75" customHeight="1">
      <c r="B19" s="8" t="s">
        <v>21</v>
      </c>
      <c r="C19" s="22" t="s">
        <v>20</v>
      </c>
      <c r="D19" s="23"/>
      <c r="E19" s="23"/>
      <c r="F19" s="23"/>
      <c r="G19" s="23"/>
      <c r="H19" s="23"/>
      <c r="I19" s="24"/>
    </row>
    <row r="20" spans="2:9" ht="36.75" customHeight="1">
      <c r="B20" s="8" t="s">
        <v>19</v>
      </c>
      <c r="C20" s="22"/>
      <c r="D20" s="23"/>
      <c r="E20" s="25"/>
      <c r="F20" s="7" t="s">
        <v>17</v>
      </c>
      <c r="G20" s="22"/>
      <c r="H20" s="23"/>
      <c r="I20" s="24"/>
    </row>
    <row r="21" spans="2:9" ht="36.75" customHeight="1" thickBot="1">
      <c r="B21" s="6" t="s">
        <v>18</v>
      </c>
      <c r="C21" s="26"/>
      <c r="D21" s="27"/>
      <c r="E21" s="28"/>
      <c r="F21" s="5" t="s">
        <v>17</v>
      </c>
      <c r="G21" s="26"/>
      <c r="H21" s="27"/>
      <c r="I21" s="29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4" zoomScale="80" zoomScaleNormal="80" workbookViewId="0">
      <selection activeCell="B11" sqref="B11:F11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37.625" customWidth="1"/>
    <col min="10" max="10" width="27.125" customWidth="1"/>
    <col min="11" max="11" width="25.375" customWidth="1"/>
    <col min="12" max="12" width="12.125" customWidth="1"/>
  </cols>
  <sheetData>
    <row r="1" spans="1:6" ht="72" customHeight="1">
      <c r="A1" s="2"/>
      <c r="B1" s="39" t="s">
        <v>14</v>
      </c>
      <c r="C1" s="39"/>
      <c r="D1" s="39"/>
      <c r="E1" s="39"/>
      <c r="F1" s="40"/>
    </row>
    <row r="2" spans="1:6" ht="50.1" customHeight="1">
      <c r="A2" s="46" t="s">
        <v>16</v>
      </c>
      <c r="B2" s="1" t="s">
        <v>10</v>
      </c>
      <c r="C2" s="1" t="s">
        <v>69</v>
      </c>
      <c r="D2" s="1" t="s">
        <v>0</v>
      </c>
      <c r="E2" s="43" t="s">
        <v>67</v>
      </c>
      <c r="F2" s="45"/>
    </row>
    <row r="3" spans="1:6" ht="50.1" customHeight="1">
      <c r="A3" s="46"/>
      <c r="B3" s="1" t="s">
        <v>1</v>
      </c>
      <c r="C3" s="14">
        <v>45852</v>
      </c>
      <c r="D3" s="1" t="s">
        <v>2</v>
      </c>
      <c r="E3" s="43" t="s">
        <v>67</v>
      </c>
      <c r="F3" s="45"/>
    </row>
    <row r="4" spans="1:6" ht="38.25" customHeight="1">
      <c r="A4" s="46"/>
      <c r="B4" s="1" t="s">
        <v>3</v>
      </c>
      <c r="C4" s="47" t="s">
        <v>76</v>
      </c>
      <c r="D4" s="48"/>
      <c r="E4" s="48"/>
      <c r="F4" s="49"/>
    </row>
    <row r="5" spans="1:6" ht="43.5" customHeight="1">
      <c r="A5" s="46"/>
      <c r="B5" s="1" t="s">
        <v>4</v>
      </c>
      <c r="C5" s="50" t="s">
        <v>77</v>
      </c>
      <c r="D5" s="48"/>
      <c r="E5" s="48"/>
      <c r="F5" s="49"/>
    </row>
    <row r="6" spans="1:6" ht="50.1" customHeight="1">
      <c r="A6" s="41" t="s">
        <v>15</v>
      </c>
      <c r="B6" s="1" t="s">
        <v>5</v>
      </c>
      <c r="C6" s="1" t="s">
        <v>78</v>
      </c>
      <c r="D6" s="1" t="s">
        <v>6</v>
      </c>
      <c r="E6" s="47" t="s">
        <v>74</v>
      </c>
      <c r="F6" s="49"/>
    </row>
    <row r="7" spans="1:6" ht="348.75" customHeight="1">
      <c r="A7" s="42"/>
      <c r="B7" s="1" t="s">
        <v>7</v>
      </c>
      <c r="C7" s="51" t="s">
        <v>79</v>
      </c>
      <c r="D7" s="52"/>
      <c r="E7" s="52"/>
      <c r="F7" s="53"/>
    </row>
    <row r="8" spans="1:6" ht="24.95" customHeight="1">
      <c r="A8" s="1" t="s">
        <v>8</v>
      </c>
      <c r="B8" s="43"/>
      <c r="C8" s="44"/>
      <c r="D8" s="44"/>
      <c r="E8" s="44"/>
      <c r="F8" s="45"/>
    </row>
    <row r="9" spans="1:6" ht="24.95" customHeight="1">
      <c r="A9" s="1" t="s">
        <v>9</v>
      </c>
      <c r="B9" s="43"/>
      <c r="C9" s="44"/>
      <c r="D9" s="44"/>
      <c r="E9" s="44"/>
      <c r="F9" s="45"/>
    </row>
    <row r="10" spans="1:6" ht="24.95" customHeight="1">
      <c r="A10" s="1" t="s">
        <v>12</v>
      </c>
      <c r="B10" s="43"/>
      <c r="C10" s="44"/>
      <c r="D10" s="44"/>
      <c r="E10" s="44"/>
      <c r="F10" s="45"/>
    </row>
    <row r="11" spans="1:6" ht="24.95" customHeight="1">
      <c r="A11" s="1" t="s">
        <v>11</v>
      </c>
      <c r="B11" s="43"/>
      <c r="C11" s="44"/>
      <c r="D11" s="44"/>
      <c r="E11" s="44"/>
      <c r="F11" s="45"/>
    </row>
    <row r="12" spans="1:6" ht="24.95" customHeight="1">
      <c r="A12" s="3" t="s">
        <v>13</v>
      </c>
      <c r="B12" s="43"/>
      <c r="C12" s="44"/>
      <c r="D12" s="44"/>
      <c r="E12" s="44"/>
      <c r="F12" s="45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Normal="100" workbookViewId="0">
      <selection activeCell="L11" sqref="L11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22" ht="45" customHeight="1">
      <c r="A1" s="80" t="s">
        <v>43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22" s="12" customFormat="1" ht="20.25" customHeight="1">
      <c r="A2" s="81" t="s">
        <v>44</v>
      </c>
      <c r="B2" s="81"/>
      <c r="C2" s="82" t="s">
        <v>68</v>
      </c>
      <c r="D2" s="83"/>
      <c r="E2" s="83"/>
      <c r="F2" s="83"/>
      <c r="G2" s="83"/>
      <c r="H2" s="83"/>
      <c r="I2" s="84"/>
      <c r="J2" s="85">
        <v>45855</v>
      </c>
      <c r="K2" s="85"/>
      <c r="L2" s="85"/>
      <c r="M2" s="85"/>
      <c r="N2" s="85"/>
      <c r="O2" s="85"/>
      <c r="P2" s="85"/>
    </row>
    <row r="3" spans="1:22" ht="19.5" customHeight="1">
      <c r="A3" s="82" t="s">
        <v>45</v>
      </c>
      <c r="B3" s="83"/>
      <c r="C3" s="84"/>
      <c r="D3" s="82" t="s">
        <v>71</v>
      </c>
      <c r="E3" s="83"/>
      <c r="F3" s="83"/>
      <c r="G3" s="83"/>
      <c r="H3" s="83"/>
      <c r="I3" s="83"/>
      <c r="J3" s="84"/>
      <c r="K3" s="82" t="s">
        <v>40</v>
      </c>
      <c r="L3" s="84"/>
      <c r="M3" s="82" t="s">
        <v>75</v>
      </c>
      <c r="N3" s="83"/>
      <c r="O3" s="83"/>
      <c r="P3" s="84"/>
    </row>
    <row r="4" spans="1:22" ht="19.5" customHeight="1">
      <c r="A4" s="58" t="s">
        <v>32</v>
      </c>
      <c r="B4" s="59"/>
      <c r="C4" s="59"/>
      <c r="D4" s="60"/>
      <c r="E4" s="58" t="s">
        <v>33</v>
      </c>
      <c r="F4" s="59"/>
      <c r="G4" s="59"/>
      <c r="H4" s="60"/>
      <c r="I4" s="61" t="s">
        <v>46</v>
      </c>
      <c r="J4" s="58" t="s">
        <v>47</v>
      </c>
      <c r="K4" s="60"/>
      <c r="L4" s="58" t="s">
        <v>38</v>
      </c>
      <c r="M4" s="60"/>
      <c r="N4" s="58" t="s">
        <v>48</v>
      </c>
      <c r="O4" s="59"/>
      <c r="P4" s="60"/>
    </row>
    <row r="5" spans="1:22" s="12" customFormat="1" ht="25.5" customHeight="1">
      <c r="A5" s="15" t="s">
        <v>34</v>
      </c>
      <c r="B5" s="15" t="s">
        <v>42</v>
      </c>
      <c r="C5" s="15" t="s">
        <v>49</v>
      </c>
      <c r="D5" s="15" t="s">
        <v>35</v>
      </c>
      <c r="E5" s="15" t="s">
        <v>50</v>
      </c>
      <c r="F5" s="15" t="s">
        <v>42</v>
      </c>
      <c r="G5" s="15" t="s">
        <v>51</v>
      </c>
      <c r="H5" s="15" t="s">
        <v>52</v>
      </c>
      <c r="I5" s="62"/>
      <c r="J5" s="18" t="s">
        <v>53</v>
      </c>
      <c r="K5" s="15" t="s">
        <v>54</v>
      </c>
      <c r="L5" s="15" t="s">
        <v>37</v>
      </c>
      <c r="M5" s="15" t="s">
        <v>36</v>
      </c>
      <c r="N5" s="15" t="s">
        <v>55</v>
      </c>
      <c r="O5" s="18" t="s">
        <v>53</v>
      </c>
      <c r="P5" s="15" t="s">
        <v>56</v>
      </c>
    </row>
    <row r="6" spans="1:22" s="12" customFormat="1" ht="25.5" customHeight="1">
      <c r="A6" s="19">
        <v>7</v>
      </c>
      <c r="B6" s="15">
        <v>14</v>
      </c>
      <c r="C6" s="15"/>
      <c r="D6" s="15" t="s">
        <v>73</v>
      </c>
      <c r="E6" s="15">
        <v>7</v>
      </c>
      <c r="F6" s="15">
        <v>14</v>
      </c>
      <c r="G6" s="15"/>
      <c r="H6" s="15" t="s">
        <v>80</v>
      </c>
      <c r="I6" s="16"/>
      <c r="J6" s="18"/>
      <c r="K6" s="15">
        <v>120</v>
      </c>
      <c r="L6" s="15">
        <v>3</v>
      </c>
      <c r="M6" s="15">
        <v>120</v>
      </c>
      <c r="N6" s="15" t="s">
        <v>72</v>
      </c>
      <c r="O6" s="18">
        <v>0</v>
      </c>
      <c r="P6" s="15">
        <v>0</v>
      </c>
    </row>
    <row r="7" spans="1:22" s="12" customFormat="1" ht="25.5" customHeight="1">
      <c r="A7" s="19">
        <v>7</v>
      </c>
      <c r="B7" s="15">
        <v>14</v>
      </c>
      <c r="C7" s="15"/>
      <c r="D7" s="15" t="s">
        <v>80</v>
      </c>
      <c r="E7" s="19">
        <v>7</v>
      </c>
      <c r="F7" s="15">
        <v>14</v>
      </c>
      <c r="G7" s="15"/>
      <c r="H7" s="15" t="s">
        <v>81</v>
      </c>
      <c r="I7" s="15" t="s">
        <v>66</v>
      </c>
      <c r="J7" s="18">
        <v>1</v>
      </c>
      <c r="K7" s="15">
        <v>533</v>
      </c>
      <c r="L7" s="15"/>
      <c r="M7" s="15"/>
      <c r="N7" s="15"/>
      <c r="O7" s="18"/>
      <c r="P7" s="15"/>
      <c r="Q7" s="12">
        <f>K7/J7</f>
        <v>533</v>
      </c>
    </row>
    <row r="8" spans="1:22" s="12" customFormat="1" ht="25.5" customHeight="1">
      <c r="A8" s="19">
        <v>7</v>
      </c>
      <c r="B8" s="15">
        <v>14</v>
      </c>
      <c r="C8" s="15"/>
      <c r="D8" s="15" t="s">
        <v>81</v>
      </c>
      <c r="E8" s="19">
        <v>7</v>
      </c>
      <c r="F8" s="15">
        <v>14</v>
      </c>
      <c r="G8" s="15"/>
      <c r="H8" s="15" t="s">
        <v>82</v>
      </c>
      <c r="I8" s="15" t="s">
        <v>66</v>
      </c>
      <c r="J8" s="18">
        <v>1</v>
      </c>
      <c r="K8" s="15">
        <v>194</v>
      </c>
      <c r="L8" s="15"/>
      <c r="M8" s="15"/>
      <c r="N8" s="15"/>
      <c r="O8" s="18"/>
      <c r="P8" s="15"/>
      <c r="S8" s="12">
        <f>K8+K9+K11+M6</f>
        <v>1012</v>
      </c>
    </row>
    <row r="9" spans="1:22" ht="19.5" customHeight="1">
      <c r="A9" s="19">
        <v>7</v>
      </c>
      <c r="B9" s="15">
        <v>16</v>
      </c>
      <c r="C9" s="15"/>
      <c r="D9" s="15" t="s">
        <v>82</v>
      </c>
      <c r="E9" s="19">
        <v>7</v>
      </c>
      <c r="F9" s="15">
        <v>16</v>
      </c>
      <c r="G9" s="15"/>
      <c r="H9" s="15" t="s">
        <v>81</v>
      </c>
      <c r="I9" s="15" t="s">
        <v>66</v>
      </c>
      <c r="J9" s="15">
        <v>1</v>
      </c>
      <c r="K9" s="15">
        <v>698</v>
      </c>
      <c r="L9" s="15"/>
      <c r="M9" s="15"/>
      <c r="N9" s="15"/>
      <c r="O9" s="15"/>
      <c r="P9" s="15"/>
      <c r="S9">
        <f>S8/2</f>
        <v>506</v>
      </c>
    </row>
    <row r="10" spans="1:22" ht="19.5" customHeight="1">
      <c r="A10" s="1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>
        <f>K10/2</f>
        <v>0</v>
      </c>
    </row>
    <row r="11" spans="1:22" ht="19.5" customHeight="1">
      <c r="A11" s="19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22" ht="19.5" customHeight="1">
      <c r="A12" s="19"/>
      <c r="B12" s="15"/>
      <c r="C12" s="15"/>
      <c r="D12" s="15"/>
      <c r="E12" s="1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R12">
        <f>Q7+Q10+S9+120</f>
        <v>1159</v>
      </c>
      <c r="V12">
        <f>437+120+120</f>
        <v>677</v>
      </c>
    </row>
    <row r="13" spans="1:22" ht="19.5" customHeight="1">
      <c r="A13" s="19"/>
      <c r="B13" s="15"/>
      <c r="C13" s="15"/>
      <c r="D13" s="15"/>
      <c r="E13" s="1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S13">
        <f>R12-S19</f>
        <v>1090.55</v>
      </c>
    </row>
    <row r="14" spans="1:22" ht="19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 t="s">
        <v>57</v>
      </c>
      <c r="O14" s="15"/>
      <c r="P14" s="15"/>
    </row>
    <row r="15" spans="1:22" ht="19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 t="s">
        <v>58</v>
      </c>
      <c r="O15" s="15"/>
      <c r="P15" s="15"/>
    </row>
    <row r="16" spans="1:22" ht="19.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R16">
        <v>75</v>
      </c>
    </row>
    <row r="17" spans="1:19" ht="19.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 t="s">
        <v>59</v>
      </c>
      <c r="O17" s="15"/>
      <c r="P17" s="15"/>
      <c r="R17">
        <v>42.9</v>
      </c>
    </row>
    <row r="18" spans="1:19" ht="19.5" customHeight="1">
      <c r="A18" s="77" t="s">
        <v>84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9"/>
      <c r="N18" s="15" t="s">
        <v>60</v>
      </c>
      <c r="O18" s="15"/>
      <c r="P18" s="15"/>
      <c r="R18">
        <v>19</v>
      </c>
    </row>
    <row r="19" spans="1:19" ht="24.75" customHeight="1">
      <c r="A19" s="20" t="s">
        <v>61</v>
      </c>
      <c r="B19" s="21"/>
      <c r="C19" s="63">
        <f>K19+M19+P19</f>
        <v>1665</v>
      </c>
      <c r="D19" s="63"/>
      <c r="E19" s="63"/>
      <c r="F19" s="63"/>
      <c r="G19" s="63"/>
      <c r="H19" s="63"/>
      <c r="I19" s="63"/>
      <c r="J19" s="64"/>
      <c r="K19" s="17">
        <f>SUM(K6:K17)</f>
        <v>1545</v>
      </c>
      <c r="L19" s="17"/>
      <c r="M19" s="17">
        <f>SUM(M6:M17)</f>
        <v>120</v>
      </c>
      <c r="N19" s="17"/>
      <c r="O19" s="17"/>
      <c r="P19" s="17">
        <f>SUM(P6:P10)</f>
        <v>0</v>
      </c>
      <c r="R19">
        <f>R18+R17+R16</f>
        <v>136.9</v>
      </c>
      <c r="S19">
        <f>R19/2</f>
        <v>68.45</v>
      </c>
    </row>
    <row r="20" spans="1:19" s="13" customFormat="1" ht="19.5" customHeight="1">
      <c r="A20" s="65" t="s">
        <v>62</v>
      </c>
      <c r="B20" s="66"/>
      <c r="C20" s="69" t="s">
        <v>83</v>
      </c>
      <c r="D20" s="70"/>
      <c r="E20" s="70"/>
      <c r="F20" s="70"/>
      <c r="G20" s="70"/>
      <c r="H20" s="70"/>
      <c r="I20" s="70"/>
      <c r="J20" s="71"/>
      <c r="K20" s="61" t="s">
        <v>63</v>
      </c>
      <c r="L20" s="76"/>
      <c r="M20" s="71"/>
      <c r="N20" s="17" t="s">
        <v>64</v>
      </c>
      <c r="O20" s="54">
        <f>C19-L20</f>
        <v>1665</v>
      </c>
      <c r="P20" s="55"/>
    </row>
    <row r="21" spans="1:19">
      <c r="A21" s="67"/>
      <c r="B21" s="68"/>
      <c r="C21" s="72"/>
      <c r="D21" s="73"/>
      <c r="E21" s="73"/>
      <c r="F21" s="73"/>
      <c r="G21" s="73"/>
      <c r="H21" s="73"/>
      <c r="I21" s="73"/>
      <c r="J21" s="74"/>
      <c r="K21" s="75"/>
      <c r="L21" s="72"/>
      <c r="M21" s="74"/>
      <c r="N21" s="17" t="s">
        <v>65</v>
      </c>
      <c r="O21" s="56" t="s">
        <v>39</v>
      </c>
      <c r="P21" s="55"/>
    </row>
    <row r="22" spans="1:19" ht="24.75" customHeight="1">
      <c r="A22" s="57" t="s">
        <v>70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7" spans="1:19" ht="24.75" customHeight="1"/>
    <row r="28" spans="1:19" ht="19.5" customHeight="1"/>
    <row r="29" spans="1:19" ht="19.5" customHeight="1"/>
    <row r="30" spans="1:19" ht="19.5" customHeight="1"/>
    <row r="31" spans="1:19" ht="19.5" customHeight="1"/>
    <row r="32" spans="1:19" ht="19.5" customHeight="1"/>
    <row r="33" ht="19.5" customHeight="1"/>
    <row r="34" ht="19.5" customHeight="1"/>
    <row r="35" ht="19.5" customHeight="1"/>
    <row r="36" ht="19.5" customHeight="1"/>
    <row r="37" ht="19.5" customHeight="1"/>
    <row r="38" ht="25.5" customHeight="1"/>
    <row r="39" ht="19.5" customHeight="1"/>
  </sheetData>
  <mergeCells count="23">
    <mergeCell ref="A1:P1"/>
    <mergeCell ref="A2:B2"/>
    <mergeCell ref="C2:I2"/>
    <mergeCell ref="J2:P2"/>
    <mergeCell ref="A3:C3"/>
    <mergeCell ref="D3:J3"/>
    <mergeCell ref="K3:L3"/>
    <mergeCell ref="M3:P3"/>
    <mergeCell ref="O20:P20"/>
    <mergeCell ref="O21:P21"/>
    <mergeCell ref="A22:P22"/>
    <mergeCell ref="A4:D4"/>
    <mergeCell ref="E4:H4"/>
    <mergeCell ref="I4:I5"/>
    <mergeCell ref="L4:M4"/>
    <mergeCell ref="N4:P4"/>
    <mergeCell ref="C19:J19"/>
    <mergeCell ref="A20:B21"/>
    <mergeCell ref="C20:J21"/>
    <mergeCell ref="K20:K21"/>
    <mergeCell ref="L20:M21"/>
    <mergeCell ref="J4:K4"/>
    <mergeCell ref="A18:M18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2025-07-17T01:25:18Z</cp:lastPrinted>
  <dcterms:created xsi:type="dcterms:W3CDTF">2019-08-16T02:07:10Z</dcterms:created>
  <dcterms:modified xsi:type="dcterms:W3CDTF">2025-07-17T05:25:45Z</dcterms:modified>
</cp:coreProperties>
</file>