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3" i="1" l="1"/>
  <c r="I22" i="1" l="1"/>
  <c r="I17" i="1"/>
  <c r="I18" i="1"/>
  <c r="I19" i="1"/>
  <c r="I20" i="1"/>
  <c r="I21" i="1"/>
  <c r="I16" i="1"/>
  <c r="H17" i="1"/>
  <c r="H18" i="1"/>
  <c r="H19" i="1"/>
  <c r="H20" i="1"/>
  <c r="H21" i="1"/>
  <c r="H22" i="1"/>
  <c r="H16" i="1"/>
  <c r="D22" i="1"/>
  <c r="G22" i="1" l="1"/>
  <c r="C22" i="1"/>
  <c r="E22" i="1"/>
  <c r="F22" i="1"/>
</calcChain>
</file>

<file path=xl/sharedStrings.xml><?xml version="1.0" encoding="utf-8"?>
<sst xmlns="http://schemas.openxmlformats.org/spreadsheetml/2006/main" count="88" uniqueCount="63">
  <si>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</si>
  <si>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</si>
  <si>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</si>
  <si>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</si>
  <si>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</si>
  <si>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</si>
  <si>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</si>
  <si>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</si>
  <si>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</si>
  <si>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</si>
  <si>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</si>
  <si>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</si>
  <si>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</si>
  <si>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</si>
  <si>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</si>
  <si>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</si>
  <si>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</si>
  <si>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</si>
  <si>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</si>
  <si>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</si>
  <si>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项目</t>
    <phoneticPr fontId="1" type="noConversion"/>
  </si>
  <si>
    <t>.</t>
    <phoneticPr fontId="1" type="noConversion"/>
  </si>
  <si>
    <t>单位</t>
    <phoneticPr fontId="1" type="noConversion"/>
  </si>
  <si>
    <t>SLT0012566</t>
    <phoneticPr fontId="1" type="noConversion"/>
  </si>
  <si>
    <t>SLT0012567</t>
    <phoneticPr fontId="1" type="noConversion"/>
  </si>
  <si>
    <t>SLT0012568</t>
    <phoneticPr fontId="1" type="noConversion"/>
  </si>
  <si>
    <t>SLT0012569</t>
    <phoneticPr fontId="1" type="noConversion"/>
  </si>
  <si>
    <t>SLT0012570</t>
    <phoneticPr fontId="1" type="noConversion"/>
  </si>
  <si>
    <t>SLT0012571</t>
    <phoneticPr fontId="1" type="noConversion"/>
  </si>
  <si>
    <t>M4</t>
    <phoneticPr fontId="1" type="noConversion"/>
  </si>
  <si>
    <t>M4</t>
    <phoneticPr fontId="1" type="noConversion"/>
  </si>
  <si>
    <t>390*465*3mm</t>
    <phoneticPr fontId="1" type="noConversion"/>
  </si>
  <si>
    <t>467*457*3mm</t>
    <phoneticPr fontId="1" type="noConversion"/>
  </si>
  <si>
    <t>350*454*3mm</t>
    <phoneticPr fontId="1" type="noConversion"/>
  </si>
  <si>
    <t>317*454*3mm</t>
    <phoneticPr fontId="1" type="noConversion"/>
  </si>
  <si>
    <t>365*474*3mm</t>
    <phoneticPr fontId="1" type="noConversion"/>
  </si>
  <si>
    <t>222*474*3mm</t>
    <phoneticPr fontId="1" type="noConversion"/>
  </si>
  <si>
    <t>块</t>
    <phoneticPr fontId="1" type="noConversion"/>
  </si>
  <si>
    <t>图号</t>
    <phoneticPr fontId="1" type="noConversion"/>
  </si>
  <si>
    <t>之前评审目标价</t>
    <phoneticPr fontId="1" type="noConversion"/>
  </si>
  <si>
    <t>降本率</t>
    <phoneticPr fontId="1" type="noConversion"/>
  </si>
  <si>
    <t>降本金额</t>
    <phoneticPr fontId="1" type="noConversion"/>
  </si>
  <si>
    <t>价格分析</t>
    <phoneticPr fontId="1" type="noConversion"/>
  </si>
  <si>
    <t>产品名称</t>
    <phoneticPr fontId="1" type="noConversion"/>
  </si>
  <si>
    <t>主驾背板</t>
    <phoneticPr fontId="1" type="noConversion"/>
  </si>
  <si>
    <t>副驾背板</t>
    <phoneticPr fontId="1" type="noConversion"/>
  </si>
  <si>
    <t>小背背板（宽)</t>
    <phoneticPr fontId="1" type="noConversion"/>
  </si>
  <si>
    <t>小背背板（窄)</t>
    <phoneticPr fontId="1" type="noConversion"/>
  </si>
  <si>
    <t>翻转背板（宽）</t>
    <phoneticPr fontId="1" type="noConversion"/>
  </si>
  <si>
    <t>翻转背板（窄）</t>
    <phoneticPr fontId="1" type="noConversion"/>
  </si>
  <si>
    <t>PE诚亿轨道蜂窝板价格*5</t>
    <phoneticPr fontId="1" type="noConversion"/>
  </si>
  <si>
    <t>PE天津中津塑胶蜂窝板价格</t>
    <phoneticPr fontId="1" type="noConversion"/>
  </si>
  <si>
    <t>平均降</t>
    <phoneticPr fontId="1" type="noConversion"/>
  </si>
  <si>
    <t>SLT0012566</t>
    <phoneticPr fontId="1" type="noConversion"/>
  </si>
  <si>
    <t>SLT0012567</t>
    <phoneticPr fontId="1" type="noConversion"/>
  </si>
  <si>
    <t>SLT0012568</t>
    <phoneticPr fontId="1" type="noConversion"/>
  </si>
  <si>
    <t>SLT0012571</t>
    <phoneticPr fontId="1" type="noConversion"/>
  </si>
  <si>
    <t>沧州誉美塑料制品有限公司</t>
    <phoneticPr fontId="1" type="noConversion"/>
  </si>
  <si>
    <t>沧州誉美塑料制品有限公司</t>
    <phoneticPr fontId="1" type="noConversion"/>
  </si>
  <si>
    <t>沧州誉美塑料制品有限公司</t>
    <phoneticPr fontId="1" type="noConversion"/>
  </si>
  <si>
    <t>沧州誉美PP中空板最终价格*3mm</t>
    <phoneticPr fontId="1" type="noConversion"/>
  </si>
  <si>
    <t>PE沧州誉美蜂窝板价格*5mm</t>
    <phoneticPr fontId="1" type="noConversion"/>
  </si>
  <si>
    <t xml:space="preserve">说明：M4背板降本项目，参考大舜座椅厂PP中空背板，通过技术部前期测试验证，我司PP背板强度优于大舜座椅，最终技术部、质量部决定更换原PE5mm蜂窝板,变更为3mm PP中空板，商务上靠背背板降本率13%-21%，整体平均降本率在17%；
1、定点供应商：沧州誉美塑料制品有限公司
2、定价：SLT0012566：4.85元/块；SLT0012567：5.45元/块；SLT0012568：4.4元/块；SLT0012569：4.1元/块；SLT0012570;4元/块；SLT0012571：3.35元/块；；
3、付款结算方式：银行承兑或电汇，河北工厂现结算方式；
4、以上价格未税，含包装、运费。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</si>
</sst>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8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9" fontId="0" fillId="0" borderId="1" xfId="1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0" fillId="2" borderId="1" xfId="0" applyNumberFormat="1" applyFill="1" applyBorder="1"/>
    <xf numFmtId="17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2" borderId="1" xfId="11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2">
    <cellStyle name="BOM_Level_Below3" xfId="2"/>
    <cellStyle name="Normal" xfId="3"/>
    <cellStyle name="百分比" xfId="11" builtinId="5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6"/>
  <sheetViews>
    <sheetView tabSelected="1" workbookViewId="0">
      <selection activeCell="F13" sqref="F13:I13"/>
    </sheetView>
  </sheetViews>
  <sheetFormatPr defaultRowHeight="14.25"/>
  <cols>
    <col min="1" max="1" width="5.625" customWidth="1"/>
    <col min="2" max="2" width="11.5" customWidth="1"/>
    <col min="3" max="3" width="13.125" customWidth="1"/>
    <col min="4" max="4" width="14.75" customWidth="1"/>
    <col min="5" max="5" width="16" customWidth="1"/>
    <col min="6" max="6" width="8.875" customWidth="1"/>
    <col min="7" max="7" width="9.5" bestFit="1" customWidth="1"/>
    <col min="9" max="9" width="8.625" customWidth="1"/>
    <col min="10" max="10" width="8" customWidth="1"/>
    <col min="11" max="11" width="7.375" customWidth="1"/>
    <col min="12" max="12" width="7.25" customWidth="1"/>
    <col min="13" max="13" width="9.5" bestFit="1" customWidth="1"/>
    <col min="14" max="14" width="8.875" customWidth="1"/>
    <col min="15" max="15" width="26.125" customWidth="1"/>
    <col min="16" max="16" width="9.125" customWidth="1"/>
    <col min="17" max="17" width="0.5" customWidth="1"/>
  </cols>
  <sheetData>
    <row r="2" spans="1:17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7" t="s">
        <v>1</v>
      </c>
      <c r="N3" s="27"/>
      <c r="O3" s="27"/>
      <c r="P3" s="27"/>
      <c r="Q3" s="27"/>
    </row>
    <row r="4" spans="1:17" ht="42.75">
      <c r="A4" s="2" t="s">
        <v>2</v>
      </c>
      <c r="B4" s="2" t="s">
        <v>19</v>
      </c>
      <c r="C4" s="2" t="s">
        <v>20</v>
      </c>
      <c r="D4" s="2" t="s">
        <v>43</v>
      </c>
      <c r="E4" s="2" t="s">
        <v>3</v>
      </c>
      <c r="F4" s="2" t="s">
        <v>22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2" t="s">
        <v>10</v>
      </c>
      <c r="N4" s="2" t="s">
        <v>11</v>
      </c>
      <c r="O4" s="2" t="s">
        <v>12</v>
      </c>
      <c r="P4" s="28" t="s">
        <v>13</v>
      </c>
      <c r="Q4" s="29"/>
    </row>
    <row r="5" spans="1:17" ht="30" customHeight="1">
      <c r="A5" s="4">
        <v>1</v>
      </c>
      <c r="B5" s="6" t="s">
        <v>53</v>
      </c>
      <c r="C5" s="14" t="s">
        <v>29</v>
      </c>
      <c r="D5" s="14" t="s">
        <v>44</v>
      </c>
      <c r="E5" s="6" t="s">
        <v>31</v>
      </c>
      <c r="F5" s="5" t="s">
        <v>37</v>
      </c>
      <c r="G5" s="7">
        <v>5.05</v>
      </c>
      <c r="H5" s="8">
        <v>0.13</v>
      </c>
      <c r="I5" s="7"/>
      <c r="J5" s="9">
        <v>4.8499999999999996</v>
      </c>
      <c r="K5" s="9" t="s">
        <v>14</v>
      </c>
      <c r="L5" s="9" t="s">
        <v>14</v>
      </c>
      <c r="M5" s="11">
        <v>4.8499999999999996</v>
      </c>
      <c r="N5" s="7"/>
      <c r="O5" s="15" t="s">
        <v>57</v>
      </c>
      <c r="P5" s="32"/>
      <c r="Q5" s="33"/>
    </row>
    <row r="6" spans="1:17" ht="30" customHeight="1">
      <c r="A6" s="4">
        <v>2</v>
      </c>
      <c r="B6" s="6" t="s">
        <v>54</v>
      </c>
      <c r="C6" s="14" t="s">
        <v>29</v>
      </c>
      <c r="D6" s="14" t="s">
        <v>45</v>
      </c>
      <c r="E6" s="6" t="s">
        <v>32</v>
      </c>
      <c r="F6" s="5" t="s">
        <v>37</v>
      </c>
      <c r="G6" s="7">
        <v>5.65</v>
      </c>
      <c r="H6" s="8">
        <v>0.13</v>
      </c>
      <c r="I6" s="7"/>
      <c r="J6" s="9">
        <v>5.45</v>
      </c>
      <c r="K6" s="9" t="s">
        <v>14</v>
      </c>
      <c r="L6" s="9" t="s">
        <v>14</v>
      </c>
      <c r="M6" s="11">
        <v>5.45</v>
      </c>
      <c r="N6" s="7"/>
      <c r="O6" s="15" t="s">
        <v>57</v>
      </c>
      <c r="P6" s="32"/>
      <c r="Q6" s="33"/>
    </row>
    <row r="7" spans="1:17" ht="30" customHeight="1">
      <c r="A7" s="4">
        <v>3</v>
      </c>
      <c r="B7" s="6" t="s">
        <v>55</v>
      </c>
      <c r="C7" s="14" t="s">
        <v>29</v>
      </c>
      <c r="D7" s="14" t="s">
        <v>46</v>
      </c>
      <c r="E7" s="6" t="s">
        <v>33</v>
      </c>
      <c r="F7" s="5" t="s">
        <v>37</v>
      </c>
      <c r="G7" s="7">
        <v>4.5999999999999996</v>
      </c>
      <c r="H7" s="8">
        <v>0.13</v>
      </c>
      <c r="I7" s="7"/>
      <c r="J7" s="9">
        <v>3.87</v>
      </c>
      <c r="K7" s="9" t="s">
        <v>14</v>
      </c>
      <c r="L7" s="9" t="s">
        <v>14</v>
      </c>
      <c r="M7" s="11">
        <v>4.4000000000000004</v>
      </c>
      <c r="N7" s="7"/>
      <c r="O7" s="15" t="s">
        <v>58</v>
      </c>
      <c r="P7" s="12"/>
      <c r="Q7" s="13"/>
    </row>
    <row r="8" spans="1:17" ht="30" customHeight="1">
      <c r="A8" s="4">
        <v>4</v>
      </c>
      <c r="B8" s="6" t="s">
        <v>26</v>
      </c>
      <c r="C8" s="14" t="s">
        <v>29</v>
      </c>
      <c r="D8" s="24" t="s">
        <v>47</v>
      </c>
      <c r="E8" s="6" t="s">
        <v>34</v>
      </c>
      <c r="F8" s="5" t="s">
        <v>37</v>
      </c>
      <c r="G8" s="7">
        <v>4.3</v>
      </c>
      <c r="H8" s="8">
        <v>0.13</v>
      </c>
      <c r="I8" s="7"/>
      <c r="J8" s="9">
        <v>4.5599999999999996</v>
      </c>
      <c r="K8" s="9" t="s">
        <v>14</v>
      </c>
      <c r="L8" s="9" t="s">
        <v>14</v>
      </c>
      <c r="M8" s="11">
        <v>4.0999999999999996</v>
      </c>
      <c r="N8" s="10"/>
      <c r="O8" s="15" t="s">
        <v>57</v>
      </c>
      <c r="P8" s="32"/>
      <c r="Q8" s="33"/>
    </row>
    <row r="9" spans="1:17" ht="30" customHeight="1">
      <c r="A9" s="4">
        <v>5</v>
      </c>
      <c r="B9" s="6" t="s">
        <v>27</v>
      </c>
      <c r="C9" s="14" t="s">
        <v>29</v>
      </c>
      <c r="D9" s="14" t="s">
        <v>48</v>
      </c>
      <c r="E9" s="6" t="s">
        <v>35</v>
      </c>
      <c r="F9" s="5" t="s">
        <v>37</v>
      </c>
      <c r="G9" s="7">
        <v>4.2</v>
      </c>
      <c r="H9" s="8">
        <v>0.13</v>
      </c>
      <c r="I9" s="7"/>
      <c r="J9" s="9">
        <v>3.7</v>
      </c>
      <c r="K9" s="9" t="s">
        <v>14</v>
      </c>
      <c r="L9" s="9" t="s">
        <v>14</v>
      </c>
      <c r="M9" s="11">
        <v>4</v>
      </c>
      <c r="N9" s="10"/>
      <c r="O9" s="15" t="s">
        <v>57</v>
      </c>
      <c r="P9" s="32"/>
      <c r="Q9" s="33"/>
    </row>
    <row r="10" spans="1:17" ht="30" customHeight="1">
      <c r="A10" s="4">
        <v>6</v>
      </c>
      <c r="B10" s="6" t="s">
        <v>56</v>
      </c>
      <c r="C10" s="14" t="s">
        <v>30</v>
      </c>
      <c r="D10" s="24" t="s">
        <v>49</v>
      </c>
      <c r="E10" s="6" t="s">
        <v>36</v>
      </c>
      <c r="F10" s="5" t="s">
        <v>37</v>
      </c>
      <c r="G10" s="7">
        <v>3.55</v>
      </c>
      <c r="H10" s="8">
        <v>0.13</v>
      </c>
      <c r="I10" s="7"/>
      <c r="J10" s="9">
        <v>3.7</v>
      </c>
      <c r="K10" s="9" t="s">
        <v>14</v>
      </c>
      <c r="L10" s="9" t="s">
        <v>14</v>
      </c>
      <c r="M10" s="11">
        <v>3.35</v>
      </c>
      <c r="N10" s="10"/>
      <c r="O10" s="15" t="s">
        <v>59</v>
      </c>
      <c r="P10" s="32"/>
      <c r="Q10" s="33"/>
    </row>
    <row r="11" spans="1:17">
      <c r="A11" s="30" t="s">
        <v>62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87.7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75.75" customHeight="1">
      <c r="A13" s="35" t="s">
        <v>15</v>
      </c>
      <c r="B13" s="36"/>
      <c r="C13" s="36"/>
      <c r="D13" s="36"/>
      <c r="E13" s="37"/>
      <c r="F13" s="35" t="s">
        <v>16</v>
      </c>
      <c r="G13" s="36"/>
      <c r="H13" s="36"/>
      <c r="I13" s="37"/>
      <c r="J13" s="35" t="s">
        <v>17</v>
      </c>
      <c r="K13" s="36"/>
      <c r="L13" s="36"/>
      <c r="M13" s="37"/>
      <c r="N13" s="35" t="s">
        <v>18</v>
      </c>
      <c r="O13" s="36"/>
      <c r="P13" s="36"/>
      <c r="Q13" s="37"/>
    </row>
    <row r="14" spans="1:17" ht="36" customHeight="1">
      <c r="A14" s="34" t="s">
        <v>42</v>
      </c>
      <c r="B14" s="34"/>
      <c r="C14" s="34"/>
      <c r="D14" s="34"/>
      <c r="E14" s="34"/>
      <c r="F14" s="34"/>
      <c r="G14" s="34"/>
      <c r="H14" s="34"/>
      <c r="I14" s="34"/>
    </row>
    <row r="15" spans="1:17" ht="42.75">
      <c r="A15" s="14">
        <v>1</v>
      </c>
      <c r="B15" s="14" t="s">
        <v>38</v>
      </c>
      <c r="C15" s="17" t="s">
        <v>60</v>
      </c>
      <c r="D15" s="17" t="s">
        <v>39</v>
      </c>
      <c r="E15" s="17" t="s">
        <v>61</v>
      </c>
      <c r="F15" s="17" t="s">
        <v>50</v>
      </c>
      <c r="G15" s="17" t="s">
        <v>51</v>
      </c>
      <c r="H15" s="14" t="s">
        <v>40</v>
      </c>
      <c r="I15" s="20" t="s">
        <v>41</v>
      </c>
    </row>
    <row r="16" spans="1:17">
      <c r="A16" s="14">
        <v>2</v>
      </c>
      <c r="B16" s="6" t="s">
        <v>23</v>
      </c>
      <c r="C16" s="11">
        <v>4.8499999999999996</v>
      </c>
      <c r="D16" s="9">
        <v>4.8499999999999996</v>
      </c>
      <c r="E16" s="14">
        <v>5.93</v>
      </c>
      <c r="F16" s="14">
        <v>5.93</v>
      </c>
      <c r="G16" s="14">
        <v>5.49</v>
      </c>
      <c r="H16" s="19">
        <f>1-C16/E16</f>
        <v>0.18212478920741992</v>
      </c>
      <c r="I16" s="16">
        <f>E16-C16</f>
        <v>1.08</v>
      </c>
    </row>
    <row r="17" spans="1:9">
      <c r="A17" s="14">
        <v>3</v>
      </c>
      <c r="B17" s="6" t="s">
        <v>24</v>
      </c>
      <c r="C17" s="11">
        <v>5.45</v>
      </c>
      <c r="D17" s="9">
        <v>5.45</v>
      </c>
      <c r="E17" s="14">
        <v>6.64</v>
      </c>
      <c r="F17" s="14">
        <v>6.64</v>
      </c>
      <c r="G17" s="14">
        <v>5.93</v>
      </c>
      <c r="H17" s="19">
        <f t="shared" ref="H17:H22" si="0">1-C17/E17</f>
        <v>0.17921686746987942</v>
      </c>
      <c r="I17" s="16">
        <f t="shared" ref="I17:I21" si="1">E17-C17</f>
        <v>1.1899999999999995</v>
      </c>
    </row>
    <row r="18" spans="1:9">
      <c r="A18" s="14">
        <v>4</v>
      </c>
      <c r="B18" s="6" t="s">
        <v>25</v>
      </c>
      <c r="C18" s="11">
        <v>4.4000000000000004</v>
      </c>
      <c r="D18" s="9">
        <v>3.87</v>
      </c>
      <c r="E18" s="14">
        <v>5.23</v>
      </c>
      <c r="F18" s="14">
        <v>4.5999999999999996</v>
      </c>
      <c r="G18" s="14">
        <v>10.97</v>
      </c>
      <c r="H18" s="19">
        <f t="shared" si="0"/>
        <v>0.15869980879541112</v>
      </c>
      <c r="I18" s="16">
        <f t="shared" si="1"/>
        <v>0.83000000000000007</v>
      </c>
    </row>
    <row r="19" spans="1:9">
      <c r="A19" s="14">
        <v>5</v>
      </c>
      <c r="B19" s="6" t="s">
        <v>26</v>
      </c>
      <c r="C19" s="11">
        <v>4.0999999999999996</v>
      </c>
      <c r="D19" s="9">
        <v>4.5599999999999996</v>
      </c>
      <c r="E19" s="14">
        <v>4.6900000000000004</v>
      </c>
      <c r="F19" s="14">
        <v>5.22</v>
      </c>
      <c r="G19" s="14">
        <v>4.34</v>
      </c>
      <c r="H19" s="19">
        <f t="shared" si="0"/>
        <v>0.12579957356076776</v>
      </c>
      <c r="I19" s="16">
        <f t="shared" si="1"/>
        <v>0.59000000000000075</v>
      </c>
    </row>
    <row r="20" spans="1:9">
      <c r="A20" s="14">
        <v>6</v>
      </c>
      <c r="B20" s="6" t="s">
        <v>27</v>
      </c>
      <c r="C20" s="11">
        <v>4</v>
      </c>
      <c r="D20" s="9">
        <v>3.7</v>
      </c>
      <c r="E20" s="14">
        <v>4.5999999999999996</v>
      </c>
      <c r="F20" s="14">
        <v>4.25</v>
      </c>
      <c r="G20" s="14">
        <v>2.74</v>
      </c>
      <c r="H20" s="19">
        <f t="shared" si="0"/>
        <v>0.13043478260869557</v>
      </c>
      <c r="I20" s="16">
        <f t="shared" si="1"/>
        <v>0.59999999999999964</v>
      </c>
    </row>
    <row r="21" spans="1:9">
      <c r="A21" s="14">
        <v>7</v>
      </c>
      <c r="B21" s="6" t="s">
        <v>28</v>
      </c>
      <c r="C21" s="11">
        <v>3.35</v>
      </c>
      <c r="D21" s="9">
        <v>3.7</v>
      </c>
      <c r="E21" s="14">
        <v>4.25</v>
      </c>
      <c r="F21" s="14">
        <v>4.6900000000000004</v>
      </c>
      <c r="G21" s="14">
        <v>3.01</v>
      </c>
      <c r="H21" s="19">
        <f t="shared" si="0"/>
        <v>0.21176470588235297</v>
      </c>
      <c r="I21" s="16">
        <f t="shared" si="1"/>
        <v>0.89999999999999991</v>
      </c>
    </row>
    <row r="22" spans="1:9">
      <c r="A22" s="14">
        <v>8</v>
      </c>
      <c r="B22" s="14"/>
      <c r="C22" s="22">
        <f>SUM(C16:C21)</f>
        <v>26.150000000000002</v>
      </c>
      <c r="D22" s="18">
        <f>SUM(D16:D21)</f>
        <v>26.13</v>
      </c>
      <c r="E22" s="23">
        <f>SUM(E16:E21)</f>
        <v>31.340000000000003</v>
      </c>
      <c r="F22" s="14">
        <f>SUM(F16:F21)</f>
        <v>31.330000000000002</v>
      </c>
      <c r="G22" s="14">
        <f>SUM(G16:G21)</f>
        <v>32.479999999999997</v>
      </c>
      <c r="H22" s="19">
        <f t="shared" si="0"/>
        <v>0.16560306317804729</v>
      </c>
      <c r="I22" s="21">
        <f>SUM(I16:I21)</f>
        <v>5.1899999999999995</v>
      </c>
    </row>
    <row r="23" spans="1:9">
      <c r="A23" s="14"/>
      <c r="B23" s="14"/>
      <c r="C23" s="14"/>
      <c r="D23" s="14"/>
      <c r="E23" s="14"/>
      <c r="F23" s="14"/>
      <c r="G23" s="14"/>
      <c r="H23" s="14" t="s">
        <v>52</v>
      </c>
      <c r="I23" s="25">
        <f>5.19/31.34</f>
        <v>0.16560306317804724</v>
      </c>
    </row>
    <row r="216" spans="1:1">
      <c r="A216" t="s">
        <v>21</v>
      </c>
    </row>
  </sheetData>
  <mergeCells count="14">
    <mergeCell ref="A14:I14"/>
    <mergeCell ref="A13:E13"/>
    <mergeCell ref="F13:I13"/>
    <mergeCell ref="J13:M13"/>
    <mergeCell ref="N13:Q13"/>
    <mergeCell ref="A2:Q2"/>
    <mergeCell ref="M3:Q3"/>
    <mergeCell ref="P4:Q4"/>
    <mergeCell ref="A11:Q12"/>
    <mergeCell ref="P5:Q5"/>
    <mergeCell ref="P8:Q8"/>
    <mergeCell ref="P6:Q6"/>
    <mergeCell ref="P9:Q9"/>
    <mergeCell ref="P10:Q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2025-07-22T08:48:42Z</dcterms:modified>
</cp:coreProperties>
</file>