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桌面文件\M4背板评审\"/>
    </mc:Choice>
  </mc:AlternateContent>
  <bookViews>
    <workbookView xWindow="0" yWindow="0" windowWidth="20745" windowHeight="10650"/>
  </bookViews>
  <sheets>
    <sheet name="成本对比" sheetId="1" r:id="rId1"/>
    <sheet name="成本对比 (2)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H17" i="2"/>
  <c r="N16" i="2"/>
  <c r="H16" i="2"/>
  <c r="N15" i="2"/>
  <c r="H15" i="2"/>
  <c r="N11" i="2"/>
  <c r="H11" i="2"/>
  <c r="N10" i="2"/>
  <c r="H10" i="2"/>
  <c r="N9" i="2"/>
  <c r="H9" i="2"/>
  <c r="N5" i="2"/>
  <c r="N7" i="2" s="1"/>
  <c r="H5" i="2"/>
  <c r="H7" i="2" s="1"/>
  <c r="M6" i="1"/>
  <c r="N6" i="1" s="1"/>
  <c r="N24" i="1"/>
  <c r="N23" i="1"/>
  <c r="M23" i="1"/>
  <c r="M22" i="1"/>
  <c r="N22" i="1" s="1"/>
  <c r="N21" i="1"/>
  <c r="H21" i="1"/>
  <c r="N20" i="1"/>
  <c r="H20" i="1"/>
  <c r="N19" i="1"/>
  <c r="H19" i="1"/>
  <c r="H25" i="1" s="1"/>
  <c r="N16" i="1"/>
  <c r="M15" i="1"/>
  <c r="N15" i="1" s="1"/>
  <c r="M14" i="1"/>
  <c r="N14" i="1" s="1"/>
  <c r="N13" i="1"/>
  <c r="H13" i="1"/>
  <c r="N12" i="1"/>
  <c r="H12" i="1"/>
  <c r="N11" i="1"/>
  <c r="H11" i="1"/>
  <c r="H17" i="1" s="1"/>
  <c r="H9" i="1"/>
  <c r="N8" i="1"/>
  <c r="M7" i="1"/>
  <c r="N7" i="1" s="1"/>
  <c r="H5" i="1"/>
  <c r="N17" i="1" l="1"/>
  <c r="N18" i="1" s="1"/>
  <c r="N19" i="2"/>
  <c r="N8" i="2"/>
  <c r="H13" i="2"/>
  <c r="H19" i="2"/>
  <c r="N13" i="2"/>
  <c r="N25" i="1"/>
  <c r="N26" i="1" s="1"/>
  <c r="N9" i="1"/>
  <c r="N10" i="1" s="1"/>
  <c r="N20" i="2" l="1"/>
  <c r="N14" i="2"/>
</calcChain>
</file>

<file path=xl/sharedStrings.xml><?xml version="1.0" encoding="utf-8"?>
<sst xmlns="http://schemas.openxmlformats.org/spreadsheetml/2006/main" count="150" uniqueCount="53">
  <si>
    <t>M4座椅背板设变前后成本对比</t>
  </si>
  <si>
    <t>序号</t>
  </si>
  <si>
    <t>涉及产品</t>
  </si>
  <si>
    <t>方案一</t>
  </si>
  <si>
    <t>方案二</t>
  </si>
  <si>
    <t>备注</t>
  </si>
  <si>
    <t>零件号</t>
  </si>
  <si>
    <t>物料名称</t>
  </si>
  <si>
    <t>用量</t>
  </si>
  <si>
    <t>未税单价</t>
  </si>
  <si>
    <t>单件成本</t>
  </si>
  <si>
    <t>沧州誉美</t>
  </si>
  <si>
    <t>主驾</t>
  </si>
  <si>
    <t>SLT0011997</t>
  </si>
  <si>
    <t>主驾背板</t>
  </si>
  <si>
    <t>SLT0012615</t>
  </si>
  <si>
    <t>翻转背板支撑钢丝</t>
  </si>
  <si>
    <t>新增</t>
  </si>
  <si>
    <t>SLT0012616</t>
  </si>
  <si>
    <t>主驾靠背支撑钢丝</t>
  </si>
  <si>
    <t>SLT0012566</t>
  </si>
  <si>
    <t>钢丝焊接</t>
  </si>
  <si>
    <t>修改焊胎</t>
  </si>
  <si>
    <t>成本小计</t>
  </si>
  <si>
    <t>成本差异</t>
  </si>
  <si>
    <t>2060副驾</t>
  </si>
  <si>
    <t>SLT0011992</t>
  </si>
  <si>
    <t>副驾靠背背板</t>
  </si>
  <si>
    <t>SLT0012567</t>
  </si>
  <si>
    <t>副驾背板</t>
  </si>
  <si>
    <t>SLT0011197</t>
  </si>
  <si>
    <t>翻转背板本体</t>
  </si>
  <si>
    <t>SLT0012570</t>
  </si>
  <si>
    <t>翻转背板（宽）</t>
  </si>
  <si>
    <t>SLT0011998</t>
  </si>
  <si>
    <t>小背固定背板</t>
  </si>
  <si>
    <t>SLT0012568</t>
  </si>
  <si>
    <t>小背背板（宽）</t>
  </si>
  <si>
    <t>SLT0012617</t>
  </si>
  <si>
    <t>副驾靠背支撑钢丝</t>
  </si>
  <si>
    <t>副驾大背</t>
  </si>
  <si>
    <t>SLT0012618</t>
  </si>
  <si>
    <t>小背支撑钢丝</t>
  </si>
  <si>
    <t>副驾小背</t>
  </si>
  <si>
    <t>1880副驾</t>
  </si>
  <si>
    <t>SLT0011177</t>
  </si>
  <si>
    <t>SLT0012571</t>
  </si>
  <si>
    <t>翻转背板（窄）</t>
  </si>
  <si>
    <t>SLT0011991</t>
  </si>
  <si>
    <t>SLT0012569</t>
  </si>
  <si>
    <t>小背背板（窄）</t>
  </si>
  <si>
    <t>供应商</t>
    <phoneticPr fontId="6" type="noConversion"/>
  </si>
  <si>
    <t>M4座椅背板+钢丝设变前后成本对比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</si>
</sst>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5" xfId="0" applyFont="1" applyFill="1" applyBorder="1" applyAlignment="1">
      <alignment horizontal="center" vertical="center" wrapText="1" readingOrder="1"/>
    </xf>
    <xf numFmtId="43" fontId="2" fillId="0" borderId="5" xfId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readingOrder="1"/>
    </xf>
    <xf numFmtId="43" fontId="3" fillId="0" borderId="5" xfId="1" applyFont="1" applyBorder="1" applyAlignment="1">
      <alignment horizontal="center" readingOrder="1"/>
    </xf>
    <xf numFmtId="0" fontId="3" fillId="0" borderId="0" xfId="0" applyFont="1"/>
    <xf numFmtId="43" fontId="3" fillId="0" borderId="5" xfId="1" applyFont="1" applyBorder="1" applyAlignment="1">
      <alignment vertical="center"/>
    </xf>
    <xf numFmtId="0" fontId="3" fillId="0" borderId="5" xfId="0" applyFont="1" applyBorder="1"/>
    <xf numFmtId="0" fontId="3" fillId="0" borderId="0" xfId="0" applyFont="1" applyAlignment="1">
      <alignment vertical="center"/>
    </xf>
    <xf numFmtId="0" fontId="7" fillId="0" borderId="5" xfId="0" applyFont="1" applyFill="1" applyBorder="1" applyAlignment="1">
      <alignment horizontal="center" vertical="center" wrapText="1" readingOrder="1"/>
    </xf>
    <xf numFmtId="43" fontId="7" fillId="0" borderId="5" xfId="1" applyFont="1" applyFill="1" applyBorder="1" applyAlignment="1">
      <alignment horizontal="center" vertical="center" wrapText="1" readingOrder="1"/>
    </xf>
    <xf numFmtId="0" fontId="8" fillId="0" borderId="0" xfId="0" applyFont="1"/>
    <xf numFmtId="0" fontId="4" fillId="0" borderId="0" xfId="0" applyFont="1"/>
    <xf numFmtId="0" fontId="7" fillId="2" borderId="5" xfId="0" applyFont="1" applyFill="1" applyBorder="1" applyAlignment="1">
      <alignment horizontal="center" vertical="center" wrapText="1" readingOrder="1"/>
    </xf>
    <xf numFmtId="43" fontId="7" fillId="2" borderId="5" xfId="1" applyFont="1" applyFill="1" applyBorder="1" applyAlignment="1">
      <alignment horizontal="center" vertical="center" wrapText="1" readingOrder="1"/>
    </xf>
    <xf numFmtId="0" fontId="8" fillId="0" borderId="5" xfId="0" applyFont="1" applyBorder="1"/>
    <xf numFmtId="43" fontId="8" fillId="0" borderId="5" xfId="1" applyFont="1" applyBorder="1" applyAlignment="1">
      <alignment vertical="center"/>
    </xf>
    <xf numFmtId="0" fontId="8" fillId="2" borderId="5" xfId="0" applyFont="1" applyFill="1" applyBorder="1"/>
    <xf numFmtId="43" fontId="8" fillId="2" borderId="5" xfId="1" applyFont="1" applyFill="1" applyBorder="1" applyAlignment="1">
      <alignment vertical="center"/>
    </xf>
    <xf numFmtId="43" fontId="7" fillId="0" borderId="5" xfId="0" applyNumberFormat="1" applyFont="1" applyFill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abSelected="1" zoomScale="80" zoomScaleNormal="80" workbookViewId="0">
      <selection activeCell="P9" sqref="P9"/>
    </sheetView>
  </sheetViews>
  <sheetFormatPr defaultColWidth="9" defaultRowHeight="13.5" x14ac:dyDescent="0.15"/>
  <cols>
    <col min="1" max="1" width="4.375" customWidth="1"/>
    <col min="2" max="2" width="6.375" customWidth="1"/>
    <col min="3" max="3" width="10.5" customWidth="1"/>
    <col min="4" max="4" width="13.875" customWidth="1"/>
    <col min="5" max="5" width="14.375" customWidth="1"/>
    <col min="6" max="6" width="6.125" customWidth="1"/>
    <col min="8" max="8" width="9.625" customWidth="1"/>
    <col min="9" max="9" width="11.25" customWidth="1"/>
    <col min="10" max="10" width="13.5" customWidth="1"/>
    <col min="11" max="11" width="19.5" customWidth="1"/>
    <col min="12" max="12" width="5.75" customWidth="1"/>
    <col min="13" max="13" width="9" customWidth="1"/>
    <col min="14" max="14" width="12.125" customWidth="1"/>
  </cols>
  <sheetData>
    <row r="1" spans="2:16" ht="43.5" customHeight="1" x14ac:dyDescent="0.15">
      <c r="B1" s="21" t="s">
        <v>52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2:16" s="12" customFormat="1" ht="33" customHeight="1" x14ac:dyDescent="0.15">
      <c r="B3" s="25" t="s">
        <v>1</v>
      </c>
      <c r="C3" s="25" t="s">
        <v>2</v>
      </c>
      <c r="D3" s="22" t="s">
        <v>3</v>
      </c>
      <c r="E3" s="23"/>
      <c r="F3" s="23"/>
      <c r="G3" s="23"/>
      <c r="H3" s="23"/>
      <c r="I3" s="23"/>
      <c r="J3" s="22" t="s">
        <v>4</v>
      </c>
      <c r="K3" s="23"/>
      <c r="L3" s="23"/>
      <c r="M3" s="23"/>
      <c r="N3" s="24"/>
      <c r="O3" s="25" t="s">
        <v>5</v>
      </c>
      <c r="P3" s="11"/>
    </row>
    <row r="4" spans="2:16" s="12" customFormat="1" ht="33" customHeight="1" x14ac:dyDescent="0.15">
      <c r="B4" s="26"/>
      <c r="C4" s="26"/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51</v>
      </c>
      <c r="J4" s="20" t="s">
        <v>6</v>
      </c>
      <c r="K4" s="20" t="s">
        <v>7</v>
      </c>
      <c r="L4" s="20" t="s">
        <v>8</v>
      </c>
      <c r="M4" s="20" t="s">
        <v>9</v>
      </c>
      <c r="N4" s="20" t="s">
        <v>10</v>
      </c>
      <c r="O4" s="26"/>
      <c r="P4" s="11"/>
    </row>
    <row r="5" spans="2:16" ht="24.75" customHeight="1" x14ac:dyDescent="0.15">
      <c r="B5" s="27">
        <v>1</v>
      </c>
      <c r="C5" s="27" t="s">
        <v>12</v>
      </c>
      <c r="D5" s="1" t="s">
        <v>13</v>
      </c>
      <c r="E5" s="1" t="s">
        <v>14</v>
      </c>
      <c r="F5" s="1">
        <v>1</v>
      </c>
      <c r="G5" s="2">
        <v>5.93</v>
      </c>
      <c r="H5" s="2">
        <f>F5*G5</f>
        <v>5.93</v>
      </c>
      <c r="I5" s="2" t="s">
        <v>11</v>
      </c>
      <c r="J5" s="1" t="s">
        <v>20</v>
      </c>
      <c r="K5" s="1" t="s">
        <v>14</v>
      </c>
      <c r="L5" s="1">
        <v>1</v>
      </c>
      <c r="M5" s="2">
        <v>4.8499999999999996</v>
      </c>
      <c r="N5" s="2">
        <v>4.8499999999999996</v>
      </c>
      <c r="O5" s="1"/>
      <c r="P5" s="5"/>
    </row>
    <row r="6" spans="2:16" ht="24.75" customHeight="1" x14ac:dyDescent="0.15">
      <c r="B6" s="28"/>
      <c r="C6" s="28"/>
      <c r="D6" s="1"/>
      <c r="E6" s="1"/>
      <c r="F6" s="1"/>
      <c r="G6" s="2"/>
      <c r="H6" s="2"/>
      <c r="I6" s="2"/>
      <c r="J6" s="1" t="s">
        <v>15</v>
      </c>
      <c r="K6" s="1" t="s">
        <v>16</v>
      </c>
      <c r="L6" s="1">
        <v>1</v>
      </c>
      <c r="M6" s="2">
        <f>0.032*8.55/1.13</f>
        <v>0.24212389380530977</v>
      </c>
      <c r="N6" s="2">
        <f t="shared" ref="N6" si="0">L6*M6</f>
        <v>0.24212389380530977</v>
      </c>
      <c r="O6" s="1" t="s">
        <v>17</v>
      </c>
      <c r="P6" s="5"/>
    </row>
    <row r="7" spans="2:16" ht="24.75" customHeight="1" x14ac:dyDescent="0.15">
      <c r="B7" s="28"/>
      <c r="C7" s="28"/>
      <c r="D7" s="1"/>
      <c r="E7" s="1"/>
      <c r="F7" s="1"/>
      <c r="G7" s="2"/>
      <c r="H7" s="2"/>
      <c r="I7" s="2"/>
      <c r="J7" s="1" t="s">
        <v>18</v>
      </c>
      <c r="K7" s="1" t="s">
        <v>19</v>
      </c>
      <c r="L7" s="1">
        <v>2</v>
      </c>
      <c r="M7" s="2">
        <f>0.078*8.55/1.13</f>
        <v>0.59017699115044253</v>
      </c>
      <c r="N7" s="2">
        <f t="shared" ref="N7:N8" si="1">L7*M7</f>
        <v>1.1803539823008851</v>
      </c>
      <c r="O7" s="1" t="s">
        <v>17</v>
      </c>
      <c r="P7" s="5"/>
    </row>
    <row r="8" spans="2:16" ht="24.75" customHeight="1" x14ac:dyDescent="0.15">
      <c r="B8" s="28"/>
      <c r="C8" s="28"/>
      <c r="D8" s="1"/>
      <c r="E8" s="1"/>
      <c r="F8" s="1"/>
      <c r="G8" s="2"/>
      <c r="H8" s="2"/>
      <c r="I8" s="2"/>
      <c r="J8" s="1"/>
      <c r="K8" s="1" t="s">
        <v>21</v>
      </c>
      <c r="L8" s="1">
        <v>1</v>
      </c>
      <c r="M8" s="2">
        <v>0.45</v>
      </c>
      <c r="N8" s="2">
        <f t="shared" si="1"/>
        <v>0.45</v>
      </c>
      <c r="O8" s="1" t="s">
        <v>22</v>
      </c>
      <c r="P8" s="5"/>
    </row>
    <row r="9" spans="2:16" s="12" customFormat="1" ht="24.75" customHeight="1" x14ac:dyDescent="0.15">
      <c r="B9" s="28"/>
      <c r="C9" s="28"/>
      <c r="D9" s="9"/>
      <c r="E9" s="9" t="s">
        <v>23</v>
      </c>
      <c r="F9" s="9"/>
      <c r="G9" s="10"/>
      <c r="H9" s="10">
        <f>SUM(H5:H8)</f>
        <v>5.93</v>
      </c>
      <c r="I9" s="10"/>
      <c r="J9" s="9"/>
      <c r="K9" s="9"/>
      <c r="L9" s="9"/>
      <c r="M9" s="10"/>
      <c r="N9" s="10">
        <f>SUM(N5:N8)</f>
        <v>6.7224778761061952</v>
      </c>
      <c r="O9" s="9"/>
      <c r="P9" s="11"/>
    </row>
    <row r="10" spans="2:16" s="12" customFormat="1" ht="24.75" customHeight="1" x14ac:dyDescent="0.15">
      <c r="B10" s="29"/>
      <c r="C10" s="29"/>
      <c r="D10" s="13"/>
      <c r="E10" s="13" t="s">
        <v>24</v>
      </c>
      <c r="F10" s="13"/>
      <c r="G10" s="14"/>
      <c r="H10" s="14"/>
      <c r="I10" s="14"/>
      <c r="J10" s="13"/>
      <c r="K10" s="13"/>
      <c r="L10" s="13"/>
      <c r="M10" s="14"/>
      <c r="N10" s="14">
        <f>N9-H9</f>
        <v>0.79247787610619547</v>
      </c>
      <c r="O10" s="9"/>
      <c r="P10" s="11"/>
    </row>
    <row r="11" spans="2:16" ht="24.75" customHeight="1" x14ac:dyDescent="0.15">
      <c r="B11" s="27">
        <v>2</v>
      </c>
      <c r="C11" s="27" t="s">
        <v>25</v>
      </c>
      <c r="D11" s="1" t="s">
        <v>26</v>
      </c>
      <c r="E11" s="1" t="s">
        <v>27</v>
      </c>
      <c r="F11" s="1">
        <v>1</v>
      </c>
      <c r="G11" s="2">
        <v>6.64</v>
      </c>
      <c r="H11" s="2">
        <f t="shared" ref="H11:H13" si="2">F11*G11</f>
        <v>6.64</v>
      </c>
      <c r="I11" s="2" t="s">
        <v>11</v>
      </c>
      <c r="J11" s="1" t="s">
        <v>28</v>
      </c>
      <c r="K11" s="1" t="s">
        <v>29</v>
      </c>
      <c r="L11" s="1">
        <v>1</v>
      </c>
      <c r="M11" s="6">
        <v>5.45</v>
      </c>
      <c r="N11" s="2">
        <f t="shared" ref="N11:N16" si="3">L11*M11</f>
        <v>5.45</v>
      </c>
      <c r="O11" s="7"/>
      <c r="P11" s="5"/>
    </row>
    <row r="12" spans="2:16" ht="24.75" customHeight="1" x14ac:dyDescent="0.15">
      <c r="B12" s="28"/>
      <c r="C12" s="28"/>
      <c r="D12" s="1" t="s">
        <v>30</v>
      </c>
      <c r="E12" s="1" t="s">
        <v>31</v>
      </c>
      <c r="F12" s="1">
        <v>1</v>
      </c>
      <c r="G12" s="2">
        <v>4.5999999999999996</v>
      </c>
      <c r="H12" s="2">
        <f t="shared" si="2"/>
        <v>4.5999999999999996</v>
      </c>
      <c r="I12" s="2" t="s">
        <v>11</v>
      </c>
      <c r="J12" s="1" t="s">
        <v>32</v>
      </c>
      <c r="K12" s="1" t="s">
        <v>33</v>
      </c>
      <c r="L12" s="1">
        <v>1</v>
      </c>
      <c r="M12" s="6">
        <v>4</v>
      </c>
      <c r="N12" s="2">
        <f t="shared" si="3"/>
        <v>4</v>
      </c>
      <c r="O12" s="7"/>
      <c r="P12" s="5"/>
    </row>
    <row r="13" spans="2:16" ht="24.75" customHeight="1" x14ac:dyDescent="0.15">
      <c r="B13" s="28"/>
      <c r="C13" s="28"/>
      <c r="D13" s="1" t="s">
        <v>34</v>
      </c>
      <c r="E13" s="1" t="s">
        <v>35</v>
      </c>
      <c r="F13" s="1">
        <v>1</v>
      </c>
      <c r="G13" s="2">
        <v>5.23</v>
      </c>
      <c r="H13" s="2">
        <f t="shared" si="2"/>
        <v>5.23</v>
      </c>
      <c r="I13" s="2" t="s">
        <v>11</v>
      </c>
      <c r="J13" s="1" t="s">
        <v>36</v>
      </c>
      <c r="K13" s="1" t="s">
        <v>37</v>
      </c>
      <c r="L13" s="1">
        <v>1</v>
      </c>
      <c r="M13" s="6">
        <v>4.4000000000000004</v>
      </c>
      <c r="N13" s="2">
        <f t="shared" si="3"/>
        <v>4.4000000000000004</v>
      </c>
      <c r="O13" s="7"/>
      <c r="P13" s="5"/>
    </row>
    <row r="14" spans="2:16" ht="24.75" customHeight="1" x14ac:dyDescent="0.15">
      <c r="B14" s="28"/>
      <c r="C14" s="28"/>
      <c r="D14" s="1"/>
      <c r="E14" s="1"/>
      <c r="F14" s="1"/>
      <c r="G14" s="2"/>
      <c r="H14" s="2"/>
      <c r="I14" s="2"/>
      <c r="J14" s="1" t="s">
        <v>38</v>
      </c>
      <c r="K14" s="1" t="s">
        <v>39</v>
      </c>
      <c r="L14" s="1">
        <v>2</v>
      </c>
      <c r="M14" s="2">
        <f>0.07*8.55/1.13</f>
        <v>0.52964601769911523</v>
      </c>
      <c r="N14" s="2">
        <f t="shared" si="3"/>
        <v>1.0592920353982305</v>
      </c>
      <c r="O14" s="1" t="s">
        <v>17</v>
      </c>
      <c r="P14" s="8" t="s">
        <v>40</v>
      </c>
    </row>
    <row r="15" spans="2:16" ht="24.75" customHeight="1" x14ac:dyDescent="0.15">
      <c r="B15" s="28"/>
      <c r="C15" s="28"/>
      <c r="D15" s="1"/>
      <c r="E15" s="1"/>
      <c r="F15" s="1"/>
      <c r="G15" s="2"/>
      <c r="H15" s="2"/>
      <c r="I15" s="2"/>
      <c r="J15" s="1" t="s">
        <v>41</v>
      </c>
      <c r="K15" s="1" t="s">
        <v>42</v>
      </c>
      <c r="L15" s="1">
        <v>2</v>
      </c>
      <c r="M15" s="2">
        <f>0.067*8.55/1.13</f>
        <v>0.50694690265486742</v>
      </c>
      <c r="N15" s="2">
        <f t="shared" si="3"/>
        <v>1.0138938053097348</v>
      </c>
      <c r="O15" s="1" t="s">
        <v>17</v>
      </c>
      <c r="P15" s="8" t="s">
        <v>43</v>
      </c>
    </row>
    <row r="16" spans="2:16" ht="24.75" customHeight="1" x14ac:dyDescent="0.15">
      <c r="B16" s="28"/>
      <c r="C16" s="28"/>
      <c r="D16" s="1"/>
      <c r="E16" s="1"/>
      <c r="F16" s="1"/>
      <c r="G16" s="2"/>
      <c r="H16" s="2"/>
      <c r="I16" s="2"/>
      <c r="J16" s="1"/>
      <c r="K16" s="1" t="s">
        <v>21</v>
      </c>
      <c r="L16" s="1">
        <v>1</v>
      </c>
      <c r="M16" s="2">
        <v>0.6</v>
      </c>
      <c r="N16" s="2">
        <f t="shared" si="3"/>
        <v>0.6</v>
      </c>
      <c r="O16" s="1" t="s">
        <v>22</v>
      </c>
      <c r="P16" s="8"/>
    </row>
    <row r="17" spans="2:16" s="12" customFormat="1" ht="24.75" customHeight="1" x14ac:dyDescent="0.15">
      <c r="B17" s="28"/>
      <c r="C17" s="28"/>
      <c r="D17" s="9"/>
      <c r="E17" s="9" t="s">
        <v>23</v>
      </c>
      <c r="F17" s="9"/>
      <c r="G17" s="10"/>
      <c r="H17" s="10">
        <f>SUM(H11:H16)</f>
        <v>16.47</v>
      </c>
      <c r="I17" s="10"/>
      <c r="J17" s="15"/>
      <c r="K17" s="15"/>
      <c r="L17" s="15"/>
      <c r="M17" s="16"/>
      <c r="N17" s="16">
        <f>SUM(N11:N16)</f>
        <v>16.523185840707967</v>
      </c>
      <c r="O17" s="15"/>
      <c r="P17" s="11"/>
    </row>
    <row r="18" spans="2:16" s="12" customFormat="1" ht="24.75" customHeight="1" x14ac:dyDescent="0.15">
      <c r="B18" s="29"/>
      <c r="C18" s="29"/>
      <c r="D18" s="13"/>
      <c r="E18" s="13" t="s">
        <v>24</v>
      </c>
      <c r="F18" s="13"/>
      <c r="G18" s="14"/>
      <c r="H18" s="14"/>
      <c r="I18" s="14"/>
      <c r="J18" s="17"/>
      <c r="K18" s="17"/>
      <c r="L18" s="17"/>
      <c r="M18" s="18"/>
      <c r="N18" s="14">
        <f>N17-H17</f>
        <v>5.3185840707968168E-2</v>
      </c>
      <c r="O18" s="15"/>
      <c r="P18" s="11"/>
    </row>
    <row r="19" spans="2:16" ht="24.75" customHeight="1" x14ac:dyDescent="0.15">
      <c r="B19" s="27">
        <v>3</v>
      </c>
      <c r="C19" s="27" t="s">
        <v>44</v>
      </c>
      <c r="D19" s="1" t="s">
        <v>26</v>
      </c>
      <c r="E19" s="1" t="s">
        <v>27</v>
      </c>
      <c r="F19" s="1">
        <v>1</v>
      </c>
      <c r="G19" s="2">
        <v>6.64</v>
      </c>
      <c r="H19" s="2">
        <f t="shared" ref="H19:H21" si="4">F19*G19</f>
        <v>6.64</v>
      </c>
      <c r="I19" s="2" t="s">
        <v>11</v>
      </c>
      <c r="J19" s="1" t="s">
        <v>28</v>
      </c>
      <c r="K19" s="1" t="s">
        <v>29</v>
      </c>
      <c r="L19" s="1">
        <v>1</v>
      </c>
      <c r="M19" s="2">
        <v>5.45</v>
      </c>
      <c r="N19" s="2">
        <f t="shared" ref="N19:N24" si="5">L19*M19</f>
        <v>5.45</v>
      </c>
      <c r="O19" s="1"/>
      <c r="P19" s="5"/>
    </row>
    <row r="20" spans="2:16" ht="24.75" customHeight="1" x14ac:dyDescent="0.15">
      <c r="B20" s="28"/>
      <c r="C20" s="28"/>
      <c r="D20" s="1" t="s">
        <v>45</v>
      </c>
      <c r="E20" s="1" t="s">
        <v>31</v>
      </c>
      <c r="F20" s="1">
        <v>1</v>
      </c>
      <c r="G20" s="2">
        <v>4.25</v>
      </c>
      <c r="H20" s="2">
        <f t="shared" si="4"/>
        <v>4.25</v>
      </c>
      <c r="I20" s="2" t="s">
        <v>11</v>
      </c>
      <c r="J20" s="1" t="s">
        <v>46</v>
      </c>
      <c r="K20" s="1" t="s">
        <v>47</v>
      </c>
      <c r="L20" s="1">
        <v>1</v>
      </c>
      <c r="M20" s="2">
        <v>3.3450000000000002</v>
      </c>
      <c r="N20" s="2">
        <f t="shared" si="5"/>
        <v>3.3450000000000002</v>
      </c>
      <c r="O20" s="1"/>
      <c r="P20" s="5"/>
    </row>
    <row r="21" spans="2:16" ht="24.75" customHeight="1" x14ac:dyDescent="0.15">
      <c r="B21" s="28"/>
      <c r="C21" s="28"/>
      <c r="D21" s="1" t="s">
        <v>48</v>
      </c>
      <c r="E21" s="1" t="s">
        <v>35</v>
      </c>
      <c r="F21" s="1">
        <v>1</v>
      </c>
      <c r="G21" s="2">
        <v>4.6900000000000004</v>
      </c>
      <c r="H21" s="2">
        <f t="shared" si="4"/>
        <v>4.6900000000000004</v>
      </c>
      <c r="I21" s="2" t="s">
        <v>11</v>
      </c>
      <c r="J21" s="1" t="s">
        <v>49</v>
      </c>
      <c r="K21" s="1" t="s">
        <v>50</v>
      </c>
      <c r="L21" s="1">
        <v>1</v>
      </c>
      <c r="M21" s="2">
        <v>4.0999999999999996</v>
      </c>
      <c r="N21" s="2">
        <f t="shared" si="5"/>
        <v>4.0999999999999996</v>
      </c>
      <c r="O21" s="1"/>
      <c r="P21" s="5"/>
    </row>
    <row r="22" spans="2:16" ht="24.75" customHeight="1" x14ac:dyDescent="0.15">
      <c r="B22" s="28"/>
      <c r="C22" s="28"/>
      <c r="D22" s="1"/>
      <c r="E22" s="1"/>
      <c r="F22" s="1"/>
      <c r="G22" s="2"/>
      <c r="H22" s="2"/>
      <c r="I22" s="2"/>
      <c r="J22" s="1" t="s">
        <v>38</v>
      </c>
      <c r="K22" s="1" t="s">
        <v>39</v>
      </c>
      <c r="L22" s="1">
        <v>2</v>
      </c>
      <c r="M22" s="2">
        <f>0.07*8.55/1.13</f>
        <v>0.52964601769911523</v>
      </c>
      <c r="N22" s="2">
        <f t="shared" si="5"/>
        <v>1.0592920353982305</v>
      </c>
      <c r="O22" s="1" t="s">
        <v>17</v>
      </c>
      <c r="P22" s="8" t="s">
        <v>40</v>
      </c>
    </row>
    <row r="23" spans="2:16" ht="24.75" customHeight="1" x14ac:dyDescent="0.15">
      <c r="B23" s="28"/>
      <c r="C23" s="28"/>
      <c r="D23" s="3"/>
      <c r="E23" s="3"/>
      <c r="F23" s="3"/>
      <c r="G23" s="4"/>
      <c r="H23" s="4"/>
      <c r="I23" s="4"/>
      <c r="J23" s="1" t="s">
        <v>41</v>
      </c>
      <c r="K23" s="1" t="s">
        <v>42</v>
      </c>
      <c r="L23" s="1">
        <v>2</v>
      </c>
      <c r="M23" s="2">
        <f>0.067*8.55/1.13</f>
        <v>0.50694690265486742</v>
      </c>
      <c r="N23" s="2">
        <f t="shared" si="5"/>
        <v>1.0138938053097348</v>
      </c>
      <c r="O23" s="1" t="s">
        <v>17</v>
      </c>
      <c r="P23" s="8" t="s">
        <v>43</v>
      </c>
    </row>
    <row r="24" spans="2:16" ht="24.75" customHeight="1" x14ac:dyDescent="0.15">
      <c r="B24" s="28"/>
      <c r="C24" s="28"/>
      <c r="D24" s="1"/>
      <c r="E24" s="1"/>
      <c r="F24" s="1"/>
      <c r="G24" s="2"/>
      <c r="H24" s="2"/>
      <c r="I24" s="2"/>
      <c r="J24" s="1"/>
      <c r="K24" s="1" t="s">
        <v>21</v>
      </c>
      <c r="L24" s="1">
        <v>1</v>
      </c>
      <c r="M24" s="2">
        <v>0.6</v>
      </c>
      <c r="N24" s="2">
        <f t="shared" si="5"/>
        <v>0.6</v>
      </c>
      <c r="O24" s="1" t="s">
        <v>22</v>
      </c>
      <c r="P24" s="8"/>
    </row>
    <row r="25" spans="2:16" s="12" customFormat="1" ht="24.75" customHeight="1" x14ac:dyDescent="0.15">
      <c r="B25" s="28"/>
      <c r="C25" s="28"/>
      <c r="D25" s="9"/>
      <c r="E25" s="9" t="s">
        <v>23</v>
      </c>
      <c r="F25" s="9"/>
      <c r="G25" s="9"/>
      <c r="H25" s="19">
        <f>SUM(H19:H24)</f>
        <v>15.580000000000002</v>
      </c>
      <c r="I25" s="19"/>
      <c r="J25" s="15"/>
      <c r="K25" s="15"/>
      <c r="L25" s="15"/>
      <c r="M25" s="15"/>
      <c r="N25" s="16">
        <f>SUM(N19:N24)</f>
        <v>15.568185840707965</v>
      </c>
      <c r="O25" s="15"/>
      <c r="P25" s="11"/>
    </row>
    <row r="26" spans="2:16" s="12" customFormat="1" ht="24.75" customHeight="1" x14ac:dyDescent="0.15">
      <c r="B26" s="29"/>
      <c r="C26" s="29"/>
      <c r="D26" s="13"/>
      <c r="E26" s="13" t="s">
        <v>24</v>
      </c>
      <c r="F26" s="13"/>
      <c r="G26" s="13"/>
      <c r="H26" s="13"/>
      <c r="I26" s="13"/>
      <c r="J26" s="17"/>
      <c r="K26" s="17"/>
      <c r="L26" s="17"/>
      <c r="M26" s="17"/>
      <c r="N26" s="14">
        <f>N25-H25</f>
        <v>-1.1814159292036663E-2</v>
      </c>
      <c r="O26" s="15"/>
      <c r="P26" s="11"/>
    </row>
  </sheetData>
  <mergeCells count="12">
    <mergeCell ref="B11:B18"/>
    <mergeCell ref="B19:B26"/>
    <mergeCell ref="C3:C4"/>
    <mergeCell ref="C5:C10"/>
    <mergeCell ref="C11:C18"/>
    <mergeCell ref="C19:C26"/>
    <mergeCell ref="B1:O1"/>
    <mergeCell ref="D3:I3"/>
    <mergeCell ref="J3:N3"/>
    <mergeCell ref="B3:B4"/>
    <mergeCell ref="B5:B10"/>
    <mergeCell ref="O3:O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zoomScale="80" zoomScaleNormal="80" workbookViewId="0">
      <selection activeCell="M17" sqref="M17"/>
    </sheetView>
  </sheetViews>
  <sheetFormatPr defaultColWidth="9" defaultRowHeight="13.5" x14ac:dyDescent="0.15"/>
  <cols>
    <col min="1" max="1" width="4.375" customWidth="1"/>
    <col min="2" max="2" width="6.375" customWidth="1"/>
    <col min="3" max="3" width="10.5" customWidth="1"/>
    <col min="4" max="4" width="13.875" customWidth="1"/>
    <col min="5" max="5" width="14.375" customWidth="1"/>
    <col min="6" max="6" width="6.125" customWidth="1"/>
    <col min="8" max="8" width="9.625" customWidth="1"/>
    <col min="9" max="9" width="11.25" customWidth="1"/>
    <col min="10" max="10" width="13.5" customWidth="1"/>
    <col min="11" max="11" width="19.5" customWidth="1"/>
    <col min="12" max="12" width="5.75" customWidth="1"/>
    <col min="13" max="13" width="9" customWidth="1"/>
    <col min="14" max="14" width="12.125" customWidth="1"/>
  </cols>
  <sheetData>
    <row r="1" spans="2:16" ht="43.5" customHeight="1" x14ac:dyDescent="0.1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2:16" s="12" customFormat="1" ht="33" customHeight="1" x14ac:dyDescent="0.15">
      <c r="B3" s="25" t="s">
        <v>1</v>
      </c>
      <c r="C3" s="25" t="s">
        <v>2</v>
      </c>
      <c r="D3" s="22" t="s">
        <v>3</v>
      </c>
      <c r="E3" s="23"/>
      <c r="F3" s="23"/>
      <c r="G3" s="23"/>
      <c r="H3" s="23"/>
      <c r="I3" s="23"/>
      <c r="J3" s="22" t="s">
        <v>4</v>
      </c>
      <c r="K3" s="23"/>
      <c r="L3" s="23"/>
      <c r="M3" s="23"/>
      <c r="N3" s="24"/>
      <c r="O3" s="25" t="s">
        <v>5</v>
      </c>
      <c r="P3" s="11"/>
    </row>
    <row r="4" spans="2:16" s="12" customFormat="1" ht="33" customHeight="1" x14ac:dyDescent="0.15">
      <c r="B4" s="26"/>
      <c r="C4" s="26"/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51</v>
      </c>
      <c r="J4" s="20" t="s">
        <v>6</v>
      </c>
      <c r="K4" s="20" t="s">
        <v>7</v>
      </c>
      <c r="L4" s="20" t="s">
        <v>8</v>
      </c>
      <c r="M4" s="20" t="s">
        <v>9</v>
      </c>
      <c r="N4" s="20" t="s">
        <v>10</v>
      </c>
      <c r="O4" s="26"/>
      <c r="P4" s="11"/>
    </row>
    <row r="5" spans="2:16" ht="24.75" customHeight="1" x14ac:dyDescent="0.15">
      <c r="B5" s="27">
        <v>1</v>
      </c>
      <c r="C5" s="27" t="s">
        <v>12</v>
      </c>
      <c r="D5" s="1" t="s">
        <v>13</v>
      </c>
      <c r="E5" s="1" t="s">
        <v>14</v>
      </c>
      <c r="F5" s="1">
        <v>1</v>
      </c>
      <c r="G5" s="2">
        <v>5.93</v>
      </c>
      <c r="H5" s="2">
        <f>F5*G5</f>
        <v>5.93</v>
      </c>
      <c r="I5" s="2" t="s">
        <v>11</v>
      </c>
      <c r="J5" s="1" t="s">
        <v>20</v>
      </c>
      <c r="K5" s="1" t="s">
        <v>14</v>
      </c>
      <c r="L5" s="1">
        <v>1</v>
      </c>
      <c r="M5" s="2">
        <v>4.8499999999999996</v>
      </c>
      <c r="N5" s="2">
        <f t="shared" ref="N5" si="0">L5*M5</f>
        <v>4.8499999999999996</v>
      </c>
      <c r="O5" s="1"/>
      <c r="P5" s="5"/>
    </row>
    <row r="6" spans="2:16" ht="24.75" customHeight="1" x14ac:dyDescent="0.15">
      <c r="B6" s="28"/>
      <c r="C6" s="28"/>
      <c r="D6" s="1"/>
      <c r="E6" s="1"/>
      <c r="F6" s="1"/>
      <c r="G6" s="2"/>
      <c r="H6" s="2"/>
      <c r="I6" s="2"/>
      <c r="J6" s="1"/>
      <c r="K6" s="1"/>
      <c r="L6" s="1"/>
      <c r="M6" s="2"/>
      <c r="N6" s="2"/>
      <c r="O6" s="1"/>
      <c r="P6" s="5"/>
    </row>
    <row r="7" spans="2:16" s="12" customFormat="1" ht="24.75" customHeight="1" x14ac:dyDescent="0.15">
      <c r="B7" s="28"/>
      <c r="C7" s="28"/>
      <c r="D7" s="9"/>
      <c r="E7" s="9" t="s">
        <v>23</v>
      </c>
      <c r="F7" s="9"/>
      <c r="G7" s="10"/>
      <c r="H7" s="10">
        <f>SUM(H5:H6)</f>
        <v>5.93</v>
      </c>
      <c r="I7" s="10"/>
      <c r="J7" s="9"/>
      <c r="K7" s="9"/>
      <c r="L7" s="9"/>
      <c r="M7" s="10"/>
      <c r="N7" s="10">
        <f>SUM(N5:N6)</f>
        <v>4.8499999999999996</v>
      </c>
      <c r="O7" s="9"/>
      <c r="P7" s="11"/>
    </row>
    <row r="8" spans="2:16" s="12" customFormat="1" ht="24.75" customHeight="1" x14ac:dyDescent="0.15">
      <c r="B8" s="29"/>
      <c r="C8" s="29"/>
      <c r="D8" s="13"/>
      <c r="E8" s="13" t="s">
        <v>24</v>
      </c>
      <c r="F8" s="13"/>
      <c r="G8" s="14"/>
      <c r="H8" s="14"/>
      <c r="I8" s="14"/>
      <c r="J8" s="13"/>
      <c r="K8" s="13"/>
      <c r="L8" s="13"/>
      <c r="M8" s="14"/>
      <c r="N8" s="14">
        <f>N7-H7</f>
        <v>-1.08</v>
      </c>
      <c r="O8" s="9"/>
      <c r="P8" s="11"/>
    </row>
    <row r="9" spans="2:16" ht="24.75" customHeight="1" x14ac:dyDescent="0.15">
      <c r="B9" s="27">
        <v>2</v>
      </c>
      <c r="C9" s="27" t="s">
        <v>25</v>
      </c>
      <c r="D9" s="1" t="s">
        <v>26</v>
      </c>
      <c r="E9" s="1" t="s">
        <v>27</v>
      </c>
      <c r="F9" s="1">
        <v>1</v>
      </c>
      <c r="G9" s="2">
        <v>6.64</v>
      </c>
      <c r="H9" s="2">
        <f t="shared" ref="H9:H11" si="1">F9*G9</f>
        <v>6.64</v>
      </c>
      <c r="I9" s="2" t="s">
        <v>11</v>
      </c>
      <c r="J9" s="1" t="s">
        <v>28</v>
      </c>
      <c r="K9" s="1" t="s">
        <v>29</v>
      </c>
      <c r="L9" s="1">
        <v>1</v>
      </c>
      <c r="M9" s="6">
        <v>5.45</v>
      </c>
      <c r="N9" s="2">
        <f t="shared" ref="N9:N11" si="2">L9*M9</f>
        <v>5.45</v>
      </c>
      <c r="O9" s="7"/>
      <c r="P9" s="5"/>
    </row>
    <row r="10" spans="2:16" ht="24.75" customHeight="1" x14ac:dyDescent="0.15">
      <c r="B10" s="28"/>
      <c r="C10" s="28"/>
      <c r="D10" s="1" t="s">
        <v>30</v>
      </c>
      <c r="E10" s="1" t="s">
        <v>31</v>
      </c>
      <c r="F10" s="1">
        <v>1</v>
      </c>
      <c r="G10" s="2">
        <v>4.5999999999999996</v>
      </c>
      <c r="H10" s="2">
        <f t="shared" si="1"/>
        <v>4.5999999999999996</v>
      </c>
      <c r="I10" s="2" t="s">
        <v>11</v>
      </c>
      <c r="J10" s="1" t="s">
        <v>32</v>
      </c>
      <c r="K10" s="1" t="s">
        <v>33</v>
      </c>
      <c r="L10" s="1">
        <v>1</v>
      </c>
      <c r="M10" s="6">
        <v>4</v>
      </c>
      <c r="N10" s="2">
        <f t="shared" si="2"/>
        <v>4</v>
      </c>
      <c r="O10" s="7"/>
      <c r="P10" s="5"/>
    </row>
    <row r="11" spans="2:16" ht="24.75" customHeight="1" x14ac:dyDescent="0.15">
      <c r="B11" s="28"/>
      <c r="C11" s="28"/>
      <c r="D11" s="1" t="s">
        <v>34</v>
      </c>
      <c r="E11" s="1" t="s">
        <v>35</v>
      </c>
      <c r="F11" s="1">
        <v>1</v>
      </c>
      <c r="G11" s="2">
        <v>5.23</v>
      </c>
      <c r="H11" s="2">
        <f t="shared" si="1"/>
        <v>5.23</v>
      </c>
      <c r="I11" s="2" t="s">
        <v>11</v>
      </c>
      <c r="J11" s="1" t="s">
        <v>36</v>
      </c>
      <c r="K11" s="1" t="s">
        <v>37</v>
      </c>
      <c r="L11" s="1">
        <v>1</v>
      </c>
      <c r="M11" s="6">
        <v>4.4000000000000004</v>
      </c>
      <c r="N11" s="2">
        <f t="shared" si="2"/>
        <v>4.4000000000000004</v>
      </c>
      <c r="O11" s="7"/>
      <c r="P11" s="5"/>
    </row>
    <row r="12" spans="2:16" ht="24.75" customHeight="1" x14ac:dyDescent="0.15">
      <c r="B12" s="28"/>
      <c r="C12" s="28"/>
      <c r="D12" s="1"/>
      <c r="E12" s="1"/>
      <c r="F12" s="1"/>
      <c r="G12" s="2"/>
      <c r="H12" s="2"/>
      <c r="I12" s="2"/>
      <c r="J12" s="1"/>
      <c r="K12" s="1"/>
      <c r="L12" s="1"/>
      <c r="M12" s="2"/>
      <c r="N12" s="2"/>
      <c r="O12" s="1"/>
      <c r="P12" s="8"/>
    </row>
    <row r="13" spans="2:16" s="12" customFormat="1" ht="24.75" customHeight="1" x14ac:dyDescent="0.15">
      <c r="B13" s="28"/>
      <c r="C13" s="28"/>
      <c r="D13" s="9"/>
      <c r="E13" s="9" t="s">
        <v>23</v>
      </c>
      <c r="F13" s="9"/>
      <c r="G13" s="10"/>
      <c r="H13" s="10">
        <f>SUM(H9:H12)</f>
        <v>16.47</v>
      </c>
      <c r="I13" s="10"/>
      <c r="J13" s="15"/>
      <c r="K13" s="15"/>
      <c r="L13" s="15"/>
      <c r="M13" s="16"/>
      <c r="N13" s="16">
        <f>SUM(N9:N12)</f>
        <v>13.85</v>
      </c>
      <c r="O13" s="15"/>
      <c r="P13" s="11"/>
    </row>
    <row r="14" spans="2:16" s="12" customFormat="1" ht="24.75" customHeight="1" x14ac:dyDescent="0.15">
      <c r="B14" s="29"/>
      <c r="C14" s="29"/>
      <c r="D14" s="13"/>
      <c r="E14" s="13" t="s">
        <v>24</v>
      </c>
      <c r="F14" s="13"/>
      <c r="G14" s="14"/>
      <c r="H14" s="14"/>
      <c r="I14" s="14"/>
      <c r="J14" s="17"/>
      <c r="K14" s="17"/>
      <c r="L14" s="17"/>
      <c r="M14" s="18"/>
      <c r="N14" s="14">
        <f>N13-H13</f>
        <v>-2.6199999999999992</v>
      </c>
      <c r="O14" s="15"/>
      <c r="P14" s="11"/>
    </row>
    <row r="15" spans="2:16" ht="24.75" customHeight="1" x14ac:dyDescent="0.15">
      <c r="B15" s="27">
        <v>3</v>
      </c>
      <c r="C15" s="27" t="s">
        <v>44</v>
      </c>
      <c r="D15" s="1" t="s">
        <v>26</v>
      </c>
      <c r="E15" s="1" t="s">
        <v>27</v>
      </c>
      <c r="F15" s="1">
        <v>1</v>
      </c>
      <c r="G15" s="2">
        <v>6.64</v>
      </c>
      <c r="H15" s="2">
        <f t="shared" ref="H15:H17" si="3">F15*G15</f>
        <v>6.64</v>
      </c>
      <c r="I15" s="2" t="s">
        <v>11</v>
      </c>
      <c r="J15" s="1" t="s">
        <v>28</v>
      </c>
      <c r="K15" s="1" t="s">
        <v>29</v>
      </c>
      <c r="L15" s="1">
        <v>1</v>
      </c>
      <c r="M15" s="2">
        <v>5.45</v>
      </c>
      <c r="N15" s="2">
        <f t="shared" ref="N15:N17" si="4">L15*M15</f>
        <v>5.45</v>
      </c>
      <c r="O15" s="1"/>
      <c r="P15" s="5"/>
    </row>
    <row r="16" spans="2:16" ht="24.75" customHeight="1" x14ac:dyDescent="0.15">
      <c r="B16" s="28"/>
      <c r="C16" s="28"/>
      <c r="D16" s="1" t="s">
        <v>45</v>
      </c>
      <c r="E16" s="1" t="s">
        <v>31</v>
      </c>
      <c r="F16" s="1">
        <v>1</v>
      </c>
      <c r="G16" s="2">
        <v>4.25</v>
      </c>
      <c r="H16" s="2">
        <f t="shared" si="3"/>
        <v>4.25</v>
      </c>
      <c r="I16" s="2" t="s">
        <v>11</v>
      </c>
      <c r="J16" s="1" t="s">
        <v>46</v>
      </c>
      <c r="K16" s="1" t="s">
        <v>47</v>
      </c>
      <c r="L16" s="1">
        <v>1</v>
      </c>
      <c r="M16" s="2">
        <v>3.35</v>
      </c>
      <c r="N16" s="2">
        <f t="shared" si="4"/>
        <v>3.35</v>
      </c>
      <c r="O16" s="1"/>
      <c r="P16" s="5"/>
    </row>
    <row r="17" spans="2:16" ht="24.75" customHeight="1" x14ac:dyDescent="0.15">
      <c r="B17" s="28"/>
      <c r="C17" s="28"/>
      <c r="D17" s="1" t="s">
        <v>48</v>
      </c>
      <c r="E17" s="1" t="s">
        <v>35</v>
      </c>
      <c r="F17" s="1">
        <v>1</v>
      </c>
      <c r="G17" s="2">
        <v>4.6900000000000004</v>
      </c>
      <c r="H17" s="2">
        <f t="shared" si="3"/>
        <v>4.6900000000000004</v>
      </c>
      <c r="I17" s="2" t="s">
        <v>11</v>
      </c>
      <c r="J17" s="1" t="s">
        <v>49</v>
      </c>
      <c r="K17" s="1" t="s">
        <v>50</v>
      </c>
      <c r="L17" s="1">
        <v>1</v>
      </c>
      <c r="M17" s="2">
        <v>4.0999999999999996</v>
      </c>
      <c r="N17" s="2">
        <f t="shared" si="4"/>
        <v>4.0999999999999996</v>
      </c>
      <c r="O17" s="1"/>
      <c r="P17" s="5"/>
    </row>
    <row r="18" spans="2:16" ht="24.75" customHeight="1" x14ac:dyDescent="0.15">
      <c r="B18" s="28"/>
      <c r="C18" s="28"/>
      <c r="D18" s="1"/>
      <c r="E18" s="1"/>
      <c r="F18" s="1"/>
      <c r="G18" s="2"/>
      <c r="H18" s="2"/>
      <c r="I18" s="2"/>
      <c r="J18" s="1"/>
      <c r="K18" s="1"/>
      <c r="L18" s="1"/>
      <c r="M18" s="2"/>
      <c r="N18" s="2"/>
      <c r="O18" s="1"/>
      <c r="P18" s="8"/>
    </row>
    <row r="19" spans="2:16" s="12" customFormat="1" ht="24.75" customHeight="1" x14ac:dyDescent="0.15">
      <c r="B19" s="28"/>
      <c r="C19" s="28"/>
      <c r="D19" s="9"/>
      <c r="E19" s="9" t="s">
        <v>23</v>
      </c>
      <c r="F19" s="9"/>
      <c r="G19" s="9"/>
      <c r="H19" s="19">
        <f>SUM(H15:H18)</f>
        <v>15.580000000000002</v>
      </c>
      <c r="I19" s="19"/>
      <c r="J19" s="15"/>
      <c r="K19" s="15"/>
      <c r="L19" s="15"/>
      <c r="M19" s="15"/>
      <c r="N19" s="16">
        <f>SUM(N15:N18)</f>
        <v>12.9</v>
      </c>
      <c r="O19" s="15"/>
      <c r="P19" s="11"/>
    </row>
    <row r="20" spans="2:16" s="12" customFormat="1" ht="24.75" customHeight="1" x14ac:dyDescent="0.15">
      <c r="B20" s="29"/>
      <c r="C20" s="29"/>
      <c r="D20" s="13"/>
      <c r="E20" s="13" t="s">
        <v>24</v>
      </c>
      <c r="F20" s="13"/>
      <c r="G20" s="13"/>
      <c r="H20" s="13"/>
      <c r="I20" s="13"/>
      <c r="J20" s="17"/>
      <c r="K20" s="17"/>
      <c r="L20" s="17"/>
      <c r="M20" s="17"/>
      <c r="N20" s="14">
        <f>N19-H19</f>
        <v>-2.6800000000000015</v>
      </c>
      <c r="O20" s="15"/>
      <c r="P20" s="11"/>
    </row>
  </sheetData>
  <mergeCells count="12">
    <mergeCell ref="B5:B8"/>
    <mergeCell ref="C5:C8"/>
    <mergeCell ref="B9:B14"/>
    <mergeCell ref="C9:C14"/>
    <mergeCell ref="B15:B20"/>
    <mergeCell ref="C15:C20"/>
    <mergeCell ref="B1:O1"/>
    <mergeCell ref="B3:B4"/>
    <mergeCell ref="C3:C4"/>
    <mergeCell ref="D3:I3"/>
    <mergeCell ref="J3:N3"/>
    <mergeCell ref="O3:O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成本对比</vt:lpstr>
      <vt:lpstr>成本对比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2025-07-15T00:42:27Z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E02795A4B6B94C7781B6B092ABBA1EB7_12</vt:lpwstr>
  </property>
</Properties>
</file>