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<sst xmlns="http://schemas.openxmlformats.org/spreadsheetml/2006/main" count="94" uniqueCount="75">
  <si>
    <t>湖南光华荣昌汽车部件有限公司员工2025年6月份劳务员工五险费用确认单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</si>
  <si>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</si>
  <si>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</si>
  <si>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</si>
  <si>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</si>
  <si>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</si>
  <si>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</si>
  <si>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</si>
  <si>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2025年6月单位承担社保部分</t>
  </si>
  <si>
    <t>2025年6月社保单位合计</t>
  </si>
  <si>
    <t>服务费</t>
  </si>
  <si>
    <t>共付湖南宏顺费用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</si>
  <si>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</si>
  <si>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</si>
  <si>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</si>
  <si>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</si>
  <si>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</si>
  <si>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</si>
  <si>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</si>
  <si>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工伤(1.68%)</t>
  </si>
  <si>
    <t>卢喜春</t>
  </si>
  <si>
    <t>2025-05-25</t>
  </si>
  <si>
    <t>张永桂</t>
  </si>
  <si>
    <t>周建华</t>
  </si>
  <si>
    <t>高玉霞</t>
  </si>
  <si>
    <t>2025-05-26</t>
  </si>
  <si>
    <t>刘志豪</t>
  </si>
  <si>
    <t>张小双</t>
  </si>
  <si>
    <t>贺钢</t>
  </si>
  <si>
    <t>2025-05-27</t>
  </si>
  <si>
    <t>陈纪龙</t>
  </si>
  <si>
    <t>罗军灿</t>
  </si>
  <si>
    <t>2025-05-31</t>
  </si>
  <si>
    <t>刘红卫</t>
  </si>
  <si>
    <t>2025-06-01</t>
  </si>
  <si>
    <t>赖金龙</t>
  </si>
  <si>
    <t>刘戚香</t>
  </si>
  <si>
    <t>王启民</t>
  </si>
  <si>
    <t>曾丽梅</t>
  </si>
  <si>
    <t>2025-06-03</t>
  </si>
  <si>
    <t>谭桂平</t>
  </si>
  <si>
    <t>邹联忠</t>
  </si>
  <si>
    <t>罗石连</t>
  </si>
  <si>
    <t>黄翠兰</t>
  </si>
  <si>
    <t>文磊</t>
  </si>
  <si>
    <t>韩建军</t>
  </si>
  <si>
    <t>2025-06-04</t>
  </si>
  <si>
    <t>曹诗富</t>
  </si>
  <si>
    <t>李运泉</t>
  </si>
  <si>
    <t>肖志</t>
  </si>
  <si>
    <t>黄夏明</t>
  </si>
  <si>
    <t>赵亮</t>
  </si>
  <si>
    <t>谢素平</t>
  </si>
  <si>
    <t>2025-06-05</t>
  </si>
  <si>
    <t>马立香</t>
  </si>
  <si>
    <t>2025-06-06</t>
  </si>
  <si>
    <t>李湘泉</t>
  </si>
  <si>
    <t>2025-06-10</t>
  </si>
  <si>
    <t>朱新良</t>
  </si>
  <si>
    <t>2025-06-17</t>
  </si>
  <si>
    <t>张桂花</t>
  </si>
  <si>
    <t>2025-06-21</t>
  </si>
  <si>
    <t>唐国祥</t>
  </si>
  <si>
    <t>曹庆华</t>
  </si>
  <si>
    <t>2025-06-23</t>
  </si>
  <si>
    <t>合计：</t>
  </si>
  <si>
    <t>付款金额：</t>
  </si>
  <si>
    <t>金额合计：</t>
  </si>
  <si>
    <t>制表单位：</t>
  </si>
  <si>
    <t>湖南宏顺人力资源服务有限公司</t>
  </si>
  <si>
    <t>账号：</t>
  </si>
  <si>
    <t>43050163830800000135</t>
  </si>
  <si>
    <t>开户行：</t>
  </si>
  <si>
    <t>建设银行股行有限公司九华支行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</si>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</sst>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DBNum2][$RMB]General;[Red][DBNum2][$RMB]General"/>
    <numFmt numFmtId="178" formatCode="0.00_ "/>
    <numFmt numFmtId="179" formatCode="0_);[Red]\(0\)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31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5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\Documents\WeChat%20Files\wxid_2yy96md2rfft21\FileStorage\File\2025-07\&#28246;&#21335;&#20809;&#21326;&#33635;&#26124;&#27773;&#37197;&#21378;&#20154;&#21592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姓名</v>
          </cell>
          <cell r="C2" t="str">
            <v>入职日期</v>
          </cell>
          <cell r="D2" t="str">
            <v>性别</v>
          </cell>
        </row>
        <row r="3">
          <cell r="B3" t="str">
            <v>卢喜春</v>
          </cell>
          <cell r="C3" t="str">
            <v>2025-05-25</v>
          </cell>
          <cell r="D3" t="str">
            <v>女</v>
          </cell>
        </row>
        <row r="4">
          <cell r="B4" t="str">
            <v>张永桂</v>
          </cell>
          <cell r="C4" t="str">
            <v>2025-05-25</v>
          </cell>
          <cell r="D4" t="str">
            <v>男</v>
          </cell>
        </row>
        <row r="5">
          <cell r="B5" t="str">
            <v>周建华</v>
          </cell>
          <cell r="C5" t="str">
            <v>2025-05-25</v>
          </cell>
          <cell r="D5" t="str">
            <v>男</v>
          </cell>
        </row>
        <row r="6">
          <cell r="B6" t="str">
            <v>肖杨</v>
          </cell>
          <cell r="C6" t="str">
            <v>2025-05-26</v>
          </cell>
          <cell r="D6" t="str">
            <v>男</v>
          </cell>
        </row>
        <row r="7">
          <cell r="B7" t="str">
            <v>肖周存</v>
          </cell>
          <cell r="C7" t="str">
            <v>2025-05-26</v>
          </cell>
          <cell r="D7" t="str">
            <v>男</v>
          </cell>
        </row>
        <row r="8">
          <cell r="B8" t="str">
            <v>范晚娥</v>
          </cell>
          <cell r="C8" t="str">
            <v>2025-05-26</v>
          </cell>
          <cell r="D8" t="str">
            <v>女</v>
          </cell>
        </row>
        <row r="9">
          <cell r="B9" t="str">
            <v>高玉霞</v>
          </cell>
          <cell r="C9" t="str">
            <v>2025-05-26</v>
          </cell>
          <cell r="D9" t="str">
            <v>女</v>
          </cell>
        </row>
        <row r="10">
          <cell r="B10" t="str">
            <v>刘志豪</v>
          </cell>
          <cell r="C10" t="str">
            <v>2025-05-26</v>
          </cell>
          <cell r="D10" t="str">
            <v>男</v>
          </cell>
        </row>
        <row r="11">
          <cell r="B11" t="str">
            <v>张小双</v>
          </cell>
          <cell r="C11" t="str">
            <v>2025-05-26</v>
          </cell>
          <cell r="D11" t="str">
            <v>女</v>
          </cell>
        </row>
        <row r="12">
          <cell r="B12" t="str">
            <v>贺钢</v>
          </cell>
          <cell r="C12" t="str">
            <v>2025-05-27</v>
          </cell>
          <cell r="D12" t="str">
            <v>男</v>
          </cell>
        </row>
        <row r="13">
          <cell r="B13" t="str">
            <v>刘小阳</v>
          </cell>
          <cell r="C13" t="str">
            <v>2025-05-27</v>
          </cell>
          <cell r="D13" t="str">
            <v>男</v>
          </cell>
        </row>
        <row r="14">
          <cell r="B14" t="str">
            <v>陈纪龙</v>
          </cell>
          <cell r="C14" t="str">
            <v>2025-05-27</v>
          </cell>
          <cell r="D14" t="str">
            <v>男</v>
          </cell>
        </row>
        <row r="15">
          <cell r="B15" t="str">
            <v>罗军灿</v>
          </cell>
          <cell r="C15" t="str">
            <v>2025-05-31</v>
          </cell>
          <cell r="D15" t="str">
            <v>男</v>
          </cell>
        </row>
        <row r="16">
          <cell r="B16" t="str">
            <v>刘红卫</v>
          </cell>
          <cell r="C16" t="str">
            <v>2025-06-01</v>
          </cell>
          <cell r="D16" t="str">
            <v>女</v>
          </cell>
        </row>
        <row r="17">
          <cell r="B17" t="str">
            <v>廖扬东</v>
          </cell>
          <cell r="C17" t="str">
            <v>2025-06-01</v>
          </cell>
          <cell r="D17" t="str">
            <v>男</v>
          </cell>
        </row>
        <row r="18">
          <cell r="B18" t="str">
            <v>赖金龙</v>
          </cell>
          <cell r="C18" t="str">
            <v>2025-06-01</v>
          </cell>
          <cell r="D18" t="str">
            <v>男</v>
          </cell>
        </row>
        <row r="19">
          <cell r="B19" t="str">
            <v>刘季香</v>
          </cell>
          <cell r="C19" t="str">
            <v>2025-06-01</v>
          </cell>
          <cell r="D19" t="str">
            <v>女</v>
          </cell>
        </row>
        <row r="20">
          <cell r="B20" t="str">
            <v>王启民</v>
          </cell>
          <cell r="C20" t="str">
            <v>2025-06-01</v>
          </cell>
          <cell r="D20" t="str">
            <v>男</v>
          </cell>
        </row>
        <row r="21">
          <cell r="B21" t="str">
            <v>唐育钦</v>
          </cell>
          <cell r="C21" t="str">
            <v>2025-06-02</v>
          </cell>
          <cell r="D21" t="str">
            <v>男</v>
          </cell>
        </row>
        <row r="22">
          <cell r="B22" t="str">
            <v>刘旭</v>
          </cell>
          <cell r="C22" t="str">
            <v>2025-06-02</v>
          </cell>
          <cell r="D22" t="str">
            <v>男</v>
          </cell>
        </row>
        <row r="23">
          <cell r="B23" t="str">
            <v>李子祥</v>
          </cell>
          <cell r="C23" t="str">
            <v>2025-06-02</v>
          </cell>
          <cell r="D23" t="str">
            <v>男</v>
          </cell>
        </row>
        <row r="24">
          <cell r="B24" t="str">
            <v>曾丽梅</v>
          </cell>
          <cell r="C24" t="str">
            <v>2025-06-03</v>
          </cell>
          <cell r="D24" t="str">
            <v>女</v>
          </cell>
        </row>
        <row r="25">
          <cell r="B25" t="str">
            <v>王家林</v>
          </cell>
          <cell r="C25" t="str">
            <v>2025-06-03</v>
          </cell>
          <cell r="D25" t="str">
            <v>男</v>
          </cell>
        </row>
        <row r="26">
          <cell r="B26" t="str">
            <v>谭桂平</v>
          </cell>
          <cell r="C26" t="str">
            <v>2025-06-03</v>
          </cell>
          <cell r="D26" t="str">
            <v>男</v>
          </cell>
        </row>
        <row r="27">
          <cell r="B27" t="str">
            <v>邹联忠</v>
          </cell>
          <cell r="C27" t="str">
            <v>2025-06-03</v>
          </cell>
          <cell r="D27" t="str">
            <v>男</v>
          </cell>
        </row>
        <row r="28">
          <cell r="B28" t="str">
            <v>罗石连</v>
          </cell>
          <cell r="C28" t="str">
            <v>2025-06-03</v>
          </cell>
          <cell r="D28" t="str">
            <v>女</v>
          </cell>
        </row>
        <row r="29">
          <cell r="B29" t="str">
            <v>黄翠兰</v>
          </cell>
          <cell r="C29" t="str">
            <v>2025-06-03</v>
          </cell>
          <cell r="D29" t="str">
            <v>女</v>
          </cell>
        </row>
        <row r="30">
          <cell r="B30" t="str">
            <v>郭术华</v>
          </cell>
          <cell r="C30" t="str">
            <v>2025-06-03</v>
          </cell>
          <cell r="D30" t="str">
            <v>男</v>
          </cell>
        </row>
        <row r="31">
          <cell r="B31" t="str">
            <v>彭仁杰</v>
          </cell>
          <cell r="C31" t="str">
            <v>2025-06-03</v>
          </cell>
          <cell r="D31" t="str">
            <v>男</v>
          </cell>
        </row>
        <row r="32">
          <cell r="B32" t="str">
            <v>文磊</v>
          </cell>
          <cell r="C32" t="str">
            <v>2025-06-03</v>
          </cell>
          <cell r="D32" t="str">
            <v>男</v>
          </cell>
        </row>
        <row r="33">
          <cell r="B33" t="str">
            <v>刘新民</v>
          </cell>
          <cell r="C33" t="str">
            <v>2025-06-03</v>
          </cell>
          <cell r="D33" t="str">
            <v>男</v>
          </cell>
        </row>
        <row r="34">
          <cell r="B34" t="str">
            <v>韩建军</v>
          </cell>
          <cell r="C34" t="str">
            <v>2025-06-04</v>
          </cell>
          <cell r="D34" t="str">
            <v>男</v>
          </cell>
        </row>
        <row r="35">
          <cell r="B35" t="str">
            <v>曹诗富</v>
          </cell>
          <cell r="C35" t="str">
            <v>2025-06-04</v>
          </cell>
          <cell r="D35" t="str">
            <v>男</v>
          </cell>
        </row>
        <row r="36">
          <cell r="B36" t="str">
            <v>张军炎</v>
          </cell>
          <cell r="C36" t="str">
            <v>2025-06-04</v>
          </cell>
          <cell r="D36" t="str">
            <v>男</v>
          </cell>
        </row>
        <row r="37">
          <cell r="B37" t="str">
            <v>李运泉</v>
          </cell>
          <cell r="C37" t="str">
            <v>2025-06-04</v>
          </cell>
          <cell r="D37" t="str">
            <v>男</v>
          </cell>
        </row>
        <row r="38">
          <cell r="B38" t="str">
            <v>肖志</v>
          </cell>
          <cell r="C38" t="str">
            <v>2025-06-04</v>
          </cell>
          <cell r="D38" t="str">
            <v>男</v>
          </cell>
        </row>
        <row r="39">
          <cell r="B39" t="str">
            <v>黄夏明</v>
          </cell>
          <cell r="C39" t="str">
            <v>2025-06-04</v>
          </cell>
          <cell r="D39" t="str">
            <v>男</v>
          </cell>
        </row>
        <row r="40">
          <cell r="B40" t="str">
            <v>赵亮</v>
          </cell>
          <cell r="C40" t="str">
            <v>2025-06-04</v>
          </cell>
          <cell r="D40" t="str">
            <v>男</v>
          </cell>
        </row>
        <row r="41">
          <cell r="B41" t="str">
            <v>罗赞</v>
          </cell>
          <cell r="C41" t="str">
            <v>2025-06-04</v>
          </cell>
          <cell r="D41" t="str">
            <v>男</v>
          </cell>
        </row>
        <row r="42">
          <cell r="B42" t="str">
            <v>刘文兵</v>
          </cell>
          <cell r="C42" t="str">
            <v>2025-06-04</v>
          </cell>
          <cell r="D42" t="str">
            <v>男</v>
          </cell>
        </row>
        <row r="43">
          <cell r="B43" t="str">
            <v>胡敏</v>
          </cell>
          <cell r="C43" t="str">
            <v>2025-06-05</v>
          </cell>
          <cell r="D43" t="str">
            <v>男</v>
          </cell>
        </row>
        <row r="44">
          <cell r="B44" t="str">
            <v>谢素平</v>
          </cell>
          <cell r="C44" t="str">
            <v>2025-06-05</v>
          </cell>
          <cell r="D44" t="str">
            <v>女</v>
          </cell>
        </row>
        <row r="45">
          <cell r="B45" t="str">
            <v>马立香</v>
          </cell>
          <cell r="C45" t="str">
            <v>2025-06-06</v>
          </cell>
          <cell r="D45" t="str">
            <v>男</v>
          </cell>
        </row>
        <row r="46">
          <cell r="B46" t="str">
            <v>彭煌</v>
          </cell>
          <cell r="C46" t="str">
            <v>2025-06-07</v>
          </cell>
          <cell r="D46" t="str">
            <v>男</v>
          </cell>
        </row>
        <row r="47">
          <cell r="B47" t="str">
            <v>李湘泉</v>
          </cell>
          <cell r="C47" t="str">
            <v>2025-06-10</v>
          </cell>
          <cell r="D47" t="str">
            <v>女</v>
          </cell>
        </row>
        <row r="48">
          <cell r="B48" t="str">
            <v>朱新良</v>
          </cell>
          <cell r="C48" t="str">
            <v>2025-06-17</v>
          </cell>
          <cell r="D48" t="str">
            <v>男</v>
          </cell>
        </row>
        <row r="49">
          <cell r="B49" t="str">
            <v>张桂花</v>
          </cell>
          <cell r="C49" t="str">
            <v>2025-06-21</v>
          </cell>
          <cell r="D49" t="str">
            <v>女</v>
          </cell>
        </row>
        <row r="50">
          <cell r="B50" t="str">
            <v>唐国祥</v>
          </cell>
          <cell r="C50" t="str">
            <v>2025-06-21</v>
          </cell>
          <cell r="D50" t="str">
            <v>男</v>
          </cell>
        </row>
        <row r="51">
          <cell r="B51" t="str">
            <v>符新良</v>
          </cell>
          <cell r="C51" t="str">
            <v>2025-06-21</v>
          </cell>
          <cell r="D51" t="str">
            <v>男</v>
          </cell>
        </row>
        <row r="52">
          <cell r="B52" t="str">
            <v>曹庆华</v>
          </cell>
          <cell r="C52" t="str">
            <v>2025-06-23</v>
          </cell>
          <cell r="D52" t="str">
            <v>女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2"/>
  <sheetViews>
    <sheetView tabSelected="1" zoomScale="70" zoomScaleNormal="70" workbookViewId="0">
      <pane xSplit="2" ySplit="3" topLeftCell="D29" activePane="bottomRight" state="frozen"/>
      <selection/>
      <selection pane="topRight"/>
      <selection pane="bottomLeft"/>
      <selection pane="bottomRight" activeCell="A32" sqref="$A32:$XFD32"/>
    </sheetView>
  </sheetViews>
  <sheetFormatPr defaultColWidth="9" defaultRowHeight="14"/>
  <cols>
    <col min="1" max="1" width="5.88181818181818" style="1" customWidth="1"/>
    <col min="2" max="2" width="12.2727272727273" style="1" customWidth="1"/>
    <col min="3" max="3" width="10.5727272727273" style="1" customWidth="1"/>
    <col min="4" max="4" width="14.6454545454545" style="1" customWidth="1"/>
    <col min="5" max="5" width="17.2818181818182" style="1" customWidth="1"/>
    <col min="6" max="6" width="24.4454545454545" style="1" customWidth="1"/>
    <col min="7" max="7" width="9.63636363636364" style="1" customWidth="1"/>
    <col min="8" max="8" width="9.38181818181818" style="1" customWidth="1"/>
    <col min="9" max="9" width="13.3818181818182" style="1" customWidth="1"/>
    <col min="10" max="10" width="9.38181818181818" style="1" customWidth="1"/>
    <col min="11" max="11" width="12.3818181818182" style="1" customWidth="1"/>
    <col min="12" max="12" width="8.63636363636364" style="1" customWidth="1"/>
    <col min="13" max="13" width="10.4454545454545" style="1" customWidth="1"/>
    <col min="14" max="14" width="12.0272727272727" style="1" customWidth="1"/>
    <col min="15" max="15" width="14" style="1" customWidth="1"/>
    <col min="16" max="16" width="8" style="1" customWidth="1"/>
    <col min="17" max="17" width="11" style="1" customWidth="1"/>
    <col min="18" max="16384" width="9" style="1"/>
  </cols>
  <sheetData>
    <row r="1" ht="55" customHeight="1" spans="1:17">
      <c r="A1" s="2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3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/>
      <c r="I2" s="4"/>
      <c r="J2" s="4"/>
      <c r="K2" s="4" t="s">
        <v>8</v>
      </c>
      <c r="L2" s="4"/>
      <c r="M2" s="4"/>
      <c r="N2" s="4"/>
      <c r="O2" s="24" t="s">
        <v>9</v>
      </c>
      <c r="P2" s="25" t="s">
        <v>10</v>
      </c>
      <c r="Q2" s="24" t="s">
        <v>11</v>
      </c>
    </row>
    <row r="3" ht="40" customHeight="1" spans="1:17">
      <c r="A3" s="4"/>
      <c r="B3" s="4"/>
      <c r="C3" s="4"/>
      <c r="D3" s="5"/>
      <c r="E3" s="5"/>
      <c r="F3" s="4"/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24" t="s">
        <v>19</v>
      </c>
      <c r="O3" s="24"/>
      <c r="P3" s="25"/>
      <c r="Q3" s="24"/>
    </row>
    <row r="4" ht="23" customHeight="1" spans="1:17">
      <c r="A4" s="6">
        <f t="shared" ref="A4:A9" si="0">ROW()-3</f>
        <v>1</v>
      </c>
      <c r="B4" s="7" t="s">
        <v>20</v>
      </c>
      <c r="C4" s="6" t="str">
        <f>VLOOKUP(B4,[1]Sheet1!$B:$D,3,FALSE)</f>
        <v>女</v>
      </c>
      <c r="D4" s="7" t="s">
        <v>21</v>
      </c>
      <c r="E4" s="6">
        <v>0</v>
      </c>
      <c r="F4" s="6"/>
      <c r="G4" s="6">
        <v>4308</v>
      </c>
      <c r="H4" s="6">
        <v>4308</v>
      </c>
      <c r="I4" s="6">
        <v>4308</v>
      </c>
      <c r="J4" s="6">
        <v>4308</v>
      </c>
      <c r="K4" s="26">
        <v>689.28</v>
      </c>
      <c r="L4" s="6">
        <v>30.16</v>
      </c>
      <c r="M4" s="6">
        <v>374.8</v>
      </c>
      <c r="N4" s="6">
        <v>72.37</v>
      </c>
      <c r="O4" s="6">
        <f>SUM(K4:N4)</f>
        <v>1166.61</v>
      </c>
      <c r="P4" s="6">
        <v>150</v>
      </c>
      <c r="Q4" s="6">
        <f>O4+P4</f>
        <v>1316.61</v>
      </c>
    </row>
    <row r="5" ht="23" customHeight="1" spans="1:17">
      <c r="A5" s="6">
        <f t="shared" si="0"/>
        <v>2</v>
      </c>
      <c r="B5" s="7" t="s">
        <v>22</v>
      </c>
      <c r="C5" s="6" t="str">
        <f>VLOOKUP(B5,[1]Sheet1!$B:$D,3,FALSE)</f>
        <v>男</v>
      </c>
      <c r="D5" s="7" t="s">
        <v>21</v>
      </c>
      <c r="E5" s="6">
        <v>0</v>
      </c>
      <c r="F5" s="6"/>
      <c r="G5" s="6">
        <v>4308</v>
      </c>
      <c r="H5" s="6">
        <v>4308</v>
      </c>
      <c r="I5" s="6">
        <v>4308</v>
      </c>
      <c r="J5" s="6">
        <v>4308</v>
      </c>
      <c r="K5" s="26">
        <v>689.28</v>
      </c>
      <c r="L5" s="6">
        <v>30.16</v>
      </c>
      <c r="M5" s="6">
        <v>374.8</v>
      </c>
      <c r="N5" s="6">
        <v>72.37</v>
      </c>
      <c r="O5" s="6">
        <f t="shared" ref="O5:O36" si="1">SUM(K5:N5)</f>
        <v>1166.61</v>
      </c>
      <c r="P5" s="6">
        <v>150</v>
      </c>
      <c r="Q5" s="6">
        <f t="shared" ref="Q5:Q36" si="2">O5+P5</f>
        <v>1316.61</v>
      </c>
    </row>
    <row r="6" ht="23" customHeight="1" spans="1:17">
      <c r="A6" s="6">
        <f t="shared" si="0"/>
        <v>3</v>
      </c>
      <c r="B6" s="7" t="s">
        <v>23</v>
      </c>
      <c r="C6" s="6" t="str">
        <f>VLOOKUP(B6,[1]Sheet1!$B:$D,3,FALSE)</f>
        <v>男</v>
      </c>
      <c r="D6" s="7" t="s">
        <v>21</v>
      </c>
      <c r="E6" s="6">
        <v>0</v>
      </c>
      <c r="F6" s="6"/>
      <c r="G6" s="6">
        <v>4308</v>
      </c>
      <c r="H6" s="6">
        <v>4308</v>
      </c>
      <c r="I6" s="6">
        <v>4308</v>
      </c>
      <c r="J6" s="6">
        <v>4308</v>
      </c>
      <c r="K6" s="26">
        <v>689.28</v>
      </c>
      <c r="L6" s="6">
        <v>30.16</v>
      </c>
      <c r="M6" s="6">
        <v>374.8</v>
      </c>
      <c r="N6" s="6">
        <v>72.37</v>
      </c>
      <c r="O6" s="6">
        <f t="shared" si="1"/>
        <v>1166.61</v>
      </c>
      <c r="P6" s="6">
        <v>150</v>
      </c>
      <c r="Q6" s="6">
        <f t="shared" si="2"/>
        <v>1316.61</v>
      </c>
    </row>
    <row r="7" ht="23" customHeight="1" spans="1:17">
      <c r="A7" s="6">
        <f t="shared" si="0"/>
        <v>4</v>
      </c>
      <c r="B7" s="7" t="s">
        <v>24</v>
      </c>
      <c r="C7" s="6" t="str">
        <f>VLOOKUP(B7,[1]Sheet1!$B:$D,3,FALSE)</f>
        <v>女</v>
      </c>
      <c r="D7" s="7" t="s">
        <v>25</v>
      </c>
      <c r="E7" s="6">
        <v>0</v>
      </c>
      <c r="F7" s="6"/>
      <c r="G7" s="6">
        <v>4308</v>
      </c>
      <c r="H7" s="6">
        <v>4308</v>
      </c>
      <c r="I7" s="6">
        <v>4308</v>
      </c>
      <c r="J7" s="6">
        <v>4308</v>
      </c>
      <c r="K7" s="26">
        <v>689.28</v>
      </c>
      <c r="L7" s="6">
        <v>30.16</v>
      </c>
      <c r="M7" s="6">
        <v>374.8</v>
      </c>
      <c r="N7" s="6">
        <v>72.37</v>
      </c>
      <c r="O7" s="6">
        <f t="shared" si="1"/>
        <v>1166.61</v>
      </c>
      <c r="P7" s="6">
        <v>150</v>
      </c>
      <c r="Q7" s="6">
        <f t="shared" si="2"/>
        <v>1316.61</v>
      </c>
    </row>
    <row r="8" ht="23" customHeight="1" spans="1:17">
      <c r="A8" s="6">
        <f t="shared" si="0"/>
        <v>5</v>
      </c>
      <c r="B8" s="7" t="s">
        <v>26</v>
      </c>
      <c r="C8" s="6" t="str">
        <f>VLOOKUP(B8,[1]Sheet1!$B:$D,3,FALSE)</f>
        <v>男</v>
      </c>
      <c r="D8" s="7" t="s">
        <v>25</v>
      </c>
      <c r="E8" s="8">
        <v>45815</v>
      </c>
      <c r="F8" s="6"/>
      <c r="G8" s="6"/>
      <c r="H8" s="6"/>
      <c r="I8" s="6"/>
      <c r="J8" s="6"/>
      <c r="K8" s="26"/>
      <c r="L8" s="6"/>
      <c r="M8" s="6"/>
      <c r="N8" s="6">
        <v>72.37</v>
      </c>
      <c r="O8" s="6">
        <f t="shared" si="1"/>
        <v>72.37</v>
      </c>
      <c r="P8" s="6">
        <v>150</v>
      </c>
      <c r="Q8" s="6">
        <f t="shared" si="2"/>
        <v>222.37</v>
      </c>
    </row>
    <row r="9" ht="23" customHeight="1" spans="1:17">
      <c r="A9" s="6">
        <f t="shared" si="0"/>
        <v>6</v>
      </c>
      <c r="B9" s="7" t="s">
        <v>27</v>
      </c>
      <c r="C9" s="6" t="str">
        <f>VLOOKUP(B9,[1]Sheet1!$B:$D,3,FALSE)</f>
        <v>女</v>
      </c>
      <c r="D9" s="7" t="s">
        <v>25</v>
      </c>
      <c r="E9" s="8">
        <v>45824</v>
      </c>
      <c r="F9" s="6"/>
      <c r="G9" s="6">
        <v>4308</v>
      </c>
      <c r="H9" s="6">
        <v>4308</v>
      </c>
      <c r="I9" s="6">
        <v>4308</v>
      </c>
      <c r="J9" s="6">
        <v>4308</v>
      </c>
      <c r="K9" s="26">
        <v>689.28</v>
      </c>
      <c r="L9" s="6">
        <v>30.16</v>
      </c>
      <c r="M9" s="6">
        <v>374.8</v>
      </c>
      <c r="N9" s="6">
        <v>72.37</v>
      </c>
      <c r="O9" s="6">
        <f t="shared" si="1"/>
        <v>1166.61</v>
      </c>
      <c r="P9" s="6">
        <v>150</v>
      </c>
      <c r="Q9" s="6">
        <f t="shared" si="2"/>
        <v>1316.61</v>
      </c>
    </row>
    <row r="10" ht="23" customHeight="1" spans="1:17">
      <c r="A10" s="6">
        <f t="shared" ref="A10:A19" si="3">ROW()-3</f>
        <v>7</v>
      </c>
      <c r="B10" s="7" t="s">
        <v>28</v>
      </c>
      <c r="C10" s="6" t="str">
        <f>VLOOKUP(B10,[1]Sheet1!$B:$D,3,FALSE)</f>
        <v>男</v>
      </c>
      <c r="D10" s="7" t="s">
        <v>29</v>
      </c>
      <c r="E10" s="8">
        <v>45813</v>
      </c>
      <c r="F10" s="6"/>
      <c r="G10" s="6"/>
      <c r="H10" s="6"/>
      <c r="I10" s="6"/>
      <c r="J10" s="6"/>
      <c r="K10" s="26"/>
      <c r="L10" s="6"/>
      <c r="M10" s="6"/>
      <c r="N10" s="6">
        <v>72.37</v>
      </c>
      <c r="O10" s="6">
        <f t="shared" si="1"/>
        <v>72.37</v>
      </c>
      <c r="P10" s="6">
        <v>150</v>
      </c>
      <c r="Q10" s="6">
        <f t="shared" si="2"/>
        <v>222.37</v>
      </c>
    </row>
    <row r="11" ht="23" customHeight="1" spans="1:17">
      <c r="A11" s="6">
        <f t="shared" si="3"/>
        <v>8</v>
      </c>
      <c r="B11" s="7" t="s">
        <v>30</v>
      </c>
      <c r="C11" s="6" t="str">
        <f>VLOOKUP(B11,[1]Sheet1!$B:$D,3,FALSE)</f>
        <v>男</v>
      </c>
      <c r="D11" s="7" t="s">
        <v>29</v>
      </c>
      <c r="E11" s="8">
        <v>45815</v>
      </c>
      <c r="F11" s="6"/>
      <c r="G11" s="6"/>
      <c r="H11" s="6"/>
      <c r="I11" s="6"/>
      <c r="J11" s="6"/>
      <c r="K11" s="26"/>
      <c r="L11" s="6"/>
      <c r="M11" s="6"/>
      <c r="N11" s="6">
        <v>72.37</v>
      </c>
      <c r="O11" s="6">
        <f t="shared" si="1"/>
        <v>72.37</v>
      </c>
      <c r="P11" s="6">
        <v>150</v>
      </c>
      <c r="Q11" s="6">
        <f t="shared" si="2"/>
        <v>222.37</v>
      </c>
    </row>
    <row r="12" ht="23" customHeight="1" spans="1:17">
      <c r="A12" s="6">
        <f t="shared" si="3"/>
        <v>9</v>
      </c>
      <c r="B12" s="7" t="s">
        <v>31</v>
      </c>
      <c r="C12" s="6" t="str">
        <f>VLOOKUP(B12,[1]Sheet1!$B:$D,3,FALSE)</f>
        <v>男</v>
      </c>
      <c r="D12" s="7" t="s">
        <v>32</v>
      </c>
      <c r="E12" s="8">
        <v>45827</v>
      </c>
      <c r="F12" s="6"/>
      <c r="G12" s="6">
        <v>4308</v>
      </c>
      <c r="H12" s="6">
        <v>4308</v>
      </c>
      <c r="I12" s="6">
        <v>4308</v>
      </c>
      <c r="J12" s="6">
        <v>4308</v>
      </c>
      <c r="K12" s="26">
        <v>689.28</v>
      </c>
      <c r="L12" s="6">
        <v>30.16</v>
      </c>
      <c r="M12" s="6">
        <v>374.8</v>
      </c>
      <c r="N12" s="6">
        <v>72.37</v>
      </c>
      <c r="O12" s="6">
        <f t="shared" si="1"/>
        <v>1166.61</v>
      </c>
      <c r="P12" s="6">
        <v>150</v>
      </c>
      <c r="Q12" s="6">
        <f t="shared" si="2"/>
        <v>1316.61</v>
      </c>
    </row>
    <row r="13" ht="24" customHeight="1" spans="1:17">
      <c r="A13" s="6">
        <f t="shared" si="3"/>
        <v>10</v>
      </c>
      <c r="B13" s="7" t="s">
        <v>33</v>
      </c>
      <c r="C13" s="6" t="str">
        <f>VLOOKUP(B13,[1]Sheet1!$B:$D,3,FALSE)</f>
        <v>女</v>
      </c>
      <c r="D13" s="7" t="s">
        <v>34</v>
      </c>
      <c r="E13" s="6">
        <v>0</v>
      </c>
      <c r="F13" s="6"/>
      <c r="G13" s="6">
        <v>4308</v>
      </c>
      <c r="H13" s="6">
        <v>4308</v>
      </c>
      <c r="I13" s="6">
        <v>4308</v>
      </c>
      <c r="J13" s="6">
        <v>4308</v>
      </c>
      <c r="K13" s="26">
        <v>689.28</v>
      </c>
      <c r="L13" s="6">
        <v>30.16</v>
      </c>
      <c r="M13" s="6">
        <v>374.8</v>
      </c>
      <c r="N13" s="6">
        <v>72.37</v>
      </c>
      <c r="O13" s="6">
        <f t="shared" si="1"/>
        <v>1166.61</v>
      </c>
      <c r="P13" s="6">
        <v>150</v>
      </c>
      <c r="Q13" s="6">
        <f t="shared" si="2"/>
        <v>1316.61</v>
      </c>
    </row>
    <row r="14" ht="23" customHeight="1" spans="1:17">
      <c r="A14" s="6">
        <f t="shared" si="3"/>
        <v>11</v>
      </c>
      <c r="B14" s="7" t="s">
        <v>35</v>
      </c>
      <c r="C14" s="6" t="str">
        <f>VLOOKUP(B14,[1]Sheet1!$B:$D,3,FALSE)</f>
        <v>男</v>
      </c>
      <c r="D14" s="7" t="s">
        <v>34</v>
      </c>
      <c r="E14" s="6">
        <v>0</v>
      </c>
      <c r="F14" s="6"/>
      <c r="G14" s="6">
        <v>4308</v>
      </c>
      <c r="H14" s="6">
        <v>4308</v>
      </c>
      <c r="I14" s="6">
        <v>4308</v>
      </c>
      <c r="J14" s="6">
        <v>4308</v>
      </c>
      <c r="K14" s="26">
        <v>689.28</v>
      </c>
      <c r="L14" s="6">
        <v>30.16</v>
      </c>
      <c r="M14" s="6">
        <v>374.8</v>
      </c>
      <c r="N14" s="6">
        <v>72.37</v>
      </c>
      <c r="O14" s="6">
        <f t="shared" si="1"/>
        <v>1166.61</v>
      </c>
      <c r="P14" s="6">
        <v>150</v>
      </c>
      <c r="Q14" s="6">
        <f t="shared" si="2"/>
        <v>1316.61</v>
      </c>
    </row>
    <row r="15" ht="23" customHeight="1" spans="1:17">
      <c r="A15" s="6">
        <f t="shared" si="3"/>
        <v>12</v>
      </c>
      <c r="B15" s="7" t="s">
        <v>36</v>
      </c>
      <c r="C15" s="6" t="e">
        <f>VLOOKUP(B15,[1]Sheet1!$B:$D,3,FALSE)</f>
        <v>#N/A</v>
      </c>
      <c r="D15" s="7" t="s">
        <v>34</v>
      </c>
      <c r="E15" s="6">
        <v>0</v>
      </c>
      <c r="F15" s="6"/>
      <c r="G15" s="6">
        <v>4308</v>
      </c>
      <c r="H15" s="6">
        <v>4308</v>
      </c>
      <c r="I15" s="6">
        <v>4308</v>
      </c>
      <c r="J15" s="6">
        <v>4308</v>
      </c>
      <c r="K15" s="26">
        <v>689.28</v>
      </c>
      <c r="L15" s="6">
        <v>30.16</v>
      </c>
      <c r="M15" s="6">
        <v>374.8</v>
      </c>
      <c r="N15" s="6">
        <v>72.37</v>
      </c>
      <c r="O15" s="6">
        <f t="shared" si="1"/>
        <v>1166.61</v>
      </c>
      <c r="P15" s="6">
        <v>150</v>
      </c>
      <c r="Q15" s="6">
        <f t="shared" si="2"/>
        <v>1316.61</v>
      </c>
    </row>
    <row r="16" ht="23" customHeight="1" spans="1:17">
      <c r="A16" s="6">
        <f t="shared" si="3"/>
        <v>13</v>
      </c>
      <c r="B16" s="7" t="s">
        <v>37</v>
      </c>
      <c r="C16" s="6" t="str">
        <f>VLOOKUP(B16,[1]Sheet1!$B:$D,3,FALSE)</f>
        <v>男</v>
      </c>
      <c r="D16" s="7" t="s">
        <v>34</v>
      </c>
      <c r="E16" s="6">
        <v>0</v>
      </c>
      <c r="F16" s="6"/>
      <c r="G16" s="6">
        <v>4308</v>
      </c>
      <c r="H16" s="6">
        <v>4308</v>
      </c>
      <c r="I16" s="6">
        <v>4308</v>
      </c>
      <c r="J16" s="6">
        <v>4308</v>
      </c>
      <c r="K16" s="26">
        <v>689.28</v>
      </c>
      <c r="L16" s="6">
        <v>30.16</v>
      </c>
      <c r="M16" s="6">
        <v>374.8</v>
      </c>
      <c r="N16" s="6">
        <v>72.37</v>
      </c>
      <c r="O16" s="6">
        <f t="shared" si="1"/>
        <v>1166.61</v>
      </c>
      <c r="P16" s="6">
        <v>150</v>
      </c>
      <c r="Q16" s="6">
        <f t="shared" si="2"/>
        <v>1316.61</v>
      </c>
    </row>
    <row r="17" ht="23" customHeight="1" spans="1:17">
      <c r="A17" s="6">
        <f t="shared" si="3"/>
        <v>14</v>
      </c>
      <c r="B17" s="7" t="s">
        <v>38</v>
      </c>
      <c r="C17" s="6" t="str">
        <f>VLOOKUP(B17,[1]Sheet1!$B:$D,3,FALSE)</f>
        <v>女</v>
      </c>
      <c r="D17" s="7" t="s">
        <v>39</v>
      </c>
      <c r="E17" s="6">
        <v>0</v>
      </c>
      <c r="F17" s="6"/>
      <c r="G17" s="6">
        <v>4308</v>
      </c>
      <c r="H17" s="6">
        <v>4308</v>
      </c>
      <c r="I17" s="6">
        <v>4308</v>
      </c>
      <c r="J17" s="6">
        <v>4308</v>
      </c>
      <c r="K17" s="26">
        <v>689.28</v>
      </c>
      <c r="L17" s="6">
        <v>30.16</v>
      </c>
      <c r="M17" s="6">
        <v>374.8</v>
      </c>
      <c r="N17" s="6">
        <v>72.37</v>
      </c>
      <c r="O17" s="6">
        <f t="shared" si="1"/>
        <v>1166.61</v>
      </c>
      <c r="P17" s="6">
        <v>150</v>
      </c>
      <c r="Q17" s="6">
        <f t="shared" si="2"/>
        <v>1316.61</v>
      </c>
    </row>
    <row r="18" ht="23" customHeight="1" spans="1:17">
      <c r="A18" s="6">
        <f t="shared" si="3"/>
        <v>15</v>
      </c>
      <c r="B18" s="7" t="s">
        <v>40</v>
      </c>
      <c r="C18" s="6" t="str">
        <f>VLOOKUP(B18,[1]Sheet1!$B:$D,3,FALSE)</f>
        <v>男</v>
      </c>
      <c r="D18" s="7" t="s">
        <v>39</v>
      </c>
      <c r="E18" s="8">
        <v>45825</v>
      </c>
      <c r="F18" s="6"/>
      <c r="G18" s="6">
        <v>4308</v>
      </c>
      <c r="H18" s="6">
        <v>4308</v>
      </c>
      <c r="I18" s="6">
        <v>4308</v>
      </c>
      <c r="J18" s="6">
        <v>4308</v>
      </c>
      <c r="K18" s="26">
        <v>689.28</v>
      </c>
      <c r="L18" s="6">
        <v>30.16</v>
      </c>
      <c r="M18" s="6">
        <v>374.8</v>
      </c>
      <c r="N18" s="6">
        <v>72.37</v>
      </c>
      <c r="O18" s="6">
        <f t="shared" si="1"/>
        <v>1166.61</v>
      </c>
      <c r="P18" s="6">
        <v>150</v>
      </c>
      <c r="Q18" s="6">
        <f t="shared" si="2"/>
        <v>1316.61</v>
      </c>
    </row>
    <row r="19" ht="23" customHeight="1" spans="1:17">
      <c r="A19" s="6">
        <f t="shared" si="3"/>
        <v>16</v>
      </c>
      <c r="B19" s="7" t="s">
        <v>41</v>
      </c>
      <c r="C19" s="6" t="str">
        <f>VLOOKUP(B19,[1]Sheet1!$B:$D,3,FALSE)</f>
        <v>男</v>
      </c>
      <c r="D19" s="7" t="s">
        <v>39</v>
      </c>
      <c r="E19" s="8">
        <v>45816</v>
      </c>
      <c r="F19" s="6"/>
      <c r="G19" s="6"/>
      <c r="H19" s="6"/>
      <c r="I19" s="6"/>
      <c r="J19" s="6"/>
      <c r="K19" s="26"/>
      <c r="L19" s="6"/>
      <c r="M19" s="6"/>
      <c r="N19" s="6">
        <v>72.37</v>
      </c>
      <c r="O19" s="6">
        <f t="shared" si="1"/>
        <v>72.37</v>
      </c>
      <c r="P19" s="6">
        <v>150</v>
      </c>
      <c r="Q19" s="6">
        <f t="shared" si="2"/>
        <v>222.37</v>
      </c>
    </row>
    <row r="20" ht="23" customHeight="1" spans="1:17">
      <c r="A20" s="6">
        <f t="shared" ref="A20:A35" si="4">ROW()-3</f>
        <v>17</v>
      </c>
      <c r="B20" s="7" t="s">
        <v>42</v>
      </c>
      <c r="C20" s="6" t="str">
        <f>VLOOKUP(B20,[1]Sheet1!$B:$D,3,FALSE)</f>
        <v>女</v>
      </c>
      <c r="D20" s="7" t="s">
        <v>39</v>
      </c>
      <c r="E20" s="8">
        <v>45818</v>
      </c>
      <c r="F20" s="6"/>
      <c r="G20" s="6"/>
      <c r="H20" s="6"/>
      <c r="I20" s="6"/>
      <c r="J20" s="6"/>
      <c r="K20" s="26"/>
      <c r="L20" s="6"/>
      <c r="M20" s="6"/>
      <c r="N20" s="6">
        <v>72.37</v>
      </c>
      <c r="O20" s="6">
        <f t="shared" si="1"/>
        <v>72.37</v>
      </c>
      <c r="P20" s="6">
        <v>150</v>
      </c>
      <c r="Q20" s="6">
        <f t="shared" si="2"/>
        <v>222.37</v>
      </c>
    </row>
    <row r="21" ht="23" customHeight="1" spans="1:17">
      <c r="A21" s="6">
        <f t="shared" si="4"/>
        <v>18</v>
      </c>
      <c r="B21" s="7" t="s">
        <v>43</v>
      </c>
      <c r="C21" s="6" t="str">
        <f>VLOOKUP(B21,[1]Sheet1!$B:$D,3,FALSE)</f>
        <v>女</v>
      </c>
      <c r="D21" s="7" t="s">
        <v>39</v>
      </c>
      <c r="E21" s="6">
        <v>0</v>
      </c>
      <c r="F21" s="6"/>
      <c r="G21" s="6">
        <v>4308</v>
      </c>
      <c r="H21" s="6">
        <v>4308</v>
      </c>
      <c r="I21" s="6">
        <v>4308</v>
      </c>
      <c r="J21" s="6">
        <v>4308</v>
      </c>
      <c r="K21" s="26">
        <v>689.28</v>
      </c>
      <c r="L21" s="6">
        <v>30.16</v>
      </c>
      <c r="M21" s="6">
        <v>374.8</v>
      </c>
      <c r="N21" s="6">
        <v>72.37</v>
      </c>
      <c r="O21" s="6">
        <f t="shared" si="1"/>
        <v>1166.61</v>
      </c>
      <c r="P21" s="6">
        <v>150</v>
      </c>
      <c r="Q21" s="6">
        <f t="shared" si="2"/>
        <v>1316.61</v>
      </c>
    </row>
    <row r="22" ht="23" customHeight="1" spans="1:17">
      <c r="A22" s="6">
        <f t="shared" si="4"/>
        <v>19</v>
      </c>
      <c r="B22" s="7" t="s">
        <v>44</v>
      </c>
      <c r="C22" s="6" t="str">
        <f>VLOOKUP(B22,[1]Sheet1!$B:$D,3,FALSE)</f>
        <v>男</v>
      </c>
      <c r="D22" s="7" t="s">
        <v>39</v>
      </c>
      <c r="E22" s="6">
        <v>0</v>
      </c>
      <c r="F22" s="6"/>
      <c r="G22" s="6">
        <v>4308</v>
      </c>
      <c r="H22" s="6">
        <v>4308</v>
      </c>
      <c r="I22" s="6">
        <v>4308</v>
      </c>
      <c r="J22" s="6">
        <v>4308</v>
      </c>
      <c r="K22" s="26">
        <v>689.28</v>
      </c>
      <c r="L22" s="6">
        <v>30.16</v>
      </c>
      <c r="M22" s="6">
        <v>374.8</v>
      </c>
      <c r="N22" s="6">
        <v>72.37</v>
      </c>
      <c r="O22" s="6">
        <f t="shared" si="1"/>
        <v>1166.61</v>
      </c>
      <c r="P22" s="6">
        <v>150</v>
      </c>
      <c r="Q22" s="6">
        <f t="shared" si="2"/>
        <v>1316.61</v>
      </c>
    </row>
    <row r="23" ht="23" customHeight="1" spans="1:17">
      <c r="A23" s="6">
        <f t="shared" si="4"/>
        <v>20</v>
      </c>
      <c r="B23" s="7" t="s">
        <v>45</v>
      </c>
      <c r="C23" s="6" t="str">
        <f>VLOOKUP(B23,[1]Sheet1!$B:$D,3,FALSE)</f>
        <v>男</v>
      </c>
      <c r="D23" s="7" t="s">
        <v>46</v>
      </c>
      <c r="E23" s="8">
        <v>45838</v>
      </c>
      <c r="F23" s="6"/>
      <c r="G23" s="6">
        <v>4308</v>
      </c>
      <c r="H23" s="6">
        <v>4308</v>
      </c>
      <c r="I23" s="6">
        <v>4308</v>
      </c>
      <c r="J23" s="6">
        <v>4308</v>
      </c>
      <c r="K23" s="26">
        <v>689.28</v>
      </c>
      <c r="L23" s="6">
        <v>30.16</v>
      </c>
      <c r="M23" s="6">
        <v>374.8</v>
      </c>
      <c r="N23" s="6">
        <v>72.37</v>
      </c>
      <c r="O23" s="6">
        <f t="shared" si="1"/>
        <v>1166.61</v>
      </c>
      <c r="P23" s="6">
        <v>150</v>
      </c>
      <c r="Q23" s="6">
        <f t="shared" si="2"/>
        <v>1316.61</v>
      </c>
    </row>
    <row r="24" ht="23" customHeight="1" spans="1:17">
      <c r="A24" s="6">
        <f t="shared" si="4"/>
        <v>21</v>
      </c>
      <c r="B24" s="7" t="s">
        <v>47</v>
      </c>
      <c r="C24" s="6" t="str">
        <f>VLOOKUP(B24,[1]Sheet1!$B:$D,3,FALSE)</f>
        <v>男</v>
      </c>
      <c r="D24" s="7" t="s">
        <v>46</v>
      </c>
      <c r="E24" s="6">
        <v>0</v>
      </c>
      <c r="F24" s="6"/>
      <c r="G24" s="6">
        <v>4308</v>
      </c>
      <c r="H24" s="6">
        <v>4308</v>
      </c>
      <c r="I24" s="6">
        <v>4308</v>
      </c>
      <c r="J24" s="6">
        <v>4308</v>
      </c>
      <c r="K24" s="26">
        <v>689.28</v>
      </c>
      <c r="L24" s="6">
        <v>30.16</v>
      </c>
      <c r="M24" s="6">
        <v>374.8</v>
      </c>
      <c r="N24" s="6">
        <v>72.37</v>
      </c>
      <c r="O24" s="6">
        <f t="shared" si="1"/>
        <v>1166.61</v>
      </c>
      <c r="P24" s="6">
        <v>150</v>
      </c>
      <c r="Q24" s="6">
        <f t="shared" si="2"/>
        <v>1316.61</v>
      </c>
    </row>
    <row r="25" ht="23" customHeight="1" spans="1:17">
      <c r="A25" s="6">
        <f t="shared" si="4"/>
        <v>22</v>
      </c>
      <c r="B25" s="7" t="s">
        <v>48</v>
      </c>
      <c r="C25" s="6" t="str">
        <f>VLOOKUP(B25,[1]Sheet1!$B:$D,3,FALSE)</f>
        <v>男</v>
      </c>
      <c r="D25" s="7" t="s">
        <v>46</v>
      </c>
      <c r="E25" s="8">
        <v>45826</v>
      </c>
      <c r="F25" s="6"/>
      <c r="G25" s="6"/>
      <c r="H25" s="6"/>
      <c r="I25" s="6"/>
      <c r="J25" s="6"/>
      <c r="K25" s="26"/>
      <c r="L25" s="6"/>
      <c r="M25" s="6"/>
      <c r="N25" s="6">
        <v>72.37</v>
      </c>
      <c r="O25" s="6">
        <f t="shared" si="1"/>
        <v>72.37</v>
      </c>
      <c r="P25" s="6">
        <v>150</v>
      </c>
      <c r="Q25" s="6">
        <f t="shared" si="2"/>
        <v>222.37</v>
      </c>
    </row>
    <row r="26" ht="23" customHeight="1" spans="1:17">
      <c r="A26" s="6">
        <f t="shared" si="4"/>
        <v>23</v>
      </c>
      <c r="B26" s="7" t="s">
        <v>49</v>
      </c>
      <c r="C26" s="6" t="str">
        <f>VLOOKUP(B26,[1]Sheet1!$B:$D,3,FALSE)</f>
        <v>男</v>
      </c>
      <c r="D26" s="7" t="s">
        <v>46</v>
      </c>
      <c r="E26" s="6">
        <v>0</v>
      </c>
      <c r="F26" s="6"/>
      <c r="G26" s="6">
        <v>4308</v>
      </c>
      <c r="H26" s="6">
        <v>4308</v>
      </c>
      <c r="I26" s="6">
        <v>4308</v>
      </c>
      <c r="J26" s="6">
        <v>4308</v>
      </c>
      <c r="K26" s="26">
        <v>689.28</v>
      </c>
      <c r="L26" s="6">
        <v>30.16</v>
      </c>
      <c r="M26" s="6">
        <v>374.8</v>
      </c>
      <c r="N26" s="6">
        <v>72.37</v>
      </c>
      <c r="O26" s="6">
        <f t="shared" si="1"/>
        <v>1166.61</v>
      </c>
      <c r="P26" s="6">
        <v>150</v>
      </c>
      <c r="Q26" s="6">
        <f t="shared" si="2"/>
        <v>1316.61</v>
      </c>
    </row>
    <row r="27" ht="23" customHeight="1" spans="1:17">
      <c r="A27" s="6">
        <f t="shared" si="4"/>
        <v>24</v>
      </c>
      <c r="B27" s="7" t="s">
        <v>50</v>
      </c>
      <c r="C27" s="6" t="str">
        <f>VLOOKUP(B27,[1]Sheet1!$B:$D,3,FALSE)</f>
        <v>男</v>
      </c>
      <c r="D27" s="7" t="s">
        <v>46</v>
      </c>
      <c r="E27" s="6">
        <v>0</v>
      </c>
      <c r="F27" s="6"/>
      <c r="G27" s="6">
        <v>4308</v>
      </c>
      <c r="H27" s="6">
        <v>4308</v>
      </c>
      <c r="I27" s="6">
        <v>4308</v>
      </c>
      <c r="J27" s="6">
        <v>4308</v>
      </c>
      <c r="K27" s="26">
        <v>689.28</v>
      </c>
      <c r="L27" s="6">
        <v>30.16</v>
      </c>
      <c r="M27" s="6">
        <v>374.8</v>
      </c>
      <c r="N27" s="6">
        <v>72.37</v>
      </c>
      <c r="O27" s="6">
        <f t="shared" si="1"/>
        <v>1166.61</v>
      </c>
      <c r="P27" s="6">
        <v>150</v>
      </c>
      <c r="Q27" s="6">
        <f t="shared" si="2"/>
        <v>1316.61</v>
      </c>
    </row>
    <row r="28" ht="23" customHeight="1" spans="1:17">
      <c r="A28" s="6">
        <f t="shared" si="4"/>
        <v>25</v>
      </c>
      <c r="B28" s="7" t="s">
        <v>51</v>
      </c>
      <c r="C28" s="6" t="str">
        <f>VLOOKUP(B28,[1]Sheet1!$B:$D,3,FALSE)</f>
        <v>男</v>
      </c>
      <c r="D28" s="7" t="s">
        <v>46</v>
      </c>
      <c r="E28" s="6">
        <v>0</v>
      </c>
      <c r="F28" s="6"/>
      <c r="G28" s="6">
        <v>4308</v>
      </c>
      <c r="H28" s="6">
        <v>4308</v>
      </c>
      <c r="I28" s="6">
        <v>4308</v>
      </c>
      <c r="J28" s="6">
        <v>4308</v>
      </c>
      <c r="K28" s="26">
        <v>689.28</v>
      </c>
      <c r="L28" s="6">
        <v>30.16</v>
      </c>
      <c r="M28" s="6">
        <v>374.8</v>
      </c>
      <c r="N28" s="6">
        <v>72.37</v>
      </c>
      <c r="O28" s="6">
        <f t="shared" si="1"/>
        <v>1166.61</v>
      </c>
      <c r="P28" s="6">
        <v>150</v>
      </c>
      <c r="Q28" s="6">
        <f t="shared" si="2"/>
        <v>1316.61</v>
      </c>
    </row>
    <row r="29" ht="23" customHeight="1" spans="1:17">
      <c r="A29" s="6">
        <f t="shared" si="4"/>
        <v>26</v>
      </c>
      <c r="B29" s="7" t="s">
        <v>52</v>
      </c>
      <c r="C29" s="6" t="str">
        <f>VLOOKUP(B29,[1]Sheet1!$B:$D,3,FALSE)</f>
        <v>女</v>
      </c>
      <c r="D29" s="7" t="s">
        <v>53</v>
      </c>
      <c r="E29" s="8">
        <v>45820</v>
      </c>
      <c r="F29" s="6"/>
      <c r="G29" s="6">
        <v>4308</v>
      </c>
      <c r="H29" s="6">
        <v>4308</v>
      </c>
      <c r="I29" s="6">
        <v>4308</v>
      </c>
      <c r="J29" s="6">
        <v>4308</v>
      </c>
      <c r="K29" s="26">
        <v>689.28</v>
      </c>
      <c r="L29" s="6">
        <v>30.16</v>
      </c>
      <c r="M29" s="6">
        <v>374.8</v>
      </c>
      <c r="N29" s="6">
        <v>72.37</v>
      </c>
      <c r="O29" s="6">
        <f t="shared" si="1"/>
        <v>1166.61</v>
      </c>
      <c r="P29" s="6">
        <v>150</v>
      </c>
      <c r="Q29" s="6">
        <f t="shared" si="2"/>
        <v>1316.61</v>
      </c>
    </row>
    <row r="30" ht="23" customHeight="1" spans="1:17">
      <c r="A30" s="6">
        <f t="shared" si="4"/>
        <v>27</v>
      </c>
      <c r="B30" s="7" t="s">
        <v>54</v>
      </c>
      <c r="C30" s="6" t="str">
        <f>VLOOKUP(B30,[1]Sheet1!$B:$D,3,FALSE)</f>
        <v>男</v>
      </c>
      <c r="D30" s="7" t="s">
        <v>55</v>
      </c>
      <c r="E30" s="8">
        <v>45833</v>
      </c>
      <c r="F30" s="6"/>
      <c r="G30" s="6">
        <v>4308</v>
      </c>
      <c r="H30" s="6">
        <v>4308</v>
      </c>
      <c r="I30" s="6">
        <v>4308</v>
      </c>
      <c r="J30" s="6">
        <v>4308</v>
      </c>
      <c r="K30" s="26">
        <v>689.28</v>
      </c>
      <c r="L30" s="6">
        <v>30.16</v>
      </c>
      <c r="M30" s="6">
        <v>374.8</v>
      </c>
      <c r="N30" s="6">
        <v>72.37</v>
      </c>
      <c r="O30" s="6">
        <f t="shared" si="1"/>
        <v>1166.61</v>
      </c>
      <c r="P30" s="6">
        <v>150</v>
      </c>
      <c r="Q30" s="6">
        <f t="shared" si="2"/>
        <v>1316.61</v>
      </c>
    </row>
    <row r="31" ht="23" customHeight="1" spans="1:17">
      <c r="A31" s="6">
        <f t="shared" si="4"/>
        <v>28</v>
      </c>
      <c r="B31" s="7" t="s">
        <v>56</v>
      </c>
      <c r="C31" s="6" t="str">
        <f>VLOOKUP(B31,[1]Sheet1!$B:$D,3,FALSE)</f>
        <v>女</v>
      </c>
      <c r="D31" s="7" t="s">
        <v>57</v>
      </c>
      <c r="E31" s="6">
        <v>0</v>
      </c>
      <c r="F31" s="6"/>
      <c r="G31" s="6">
        <v>4308</v>
      </c>
      <c r="H31" s="6">
        <v>4308</v>
      </c>
      <c r="I31" s="6">
        <v>4308</v>
      </c>
      <c r="J31" s="6">
        <v>4308</v>
      </c>
      <c r="K31" s="26">
        <v>689.28</v>
      </c>
      <c r="L31" s="6">
        <v>30.16</v>
      </c>
      <c r="M31" s="6">
        <v>374.8</v>
      </c>
      <c r="N31" s="6">
        <v>72.37</v>
      </c>
      <c r="O31" s="6">
        <f t="shared" si="1"/>
        <v>1166.61</v>
      </c>
      <c r="P31" s="6">
        <v>150</v>
      </c>
      <c r="Q31" s="6">
        <f t="shared" si="2"/>
        <v>1316.61</v>
      </c>
    </row>
    <row r="32" ht="23" customHeight="1" spans="1:17">
      <c r="A32" s="6">
        <f t="shared" si="4"/>
        <v>29</v>
      </c>
      <c r="B32" s="7" t="s">
        <v>58</v>
      </c>
      <c r="C32" s="6" t="str">
        <f>VLOOKUP(B32,[1]Sheet1!$B:$D,3,FALSE)</f>
        <v>男</v>
      </c>
      <c r="D32" s="7" t="s">
        <v>59</v>
      </c>
      <c r="E32" s="8">
        <v>45832</v>
      </c>
      <c r="F32" s="6"/>
      <c r="G32" s="6"/>
      <c r="H32" s="6"/>
      <c r="I32" s="6"/>
      <c r="J32" s="6"/>
      <c r="K32" s="26"/>
      <c r="L32" s="6"/>
      <c r="M32" s="6"/>
      <c r="N32" s="6">
        <v>72.37</v>
      </c>
      <c r="O32" s="6">
        <f t="shared" si="1"/>
        <v>72.37</v>
      </c>
      <c r="P32" s="6">
        <v>150</v>
      </c>
      <c r="Q32" s="6">
        <f t="shared" si="2"/>
        <v>222.37</v>
      </c>
    </row>
    <row r="33" ht="23" customHeight="1" spans="1:17">
      <c r="A33" s="6">
        <f t="shared" si="4"/>
        <v>30</v>
      </c>
      <c r="B33" s="7" t="s">
        <v>60</v>
      </c>
      <c r="C33" s="6" t="str">
        <f>VLOOKUP(B33,[1]Sheet1!$B:$D,3,FALSE)</f>
        <v>女</v>
      </c>
      <c r="D33" s="7" t="s">
        <v>61</v>
      </c>
      <c r="E33" s="6">
        <v>0</v>
      </c>
      <c r="F33" s="6"/>
      <c r="G33" s="6"/>
      <c r="H33" s="6"/>
      <c r="I33" s="6"/>
      <c r="J33" s="6"/>
      <c r="K33" s="26"/>
      <c r="L33" s="6"/>
      <c r="M33" s="6"/>
      <c r="N33" s="6">
        <v>72.37</v>
      </c>
      <c r="O33" s="6">
        <f t="shared" si="1"/>
        <v>72.37</v>
      </c>
      <c r="P33" s="6">
        <v>150</v>
      </c>
      <c r="Q33" s="6">
        <f t="shared" si="2"/>
        <v>222.37</v>
      </c>
    </row>
    <row r="34" ht="23" customHeight="1" spans="1:17">
      <c r="A34" s="6">
        <f t="shared" si="4"/>
        <v>31</v>
      </c>
      <c r="B34" s="7" t="s">
        <v>62</v>
      </c>
      <c r="C34" s="6" t="str">
        <f>VLOOKUP(B34,[1]Sheet1!$B:$D,3,FALSE)</f>
        <v>男</v>
      </c>
      <c r="D34" s="7" t="s">
        <v>61</v>
      </c>
      <c r="E34" s="6">
        <v>0</v>
      </c>
      <c r="F34" s="6"/>
      <c r="G34" s="6"/>
      <c r="H34" s="6"/>
      <c r="I34" s="6"/>
      <c r="J34" s="6"/>
      <c r="K34" s="26"/>
      <c r="L34" s="6"/>
      <c r="M34" s="6"/>
      <c r="N34" s="6">
        <v>72.37</v>
      </c>
      <c r="O34" s="6">
        <f t="shared" si="1"/>
        <v>72.37</v>
      </c>
      <c r="P34" s="6">
        <v>150</v>
      </c>
      <c r="Q34" s="6">
        <f t="shared" si="2"/>
        <v>222.37</v>
      </c>
    </row>
    <row r="35" ht="23" customHeight="1" spans="1:17">
      <c r="A35" s="6">
        <f t="shared" si="4"/>
        <v>32</v>
      </c>
      <c r="B35" s="7" t="s">
        <v>63</v>
      </c>
      <c r="C35" s="6" t="str">
        <f>VLOOKUP(B35,[1]Sheet1!$B:$D,3,FALSE)</f>
        <v>女</v>
      </c>
      <c r="D35" s="7" t="s">
        <v>64</v>
      </c>
      <c r="E35" s="6">
        <v>0</v>
      </c>
      <c r="F35" s="6"/>
      <c r="G35" s="6"/>
      <c r="H35" s="6"/>
      <c r="I35" s="6"/>
      <c r="J35" s="6"/>
      <c r="K35" s="26"/>
      <c r="L35" s="6"/>
      <c r="M35" s="6"/>
      <c r="N35" s="6">
        <v>72.37</v>
      </c>
      <c r="O35" s="6">
        <f t="shared" si="1"/>
        <v>72.37</v>
      </c>
      <c r="P35" s="6">
        <v>150</v>
      </c>
      <c r="Q35" s="6">
        <f t="shared" si="2"/>
        <v>222.37</v>
      </c>
    </row>
    <row r="36" ht="23" customHeight="1" spans="1:17">
      <c r="A36" s="9"/>
      <c r="B36" s="10" t="s">
        <v>65</v>
      </c>
      <c r="C36" s="11"/>
      <c r="D36" s="11"/>
      <c r="E36" s="12"/>
      <c r="F36" s="11"/>
      <c r="G36" s="6"/>
      <c r="H36" s="6"/>
      <c r="I36" s="6"/>
      <c r="J36" s="6"/>
      <c r="K36" s="9">
        <f>SUM(K4:K35)</f>
        <v>15164.16</v>
      </c>
      <c r="L36" s="9">
        <f t="shared" ref="L36:Q36" si="5">SUM(L4:L35)</f>
        <v>663.52</v>
      </c>
      <c r="M36" s="9">
        <f t="shared" si="5"/>
        <v>8245.6</v>
      </c>
      <c r="N36" s="9">
        <f t="shared" si="5"/>
        <v>2315.84</v>
      </c>
      <c r="O36" s="9">
        <f t="shared" si="5"/>
        <v>26389.12</v>
      </c>
      <c r="P36" s="9">
        <f t="shared" si="5"/>
        <v>4800</v>
      </c>
      <c r="Q36" s="9">
        <f t="shared" si="5"/>
        <v>31189.12</v>
      </c>
    </row>
    <row r="37" ht="38" customHeight="1" spans="1:17">
      <c r="A37" s="13" t="s">
        <v>66</v>
      </c>
      <c r="B37" s="13"/>
      <c r="C37" s="13"/>
      <c r="D37" s="13"/>
      <c r="E37" s="13"/>
      <c r="F37" s="14">
        <f>IF(M37,M37,"")</f>
        <v>31189.12</v>
      </c>
      <c r="G37" s="14"/>
      <c r="H37" s="14"/>
      <c r="I37" s="14"/>
      <c r="J37" s="14"/>
      <c r="K37" s="13" t="s">
        <v>67</v>
      </c>
      <c r="L37" s="13"/>
      <c r="M37" s="13">
        <f>Q36</f>
        <v>31189.12</v>
      </c>
      <c r="N37" s="13"/>
      <c r="O37" s="13"/>
      <c r="P37" s="13"/>
      <c r="Q37" s="13"/>
    </row>
    <row r="38" ht="30" customHeight="1" spans="1:17">
      <c r="A38" s="15" t="s">
        <v>68</v>
      </c>
      <c r="B38" s="15"/>
      <c r="C38" s="16" t="s">
        <v>69</v>
      </c>
      <c r="D38" s="17"/>
      <c r="E38" s="18"/>
      <c r="F38" s="19"/>
      <c r="G38" s="20"/>
      <c r="H38" s="20"/>
      <c r="I38" s="20"/>
      <c r="J38" s="20"/>
      <c r="K38" s="19"/>
      <c r="L38" s="19"/>
      <c r="M38" s="19"/>
      <c r="N38" s="19"/>
      <c r="O38" s="19"/>
      <c r="P38" s="19"/>
      <c r="Q38" s="19"/>
    </row>
    <row r="39" ht="26" customHeight="1" spans="1:17">
      <c r="A39" s="15" t="s">
        <v>70</v>
      </c>
      <c r="B39" s="15"/>
      <c r="C39" s="31" t="s">
        <v>71</v>
      </c>
      <c r="D39" s="17"/>
      <c r="E39" s="18"/>
      <c r="F39" s="19"/>
      <c r="G39" s="20"/>
      <c r="H39" s="20"/>
      <c r="I39" s="20"/>
      <c r="J39" s="20"/>
      <c r="K39" s="19"/>
      <c r="L39" s="19"/>
      <c r="M39" s="19"/>
      <c r="N39" s="19"/>
      <c r="O39" s="19"/>
      <c r="P39" s="19"/>
      <c r="Q39" s="19"/>
    </row>
    <row r="40" ht="29" customHeight="1" spans="1:17">
      <c r="A40" s="15" t="s">
        <v>72</v>
      </c>
      <c r="B40" s="15"/>
      <c r="C40" s="16" t="s">
        <v>73</v>
      </c>
      <c r="D40" s="17"/>
      <c r="E40" s="18"/>
      <c r="F40" s="19"/>
      <c r="G40" s="20"/>
      <c r="H40" s="20"/>
      <c r="I40" s="20"/>
      <c r="J40" s="20"/>
      <c r="K40" s="19"/>
      <c r="L40" s="19"/>
      <c r="M40" s="19"/>
      <c r="N40" s="19"/>
      <c r="O40" s="19"/>
      <c r="P40" s="19"/>
      <c r="Q40" s="19"/>
    </row>
    <row r="41" ht="28" customHeight="1" spans="1:17">
      <c r="A41" s="15" t="s">
        <v>74</v>
      </c>
      <c r="B41" s="15"/>
      <c r="C41" s="16"/>
      <c r="D41" s="17"/>
      <c r="E41" s="18"/>
      <c r="F41" s="19"/>
      <c r="G41" s="20"/>
      <c r="H41" s="20"/>
      <c r="I41" s="20"/>
      <c r="J41" s="20"/>
      <c r="K41" s="19"/>
      <c r="L41" s="19"/>
      <c r="M41" s="19"/>
      <c r="N41" s="19"/>
      <c r="O41" s="19"/>
      <c r="P41" s="19"/>
      <c r="Q41" s="19"/>
    </row>
    <row r="42" spans="5:17">
      <c r="E42" s="21"/>
      <c r="F42" s="22"/>
      <c r="G42" s="23"/>
      <c r="H42" s="23"/>
      <c r="I42" s="27"/>
      <c r="J42" s="28"/>
      <c r="L42" s="29"/>
      <c r="M42" s="30"/>
      <c r="N42" s="30"/>
      <c r="O42" s="30"/>
      <c r="P42" s="21"/>
      <c r="Q42" s="21"/>
    </row>
  </sheetData>
  <autoFilter xmlns:etc="http://www.wps.cn/officeDocument/2017/etCustomData" ref="A2:Q41" etc:filterBottomFollowUsedRange="0">
    <extLst/>
  </autoFilter>
  <mergeCells count="27">
    <mergeCell ref="A1:Q1"/>
    <mergeCell ref="G2:J2"/>
    <mergeCell ref="K2:N2"/>
    <mergeCell ref="B36:E36"/>
    <mergeCell ref="A37:E37"/>
    <mergeCell ref="F37:J37"/>
    <mergeCell ref="K37:L37"/>
    <mergeCell ref="M37:Q37"/>
    <mergeCell ref="A38:B38"/>
    <mergeCell ref="C38:E38"/>
    <mergeCell ref="A39:B39"/>
    <mergeCell ref="C39:E39"/>
    <mergeCell ref="A40:B40"/>
    <mergeCell ref="C40:E40"/>
    <mergeCell ref="A41:B41"/>
    <mergeCell ref="C41:E41"/>
    <mergeCell ref="A42:B42"/>
    <mergeCell ref="C42:D42"/>
    <mergeCell ref="A2:A3"/>
    <mergeCell ref="B2:B3"/>
    <mergeCell ref="C2:C3"/>
    <mergeCell ref="D2:D3"/>
    <mergeCell ref="E2:E3"/>
    <mergeCell ref="F2:F3"/>
    <mergeCell ref="O2:O3"/>
    <mergeCell ref="P2:P3"/>
    <mergeCell ref="Q2:Q3"/>
  </mergeCells>
  <conditionalFormatting sqref="B29">
    <cfRule type="duplicateValues" dxfId="0" priority="1"/>
  </conditionalFormatting>
  <conditionalFormatting sqref="B26:B28">
    <cfRule type="duplicateValues" dxfId="0" priority="2"/>
  </conditionalFormatting>
  <pageMargins left="0.7" right="0.7" top="0.75" bottom="0.75" header="0.3" footer="0.3"/>
  <pageSetup paperSize="9" scale="4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2023-05-12T11:15:00Z</dcterms:created>
  <dcterms:modified xsi:type="dcterms:W3CDTF">2025-07-09T10:05:39Z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F519A6AEAEAC4DECAF874292EC85645A_13</vt:lpwstr>
  </property>
</Properties>
</file>