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2022年度社保基数
工伤不保底及封顶、医疗最低3276、失业养老最低3604</t>
        </r>
      </text>
    </comment>
    <comment ref="W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原单位工伤缴费费率为1.34%，2021.5降低为0.96%，降幅28%
2、鑫起原缴费费率为1.54%，现降低为1.23%，降幅20%
</t>
        </r>
      </text>
    </comment>
    <comment ref="F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H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原缴费基数3220
2021.12起调整为3276
2023.1上调为3945</t>
        </r>
      </text>
    </comment>
    <comment ref="I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F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H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原基数3380
2022.9起调为3586</t>
        </r>
      </text>
    </comment>
    <comment ref="I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E1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3月份工伤含阳俊</t>
        </r>
      </text>
    </comment>
    <comment ref="AK1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50人工伤费用2440.9元、黄清梅100元商业险</t>
        </r>
      </text>
    </comment>
    <comment ref="W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50人工伤费用2440.9元、黄清梅100元商业险</t>
        </r>
      </text>
    </comment>
    <comment ref="AA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50人工伤费用2440.9元、黄清梅100元商业险</t>
        </r>
      </text>
    </comment>
  </commentList>
</comments>
</file>

<file path=xl/sharedStrings.xml><?xml version="1.0" encoding="utf-8"?>
<sst xmlns="http://schemas.openxmlformats.org/spreadsheetml/2006/main" count="329" uniqueCount="241">
  <si>
    <t>2025年06月光华荣昌社保明细</t>
  </si>
  <si>
    <t>序号</t>
  </si>
  <si>
    <t>姓名</t>
  </si>
  <si>
    <t>性别</t>
  </si>
  <si>
    <t>身份证号码</t>
  </si>
  <si>
    <t>参保时间</t>
  </si>
  <si>
    <t>社保基数</t>
  </si>
  <si>
    <t>单位承担社保部分</t>
  </si>
  <si>
    <t>重疾(单位出）</t>
  </si>
  <si>
    <t>单位合计</t>
  </si>
  <si>
    <t>个人承担社保部分</t>
  </si>
  <si>
    <t>重疾（个人出）</t>
  </si>
  <si>
    <t>个人合计</t>
  </si>
  <si>
    <t>社保合计</t>
  </si>
  <si>
    <t>备注</t>
  </si>
  <si>
    <t>光荣参保</t>
  </si>
  <si>
    <t>劳务参保</t>
  </si>
  <si>
    <t>养老基数</t>
  </si>
  <si>
    <t>失业基数</t>
  </si>
  <si>
    <t>医疗生育基数</t>
  </si>
  <si>
    <t>工伤基数（0.96%）</t>
  </si>
  <si>
    <t>工伤基数（1.23%）</t>
  </si>
  <si>
    <t>服务费</t>
  </si>
  <si>
    <t>养老(16%)</t>
  </si>
  <si>
    <t>养老减免/补退</t>
  </si>
  <si>
    <t>养老补退补收</t>
  </si>
  <si>
    <t>失业(0.7%)</t>
  </si>
  <si>
    <t>失业补退补收</t>
  </si>
  <si>
    <t>医疗(8.7%)</t>
  </si>
  <si>
    <t>医疗补退补收</t>
  </si>
  <si>
    <t>工伤(1.2%)</t>
  </si>
  <si>
    <t>工伤补退补收</t>
  </si>
  <si>
    <t>基数调整补收（单位出）</t>
  </si>
  <si>
    <t>养老(8%)</t>
  </si>
  <si>
    <t>养老补收补退</t>
  </si>
  <si>
    <t>失业补收补退</t>
  </si>
  <si>
    <t>医疗(2%)</t>
  </si>
  <si>
    <t>医疗补收补退</t>
  </si>
  <si>
    <t>基数调整补收（个人出）</t>
  </si>
  <si>
    <t>曹蜜</t>
  </si>
  <si>
    <t>男</t>
  </si>
  <si>
    <t>432524198406256417</t>
  </si>
  <si>
    <t>刘心</t>
  </si>
  <si>
    <t>女</t>
  </si>
  <si>
    <t>430702198510205223</t>
  </si>
  <si>
    <t>李开阳</t>
  </si>
  <si>
    <t>422426196407203858</t>
  </si>
  <si>
    <t>马英</t>
  </si>
  <si>
    <t>430203198510146015</t>
  </si>
  <si>
    <t>曾琼</t>
  </si>
  <si>
    <t>432524199110091427</t>
  </si>
  <si>
    <t>赵新辉</t>
  </si>
  <si>
    <t>430423198210115811</t>
  </si>
  <si>
    <t>霍海涛</t>
  </si>
  <si>
    <t>230834197309170879</t>
  </si>
  <si>
    <t>张海波</t>
  </si>
  <si>
    <t>430124198209127970</t>
  </si>
  <si>
    <t>罗亚南</t>
  </si>
  <si>
    <t>430202197709246071</t>
  </si>
  <si>
    <t>刘辉兵</t>
  </si>
  <si>
    <t>43021119701215451X</t>
  </si>
  <si>
    <t>殷胜</t>
  </si>
  <si>
    <t>430211199107030412</t>
  </si>
  <si>
    <t>苏超</t>
  </si>
  <si>
    <t>432502198409158371</t>
  </si>
  <si>
    <t>胡荣华</t>
  </si>
  <si>
    <t>430219197407087017</t>
  </si>
  <si>
    <t>贺王瑜</t>
  </si>
  <si>
    <t>430203197207186036</t>
  </si>
  <si>
    <t>刘孝其</t>
  </si>
  <si>
    <t>430221196508206879</t>
  </si>
  <si>
    <t>文洪亮</t>
  </si>
  <si>
    <t>430221197911288119</t>
  </si>
  <si>
    <t>林虎</t>
  </si>
  <si>
    <t>430321197201117871</t>
  </si>
  <si>
    <t>范文榜</t>
  </si>
  <si>
    <t>429006198105306331</t>
  </si>
  <si>
    <t>邹文祥</t>
  </si>
  <si>
    <t>430221198907110814</t>
  </si>
  <si>
    <t>吴陈</t>
  </si>
  <si>
    <t>430203199001137035</t>
  </si>
  <si>
    <t>彭健</t>
  </si>
  <si>
    <t>430281198712019195</t>
  </si>
  <si>
    <t>何胜春</t>
  </si>
  <si>
    <t>430221198602281137</t>
  </si>
  <si>
    <t>冉景斌</t>
  </si>
  <si>
    <t>522128196705130837</t>
  </si>
  <si>
    <t>邓日顺</t>
  </si>
  <si>
    <t>430204199302173239</t>
  </si>
  <si>
    <t>齐承平</t>
  </si>
  <si>
    <t>430221199005141712</t>
  </si>
  <si>
    <t>吴国秋</t>
  </si>
  <si>
    <t>430221198608302314</t>
  </si>
  <si>
    <t>雍期望</t>
  </si>
  <si>
    <t>43032119801119001X</t>
  </si>
  <si>
    <t>易兰</t>
  </si>
  <si>
    <t>430203198304104025</t>
  </si>
  <si>
    <t>刘志平</t>
  </si>
  <si>
    <t>430481199112246971</t>
  </si>
  <si>
    <t>李亦斌</t>
  </si>
  <si>
    <t>430223197710281810</t>
  </si>
  <si>
    <t>张周</t>
  </si>
  <si>
    <t>430321199908306237</t>
  </si>
  <si>
    <t>卢中华</t>
  </si>
  <si>
    <t>430321198306291571</t>
  </si>
  <si>
    <t>赵五祥</t>
  </si>
  <si>
    <t>43252419910529545X</t>
  </si>
  <si>
    <t>肖玲</t>
  </si>
  <si>
    <t>431123199108060024</t>
  </si>
  <si>
    <t>伍赤诚</t>
  </si>
  <si>
    <t>430321199804192212</t>
  </si>
  <si>
    <t>刘文强</t>
  </si>
  <si>
    <t>430921198101045118</t>
  </si>
  <si>
    <t>刘谦</t>
  </si>
  <si>
    <t>43028119810403683X</t>
  </si>
  <si>
    <t>谭刚</t>
  </si>
  <si>
    <t>430223199310026510</t>
  </si>
  <si>
    <t>邹明旺</t>
  </si>
  <si>
    <t>43022119871212081X</t>
  </si>
  <si>
    <t>左昌福</t>
  </si>
  <si>
    <t>430281199707024314</t>
  </si>
  <si>
    <t>欧响亮</t>
  </si>
  <si>
    <t>430221199006283835</t>
  </si>
  <si>
    <t>罗鹏</t>
  </si>
  <si>
    <t>430221198105216510</t>
  </si>
  <si>
    <t>刘文向</t>
  </si>
  <si>
    <t>430527197408118731</t>
  </si>
  <si>
    <t>李晶</t>
  </si>
  <si>
    <t>43022519870326004X</t>
  </si>
  <si>
    <t>陈子豪</t>
  </si>
  <si>
    <t>430224199501210034</t>
  </si>
  <si>
    <t>肖燕丹</t>
  </si>
  <si>
    <t>43032119730510854X</t>
  </si>
  <si>
    <t>高万</t>
  </si>
  <si>
    <t>430124198511037000</t>
  </si>
  <si>
    <t>2024.01.31</t>
  </si>
  <si>
    <t>何柒林</t>
  </si>
  <si>
    <t>430203197604116015</t>
  </si>
  <si>
    <t>谭海波</t>
  </si>
  <si>
    <t>430221198307296539</t>
  </si>
  <si>
    <t>罗冰</t>
  </si>
  <si>
    <t>邹彬彬</t>
  </si>
  <si>
    <t>谭丽平</t>
  </si>
  <si>
    <t>当月工资中扣除当月社保</t>
  </si>
  <si>
    <t>湖南诚展</t>
  </si>
  <si>
    <t>史双宇</t>
  </si>
  <si>
    <t>430321199107192217</t>
  </si>
  <si>
    <t>谢桂华</t>
  </si>
  <si>
    <t>430203197507056022</t>
  </si>
  <si>
    <t>董婧雯</t>
  </si>
  <si>
    <t>430223200502118722</t>
  </si>
  <si>
    <t xml:space="preserve">罗熠鹏 </t>
  </si>
  <si>
    <t>430211199810151814</t>
  </si>
  <si>
    <t>张忠宝</t>
  </si>
  <si>
    <t>513021198108216753</t>
  </si>
  <si>
    <t>唐亮</t>
  </si>
  <si>
    <t>430221197802277138</t>
  </si>
  <si>
    <t>李需</t>
  </si>
  <si>
    <t>430281198610134520</t>
  </si>
  <si>
    <t>刘湘宇</t>
  </si>
  <si>
    <t>430921198610175770</t>
  </si>
  <si>
    <t>罗向锋</t>
  </si>
  <si>
    <t>43028119761104627X</t>
  </si>
  <si>
    <t>李力争</t>
  </si>
  <si>
    <t>430221197702135618</t>
  </si>
  <si>
    <t>王明</t>
  </si>
  <si>
    <t>430221199404100811</t>
  </si>
  <si>
    <t>殷耀华</t>
  </si>
  <si>
    <t>430211200306280014</t>
  </si>
  <si>
    <t>谭金祥</t>
  </si>
  <si>
    <t>430221197510122919</t>
  </si>
  <si>
    <t>赵琦</t>
  </si>
  <si>
    <t>430202200306064016</t>
  </si>
  <si>
    <t>王子先</t>
  </si>
  <si>
    <t>430202199909031015</t>
  </si>
  <si>
    <t>凌勤凡</t>
  </si>
  <si>
    <t>430219197504140713</t>
  </si>
  <si>
    <t>李春华</t>
  </si>
  <si>
    <t>430225197612171530</t>
  </si>
  <si>
    <t>黄龙</t>
  </si>
  <si>
    <t>430304199809301776</t>
  </si>
  <si>
    <t>郭佳</t>
  </si>
  <si>
    <t>430482200105078094</t>
  </si>
  <si>
    <t>齐康杰</t>
  </si>
  <si>
    <t>430202199107291018</t>
  </si>
  <si>
    <t>黄希</t>
  </si>
  <si>
    <t>430281199202126294</t>
  </si>
  <si>
    <t>李水平</t>
  </si>
  <si>
    <t>433122197802032011</t>
  </si>
  <si>
    <t xml:space="preserve">吴明贵 </t>
  </si>
  <si>
    <t>530622199804213614</t>
  </si>
  <si>
    <t>卢舟晖</t>
  </si>
  <si>
    <t>431322200711070470</t>
  </si>
  <si>
    <t>马战</t>
  </si>
  <si>
    <t>430219198112036276</t>
  </si>
  <si>
    <t>林新龙</t>
  </si>
  <si>
    <t>430281200008030710</t>
  </si>
  <si>
    <t>唐锋</t>
  </si>
  <si>
    <t>422828198402103915</t>
  </si>
  <si>
    <t>刘红勇</t>
  </si>
  <si>
    <t>430221197903227850</t>
  </si>
  <si>
    <t>周忠有</t>
  </si>
  <si>
    <t>430221199411097112</t>
  </si>
  <si>
    <t>刘顺新</t>
  </si>
  <si>
    <t>430221199409035617</t>
  </si>
  <si>
    <t>向友发</t>
  </si>
  <si>
    <t>522725197511091911</t>
  </si>
  <si>
    <t>聂松华</t>
  </si>
  <si>
    <t>430221198006087813</t>
  </si>
  <si>
    <t>龙意倩</t>
  </si>
  <si>
    <t>430221198104047815</t>
  </si>
  <si>
    <t>佘军</t>
  </si>
  <si>
    <t>430521200605094958</t>
  </si>
  <si>
    <t>伍星</t>
  </si>
  <si>
    <t>432823197793120511</t>
  </si>
  <si>
    <t>张建波</t>
  </si>
  <si>
    <t>422403197408213812</t>
  </si>
  <si>
    <t>李孟泉</t>
  </si>
  <si>
    <t>430221197404017816</t>
  </si>
  <si>
    <t>谭怀风</t>
  </si>
  <si>
    <t>43022319720705651X</t>
  </si>
  <si>
    <t>袁后平</t>
  </si>
  <si>
    <t>430221196901227131</t>
  </si>
  <si>
    <t>陶勇军</t>
  </si>
  <si>
    <t>432930197809113693</t>
  </si>
  <si>
    <t>诸葛啟发</t>
  </si>
  <si>
    <t>450322197408200031</t>
  </si>
  <si>
    <t>陶巨喜</t>
  </si>
  <si>
    <t>43051119720819101X</t>
  </si>
  <si>
    <t>包文彬</t>
  </si>
  <si>
    <t>430221197209266518</t>
  </si>
  <si>
    <t>曾李文</t>
  </si>
  <si>
    <t>430225198404252517</t>
  </si>
  <si>
    <t>王锋卡</t>
  </si>
  <si>
    <t>430221198910145954</t>
  </si>
  <si>
    <t>吴朗</t>
  </si>
  <si>
    <t>430221198201177136</t>
  </si>
  <si>
    <t>谭建文</t>
  </si>
  <si>
    <t>430102198410025513</t>
  </si>
  <si>
    <t>伍志强</t>
  </si>
  <si>
    <t>430321197411238575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</si>
</sst>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1F24F7"/>
      <name val="宋体"/>
      <charset val="134"/>
    </font>
    <font>
      <sz val="10"/>
      <color rgb="FF1F24F7"/>
      <name val="宋体"/>
      <charset val="134"/>
    </font>
    <font>
      <sz val="10"/>
      <color rgb="FF0000FF"/>
      <name val="宋体"/>
      <charset val="134"/>
    </font>
    <font>
      <sz val="10"/>
      <name val="宋体"/>
      <charset val="134"/>
    </font>
    <font>
      <b/>
      <sz val="10"/>
      <color rgb="FF1A1AFC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1A1AFC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9" fillId="0" borderId="1" xfId="5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 wrapText="1"/>
    </xf>
    <xf numFmtId="176" fontId="4" fillId="8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7" fillId="9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3" fillId="1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0" fillId="11" borderId="1" xfId="0" applyNumberForma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 shrinkToFit="1"/>
    </xf>
    <xf numFmtId="176" fontId="7" fillId="4" borderId="1" xfId="0" applyNumberFormat="1" applyFont="1" applyFill="1" applyBorder="1" applyAlignment="1">
      <alignment horizontal="center" vertical="center"/>
    </xf>
    <xf numFmtId="176" fontId="7" fillId="1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left" vertical="center"/>
    </xf>
    <xf numFmtId="176" fontId="0" fillId="0" borderId="1" xfId="0" applyNumberForma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常规_0801风电产品事业部应发工资汇总表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11"/>
  <sheetViews>
    <sheetView tabSelected="1" topLeftCell="S75" workbookViewId="0">
      <selection activeCell="H99" sqref="H99"/>
    </sheetView>
  </sheetViews>
  <sheetFormatPr defaultColWidth="9" defaultRowHeight="13.5"/>
  <cols>
    <col min="1" max="1" width="7.875" customWidth="1"/>
    <col min="2" max="2" width="8.875" customWidth="1"/>
    <col min="3" max="3" width="4.125" customWidth="1"/>
    <col min="4" max="4" width="20.375" customWidth="1"/>
    <col min="5" max="5" width="14.5" customWidth="1"/>
    <col min="6" max="9" width="9.25" customWidth="1"/>
    <col min="10" max="13" width="9.375" customWidth="1"/>
    <col min="15" max="15" width="9.375" customWidth="1"/>
    <col min="16" max="16" width="10.375" customWidth="1"/>
    <col min="17" max="17" width="8.625" customWidth="1"/>
    <col min="18" max="18" width="7.625" customWidth="1"/>
    <col min="19" max="19" width="9.375" customWidth="1"/>
    <col min="20" max="20" width="7.625" customWidth="1"/>
    <col min="21" max="21" width="10.375" customWidth="1"/>
    <col min="22" max="22" width="7.625" customWidth="1"/>
    <col min="23" max="23" width="9.375" customWidth="1"/>
    <col min="24" max="25" width="7.625" customWidth="1"/>
    <col min="26" max="26" width="12.125" customWidth="1"/>
    <col min="27" max="28" width="10.375" customWidth="1"/>
    <col min="29" max="29" width="7.625" customWidth="1"/>
    <col min="30" max="30" width="8.375" customWidth="1"/>
    <col min="31" max="31" width="7.625" customWidth="1"/>
    <col min="32" max="32" width="9.375" customWidth="1"/>
    <col min="33" max="34" width="7.625" customWidth="1"/>
    <col min="35" max="35" width="12.875" customWidth="1"/>
    <col min="36" max="36" width="10.375" customWidth="1"/>
    <col min="37" max="37" width="11.5" customWidth="1"/>
    <col min="38" max="38" width="7.625" customWidth="1"/>
  </cols>
  <sheetData>
    <row r="1" s="1" customFormat="1" ht="22.5" spans="1:3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="1" customFormat="1" spans="1:38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/>
      <c r="H2" s="6"/>
      <c r="I2" s="6"/>
      <c r="J2" s="6"/>
      <c r="K2" s="6"/>
      <c r="L2" s="6"/>
      <c r="M2" s="6"/>
      <c r="N2" s="6"/>
      <c r="O2" s="6"/>
      <c r="P2" s="6" t="s">
        <v>7</v>
      </c>
      <c r="Q2" s="6"/>
      <c r="R2" s="6"/>
      <c r="S2" s="6"/>
      <c r="T2" s="6"/>
      <c r="U2" s="6"/>
      <c r="V2" s="6"/>
      <c r="W2" s="6"/>
      <c r="X2" s="6"/>
      <c r="Y2" s="6"/>
      <c r="Z2" s="6" t="s">
        <v>8</v>
      </c>
      <c r="AA2" s="6" t="s">
        <v>9</v>
      </c>
      <c r="AB2" s="7" t="s">
        <v>10</v>
      </c>
      <c r="AC2" s="7"/>
      <c r="AD2" s="7"/>
      <c r="AE2" s="7"/>
      <c r="AF2" s="7"/>
      <c r="AG2" s="7"/>
      <c r="AH2" s="7"/>
      <c r="AI2" s="6" t="s">
        <v>11</v>
      </c>
      <c r="AJ2" s="6" t="s">
        <v>12</v>
      </c>
      <c r="AK2" s="6" t="s">
        <v>13</v>
      </c>
      <c r="AL2" s="6" t="s">
        <v>14</v>
      </c>
    </row>
    <row r="3" s="1" customFormat="1" spans="1:38">
      <c r="A3" s="8"/>
      <c r="B3" s="9"/>
      <c r="C3" s="9"/>
      <c r="D3" s="9"/>
      <c r="E3" s="10"/>
      <c r="F3" s="9" t="s">
        <v>15</v>
      </c>
      <c r="G3" s="9"/>
      <c r="H3" s="9"/>
      <c r="I3" s="9"/>
      <c r="J3" s="9" t="s">
        <v>16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0"/>
      <c r="AC3" s="10"/>
      <c r="AD3" s="10"/>
      <c r="AE3" s="10"/>
      <c r="AF3" s="10"/>
      <c r="AG3" s="10"/>
      <c r="AH3" s="10"/>
      <c r="AI3" s="9"/>
      <c r="AJ3" s="9"/>
      <c r="AK3" s="9"/>
      <c r="AL3" s="9"/>
    </row>
    <row r="4" s="1" customFormat="1" ht="36" spans="1:38">
      <c r="A4" s="8"/>
      <c r="B4" s="9"/>
      <c r="C4" s="9"/>
      <c r="D4" s="9"/>
      <c r="E4" s="10"/>
      <c r="F4" s="9" t="s">
        <v>17</v>
      </c>
      <c r="G4" s="9" t="s">
        <v>18</v>
      </c>
      <c r="H4" s="9" t="s">
        <v>19</v>
      </c>
      <c r="I4" s="9" t="s">
        <v>20</v>
      </c>
      <c r="J4" s="9" t="s">
        <v>17</v>
      </c>
      <c r="K4" s="9" t="s">
        <v>18</v>
      </c>
      <c r="L4" s="9" t="s">
        <v>19</v>
      </c>
      <c r="M4" s="27" t="s">
        <v>21</v>
      </c>
      <c r="N4" s="27"/>
      <c r="O4" s="27" t="s">
        <v>22</v>
      </c>
      <c r="P4" s="9" t="s">
        <v>23</v>
      </c>
      <c r="Q4" s="31" t="s">
        <v>24</v>
      </c>
      <c r="R4" s="31" t="s">
        <v>25</v>
      </c>
      <c r="S4" s="9" t="s">
        <v>26</v>
      </c>
      <c r="T4" s="31" t="s">
        <v>27</v>
      </c>
      <c r="U4" s="9" t="s">
        <v>28</v>
      </c>
      <c r="V4" s="31" t="s">
        <v>29</v>
      </c>
      <c r="W4" s="9" t="s">
        <v>30</v>
      </c>
      <c r="X4" s="31" t="s">
        <v>31</v>
      </c>
      <c r="Y4" s="6" t="s">
        <v>32</v>
      </c>
      <c r="Z4" s="9"/>
      <c r="AA4" s="9"/>
      <c r="AB4" s="9" t="s">
        <v>33</v>
      </c>
      <c r="AC4" s="31" t="s">
        <v>34</v>
      </c>
      <c r="AD4" s="9" t="s">
        <v>26</v>
      </c>
      <c r="AE4" s="31" t="s">
        <v>35</v>
      </c>
      <c r="AF4" s="9" t="s">
        <v>36</v>
      </c>
      <c r="AG4" s="31" t="s">
        <v>37</v>
      </c>
      <c r="AH4" s="6" t="s">
        <v>38</v>
      </c>
      <c r="AI4" s="9"/>
      <c r="AJ4" s="9"/>
      <c r="AK4" s="9"/>
      <c r="AL4" s="9"/>
    </row>
    <row r="5" s="1" customFormat="1" hidden="1" spans="1:38">
      <c r="A5" s="11">
        <v>1</v>
      </c>
      <c r="B5" s="12" t="s">
        <v>39</v>
      </c>
      <c r="C5" s="12" t="s">
        <v>40</v>
      </c>
      <c r="D5" s="13" t="s">
        <v>41</v>
      </c>
      <c r="E5" s="14">
        <v>42064</v>
      </c>
      <c r="F5" s="12">
        <v>8960</v>
      </c>
      <c r="G5" s="12">
        <v>8960</v>
      </c>
      <c r="H5" s="12">
        <v>8960</v>
      </c>
      <c r="I5" s="12">
        <v>8960</v>
      </c>
      <c r="J5" s="12"/>
      <c r="K5" s="12"/>
      <c r="L5" s="12"/>
      <c r="M5" s="12"/>
      <c r="N5" s="12"/>
      <c r="O5" s="12"/>
      <c r="P5" s="12">
        <f t="shared" ref="P5:P56" si="0">ROUND(F5*16%,2)</f>
        <v>1433.6</v>
      </c>
      <c r="Q5" s="12"/>
      <c r="R5" s="12"/>
      <c r="S5" s="12">
        <f t="shared" ref="S5:S56" si="1">ROUND(G5*0.7%,2)</f>
        <v>62.72</v>
      </c>
      <c r="T5" s="12"/>
      <c r="U5" s="12">
        <f t="shared" ref="U5:U56" si="2">ROUND(H5*8.7%,2)</f>
        <v>779.52</v>
      </c>
      <c r="V5" s="12"/>
      <c r="W5" s="12">
        <f t="shared" ref="W5:W56" si="3">ROUND(I5*1.2%,2)</f>
        <v>107.52</v>
      </c>
      <c r="X5" s="12"/>
      <c r="Y5" s="6"/>
      <c r="Z5" s="12"/>
      <c r="AA5" s="12">
        <f t="shared" ref="AA5:AA56" si="4">SUM(P5:Z5)</f>
        <v>2383.36</v>
      </c>
      <c r="AB5" s="12">
        <f t="shared" ref="AB5:AB56" si="5">ROUND(F5*8%,2)</f>
        <v>716.8</v>
      </c>
      <c r="AC5" s="12"/>
      <c r="AD5" s="12">
        <f t="shared" ref="AD5:AD56" si="6">ROUND(G5*0.3%,2)</f>
        <v>26.88</v>
      </c>
      <c r="AE5" s="12"/>
      <c r="AF5" s="19">
        <f t="shared" ref="AF5:AF56" si="7">ROUND(H5*2%,2)</f>
        <v>179.2</v>
      </c>
      <c r="AG5" s="12"/>
      <c r="AH5" s="6"/>
      <c r="AI5" s="12">
        <v>15</v>
      </c>
      <c r="AJ5" s="12">
        <f t="shared" ref="AJ5:AJ56" si="8">SUM(AB5:AI5)</f>
        <v>937.88</v>
      </c>
      <c r="AK5" s="12">
        <f t="shared" ref="AK5:AK56" si="9">AA5+AJ5</f>
        <v>3321.24</v>
      </c>
      <c r="AL5" s="12"/>
    </row>
    <row r="6" s="1" customFormat="1" hidden="1" spans="1:38">
      <c r="A6" s="11">
        <v>2</v>
      </c>
      <c r="B6" s="12" t="s">
        <v>42</v>
      </c>
      <c r="C6" s="12" t="s">
        <v>43</v>
      </c>
      <c r="D6" s="13" t="s">
        <v>44</v>
      </c>
      <c r="E6" s="14">
        <v>42064</v>
      </c>
      <c r="F6" s="12">
        <v>5160</v>
      </c>
      <c r="G6" s="12">
        <v>5160</v>
      </c>
      <c r="H6" s="12">
        <v>5160</v>
      </c>
      <c r="I6" s="12">
        <v>5160</v>
      </c>
      <c r="J6" s="12"/>
      <c r="K6" s="12"/>
      <c r="L6" s="12"/>
      <c r="M6" s="12"/>
      <c r="N6" s="12"/>
      <c r="O6" s="12"/>
      <c r="P6" s="12">
        <f t="shared" si="0"/>
        <v>825.6</v>
      </c>
      <c r="Q6" s="12"/>
      <c r="R6" s="12"/>
      <c r="S6" s="12">
        <f t="shared" si="1"/>
        <v>36.12</v>
      </c>
      <c r="T6" s="12"/>
      <c r="U6" s="12">
        <f t="shared" si="2"/>
        <v>448.92</v>
      </c>
      <c r="V6" s="12"/>
      <c r="W6" s="12">
        <f t="shared" si="3"/>
        <v>61.92</v>
      </c>
      <c r="X6" s="12"/>
      <c r="Y6" s="12"/>
      <c r="Z6" s="12"/>
      <c r="AA6" s="12">
        <f t="shared" si="4"/>
        <v>1372.56</v>
      </c>
      <c r="AB6" s="12">
        <f t="shared" si="5"/>
        <v>412.8</v>
      </c>
      <c r="AC6" s="12"/>
      <c r="AD6" s="12">
        <f t="shared" si="6"/>
        <v>15.48</v>
      </c>
      <c r="AE6" s="12"/>
      <c r="AF6" s="12">
        <f t="shared" si="7"/>
        <v>103.2</v>
      </c>
      <c r="AG6" s="12"/>
      <c r="AH6" s="12"/>
      <c r="AI6" s="12">
        <v>15</v>
      </c>
      <c r="AJ6" s="12">
        <f t="shared" si="8"/>
        <v>546.48</v>
      </c>
      <c r="AK6" s="12">
        <f t="shared" si="9"/>
        <v>1919.04</v>
      </c>
      <c r="AL6" s="12"/>
    </row>
    <row r="7" s="1" customFormat="1" hidden="1" spans="1:38">
      <c r="A7" s="11">
        <v>3</v>
      </c>
      <c r="B7" s="12" t="s">
        <v>45</v>
      </c>
      <c r="C7" s="12" t="s">
        <v>40</v>
      </c>
      <c r="D7" s="13" t="s">
        <v>46</v>
      </c>
      <c r="E7" s="14">
        <v>42125</v>
      </c>
      <c r="F7" s="12">
        <v>0</v>
      </c>
      <c r="G7" s="12">
        <v>0</v>
      </c>
      <c r="H7" s="12">
        <v>13000</v>
      </c>
      <c r="I7" s="12">
        <v>0</v>
      </c>
      <c r="J7" s="12"/>
      <c r="K7" s="12"/>
      <c r="L7" s="12"/>
      <c r="M7" s="12"/>
      <c r="N7" s="12"/>
      <c r="O7" s="12"/>
      <c r="P7" s="12">
        <f t="shared" si="0"/>
        <v>0</v>
      </c>
      <c r="Q7" s="12"/>
      <c r="R7" s="12"/>
      <c r="S7" s="12">
        <f t="shared" si="1"/>
        <v>0</v>
      </c>
      <c r="T7" s="12"/>
      <c r="U7" s="12">
        <f t="shared" si="2"/>
        <v>1131</v>
      </c>
      <c r="V7" s="12"/>
      <c r="W7" s="12">
        <f t="shared" si="3"/>
        <v>0</v>
      </c>
      <c r="X7" s="12"/>
      <c r="Y7" s="12"/>
      <c r="Z7" s="12"/>
      <c r="AA7" s="12">
        <f t="shared" si="4"/>
        <v>1131</v>
      </c>
      <c r="AB7" s="12">
        <f t="shared" si="5"/>
        <v>0</v>
      </c>
      <c r="AC7" s="12"/>
      <c r="AD7" s="12">
        <f t="shared" si="6"/>
        <v>0</v>
      </c>
      <c r="AE7" s="12"/>
      <c r="AF7" s="12">
        <f t="shared" si="7"/>
        <v>260</v>
      </c>
      <c r="AG7" s="12"/>
      <c r="AH7" s="12"/>
      <c r="AI7" s="12">
        <v>15</v>
      </c>
      <c r="AJ7" s="12">
        <f t="shared" si="8"/>
        <v>275</v>
      </c>
      <c r="AK7" s="12">
        <f t="shared" si="9"/>
        <v>1406</v>
      </c>
      <c r="AL7" s="13"/>
    </row>
    <row r="8" s="1" customFormat="1" hidden="1" spans="1:38">
      <c r="A8" s="11">
        <v>4</v>
      </c>
      <c r="B8" s="12" t="s">
        <v>47</v>
      </c>
      <c r="C8" s="12" t="s">
        <v>40</v>
      </c>
      <c r="D8" s="13" t="s">
        <v>48</v>
      </c>
      <c r="E8" s="14">
        <v>42125</v>
      </c>
      <c r="F8" s="12">
        <v>7420</v>
      </c>
      <c r="G8" s="12">
        <v>7420</v>
      </c>
      <c r="H8" s="12">
        <v>7420</v>
      </c>
      <c r="I8" s="12">
        <v>7420</v>
      </c>
      <c r="J8" s="12"/>
      <c r="K8" s="12"/>
      <c r="L8" s="12"/>
      <c r="M8" s="12"/>
      <c r="N8" s="12"/>
      <c r="O8" s="12"/>
      <c r="P8" s="12">
        <f t="shared" si="0"/>
        <v>1187.2</v>
      </c>
      <c r="Q8" s="12"/>
      <c r="R8" s="12"/>
      <c r="S8" s="12">
        <f t="shared" si="1"/>
        <v>51.94</v>
      </c>
      <c r="T8" s="12"/>
      <c r="U8" s="12">
        <f t="shared" si="2"/>
        <v>645.54</v>
      </c>
      <c r="V8" s="12"/>
      <c r="W8" s="12">
        <f t="shared" si="3"/>
        <v>89.04</v>
      </c>
      <c r="X8" s="12"/>
      <c r="Y8" s="12"/>
      <c r="Z8" s="12"/>
      <c r="AA8" s="12">
        <f t="shared" si="4"/>
        <v>1973.72</v>
      </c>
      <c r="AB8" s="12">
        <f t="shared" si="5"/>
        <v>593.6</v>
      </c>
      <c r="AC8" s="12"/>
      <c r="AD8" s="12">
        <f t="shared" si="6"/>
        <v>22.26</v>
      </c>
      <c r="AE8" s="12"/>
      <c r="AF8" s="12">
        <f t="shared" si="7"/>
        <v>148.4</v>
      </c>
      <c r="AG8" s="12"/>
      <c r="AH8" s="12"/>
      <c r="AI8" s="12">
        <v>15</v>
      </c>
      <c r="AJ8" s="12">
        <f t="shared" si="8"/>
        <v>779.26</v>
      </c>
      <c r="AK8" s="12">
        <f t="shared" si="9"/>
        <v>2752.98</v>
      </c>
      <c r="AL8" s="12"/>
    </row>
    <row r="9" s="1" customFormat="1" hidden="1" spans="1:38">
      <c r="A9" s="11">
        <v>5</v>
      </c>
      <c r="B9" s="12" t="s">
        <v>49</v>
      </c>
      <c r="C9" s="12" t="s">
        <v>43</v>
      </c>
      <c r="D9" s="13" t="s">
        <v>50</v>
      </c>
      <c r="E9" s="14">
        <v>42125</v>
      </c>
      <c r="F9" s="12">
        <v>6280</v>
      </c>
      <c r="G9" s="12">
        <v>6280</v>
      </c>
      <c r="H9" s="12">
        <v>6280</v>
      </c>
      <c r="I9" s="12">
        <v>6280</v>
      </c>
      <c r="J9" s="12"/>
      <c r="K9" s="12"/>
      <c r="L9" s="12"/>
      <c r="M9" s="12"/>
      <c r="N9" s="12"/>
      <c r="O9" s="12"/>
      <c r="P9" s="12">
        <f t="shared" si="0"/>
        <v>1004.8</v>
      </c>
      <c r="Q9" s="12"/>
      <c r="R9" s="12"/>
      <c r="S9" s="12">
        <f t="shared" si="1"/>
        <v>43.96</v>
      </c>
      <c r="T9" s="12"/>
      <c r="U9" s="12">
        <f t="shared" si="2"/>
        <v>546.36</v>
      </c>
      <c r="V9" s="12"/>
      <c r="W9" s="12">
        <f t="shared" si="3"/>
        <v>75.36</v>
      </c>
      <c r="X9" s="12"/>
      <c r="Y9" s="12"/>
      <c r="Z9" s="12"/>
      <c r="AA9" s="12">
        <f t="shared" si="4"/>
        <v>1670.48</v>
      </c>
      <c r="AB9" s="12">
        <f t="shared" si="5"/>
        <v>502.4</v>
      </c>
      <c r="AC9" s="12"/>
      <c r="AD9" s="12">
        <f t="shared" si="6"/>
        <v>18.84</v>
      </c>
      <c r="AE9" s="12"/>
      <c r="AF9" s="12">
        <f t="shared" si="7"/>
        <v>125.6</v>
      </c>
      <c r="AG9" s="12"/>
      <c r="AH9" s="12"/>
      <c r="AI9" s="12">
        <v>15</v>
      </c>
      <c r="AJ9" s="12">
        <f t="shared" si="8"/>
        <v>661.84</v>
      </c>
      <c r="AK9" s="12">
        <f t="shared" si="9"/>
        <v>2332.32</v>
      </c>
      <c r="AL9" s="12"/>
    </row>
    <row r="10" s="1" customFormat="1" hidden="1" spans="1:38">
      <c r="A10" s="11">
        <v>6</v>
      </c>
      <c r="B10" s="12" t="s">
        <v>51</v>
      </c>
      <c r="C10" s="12" t="s">
        <v>40</v>
      </c>
      <c r="D10" s="13" t="s">
        <v>52</v>
      </c>
      <c r="E10" s="14">
        <v>42156</v>
      </c>
      <c r="F10" s="15">
        <v>4308</v>
      </c>
      <c r="G10" s="15">
        <v>4308</v>
      </c>
      <c r="H10" s="12">
        <v>4308</v>
      </c>
      <c r="I10" s="15">
        <v>4308</v>
      </c>
      <c r="J10" s="12"/>
      <c r="K10" s="12"/>
      <c r="L10" s="12"/>
      <c r="M10" s="12"/>
      <c r="N10" s="12"/>
      <c r="O10" s="12"/>
      <c r="P10" s="12">
        <f t="shared" si="0"/>
        <v>689.28</v>
      </c>
      <c r="Q10" s="12"/>
      <c r="R10" s="12"/>
      <c r="S10" s="12">
        <f t="shared" si="1"/>
        <v>30.16</v>
      </c>
      <c r="T10" s="12"/>
      <c r="U10" s="12">
        <f t="shared" si="2"/>
        <v>374.8</v>
      </c>
      <c r="V10" s="12"/>
      <c r="W10" s="12">
        <f t="shared" si="3"/>
        <v>51.7</v>
      </c>
      <c r="X10" s="12"/>
      <c r="Y10" s="12"/>
      <c r="Z10" s="12"/>
      <c r="AA10" s="12">
        <f t="shared" si="4"/>
        <v>1145.94</v>
      </c>
      <c r="AB10" s="12">
        <f t="shared" si="5"/>
        <v>344.64</v>
      </c>
      <c r="AC10" s="12"/>
      <c r="AD10" s="12">
        <f t="shared" si="6"/>
        <v>12.92</v>
      </c>
      <c r="AE10" s="12"/>
      <c r="AF10" s="12">
        <f t="shared" si="7"/>
        <v>86.16</v>
      </c>
      <c r="AG10" s="12"/>
      <c r="AH10" s="12"/>
      <c r="AI10" s="12">
        <v>15</v>
      </c>
      <c r="AJ10" s="12">
        <f t="shared" si="8"/>
        <v>458.72</v>
      </c>
      <c r="AK10" s="12">
        <f t="shared" si="9"/>
        <v>1604.66</v>
      </c>
      <c r="AL10" s="12"/>
    </row>
    <row r="11" s="1" customFormat="1" hidden="1" spans="1:38">
      <c r="A11" s="11">
        <v>7</v>
      </c>
      <c r="B11" s="12" t="s">
        <v>53</v>
      </c>
      <c r="C11" s="12" t="s">
        <v>40</v>
      </c>
      <c r="D11" s="13" t="s">
        <v>54</v>
      </c>
      <c r="E11" s="14">
        <v>42186</v>
      </c>
      <c r="F11" s="12">
        <v>5740</v>
      </c>
      <c r="G11" s="12">
        <v>5740</v>
      </c>
      <c r="H11" s="12">
        <v>5740</v>
      </c>
      <c r="I11" s="12">
        <v>5740</v>
      </c>
      <c r="J11" s="12"/>
      <c r="K11" s="12"/>
      <c r="L11" s="12"/>
      <c r="M11" s="12"/>
      <c r="N11" s="12"/>
      <c r="O11" s="12"/>
      <c r="P11" s="12">
        <f t="shared" si="0"/>
        <v>918.4</v>
      </c>
      <c r="Q11" s="12"/>
      <c r="R11" s="12"/>
      <c r="S11" s="12">
        <f t="shared" si="1"/>
        <v>40.18</v>
      </c>
      <c r="T11" s="12"/>
      <c r="U11" s="12">
        <f t="shared" si="2"/>
        <v>499.38</v>
      </c>
      <c r="V11" s="12"/>
      <c r="W11" s="12">
        <f t="shared" si="3"/>
        <v>68.88</v>
      </c>
      <c r="X11" s="12"/>
      <c r="Y11" s="12"/>
      <c r="Z11" s="12"/>
      <c r="AA11" s="12">
        <f t="shared" si="4"/>
        <v>1526.84</v>
      </c>
      <c r="AB11" s="12">
        <f t="shared" si="5"/>
        <v>459.2</v>
      </c>
      <c r="AC11" s="12"/>
      <c r="AD11" s="12">
        <f t="shared" si="6"/>
        <v>17.22</v>
      </c>
      <c r="AE11" s="12"/>
      <c r="AF11" s="12">
        <f t="shared" si="7"/>
        <v>114.8</v>
      </c>
      <c r="AG11" s="12"/>
      <c r="AH11" s="12"/>
      <c r="AI11" s="12">
        <v>15</v>
      </c>
      <c r="AJ11" s="12">
        <f t="shared" si="8"/>
        <v>606.22</v>
      </c>
      <c r="AK11" s="12">
        <f t="shared" si="9"/>
        <v>2133.06</v>
      </c>
      <c r="AL11" s="12"/>
    </row>
    <row r="12" s="1" customFormat="1" hidden="1" spans="1:38">
      <c r="A12" s="11">
        <v>8</v>
      </c>
      <c r="B12" s="12" t="s">
        <v>55</v>
      </c>
      <c r="C12" s="12" t="s">
        <v>40</v>
      </c>
      <c r="D12" s="13" t="s">
        <v>56</v>
      </c>
      <c r="E12" s="14">
        <v>42217</v>
      </c>
      <c r="F12" s="12">
        <v>8500</v>
      </c>
      <c r="G12" s="12">
        <v>8500</v>
      </c>
      <c r="H12" s="12">
        <v>8500</v>
      </c>
      <c r="I12" s="12">
        <v>8500</v>
      </c>
      <c r="J12" s="12"/>
      <c r="K12" s="12"/>
      <c r="L12" s="12"/>
      <c r="M12" s="12"/>
      <c r="N12" s="12"/>
      <c r="O12" s="12"/>
      <c r="P12" s="12">
        <f t="shared" si="0"/>
        <v>1360</v>
      </c>
      <c r="Q12" s="12"/>
      <c r="R12" s="12"/>
      <c r="S12" s="12">
        <f t="shared" si="1"/>
        <v>59.5</v>
      </c>
      <c r="T12" s="12"/>
      <c r="U12" s="12">
        <f t="shared" si="2"/>
        <v>739.5</v>
      </c>
      <c r="V12" s="12"/>
      <c r="W12" s="12">
        <f t="shared" si="3"/>
        <v>102</v>
      </c>
      <c r="X12" s="12"/>
      <c r="Y12" s="12"/>
      <c r="Z12" s="12"/>
      <c r="AA12" s="12">
        <f t="shared" si="4"/>
        <v>2261</v>
      </c>
      <c r="AB12" s="12">
        <f t="shared" si="5"/>
        <v>680</v>
      </c>
      <c r="AC12" s="12"/>
      <c r="AD12" s="12">
        <f t="shared" si="6"/>
        <v>25.5</v>
      </c>
      <c r="AE12" s="12"/>
      <c r="AF12" s="12">
        <f t="shared" si="7"/>
        <v>170</v>
      </c>
      <c r="AG12" s="12"/>
      <c r="AH12" s="12"/>
      <c r="AI12" s="12">
        <v>15</v>
      </c>
      <c r="AJ12" s="12">
        <f t="shared" si="8"/>
        <v>890.5</v>
      </c>
      <c r="AK12" s="12">
        <f t="shared" si="9"/>
        <v>3151.5</v>
      </c>
      <c r="AL12" s="12"/>
    </row>
    <row r="13" s="1" customFormat="1" hidden="1" spans="1:38">
      <c r="A13" s="11">
        <v>9</v>
      </c>
      <c r="B13" s="12" t="s">
        <v>57</v>
      </c>
      <c r="C13" s="12" t="s">
        <v>40</v>
      </c>
      <c r="D13" s="13" t="s">
        <v>58</v>
      </c>
      <c r="E13" s="14">
        <v>42309</v>
      </c>
      <c r="F13" s="12">
        <v>5580</v>
      </c>
      <c r="G13" s="12">
        <v>5580</v>
      </c>
      <c r="H13" s="12">
        <v>5580</v>
      </c>
      <c r="I13" s="12">
        <v>5580</v>
      </c>
      <c r="J13" s="12"/>
      <c r="K13" s="12"/>
      <c r="L13" s="12"/>
      <c r="M13" s="12"/>
      <c r="N13" s="12"/>
      <c r="O13" s="12"/>
      <c r="P13" s="12">
        <f t="shared" si="0"/>
        <v>892.8</v>
      </c>
      <c r="Q13" s="12"/>
      <c r="R13" s="12"/>
      <c r="S13" s="12">
        <f t="shared" si="1"/>
        <v>39.06</v>
      </c>
      <c r="T13" s="12"/>
      <c r="U13" s="12">
        <f t="shared" si="2"/>
        <v>485.46</v>
      </c>
      <c r="V13" s="12"/>
      <c r="W13" s="12">
        <f t="shared" si="3"/>
        <v>66.96</v>
      </c>
      <c r="X13" s="12"/>
      <c r="Y13" s="12"/>
      <c r="Z13" s="12"/>
      <c r="AA13" s="12">
        <f t="shared" si="4"/>
        <v>1484.28</v>
      </c>
      <c r="AB13" s="12">
        <f t="shared" si="5"/>
        <v>446.4</v>
      </c>
      <c r="AC13" s="12"/>
      <c r="AD13" s="12">
        <f t="shared" si="6"/>
        <v>16.74</v>
      </c>
      <c r="AE13" s="12"/>
      <c r="AF13" s="12">
        <f t="shared" si="7"/>
        <v>111.6</v>
      </c>
      <c r="AG13" s="12"/>
      <c r="AH13" s="12"/>
      <c r="AI13" s="12">
        <v>15</v>
      </c>
      <c r="AJ13" s="12">
        <f t="shared" si="8"/>
        <v>589.74</v>
      </c>
      <c r="AK13" s="12">
        <f t="shared" si="9"/>
        <v>2074.02</v>
      </c>
      <c r="AL13" s="12"/>
    </row>
    <row r="14" s="1" customFormat="1" hidden="1" spans="1:38">
      <c r="A14" s="11">
        <v>10</v>
      </c>
      <c r="B14" s="12" t="s">
        <v>59</v>
      </c>
      <c r="C14" s="12" t="s">
        <v>40</v>
      </c>
      <c r="D14" s="13" t="s">
        <v>60</v>
      </c>
      <c r="E14" s="14">
        <v>42309</v>
      </c>
      <c r="F14" s="12">
        <v>4560</v>
      </c>
      <c r="G14" s="12">
        <v>4560</v>
      </c>
      <c r="H14" s="12">
        <v>4560</v>
      </c>
      <c r="I14" s="12">
        <v>4560</v>
      </c>
      <c r="J14" s="12"/>
      <c r="K14" s="12"/>
      <c r="L14" s="12"/>
      <c r="M14" s="12"/>
      <c r="N14" s="12"/>
      <c r="O14" s="12"/>
      <c r="P14" s="12">
        <f t="shared" si="0"/>
        <v>729.6</v>
      </c>
      <c r="Q14" s="12"/>
      <c r="R14" s="12"/>
      <c r="S14" s="12">
        <f t="shared" si="1"/>
        <v>31.92</v>
      </c>
      <c r="T14" s="12"/>
      <c r="U14" s="12">
        <f t="shared" si="2"/>
        <v>396.72</v>
      </c>
      <c r="V14" s="12"/>
      <c r="W14" s="12">
        <f t="shared" si="3"/>
        <v>54.72</v>
      </c>
      <c r="X14" s="12"/>
      <c r="Y14" s="12"/>
      <c r="Z14" s="12"/>
      <c r="AA14" s="12">
        <f t="shared" si="4"/>
        <v>1212.96</v>
      </c>
      <c r="AB14" s="12">
        <f t="shared" si="5"/>
        <v>364.8</v>
      </c>
      <c r="AC14" s="12"/>
      <c r="AD14" s="12">
        <f t="shared" si="6"/>
        <v>13.68</v>
      </c>
      <c r="AE14" s="12"/>
      <c r="AF14" s="12">
        <f t="shared" si="7"/>
        <v>91.2</v>
      </c>
      <c r="AG14" s="12"/>
      <c r="AH14" s="12"/>
      <c r="AI14" s="12">
        <v>15</v>
      </c>
      <c r="AJ14" s="12">
        <f t="shared" si="8"/>
        <v>484.68</v>
      </c>
      <c r="AK14" s="12">
        <f t="shared" si="9"/>
        <v>1697.64</v>
      </c>
      <c r="AL14" s="12"/>
    </row>
    <row r="15" s="1" customFormat="1" hidden="1" spans="1:38">
      <c r="A15" s="11">
        <v>11</v>
      </c>
      <c r="B15" s="12" t="s">
        <v>61</v>
      </c>
      <c r="C15" s="12" t="s">
        <v>40</v>
      </c>
      <c r="D15" s="13" t="s">
        <v>62</v>
      </c>
      <c r="E15" s="14">
        <v>42339</v>
      </c>
      <c r="F15" s="15">
        <v>4308</v>
      </c>
      <c r="G15" s="15">
        <v>4308</v>
      </c>
      <c r="H15" s="12">
        <v>4100</v>
      </c>
      <c r="I15" s="15">
        <v>4308</v>
      </c>
      <c r="J15" s="12"/>
      <c r="K15" s="12"/>
      <c r="L15" s="12"/>
      <c r="M15" s="12"/>
      <c r="N15" s="12"/>
      <c r="O15" s="12"/>
      <c r="P15" s="12">
        <f t="shared" si="0"/>
        <v>689.28</v>
      </c>
      <c r="Q15" s="12"/>
      <c r="R15" s="12"/>
      <c r="S15" s="12">
        <f t="shared" si="1"/>
        <v>30.16</v>
      </c>
      <c r="T15" s="12"/>
      <c r="U15" s="12">
        <f t="shared" si="2"/>
        <v>356.7</v>
      </c>
      <c r="V15" s="12"/>
      <c r="W15" s="12">
        <f t="shared" si="3"/>
        <v>51.7</v>
      </c>
      <c r="X15" s="12"/>
      <c r="Y15" s="12"/>
      <c r="Z15" s="12"/>
      <c r="AA15" s="12">
        <f t="shared" si="4"/>
        <v>1127.84</v>
      </c>
      <c r="AB15" s="12">
        <f t="shared" si="5"/>
        <v>344.64</v>
      </c>
      <c r="AC15" s="12"/>
      <c r="AD15" s="12">
        <f t="shared" si="6"/>
        <v>12.92</v>
      </c>
      <c r="AE15" s="12"/>
      <c r="AF15" s="12">
        <f t="shared" si="7"/>
        <v>82</v>
      </c>
      <c r="AG15" s="12"/>
      <c r="AH15" s="12"/>
      <c r="AI15" s="12">
        <v>15</v>
      </c>
      <c r="AJ15" s="12">
        <f t="shared" si="8"/>
        <v>454.56</v>
      </c>
      <c r="AK15" s="12">
        <f t="shared" si="9"/>
        <v>1582.4</v>
      </c>
      <c r="AL15" s="12"/>
    </row>
    <row r="16" s="1" customFormat="1" hidden="1" spans="1:38">
      <c r="A16" s="11">
        <v>12</v>
      </c>
      <c r="B16" s="12" t="s">
        <v>63</v>
      </c>
      <c r="C16" s="12" t="s">
        <v>40</v>
      </c>
      <c r="D16" s="13" t="s">
        <v>64</v>
      </c>
      <c r="E16" s="14">
        <v>42370</v>
      </c>
      <c r="F16" s="12">
        <v>5000</v>
      </c>
      <c r="G16" s="12">
        <v>5000</v>
      </c>
      <c r="H16" s="12">
        <v>5000</v>
      </c>
      <c r="I16" s="12">
        <v>5000</v>
      </c>
      <c r="J16" s="12"/>
      <c r="K16" s="12"/>
      <c r="L16" s="12"/>
      <c r="M16" s="12"/>
      <c r="N16" s="12"/>
      <c r="O16" s="12"/>
      <c r="P16" s="12">
        <f t="shared" si="0"/>
        <v>800</v>
      </c>
      <c r="Q16" s="12"/>
      <c r="R16" s="12"/>
      <c r="S16" s="12">
        <f t="shared" si="1"/>
        <v>35</v>
      </c>
      <c r="T16" s="12"/>
      <c r="U16" s="12">
        <f t="shared" si="2"/>
        <v>435</v>
      </c>
      <c r="V16" s="12"/>
      <c r="W16" s="12">
        <f t="shared" si="3"/>
        <v>60</v>
      </c>
      <c r="X16" s="12"/>
      <c r="Y16" s="12"/>
      <c r="Z16" s="12"/>
      <c r="AA16" s="12">
        <f t="shared" si="4"/>
        <v>1330</v>
      </c>
      <c r="AB16" s="12">
        <f t="shared" si="5"/>
        <v>400</v>
      </c>
      <c r="AC16" s="12"/>
      <c r="AD16" s="12">
        <f t="shared" si="6"/>
        <v>15</v>
      </c>
      <c r="AE16" s="12"/>
      <c r="AF16" s="12">
        <f t="shared" si="7"/>
        <v>100</v>
      </c>
      <c r="AG16" s="12"/>
      <c r="AH16" s="12"/>
      <c r="AI16" s="12">
        <v>15</v>
      </c>
      <c r="AJ16" s="12">
        <f t="shared" si="8"/>
        <v>530</v>
      </c>
      <c r="AK16" s="12">
        <f t="shared" si="9"/>
        <v>1860</v>
      </c>
      <c r="AL16" s="12"/>
    </row>
    <row r="17" s="1" customFormat="1" hidden="1" spans="1:38">
      <c r="A17" s="11">
        <v>13</v>
      </c>
      <c r="B17" s="12" t="s">
        <v>65</v>
      </c>
      <c r="C17" s="12" t="s">
        <v>40</v>
      </c>
      <c r="D17" s="16" t="s">
        <v>66</v>
      </c>
      <c r="E17" s="14">
        <v>42370</v>
      </c>
      <c r="F17" s="12">
        <v>4760</v>
      </c>
      <c r="G17" s="12">
        <v>4760</v>
      </c>
      <c r="H17" s="12">
        <v>4760</v>
      </c>
      <c r="I17" s="12">
        <v>4760</v>
      </c>
      <c r="J17" s="12"/>
      <c r="K17" s="12"/>
      <c r="L17" s="12"/>
      <c r="M17" s="12"/>
      <c r="N17" s="12"/>
      <c r="O17" s="12"/>
      <c r="P17" s="12">
        <f t="shared" si="0"/>
        <v>761.6</v>
      </c>
      <c r="Q17" s="12"/>
      <c r="R17" s="12"/>
      <c r="S17" s="12">
        <f t="shared" si="1"/>
        <v>33.32</v>
      </c>
      <c r="T17" s="12"/>
      <c r="U17" s="12">
        <f t="shared" si="2"/>
        <v>414.12</v>
      </c>
      <c r="V17" s="12"/>
      <c r="W17" s="12">
        <f t="shared" si="3"/>
        <v>57.12</v>
      </c>
      <c r="X17" s="12"/>
      <c r="Y17" s="12"/>
      <c r="Z17" s="12"/>
      <c r="AA17" s="12">
        <f t="shared" si="4"/>
        <v>1266.16</v>
      </c>
      <c r="AB17" s="12">
        <f t="shared" si="5"/>
        <v>380.8</v>
      </c>
      <c r="AC17" s="12"/>
      <c r="AD17" s="12">
        <f t="shared" si="6"/>
        <v>14.28</v>
      </c>
      <c r="AE17" s="12"/>
      <c r="AF17" s="12">
        <f t="shared" si="7"/>
        <v>95.2</v>
      </c>
      <c r="AG17" s="12"/>
      <c r="AH17" s="12"/>
      <c r="AI17" s="12">
        <v>15</v>
      </c>
      <c r="AJ17" s="12">
        <f t="shared" si="8"/>
        <v>505.28</v>
      </c>
      <c r="AK17" s="12">
        <f t="shared" si="9"/>
        <v>1771.44</v>
      </c>
      <c r="AL17" s="12"/>
    </row>
    <row r="18" s="1" customFormat="1" hidden="1" spans="1:38">
      <c r="A18" s="11">
        <v>14</v>
      </c>
      <c r="B18" s="12" t="s">
        <v>67</v>
      </c>
      <c r="C18" s="12" t="s">
        <v>40</v>
      </c>
      <c r="D18" s="16" t="s">
        <v>68</v>
      </c>
      <c r="E18" s="17">
        <v>42401</v>
      </c>
      <c r="F18" s="12">
        <v>4520</v>
      </c>
      <c r="G18" s="12">
        <v>4520</v>
      </c>
      <c r="H18" s="12">
        <v>4520</v>
      </c>
      <c r="I18" s="12">
        <v>4520</v>
      </c>
      <c r="J18" s="12"/>
      <c r="K18" s="12"/>
      <c r="L18" s="12"/>
      <c r="M18" s="12"/>
      <c r="N18" s="12"/>
      <c r="O18" s="12"/>
      <c r="P18" s="12">
        <f t="shared" si="0"/>
        <v>723.2</v>
      </c>
      <c r="Q18" s="12"/>
      <c r="R18" s="12"/>
      <c r="S18" s="12">
        <f t="shared" si="1"/>
        <v>31.64</v>
      </c>
      <c r="T18" s="12"/>
      <c r="U18" s="12">
        <f t="shared" si="2"/>
        <v>393.24</v>
      </c>
      <c r="V18" s="12"/>
      <c r="W18" s="12">
        <f t="shared" si="3"/>
        <v>54.24</v>
      </c>
      <c r="X18" s="12"/>
      <c r="Y18" s="12"/>
      <c r="Z18" s="12"/>
      <c r="AA18" s="12">
        <f t="shared" si="4"/>
        <v>1202.32</v>
      </c>
      <c r="AB18" s="12">
        <f t="shared" si="5"/>
        <v>361.6</v>
      </c>
      <c r="AC18" s="12"/>
      <c r="AD18" s="12">
        <f t="shared" si="6"/>
        <v>13.56</v>
      </c>
      <c r="AE18" s="12"/>
      <c r="AF18" s="12">
        <f t="shared" si="7"/>
        <v>90.4</v>
      </c>
      <c r="AG18" s="12"/>
      <c r="AH18" s="12"/>
      <c r="AI18" s="12">
        <v>15</v>
      </c>
      <c r="AJ18" s="12">
        <f t="shared" si="8"/>
        <v>480.56</v>
      </c>
      <c r="AK18" s="12">
        <f t="shared" si="9"/>
        <v>1682.88</v>
      </c>
      <c r="AL18" s="12"/>
    </row>
    <row r="19" s="1" customFormat="1" hidden="1" spans="1:38">
      <c r="A19" s="11">
        <v>15</v>
      </c>
      <c r="B19" s="12" t="s">
        <v>69</v>
      </c>
      <c r="C19" s="12" t="s">
        <v>40</v>
      </c>
      <c r="D19" s="16" t="s">
        <v>70</v>
      </c>
      <c r="E19" s="14">
        <v>42401</v>
      </c>
      <c r="F19" s="12">
        <v>4820</v>
      </c>
      <c r="G19" s="12">
        <v>4820</v>
      </c>
      <c r="H19" s="12">
        <v>4820</v>
      </c>
      <c r="I19" s="12">
        <v>4820</v>
      </c>
      <c r="J19" s="12"/>
      <c r="K19" s="12"/>
      <c r="L19" s="12"/>
      <c r="M19" s="12"/>
      <c r="N19" s="12"/>
      <c r="O19" s="12"/>
      <c r="P19" s="12">
        <f t="shared" si="0"/>
        <v>771.2</v>
      </c>
      <c r="Q19" s="12"/>
      <c r="R19" s="12"/>
      <c r="S19" s="12">
        <f t="shared" si="1"/>
        <v>33.74</v>
      </c>
      <c r="T19" s="12"/>
      <c r="U19" s="12">
        <f t="shared" si="2"/>
        <v>419.34</v>
      </c>
      <c r="V19" s="12"/>
      <c r="W19" s="12">
        <f t="shared" si="3"/>
        <v>57.84</v>
      </c>
      <c r="X19" s="12"/>
      <c r="Y19" s="12"/>
      <c r="Z19" s="12"/>
      <c r="AA19" s="12">
        <f t="shared" si="4"/>
        <v>1282.12</v>
      </c>
      <c r="AB19" s="12">
        <f t="shared" si="5"/>
        <v>385.6</v>
      </c>
      <c r="AC19" s="12"/>
      <c r="AD19" s="12">
        <f t="shared" si="6"/>
        <v>14.46</v>
      </c>
      <c r="AE19" s="12"/>
      <c r="AF19" s="12">
        <f t="shared" si="7"/>
        <v>96.4</v>
      </c>
      <c r="AG19" s="12"/>
      <c r="AH19" s="12"/>
      <c r="AI19" s="12">
        <v>15</v>
      </c>
      <c r="AJ19" s="12">
        <f t="shared" si="8"/>
        <v>511.46</v>
      </c>
      <c r="AK19" s="12">
        <f t="shared" si="9"/>
        <v>1793.58</v>
      </c>
      <c r="AL19" s="12"/>
    </row>
    <row r="20" s="1" customFormat="1" hidden="1" spans="1:38">
      <c r="A20" s="11">
        <v>16</v>
      </c>
      <c r="B20" s="12" t="s">
        <v>71</v>
      </c>
      <c r="C20" s="12" t="s">
        <v>40</v>
      </c>
      <c r="D20" s="16" t="s">
        <v>72</v>
      </c>
      <c r="E20" s="14">
        <v>42401</v>
      </c>
      <c r="F20" s="15">
        <v>4308</v>
      </c>
      <c r="G20" s="15">
        <v>4308</v>
      </c>
      <c r="H20" s="12">
        <v>4308</v>
      </c>
      <c r="I20" s="15">
        <v>4308</v>
      </c>
      <c r="J20" s="12"/>
      <c r="K20" s="12"/>
      <c r="L20" s="12"/>
      <c r="M20" s="12"/>
      <c r="N20" s="12"/>
      <c r="O20" s="12"/>
      <c r="P20" s="12">
        <f t="shared" si="0"/>
        <v>689.28</v>
      </c>
      <c r="Q20" s="12"/>
      <c r="R20" s="12"/>
      <c r="S20" s="12">
        <f t="shared" si="1"/>
        <v>30.16</v>
      </c>
      <c r="T20" s="12"/>
      <c r="U20" s="12">
        <f t="shared" si="2"/>
        <v>374.8</v>
      </c>
      <c r="V20" s="12"/>
      <c r="W20" s="12">
        <f t="shared" si="3"/>
        <v>51.7</v>
      </c>
      <c r="X20" s="12"/>
      <c r="Y20" s="12"/>
      <c r="Z20" s="12"/>
      <c r="AA20" s="12">
        <f t="shared" si="4"/>
        <v>1145.94</v>
      </c>
      <c r="AB20" s="12">
        <f t="shared" si="5"/>
        <v>344.64</v>
      </c>
      <c r="AC20" s="12"/>
      <c r="AD20" s="12">
        <f t="shared" si="6"/>
        <v>12.92</v>
      </c>
      <c r="AE20" s="12"/>
      <c r="AF20" s="12">
        <f t="shared" si="7"/>
        <v>86.16</v>
      </c>
      <c r="AG20" s="12"/>
      <c r="AH20" s="12"/>
      <c r="AI20" s="12">
        <v>15</v>
      </c>
      <c r="AJ20" s="12">
        <f t="shared" si="8"/>
        <v>458.72</v>
      </c>
      <c r="AK20" s="12">
        <f t="shared" si="9"/>
        <v>1604.66</v>
      </c>
      <c r="AL20" s="12"/>
    </row>
    <row r="21" s="1" customFormat="1" hidden="1" spans="1:38">
      <c r="A21" s="11">
        <v>17</v>
      </c>
      <c r="B21" s="18" t="s">
        <v>73</v>
      </c>
      <c r="C21" s="12" t="s">
        <v>40</v>
      </c>
      <c r="D21" s="16" t="s">
        <v>74</v>
      </c>
      <c r="E21" s="14">
        <v>42401</v>
      </c>
      <c r="F21" s="12">
        <v>4360</v>
      </c>
      <c r="G21" s="12">
        <v>4360</v>
      </c>
      <c r="H21" s="12">
        <v>4360</v>
      </c>
      <c r="I21" s="12">
        <v>4360</v>
      </c>
      <c r="J21" s="12"/>
      <c r="K21" s="12"/>
      <c r="L21" s="12"/>
      <c r="M21" s="12"/>
      <c r="N21" s="12"/>
      <c r="O21" s="12"/>
      <c r="P21" s="12">
        <f t="shared" si="0"/>
        <v>697.6</v>
      </c>
      <c r="Q21" s="12"/>
      <c r="R21" s="12"/>
      <c r="S21" s="12">
        <f t="shared" si="1"/>
        <v>30.52</v>
      </c>
      <c r="T21" s="12"/>
      <c r="U21" s="12">
        <f t="shared" si="2"/>
        <v>379.32</v>
      </c>
      <c r="V21" s="12"/>
      <c r="W21" s="12">
        <f t="shared" si="3"/>
        <v>52.32</v>
      </c>
      <c r="X21" s="12"/>
      <c r="Y21" s="12"/>
      <c r="Z21" s="12"/>
      <c r="AA21" s="12">
        <f t="shared" si="4"/>
        <v>1159.76</v>
      </c>
      <c r="AB21" s="12">
        <f t="shared" si="5"/>
        <v>348.8</v>
      </c>
      <c r="AC21" s="12"/>
      <c r="AD21" s="12">
        <f t="shared" si="6"/>
        <v>13.08</v>
      </c>
      <c r="AE21" s="12"/>
      <c r="AF21" s="12">
        <f t="shared" si="7"/>
        <v>87.2</v>
      </c>
      <c r="AG21" s="12"/>
      <c r="AH21" s="12"/>
      <c r="AI21" s="12">
        <v>15</v>
      </c>
      <c r="AJ21" s="12">
        <f t="shared" si="8"/>
        <v>464.08</v>
      </c>
      <c r="AK21" s="12">
        <f t="shared" si="9"/>
        <v>1623.84</v>
      </c>
      <c r="AL21" s="12"/>
    </row>
    <row r="22" s="1" customFormat="1" hidden="1" spans="1:38">
      <c r="A22" s="11">
        <v>18</v>
      </c>
      <c r="B22" s="12" t="s">
        <v>75</v>
      </c>
      <c r="C22" s="12" t="s">
        <v>40</v>
      </c>
      <c r="D22" s="16" t="s">
        <v>76</v>
      </c>
      <c r="E22" s="14">
        <v>42491</v>
      </c>
      <c r="F22" s="12">
        <v>5680</v>
      </c>
      <c r="G22" s="12">
        <v>5680</v>
      </c>
      <c r="H22" s="12">
        <v>5680</v>
      </c>
      <c r="I22" s="12">
        <v>5680</v>
      </c>
      <c r="J22" s="12"/>
      <c r="K22" s="12"/>
      <c r="L22" s="12"/>
      <c r="M22" s="12"/>
      <c r="N22" s="12"/>
      <c r="O22" s="12"/>
      <c r="P22" s="12">
        <f t="shared" si="0"/>
        <v>908.8</v>
      </c>
      <c r="Q22" s="12"/>
      <c r="R22" s="12"/>
      <c r="S22" s="12">
        <f t="shared" si="1"/>
        <v>39.76</v>
      </c>
      <c r="T22" s="12"/>
      <c r="U22" s="12">
        <f t="shared" si="2"/>
        <v>494.16</v>
      </c>
      <c r="V22" s="12"/>
      <c r="W22" s="12">
        <f t="shared" si="3"/>
        <v>68.16</v>
      </c>
      <c r="X22" s="12"/>
      <c r="Y22" s="12"/>
      <c r="Z22" s="12"/>
      <c r="AA22" s="12">
        <f t="shared" si="4"/>
        <v>1510.88</v>
      </c>
      <c r="AB22" s="12">
        <f t="shared" si="5"/>
        <v>454.4</v>
      </c>
      <c r="AC22" s="12"/>
      <c r="AD22" s="12">
        <f t="shared" si="6"/>
        <v>17.04</v>
      </c>
      <c r="AE22" s="12"/>
      <c r="AF22" s="12">
        <f t="shared" si="7"/>
        <v>113.6</v>
      </c>
      <c r="AG22" s="12"/>
      <c r="AH22" s="12"/>
      <c r="AI22" s="12">
        <v>15</v>
      </c>
      <c r="AJ22" s="12">
        <f t="shared" si="8"/>
        <v>600.04</v>
      </c>
      <c r="AK22" s="12">
        <f t="shared" si="9"/>
        <v>2110.92</v>
      </c>
      <c r="AL22" s="12"/>
    </row>
    <row r="23" s="1" customFormat="1" hidden="1" spans="1:38">
      <c r="A23" s="11">
        <v>19</v>
      </c>
      <c r="B23" s="12" t="s">
        <v>77</v>
      </c>
      <c r="C23" s="12" t="s">
        <v>40</v>
      </c>
      <c r="D23" s="16" t="s">
        <v>78</v>
      </c>
      <c r="E23" s="14">
        <v>42491</v>
      </c>
      <c r="F23" s="12">
        <v>6180</v>
      </c>
      <c r="G23" s="12">
        <v>6180</v>
      </c>
      <c r="H23" s="12">
        <v>6180</v>
      </c>
      <c r="I23" s="12">
        <v>6180</v>
      </c>
      <c r="J23" s="12"/>
      <c r="K23" s="12"/>
      <c r="L23" s="12"/>
      <c r="M23" s="12"/>
      <c r="N23" s="12"/>
      <c r="O23" s="12"/>
      <c r="P23" s="12">
        <f t="shared" si="0"/>
        <v>988.8</v>
      </c>
      <c r="Q23" s="12"/>
      <c r="R23" s="12"/>
      <c r="S23" s="12">
        <f t="shared" si="1"/>
        <v>43.26</v>
      </c>
      <c r="T23" s="12"/>
      <c r="U23" s="12">
        <f t="shared" si="2"/>
        <v>537.66</v>
      </c>
      <c r="V23" s="12"/>
      <c r="W23" s="12">
        <f t="shared" si="3"/>
        <v>74.16</v>
      </c>
      <c r="X23" s="12"/>
      <c r="Y23" s="12"/>
      <c r="Z23" s="12"/>
      <c r="AA23" s="12">
        <f t="shared" si="4"/>
        <v>1643.88</v>
      </c>
      <c r="AB23" s="12">
        <f t="shared" si="5"/>
        <v>494.4</v>
      </c>
      <c r="AC23" s="12"/>
      <c r="AD23" s="12">
        <f t="shared" si="6"/>
        <v>18.54</v>
      </c>
      <c r="AE23" s="12"/>
      <c r="AF23" s="12">
        <f t="shared" si="7"/>
        <v>123.6</v>
      </c>
      <c r="AG23" s="12"/>
      <c r="AH23" s="12"/>
      <c r="AI23" s="12">
        <v>15</v>
      </c>
      <c r="AJ23" s="12">
        <f t="shared" si="8"/>
        <v>651.54</v>
      </c>
      <c r="AK23" s="12">
        <f t="shared" si="9"/>
        <v>2295.42</v>
      </c>
      <c r="AL23" s="12"/>
    </row>
    <row r="24" s="1" customFormat="1" hidden="1" spans="1:38">
      <c r="A24" s="11">
        <v>20</v>
      </c>
      <c r="B24" s="12" t="s">
        <v>79</v>
      </c>
      <c r="C24" s="12" t="s">
        <v>40</v>
      </c>
      <c r="D24" s="16" t="s">
        <v>80</v>
      </c>
      <c r="E24" s="14">
        <v>42552</v>
      </c>
      <c r="F24" s="12">
        <v>4560</v>
      </c>
      <c r="G24" s="12">
        <v>4560</v>
      </c>
      <c r="H24" s="12">
        <v>4560</v>
      </c>
      <c r="I24" s="12">
        <v>4560</v>
      </c>
      <c r="J24" s="12"/>
      <c r="K24" s="12"/>
      <c r="L24" s="12"/>
      <c r="M24" s="12"/>
      <c r="N24" s="12"/>
      <c r="O24" s="12"/>
      <c r="P24" s="12">
        <f t="shared" si="0"/>
        <v>729.6</v>
      </c>
      <c r="Q24" s="12"/>
      <c r="R24" s="12"/>
      <c r="S24" s="12">
        <f t="shared" si="1"/>
        <v>31.92</v>
      </c>
      <c r="T24" s="12"/>
      <c r="U24" s="12">
        <f t="shared" si="2"/>
        <v>396.72</v>
      </c>
      <c r="V24" s="12"/>
      <c r="W24" s="12">
        <f t="shared" si="3"/>
        <v>54.72</v>
      </c>
      <c r="X24" s="12"/>
      <c r="Y24" s="12"/>
      <c r="Z24" s="12"/>
      <c r="AA24" s="12">
        <f t="shared" si="4"/>
        <v>1212.96</v>
      </c>
      <c r="AB24" s="12">
        <f t="shared" si="5"/>
        <v>364.8</v>
      </c>
      <c r="AC24" s="12"/>
      <c r="AD24" s="12">
        <f t="shared" si="6"/>
        <v>13.68</v>
      </c>
      <c r="AE24" s="12"/>
      <c r="AF24" s="12">
        <f t="shared" si="7"/>
        <v>91.2</v>
      </c>
      <c r="AG24" s="12"/>
      <c r="AH24" s="12"/>
      <c r="AI24" s="12">
        <v>15</v>
      </c>
      <c r="AJ24" s="12">
        <f t="shared" si="8"/>
        <v>484.68</v>
      </c>
      <c r="AK24" s="12">
        <f t="shared" si="9"/>
        <v>1697.64</v>
      </c>
      <c r="AL24" s="12"/>
    </row>
    <row r="25" s="1" customFormat="1" hidden="1" spans="1:38">
      <c r="A25" s="11">
        <v>21</v>
      </c>
      <c r="B25" s="12" t="s">
        <v>81</v>
      </c>
      <c r="C25" s="12" t="s">
        <v>40</v>
      </c>
      <c r="D25" s="16" t="s">
        <v>82</v>
      </c>
      <c r="E25" s="14">
        <v>42583</v>
      </c>
      <c r="F25" s="15">
        <v>4308</v>
      </c>
      <c r="G25" s="15">
        <v>4308</v>
      </c>
      <c r="H25" s="12">
        <v>4308</v>
      </c>
      <c r="I25" s="15">
        <v>4308</v>
      </c>
      <c r="J25" s="12"/>
      <c r="K25" s="12"/>
      <c r="L25" s="12"/>
      <c r="M25" s="12"/>
      <c r="N25" s="12"/>
      <c r="O25" s="12"/>
      <c r="P25" s="12">
        <f t="shared" si="0"/>
        <v>689.28</v>
      </c>
      <c r="Q25" s="12"/>
      <c r="R25" s="12"/>
      <c r="S25" s="12">
        <f t="shared" si="1"/>
        <v>30.16</v>
      </c>
      <c r="T25" s="12"/>
      <c r="U25" s="12">
        <f t="shared" si="2"/>
        <v>374.8</v>
      </c>
      <c r="V25" s="12"/>
      <c r="W25" s="12">
        <f t="shared" si="3"/>
        <v>51.7</v>
      </c>
      <c r="X25" s="12"/>
      <c r="Y25" s="12"/>
      <c r="Z25" s="12"/>
      <c r="AA25" s="12">
        <f t="shared" si="4"/>
        <v>1145.94</v>
      </c>
      <c r="AB25" s="12">
        <f t="shared" si="5"/>
        <v>344.64</v>
      </c>
      <c r="AC25" s="12"/>
      <c r="AD25" s="12">
        <f t="shared" si="6"/>
        <v>12.92</v>
      </c>
      <c r="AE25" s="12"/>
      <c r="AF25" s="12">
        <f t="shared" si="7"/>
        <v>86.16</v>
      </c>
      <c r="AG25" s="12"/>
      <c r="AH25" s="12"/>
      <c r="AI25" s="12">
        <v>15</v>
      </c>
      <c r="AJ25" s="12">
        <f t="shared" si="8"/>
        <v>458.72</v>
      </c>
      <c r="AK25" s="12">
        <f t="shared" si="9"/>
        <v>1604.66</v>
      </c>
      <c r="AL25" s="12"/>
    </row>
    <row r="26" s="1" customFormat="1" hidden="1" spans="1:38">
      <c r="A26" s="11">
        <v>22</v>
      </c>
      <c r="B26" s="12" t="s">
        <v>83</v>
      </c>
      <c r="C26" s="12" t="s">
        <v>40</v>
      </c>
      <c r="D26" s="16" t="s">
        <v>84</v>
      </c>
      <c r="E26" s="14">
        <v>42614</v>
      </c>
      <c r="F26" s="12">
        <v>6340</v>
      </c>
      <c r="G26" s="12">
        <v>6340</v>
      </c>
      <c r="H26" s="12">
        <v>6340</v>
      </c>
      <c r="I26" s="12">
        <v>6340</v>
      </c>
      <c r="J26" s="12"/>
      <c r="K26" s="12"/>
      <c r="L26" s="12"/>
      <c r="M26" s="12"/>
      <c r="N26" s="12"/>
      <c r="O26" s="12"/>
      <c r="P26" s="12">
        <f t="shared" si="0"/>
        <v>1014.4</v>
      </c>
      <c r="Q26" s="12"/>
      <c r="R26" s="12"/>
      <c r="S26" s="12">
        <f t="shared" si="1"/>
        <v>44.38</v>
      </c>
      <c r="T26" s="12"/>
      <c r="U26" s="12">
        <f t="shared" si="2"/>
        <v>551.58</v>
      </c>
      <c r="V26" s="12"/>
      <c r="W26" s="12">
        <f t="shared" si="3"/>
        <v>76.08</v>
      </c>
      <c r="X26" s="12"/>
      <c r="Y26" s="12"/>
      <c r="Z26" s="12"/>
      <c r="AA26" s="12">
        <f t="shared" si="4"/>
        <v>1686.44</v>
      </c>
      <c r="AB26" s="12">
        <f t="shared" si="5"/>
        <v>507.2</v>
      </c>
      <c r="AC26" s="12"/>
      <c r="AD26" s="12">
        <f t="shared" si="6"/>
        <v>19.02</v>
      </c>
      <c r="AE26" s="12"/>
      <c r="AF26" s="12">
        <f t="shared" si="7"/>
        <v>126.8</v>
      </c>
      <c r="AG26" s="12"/>
      <c r="AH26" s="12"/>
      <c r="AI26" s="12">
        <v>15</v>
      </c>
      <c r="AJ26" s="12">
        <f t="shared" si="8"/>
        <v>668.02</v>
      </c>
      <c r="AK26" s="12">
        <f t="shared" si="9"/>
        <v>2354.46</v>
      </c>
      <c r="AL26" s="12"/>
    </row>
    <row r="27" s="1" customFormat="1" hidden="1" spans="1:38">
      <c r="A27" s="11">
        <v>23</v>
      </c>
      <c r="B27" s="12" t="s">
        <v>85</v>
      </c>
      <c r="C27" s="12" t="s">
        <v>40</v>
      </c>
      <c r="D27" s="16" t="s">
        <v>86</v>
      </c>
      <c r="E27" s="14">
        <v>42614</v>
      </c>
      <c r="F27" s="12">
        <v>4380</v>
      </c>
      <c r="G27" s="12">
        <v>4380</v>
      </c>
      <c r="H27" s="12">
        <v>4380</v>
      </c>
      <c r="I27" s="12">
        <v>4380</v>
      </c>
      <c r="J27" s="12"/>
      <c r="K27" s="12"/>
      <c r="L27" s="12"/>
      <c r="M27" s="12"/>
      <c r="N27" s="12"/>
      <c r="O27" s="12"/>
      <c r="P27" s="12">
        <f t="shared" si="0"/>
        <v>700.8</v>
      </c>
      <c r="Q27" s="12"/>
      <c r="R27" s="12"/>
      <c r="S27" s="12">
        <f t="shared" si="1"/>
        <v>30.66</v>
      </c>
      <c r="T27" s="12"/>
      <c r="U27" s="12">
        <f t="shared" si="2"/>
        <v>381.06</v>
      </c>
      <c r="V27" s="12"/>
      <c r="W27" s="12">
        <f t="shared" si="3"/>
        <v>52.56</v>
      </c>
      <c r="X27" s="12"/>
      <c r="Y27" s="12"/>
      <c r="Z27" s="12"/>
      <c r="AA27" s="12">
        <f t="shared" si="4"/>
        <v>1165.08</v>
      </c>
      <c r="AB27" s="12">
        <f t="shared" si="5"/>
        <v>350.4</v>
      </c>
      <c r="AC27" s="12"/>
      <c r="AD27" s="12">
        <f t="shared" si="6"/>
        <v>13.14</v>
      </c>
      <c r="AE27" s="12"/>
      <c r="AF27" s="12">
        <f t="shared" si="7"/>
        <v>87.6</v>
      </c>
      <c r="AG27" s="12"/>
      <c r="AH27" s="12"/>
      <c r="AI27" s="12">
        <v>15</v>
      </c>
      <c r="AJ27" s="12">
        <f t="shared" si="8"/>
        <v>466.14</v>
      </c>
      <c r="AK27" s="12">
        <f t="shared" si="9"/>
        <v>1631.22</v>
      </c>
      <c r="AL27" s="12"/>
    </row>
    <row r="28" s="1" customFormat="1" hidden="1" spans="1:38">
      <c r="A28" s="11">
        <v>24</v>
      </c>
      <c r="B28" s="12" t="s">
        <v>87</v>
      </c>
      <c r="C28" s="12" t="s">
        <v>40</v>
      </c>
      <c r="D28" s="16" t="s">
        <v>88</v>
      </c>
      <c r="E28" s="14">
        <v>42644</v>
      </c>
      <c r="F28" s="12">
        <v>4460</v>
      </c>
      <c r="G28" s="12">
        <v>4460</v>
      </c>
      <c r="H28" s="12">
        <v>4460</v>
      </c>
      <c r="I28" s="12">
        <v>4460</v>
      </c>
      <c r="J28" s="12"/>
      <c r="K28" s="12"/>
      <c r="L28" s="12"/>
      <c r="M28" s="12"/>
      <c r="N28" s="12"/>
      <c r="O28" s="12"/>
      <c r="P28" s="12">
        <f t="shared" si="0"/>
        <v>713.6</v>
      </c>
      <c r="Q28" s="12"/>
      <c r="R28" s="12"/>
      <c r="S28" s="12">
        <f t="shared" si="1"/>
        <v>31.22</v>
      </c>
      <c r="T28" s="12"/>
      <c r="U28" s="12">
        <f t="shared" si="2"/>
        <v>388.02</v>
      </c>
      <c r="V28" s="12"/>
      <c r="W28" s="12">
        <f t="shared" si="3"/>
        <v>53.52</v>
      </c>
      <c r="X28" s="12"/>
      <c r="Y28" s="12"/>
      <c r="Z28" s="12"/>
      <c r="AA28" s="12">
        <f t="shared" si="4"/>
        <v>1186.36</v>
      </c>
      <c r="AB28" s="12">
        <f t="shared" si="5"/>
        <v>356.8</v>
      </c>
      <c r="AC28" s="12"/>
      <c r="AD28" s="12">
        <f t="shared" si="6"/>
        <v>13.38</v>
      </c>
      <c r="AE28" s="12"/>
      <c r="AF28" s="12">
        <f t="shared" si="7"/>
        <v>89.2</v>
      </c>
      <c r="AG28" s="12"/>
      <c r="AH28" s="12"/>
      <c r="AI28" s="12">
        <v>15</v>
      </c>
      <c r="AJ28" s="12">
        <f t="shared" si="8"/>
        <v>474.38</v>
      </c>
      <c r="AK28" s="12">
        <f t="shared" si="9"/>
        <v>1660.74</v>
      </c>
      <c r="AL28" s="12"/>
    </row>
    <row r="29" s="1" customFormat="1" hidden="1" spans="1:38">
      <c r="A29" s="11">
        <v>25</v>
      </c>
      <c r="B29" s="12" t="s">
        <v>89</v>
      </c>
      <c r="C29" s="12" t="s">
        <v>40</v>
      </c>
      <c r="D29" s="16" t="s">
        <v>90</v>
      </c>
      <c r="E29" s="14">
        <v>42705</v>
      </c>
      <c r="F29" s="19">
        <v>4308</v>
      </c>
      <c r="G29" s="19">
        <v>4308</v>
      </c>
      <c r="H29" s="19">
        <v>4308</v>
      </c>
      <c r="I29" s="19">
        <v>4308</v>
      </c>
      <c r="J29" s="12"/>
      <c r="K29" s="12"/>
      <c r="L29" s="12"/>
      <c r="M29" s="12"/>
      <c r="N29" s="12"/>
      <c r="O29" s="12"/>
      <c r="P29" s="12">
        <f t="shared" si="0"/>
        <v>689.28</v>
      </c>
      <c r="Q29" s="12"/>
      <c r="R29" s="12"/>
      <c r="S29" s="12">
        <f t="shared" si="1"/>
        <v>30.16</v>
      </c>
      <c r="T29" s="12"/>
      <c r="U29" s="12">
        <f t="shared" si="2"/>
        <v>374.8</v>
      </c>
      <c r="V29" s="12"/>
      <c r="W29" s="12">
        <f t="shared" si="3"/>
        <v>51.7</v>
      </c>
      <c r="X29" s="12"/>
      <c r="Y29" s="12"/>
      <c r="Z29" s="12"/>
      <c r="AA29" s="12">
        <f t="shared" si="4"/>
        <v>1145.94</v>
      </c>
      <c r="AB29" s="12">
        <f t="shared" si="5"/>
        <v>344.64</v>
      </c>
      <c r="AC29" s="12"/>
      <c r="AD29" s="12">
        <f t="shared" si="6"/>
        <v>12.92</v>
      </c>
      <c r="AE29" s="12"/>
      <c r="AF29" s="12">
        <f t="shared" si="7"/>
        <v>86.16</v>
      </c>
      <c r="AG29" s="12"/>
      <c r="AH29" s="12"/>
      <c r="AI29" s="12">
        <v>15</v>
      </c>
      <c r="AJ29" s="12">
        <f t="shared" si="8"/>
        <v>458.72</v>
      </c>
      <c r="AK29" s="12">
        <f t="shared" si="9"/>
        <v>1604.66</v>
      </c>
      <c r="AL29" s="13"/>
    </row>
    <row r="30" s="1" customFormat="1" hidden="1" spans="1:38">
      <c r="A30" s="11">
        <v>26</v>
      </c>
      <c r="B30" s="19" t="s">
        <v>91</v>
      </c>
      <c r="C30" s="12" t="s">
        <v>40</v>
      </c>
      <c r="D30" s="16" t="s">
        <v>92</v>
      </c>
      <c r="E30" s="14">
        <v>42705</v>
      </c>
      <c r="F30" s="19">
        <v>4308</v>
      </c>
      <c r="G30" s="19">
        <v>4308</v>
      </c>
      <c r="H30" s="19">
        <v>4308</v>
      </c>
      <c r="I30" s="19">
        <v>4308</v>
      </c>
      <c r="J30" s="12"/>
      <c r="K30" s="12"/>
      <c r="L30" s="12"/>
      <c r="M30" s="12"/>
      <c r="N30" s="12"/>
      <c r="O30" s="12"/>
      <c r="P30" s="12">
        <f t="shared" si="0"/>
        <v>689.28</v>
      </c>
      <c r="Q30" s="12"/>
      <c r="R30" s="12"/>
      <c r="S30" s="12">
        <f t="shared" si="1"/>
        <v>30.16</v>
      </c>
      <c r="T30" s="12"/>
      <c r="U30" s="12">
        <f t="shared" si="2"/>
        <v>374.8</v>
      </c>
      <c r="V30" s="12"/>
      <c r="W30" s="12">
        <f t="shared" si="3"/>
        <v>51.7</v>
      </c>
      <c r="X30" s="12"/>
      <c r="Y30" s="12"/>
      <c r="Z30" s="12"/>
      <c r="AA30" s="12">
        <f t="shared" si="4"/>
        <v>1145.94</v>
      </c>
      <c r="AB30" s="12">
        <f t="shared" si="5"/>
        <v>344.64</v>
      </c>
      <c r="AC30" s="12"/>
      <c r="AD30" s="12">
        <f t="shared" si="6"/>
        <v>12.92</v>
      </c>
      <c r="AE30" s="12"/>
      <c r="AF30" s="12">
        <f t="shared" si="7"/>
        <v>86.16</v>
      </c>
      <c r="AG30" s="12"/>
      <c r="AH30" s="12"/>
      <c r="AI30" s="12">
        <v>15</v>
      </c>
      <c r="AJ30" s="12">
        <f t="shared" si="8"/>
        <v>458.72</v>
      </c>
      <c r="AK30" s="12">
        <f t="shared" si="9"/>
        <v>1604.66</v>
      </c>
      <c r="AL30" s="13"/>
    </row>
    <row r="31" s="1" customFormat="1" hidden="1" spans="1:38">
      <c r="A31" s="11">
        <v>27</v>
      </c>
      <c r="B31" s="12" t="s">
        <v>93</v>
      </c>
      <c r="C31" s="12" t="s">
        <v>40</v>
      </c>
      <c r="D31" s="13" t="s">
        <v>94</v>
      </c>
      <c r="E31" s="14">
        <v>42887</v>
      </c>
      <c r="F31" s="12">
        <v>5140</v>
      </c>
      <c r="G31" s="12">
        <v>5140</v>
      </c>
      <c r="H31" s="12">
        <v>5140</v>
      </c>
      <c r="I31" s="12">
        <v>5140</v>
      </c>
      <c r="J31" s="12"/>
      <c r="K31" s="12"/>
      <c r="L31" s="12"/>
      <c r="M31" s="12"/>
      <c r="N31" s="12"/>
      <c r="O31" s="12"/>
      <c r="P31" s="12">
        <f t="shared" si="0"/>
        <v>822.4</v>
      </c>
      <c r="Q31" s="12"/>
      <c r="R31" s="12"/>
      <c r="S31" s="12">
        <f t="shared" si="1"/>
        <v>35.98</v>
      </c>
      <c r="T31" s="12"/>
      <c r="U31" s="12">
        <f t="shared" si="2"/>
        <v>447.18</v>
      </c>
      <c r="V31" s="12"/>
      <c r="W31" s="12">
        <f t="shared" si="3"/>
        <v>61.68</v>
      </c>
      <c r="X31" s="12"/>
      <c r="Y31" s="12"/>
      <c r="Z31" s="12"/>
      <c r="AA31" s="12">
        <f t="shared" si="4"/>
        <v>1367.24</v>
      </c>
      <c r="AB31" s="12">
        <f t="shared" si="5"/>
        <v>411.2</v>
      </c>
      <c r="AC31" s="12"/>
      <c r="AD31" s="12">
        <f t="shared" si="6"/>
        <v>15.42</v>
      </c>
      <c r="AE31" s="12"/>
      <c r="AF31" s="12">
        <f t="shared" si="7"/>
        <v>102.8</v>
      </c>
      <c r="AG31" s="12"/>
      <c r="AH31" s="12"/>
      <c r="AI31" s="12">
        <v>15</v>
      </c>
      <c r="AJ31" s="12">
        <f t="shared" si="8"/>
        <v>544.42</v>
      </c>
      <c r="AK31" s="12">
        <f t="shared" si="9"/>
        <v>1911.66</v>
      </c>
      <c r="AL31" s="12"/>
    </row>
    <row r="32" s="1" customFormat="1" hidden="1" spans="1:38">
      <c r="A32" s="11">
        <v>28</v>
      </c>
      <c r="B32" s="12" t="s">
        <v>95</v>
      </c>
      <c r="C32" s="12" t="s">
        <v>43</v>
      </c>
      <c r="D32" s="13" t="s">
        <v>96</v>
      </c>
      <c r="E32" s="14">
        <v>42979</v>
      </c>
      <c r="F32" s="12">
        <v>5500</v>
      </c>
      <c r="G32" s="12">
        <v>5500</v>
      </c>
      <c r="H32" s="12">
        <v>5500</v>
      </c>
      <c r="I32" s="12">
        <v>5500</v>
      </c>
      <c r="J32" s="12"/>
      <c r="K32" s="12"/>
      <c r="L32" s="12"/>
      <c r="M32" s="12"/>
      <c r="N32" s="12"/>
      <c r="O32" s="12"/>
      <c r="P32" s="12">
        <f t="shared" si="0"/>
        <v>880</v>
      </c>
      <c r="Q32" s="12"/>
      <c r="R32" s="12"/>
      <c r="S32" s="12">
        <f t="shared" si="1"/>
        <v>38.5</v>
      </c>
      <c r="T32" s="12"/>
      <c r="U32" s="12">
        <f t="shared" si="2"/>
        <v>478.5</v>
      </c>
      <c r="V32" s="12"/>
      <c r="W32" s="12">
        <f t="shared" si="3"/>
        <v>66</v>
      </c>
      <c r="X32" s="12"/>
      <c r="Y32" s="12"/>
      <c r="Z32" s="12"/>
      <c r="AA32" s="12">
        <f t="shared" si="4"/>
        <v>1463</v>
      </c>
      <c r="AB32" s="12">
        <f t="shared" si="5"/>
        <v>440</v>
      </c>
      <c r="AC32" s="12"/>
      <c r="AD32" s="12">
        <f t="shared" si="6"/>
        <v>16.5</v>
      </c>
      <c r="AE32" s="12"/>
      <c r="AF32" s="12">
        <f t="shared" si="7"/>
        <v>110</v>
      </c>
      <c r="AG32" s="12"/>
      <c r="AH32" s="12"/>
      <c r="AI32" s="12">
        <v>15</v>
      </c>
      <c r="AJ32" s="12">
        <f t="shared" si="8"/>
        <v>581.5</v>
      </c>
      <c r="AK32" s="12">
        <f t="shared" si="9"/>
        <v>2044.5</v>
      </c>
      <c r="AL32" s="12"/>
    </row>
    <row r="33" s="1" customFormat="1" hidden="1" spans="1:38">
      <c r="A33" s="11">
        <v>29</v>
      </c>
      <c r="B33" s="12" t="s">
        <v>97</v>
      </c>
      <c r="C33" s="12" t="s">
        <v>40</v>
      </c>
      <c r="D33" s="13" t="s">
        <v>98</v>
      </c>
      <c r="E33" s="14">
        <v>43101</v>
      </c>
      <c r="F33" s="12">
        <v>5020</v>
      </c>
      <c r="G33" s="12">
        <v>5020</v>
      </c>
      <c r="H33" s="12">
        <v>5020</v>
      </c>
      <c r="I33" s="12">
        <v>5020</v>
      </c>
      <c r="J33" s="12"/>
      <c r="K33" s="12"/>
      <c r="L33" s="12"/>
      <c r="M33" s="12"/>
      <c r="N33" s="12"/>
      <c r="O33" s="12"/>
      <c r="P33" s="12">
        <f t="shared" si="0"/>
        <v>803.2</v>
      </c>
      <c r="Q33" s="12"/>
      <c r="R33" s="12"/>
      <c r="S33" s="12">
        <f t="shared" si="1"/>
        <v>35.14</v>
      </c>
      <c r="T33" s="12"/>
      <c r="U33" s="12">
        <f t="shared" si="2"/>
        <v>436.74</v>
      </c>
      <c r="V33" s="12"/>
      <c r="W33" s="12">
        <f t="shared" si="3"/>
        <v>60.24</v>
      </c>
      <c r="X33" s="12"/>
      <c r="Y33" s="12"/>
      <c r="Z33" s="12"/>
      <c r="AA33" s="12">
        <f t="shared" si="4"/>
        <v>1335.32</v>
      </c>
      <c r="AB33" s="12">
        <f t="shared" si="5"/>
        <v>401.6</v>
      </c>
      <c r="AC33" s="12"/>
      <c r="AD33" s="12">
        <f t="shared" si="6"/>
        <v>15.06</v>
      </c>
      <c r="AE33" s="12"/>
      <c r="AF33" s="12">
        <f t="shared" si="7"/>
        <v>100.4</v>
      </c>
      <c r="AG33" s="12"/>
      <c r="AH33" s="12"/>
      <c r="AI33" s="12">
        <v>15</v>
      </c>
      <c r="AJ33" s="12">
        <f t="shared" si="8"/>
        <v>532.06</v>
      </c>
      <c r="AK33" s="12">
        <f t="shared" si="9"/>
        <v>1867.38</v>
      </c>
      <c r="AL33" s="12"/>
    </row>
    <row r="34" s="1" customFormat="1" hidden="1" spans="1:38">
      <c r="A34" s="11">
        <v>30</v>
      </c>
      <c r="B34" s="12" t="s">
        <v>99</v>
      </c>
      <c r="C34" s="12" t="s">
        <v>40</v>
      </c>
      <c r="D34" s="13" t="s">
        <v>100</v>
      </c>
      <c r="E34" s="14">
        <v>43132</v>
      </c>
      <c r="F34" s="12">
        <v>4540</v>
      </c>
      <c r="G34" s="12">
        <v>4540</v>
      </c>
      <c r="H34" s="12">
        <v>4540</v>
      </c>
      <c r="I34" s="12">
        <v>4540</v>
      </c>
      <c r="J34" s="12"/>
      <c r="K34" s="12"/>
      <c r="L34" s="12"/>
      <c r="M34" s="12"/>
      <c r="N34" s="12"/>
      <c r="O34" s="12"/>
      <c r="P34" s="12">
        <f t="shared" si="0"/>
        <v>726.4</v>
      </c>
      <c r="Q34" s="12"/>
      <c r="R34" s="12"/>
      <c r="S34" s="12">
        <f t="shared" si="1"/>
        <v>31.78</v>
      </c>
      <c r="T34" s="12"/>
      <c r="U34" s="12">
        <f t="shared" si="2"/>
        <v>394.98</v>
      </c>
      <c r="V34" s="12"/>
      <c r="W34" s="12">
        <f t="shared" si="3"/>
        <v>54.48</v>
      </c>
      <c r="X34" s="12"/>
      <c r="Y34" s="12"/>
      <c r="Z34" s="12"/>
      <c r="AA34" s="12">
        <f t="shared" si="4"/>
        <v>1207.64</v>
      </c>
      <c r="AB34" s="12">
        <f t="shared" si="5"/>
        <v>363.2</v>
      </c>
      <c r="AC34" s="12"/>
      <c r="AD34" s="12">
        <f t="shared" si="6"/>
        <v>13.62</v>
      </c>
      <c r="AE34" s="12"/>
      <c r="AF34" s="12">
        <f t="shared" si="7"/>
        <v>90.8</v>
      </c>
      <c r="AG34" s="12"/>
      <c r="AH34" s="12"/>
      <c r="AI34" s="12">
        <v>15</v>
      </c>
      <c r="AJ34" s="12">
        <f t="shared" si="8"/>
        <v>482.62</v>
      </c>
      <c r="AK34" s="12">
        <f t="shared" si="9"/>
        <v>1690.26</v>
      </c>
      <c r="AL34" s="13"/>
    </row>
    <row r="35" s="1" customFormat="1" hidden="1" spans="1:38">
      <c r="A35" s="11">
        <v>31</v>
      </c>
      <c r="B35" s="12" t="s">
        <v>101</v>
      </c>
      <c r="C35" s="12" t="s">
        <v>40</v>
      </c>
      <c r="D35" s="13" t="s">
        <v>102</v>
      </c>
      <c r="E35" s="14">
        <v>43132</v>
      </c>
      <c r="F35" s="12">
        <v>6320</v>
      </c>
      <c r="G35" s="12">
        <v>6320</v>
      </c>
      <c r="H35" s="12">
        <v>6320</v>
      </c>
      <c r="I35" s="12">
        <v>6320</v>
      </c>
      <c r="J35" s="12"/>
      <c r="K35" s="12"/>
      <c r="L35" s="12"/>
      <c r="M35" s="12"/>
      <c r="N35" s="12"/>
      <c r="O35" s="12"/>
      <c r="P35" s="12">
        <f t="shared" si="0"/>
        <v>1011.2</v>
      </c>
      <c r="Q35" s="12"/>
      <c r="R35" s="12"/>
      <c r="S35" s="12">
        <f t="shared" si="1"/>
        <v>44.24</v>
      </c>
      <c r="T35" s="12"/>
      <c r="U35" s="12">
        <f t="shared" si="2"/>
        <v>549.84</v>
      </c>
      <c r="V35" s="12"/>
      <c r="W35" s="12">
        <f t="shared" si="3"/>
        <v>75.84</v>
      </c>
      <c r="X35" s="12"/>
      <c r="Y35" s="12"/>
      <c r="Z35" s="12"/>
      <c r="AA35" s="12">
        <f t="shared" si="4"/>
        <v>1681.12</v>
      </c>
      <c r="AB35" s="12">
        <f t="shared" si="5"/>
        <v>505.6</v>
      </c>
      <c r="AC35" s="12"/>
      <c r="AD35" s="12">
        <f t="shared" si="6"/>
        <v>18.96</v>
      </c>
      <c r="AE35" s="12"/>
      <c r="AF35" s="12">
        <f t="shared" si="7"/>
        <v>126.4</v>
      </c>
      <c r="AG35" s="12"/>
      <c r="AH35" s="12"/>
      <c r="AI35" s="12">
        <v>15</v>
      </c>
      <c r="AJ35" s="12">
        <f t="shared" si="8"/>
        <v>665.96</v>
      </c>
      <c r="AK35" s="12">
        <f t="shared" si="9"/>
        <v>2347.08</v>
      </c>
      <c r="AL35" s="13"/>
    </row>
    <row r="36" s="1" customFormat="1" hidden="1" spans="1:38">
      <c r="A36" s="11">
        <v>32</v>
      </c>
      <c r="B36" s="12" t="s">
        <v>103</v>
      </c>
      <c r="C36" s="12" t="s">
        <v>40</v>
      </c>
      <c r="D36" s="16" t="s">
        <v>104</v>
      </c>
      <c r="E36" s="14">
        <v>42583</v>
      </c>
      <c r="F36" s="12">
        <v>13000</v>
      </c>
      <c r="G36" s="12">
        <v>13000</v>
      </c>
      <c r="H36" s="12">
        <v>13000</v>
      </c>
      <c r="I36" s="12">
        <v>13000</v>
      </c>
      <c r="J36" s="12"/>
      <c r="K36" s="12"/>
      <c r="L36" s="12"/>
      <c r="M36" s="12"/>
      <c r="N36" s="12"/>
      <c r="O36" s="12"/>
      <c r="P36" s="12">
        <f t="shared" si="0"/>
        <v>2080</v>
      </c>
      <c r="Q36" s="12"/>
      <c r="R36" s="12"/>
      <c r="S36" s="12">
        <f t="shared" si="1"/>
        <v>91</v>
      </c>
      <c r="T36" s="12"/>
      <c r="U36" s="12">
        <f t="shared" si="2"/>
        <v>1131</v>
      </c>
      <c r="V36" s="12"/>
      <c r="W36" s="12">
        <f t="shared" si="3"/>
        <v>156</v>
      </c>
      <c r="X36" s="12"/>
      <c r="Y36" s="12"/>
      <c r="Z36" s="12"/>
      <c r="AA36" s="12">
        <f t="shared" si="4"/>
        <v>3458</v>
      </c>
      <c r="AB36" s="12">
        <f t="shared" si="5"/>
        <v>1040</v>
      </c>
      <c r="AC36" s="12"/>
      <c r="AD36" s="12">
        <f t="shared" si="6"/>
        <v>39</v>
      </c>
      <c r="AE36" s="12"/>
      <c r="AF36" s="12">
        <f t="shared" si="7"/>
        <v>260</v>
      </c>
      <c r="AG36" s="12"/>
      <c r="AH36" s="12"/>
      <c r="AI36" s="12">
        <v>15</v>
      </c>
      <c r="AJ36" s="12">
        <f t="shared" si="8"/>
        <v>1354</v>
      </c>
      <c r="AK36" s="12">
        <f t="shared" si="9"/>
        <v>4812</v>
      </c>
      <c r="AL36" s="12"/>
    </row>
    <row r="37" s="1" customFormat="1" hidden="1" spans="1:38">
      <c r="A37" s="11">
        <v>33</v>
      </c>
      <c r="B37" s="12" t="s">
        <v>105</v>
      </c>
      <c r="C37" s="12" t="s">
        <v>40</v>
      </c>
      <c r="D37" s="13" t="s">
        <v>106</v>
      </c>
      <c r="E37" s="14">
        <v>43282</v>
      </c>
      <c r="F37" s="12">
        <v>4760</v>
      </c>
      <c r="G37" s="12">
        <v>4760</v>
      </c>
      <c r="H37" s="12">
        <v>4760</v>
      </c>
      <c r="I37" s="12">
        <v>4760</v>
      </c>
      <c r="J37" s="12"/>
      <c r="K37" s="12"/>
      <c r="L37" s="12"/>
      <c r="M37" s="12"/>
      <c r="N37" s="12"/>
      <c r="O37" s="12"/>
      <c r="P37" s="12">
        <f t="shared" si="0"/>
        <v>761.6</v>
      </c>
      <c r="Q37" s="12"/>
      <c r="R37" s="12"/>
      <c r="S37" s="12">
        <f t="shared" si="1"/>
        <v>33.32</v>
      </c>
      <c r="T37" s="12"/>
      <c r="U37" s="12">
        <f t="shared" si="2"/>
        <v>414.12</v>
      </c>
      <c r="V37" s="12"/>
      <c r="W37" s="12">
        <f t="shared" si="3"/>
        <v>57.12</v>
      </c>
      <c r="X37" s="12"/>
      <c r="Y37" s="12"/>
      <c r="Z37" s="12"/>
      <c r="AA37" s="12">
        <f t="shared" si="4"/>
        <v>1266.16</v>
      </c>
      <c r="AB37" s="12">
        <f t="shared" si="5"/>
        <v>380.8</v>
      </c>
      <c r="AC37" s="12"/>
      <c r="AD37" s="12">
        <f t="shared" si="6"/>
        <v>14.28</v>
      </c>
      <c r="AE37" s="12"/>
      <c r="AF37" s="12">
        <f t="shared" si="7"/>
        <v>95.2</v>
      </c>
      <c r="AG37" s="12"/>
      <c r="AH37" s="12"/>
      <c r="AI37" s="12">
        <v>15</v>
      </c>
      <c r="AJ37" s="12">
        <f t="shared" si="8"/>
        <v>505.28</v>
      </c>
      <c r="AK37" s="12">
        <f t="shared" si="9"/>
        <v>1771.44</v>
      </c>
      <c r="AL37" s="12"/>
    </row>
    <row r="38" s="1" customFormat="1" hidden="1" spans="1:38">
      <c r="A38" s="11">
        <v>34</v>
      </c>
      <c r="B38" s="12" t="s">
        <v>107</v>
      </c>
      <c r="C38" s="12" t="s">
        <v>43</v>
      </c>
      <c r="D38" s="13" t="s">
        <v>108</v>
      </c>
      <c r="E38" s="14">
        <v>43709</v>
      </c>
      <c r="F38" s="12">
        <v>4600</v>
      </c>
      <c r="G38" s="12">
        <v>4600</v>
      </c>
      <c r="H38" s="12">
        <v>4600</v>
      </c>
      <c r="I38" s="12">
        <v>4600</v>
      </c>
      <c r="J38" s="12"/>
      <c r="K38" s="12"/>
      <c r="L38" s="12"/>
      <c r="M38" s="12"/>
      <c r="N38" s="12"/>
      <c r="O38" s="12"/>
      <c r="P38" s="12">
        <f t="shared" si="0"/>
        <v>736</v>
      </c>
      <c r="Q38" s="12"/>
      <c r="R38" s="12"/>
      <c r="S38" s="12">
        <f t="shared" si="1"/>
        <v>32.2</v>
      </c>
      <c r="T38" s="12"/>
      <c r="U38" s="12">
        <f t="shared" si="2"/>
        <v>400.2</v>
      </c>
      <c r="V38" s="12"/>
      <c r="W38" s="12">
        <f t="shared" si="3"/>
        <v>55.2</v>
      </c>
      <c r="X38" s="12"/>
      <c r="Y38" s="12"/>
      <c r="Z38" s="12"/>
      <c r="AA38" s="12">
        <f t="shared" si="4"/>
        <v>1223.6</v>
      </c>
      <c r="AB38" s="12">
        <f t="shared" si="5"/>
        <v>368</v>
      </c>
      <c r="AC38" s="12"/>
      <c r="AD38" s="12">
        <f t="shared" si="6"/>
        <v>13.8</v>
      </c>
      <c r="AE38" s="12"/>
      <c r="AF38" s="12">
        <f t="shared" si="7"/>
        <v>92</v>
      </c>
      <c r="AG38" s="12"/>
      <c r="AH38" s="12"/>
      <c r="AI38" s="12">
        <v>15</v>
      </c>
      <c r="AJ38" s="12">
        <f t="shared" si="8"/>
        <v>488.8</v>
      </c>
      <c r="AK38" s="12">
        <f t="shared" si="9"/>
        <v>1712.4</v>
      </c>
      <c r="AL38" s="12"/>
    </row>
    <row r="39" s="1" customFormat="1" hidden="1" spans="1:38">
      <c r="A39" s="11">
        <v>35</v>
      </c>
      <c r="B39" s="12" t="s">
        <v>109</v>
      </c>
      <c r="C39" s="12" t="s">
        <v>40</v>
      </c>
      <c r="D39" s="13" t="s">
        <v>110</v>
      </c>
      <c r="E39" s="14">
        <v>43800</v>
      </c>
      <c r="F39" s="12">
        <v>4380</v>
      </c>
      <c r="G39" s="12">
        <v>4380</v>
      </c>
      <c r="H39" s="12">
        <v>4380</v>
      </c>
      <c r="I39" s="12">
        <v>4380</v>
      </c>
      <c r="J39" s="12"/>
      <c r="K39" s="12"/>
      <c r="L39" s="12"/>
      <c r="M39" s="12"/>
      <c r="N39" s="12"/>
      <c r="O39" s="12"/>
      <c r="P39" s="12">
        <f t="shared" si="0"/>
        <v>700.8</v>
      </c>
      <c r="Q39" s="12"/>
      <c r="R39" s="12"/>
      <c r="S39" s="12">
        <f t="shared" si="1"/>
        <v>30.66</v>
      </c>
      <c r="T39" s="12"/>
      <c r="U39" s="12">
        <f t="shared" si="2"/>
        <v>381.06</v>
      </c>
      <c r="V39" s="12"/>
      <c r="W39" s="12">
        <f t="shared" si="3"/>
        <v>52.56</v>
      </c>
      <c r="X39" s="12"/>
      <c r="Y39" s="12"/>
      <c r="Z39" s="12"/>
      <c r="AA39" s="12">
        <f t="shared" si="4"/>
        <v>1165.08</v>
      </c>
      <c r="AB39" s="12">
        <f t="shared" si="5"/>
        <v>350.4</v>
      </c>
      <c r="AC39" s="12"/>
      <c r="AD39" s="12">
        <f t="shared" si="6"/>
        <v>13.14</v>
      </c>
      <c r="AE39" s="12"/>
      <c r="AF39" s="12">
        <f t="shared" si="7"/>
        <v>87.6</v>
      </c>
      <c r="AG39" s="12"/>
      <c r="AH39" s="12"/>
      <c r="AI39" s="12">
        <v>15</v>
      </c>
      <c r="AJ39" s="12">
        <f t="shared" si="8"/>
        <v>466.14</v>
      </c>
      <c r="AK39" s="12">
        <f t="shared" si="9"/>
        <v>1631.22</v>
      </c>
      <c r="AL39" s="13"/>
    </row>
    <row r="40" s="1" customFormat="1" hidden="1" spans="1:38">
      <c r="A40" s="11">
        <v>36</v>
      </c>
      <c r="B40" s="12" t="s">
        <v>111</v>
      </c>
      <c r="C40" s="12" t="s">
        <v>40</v>
      </c>
      <c r="D40" s="13" t="s">
        <v>112</v>
      </c>
      <c r="E40" s="14">
        <v>43800</v>
      </c>
      <c r="F40" s="12">
        <v>4440</v>
      </c>
      <c r="G40" s="12">
        <v>4440</v>
      </c>
      <c r="H40" s="12">
        <v>4440</v>
      </c>
      <c r="I40" s="12">
        <v>4440</v>
      </c>
      <c r="J40" s="12"/>
      <c r="K40" s="12"/>
      <c r="L40" s="12"/>
      <c r="M40" s="12"/>
      <c r="N40" s="12"/>
      <c r="O40" s="12"/>
      <c r="P40" s="12">
        <f t="shared" si="0"/>
        <v>710.4</v>
      </c>
      <c r="Q40" s="12"/>
      <c r="R40" s="12"/>
      <c r="S40" s="12">
        <f t="shared" si="1"/>
        <v>31.08</v>
      </c>
      <c r="T40" s="12"/>
      <c r="U40" s="12">
        <f t="shared" si="2"/>
        <v>386.28</v>
      </c>
      <c r="V40" s="12"/>
      <c r="W40" s="12">
        <f t="shared" si="3"/>
        <v>53.28</v>
      </c>
      <c r="X40" s="12"/>
      <c r="Y40" s="12"/>
      <c r="Z40" s="12"/>
      <c r="AA40" s="12">
        <f t="shared" si="4"/>
        <v>1181.04</v>
      </c>
      <c r="AB40" s="12">
        <f t="shared" si="5"/>
        <v>355.2</v>
      </c>
      <c r="AC40" s="12"/>
      <c r="AD40" s="12">
        <f t="shared" si="6"/>
        <v>13.32</v>
      </c>
      <c r="AE40" s="12"/>
      <c r="AF40" s="12">
        <f t="shared" si="7"/>
        <v>88.8</v>
      </c>
      <c r="AG40" s="12"/>
      <c r="AH40" s="12"/>
      <c r="AI40" s="12">
        <v>15</v>
      </c>
      <c r="AJ40" s="12">
        <f t="shared" si="8"/>
        <v>472.32</v>
      </c>
      <c r="AK40" s="12">
        <f t="shared" si="9"/>
        <v>1653.36</v>
      </c>
      <c r="AL40" s="13"/>
    </row>
    <row r="41" s="1" customFormat="1" hidden="1" spans="1:38">
      <c r="A41" s="11">
        <v>37</v>
      </c>
      <c r="B41" s="12" t="s">
        <v>113</v>
      </c>
      <c r="C41" s="12" t="s">
        <v>40</v>
      </c>
      <c r="D41" s="13" t="s">
        <v>114</v>
      </c>
      <c r="E41" s="14">
        <v>43800</v>
      </c>
      <c r="F41" s="12">
        <v>4440</v>
      </c>
      <c r="G41" s="12">
        <v>4440</v>
      </c>
      <c r="H41" s="12">
        <v>4440</v>
      </c>
      <c r="I41" s="12">
        <v>4440</v>
      </c>
      <c r="J41" s="12"/>
      <c r="K41" s="12"/>
      <c r="L41" s="12"/>
      <c r="M41" s="12"/>
      <c r="N41" s="12"/>
      <c r="O41" s="12"/>
      <c r="P41" s="12">
        <f t="shared" si="0"/>
        <v>710.4</v>
      </c>
      <c r="Q41" s="12"/>
      <c r="R41" s="12"/>
      <c r="S41" s="12">
        <f t="shared" si="1"/>
        <v>31.08</v>
      </c>
      <c r="T41" s="12"/>
      <c r="U41" s="12">
        <f t="shared" si="2"/>
        <v>386.28</v>
      </c>
      <c r="V41" s="12"/>
      <c r="W41" s="12">
        <f t="shared" si="3"/>
        <v>53.28</v>
      </c>
      <c r="X41" s="12"/>
      <c r="Y41" s="12"/>
      <c r="Z41" s="12"/>
      <c r="AA41" s="12">
        <f t="shared" si="4"/>
        <v>1181.04</v>
      </c>
      <c r="AB41" s="12">
        <f t="shared" si="5"/>
        <v>355.2</v>
      </c>
      <c r="AC41" s="12"/>
      <c r="AD41" s="12">
        <f t="shared" si="6"/>
        <v>13.32</v>
      </c>
      <c r="AE41" s="12"/>
      <c r="AF41" s="12">
        <f t="shared" si="7"/>
        <v>88.8</v>
      </c>
      <c r="AG41" s="12"/>
      <c r="AH41" s="12"/>
      <c r="AI41" s="12">
        <v>15</v>
      </c>
      <c r="AJ41" s="12">
        <f t="shared" si="8"/>
        <v>472.32</v>
      </c>
      <c r="AK41" s="12">
        <f t="shared" si="9"/>
        <v>1653.36</v>
      </c>
      <c r="AL41" s="13"/>
    </row>
    <row r="42" s="1" customFormat="1" hidden="1" spans="1:38">
      <c r="A42" s="11">
        <v>38</v>
      </c>
      <c r="B42" s="12" t="s">
        <v>115</v>
      </c>
      <c r="C42" s="12" t="s">
        <v>40</v>
      </c>
      <c r="D42" s="13" t="s">
        <v>116</v>
      </c>
      <c r="E42" s="14">
        <v>43800</v>
      </c>
      <c r="F42" s="12">
        <v>5820</v>
      </c>
      <c r="G42" s="12">
        <v>5820</v>
      </c>
      <c r="H42" s="12">
        <v>5820</v>
      </c>
      <c r="I42" s="12">
        <v>5820</v>
      </c>
      <c r="J42" s="12"/>
      <c r="K42" s="12"/>
      <c r="L42" s="12"/>
      <c r="M42" s="12"/>
      <c r="N42" s="12"/>
      <c r="O42" s="12"/>
      <c r="P42" s="12">
        <f t="shared" si="0"/>
        <v>931.2</v>
      </c>
      <c r="Q42" s="12"/>
      <c r="R42" s="12"/>
      <c r="S42" s="12">
        <f t="shared" si="1"/>
        <v>40.74</v>
      </c>
      <c r="T42" s="12"/>
      <c r="U42" s="12">
        <f t="shared" si="2"/>
        <v>506.34</v>
      </c>
      <c r="V42" s="12"/>
      <c r="W42" s="12">
        <f t="shared" si="3"/>
        <v>69.84</v>
      </c>
      <c r="X42" s="12"/>
      <c r="Y42" s="12"/>
      <c r="Z42" s="12"/>
      <c r="AA42" s="12">
        <f t="shared" si="4"/>
        <v>1548.12</v>
      </c>
      <c r="AB42" s="12">
        <f t="shared" si="5"/>
        <v>465.6</v>
      </c>
      <c r="AC42" s="12"/>
      <c r="AD42" s="12">
        <f t="shared" si="6"/>
        <v>17.46</v>
      </c>
      <c r="AE42" s="12"/>
      <c r="AF42" s="12">
        <f t="shared" si="7"/>
        <v>116.4</v>
      </c>
      <c r="AG42" s="12"/>
      <c r="AH42" s="12"/>
      <c r="AI42" s="12">
        <v>15</v>
      </c>
      <c r="AJ42" s="12">
        <f t="shared" si="8"/>
        <v>614.46</v>
      </c>
      <c r="AK42" s="12">
        <f t="shared" si="9"/>
        <v>2162.58</v>
      </c>
      <c r="AL42" s="13"/>
    </row>
    <row r="43" s="1" customFormat="1" hidden="1" spans="1:38">
      <c r="A43" s="11">
        <v>39</v>
      </c>
      <c r="B43" s="12" t="s">
        <v>117</v>
      </c>
      <c r="C43" s="12" t="s">
        <v>40</v>
      </c>
      <c r="D43" s="13" t="s">
        <v>118</v>
      </c>
      <c r="E43" s="14">
        <v>43800</v>
      </c>
      <c r="F43" s="12">
        <v>6100</v>
      </c>
      <c r="G43" s="12">
        <v>6100</v>
      </c>
      <c r="H43" s="12">
        <v>6100</v>
      </c>
      <c r="I43" s="12">
        <v>6100</v>
      </c>
      <c r="J43" s="12"/>
      <c r="K43" s="12"/>
      <c r="L43" s="12"/>
      <c r="M43" s="12"/>
      <c r="N43" s="12"/>
      <c r="O43" s="12"/>
      <c r="P43" s="12">
        <f t="shared" si="0"/>
        <v>976</v>
      </c>
      <c r="Q43" s="12"/>
      <c r="R43" s="12"/>
      <c r="S43" s="12">
        <f t="shared" si="1"/>
        <v>42.7</v>
      </c>
      <c r="T43" s="12"/>
      <c r="U43" s="12">
        <f t="shared" si="2"/>
        <v>530.7</v>
      </c>
      <c r="V43" s="12"/>
      <c r="W43" s="12">
        <f t="shared" si="3"/>
        <v>73.2</v>
      </c>
      <c r="X43" s="12"/>
      <c r="Y43" s="12"/>
      <c r="Z43" s="12"/>
      <c r="AA43" s="12">
        <f t="shared" si="4"/>
        <v>1622.6</v>
      </c>
      <c r="AB43" s="12">
        <f t="shared" si="5"/>
        <v>488</v>
      </c>
      <c r="AC43" s="12"/>
      <c r="AD43" s="12">
        <f t="shared" si="6"/>
        <v>18.3</v>
      </c>
      <c r="AE43" s="12"/>
      <c r="AF43" s="12">
        <f t="shared" si="7"/>
        <v>122</v>
      </c>
      <c r="AG43" s="12"/>
      <c r="AH43" s="12"/>
      <c r="AI43" s="12">
        <v>15</v>
      </c>
      <c r="AJ43" s="12">
        <f t="shared" si="8"/>
        <v>643.3</v>
      </c>
      <c r="AK43" s="12">
        <f t="shared" si="9"/>
        <v>2265.9</v>
      </c>
      <c r="AL43" s="13"/>
    </row>
    <row r="44" s="1" customFormat="1" hidden="1" spans="1:38">
      <c r="A44" s="11">
        <v>40</v>
      </c>
      <c r="B44" s="12" t="s">
        <v>119</v>
      </c>
      <c r="C44" s="12" t="s">
        <v>40</v>
      </c>
      <c r="D44" s="13" t="s">
        <v>120</v>
      </c>
      <c r="E44" s="14">
        <v>43800</v>
      </c>
      <c r="F44" s="12">
        <v>4308</v>
      </c>
      <c r="G44" s="12">
        <v>4308</v>
      </c>
      <c r="H44" s="12">
        <v>4308</v>
      </c>
      <c r="I44" s="12">
        <v>4308</v>
      </c>
      <c r="J44" s="12"/>
      <c r="K44" s="12"/>
      <c r="L44" s="12"/>
      <c r="M44" s="12"/>
      <c r="N44" s="12"/>
      <c r="O44" s="12"/>
      <c r="P44" s="12">
        <f t="shared" si="0"/>
        <v>689.28</v>
      </c>
      <c r="Q44" s="12"/>
      <c r="R44" s="12"/>
      <c r="S44" s="12">
        <f t="shared" si="1"/>
        <v>30.16</v>
      </c>
      <c r="T44" s="12"/>
      <c r="U44" s="12">
        <f t="shared" si="2"/>
        <v>374.8</v>
      </c>
      <c r="V44" s="12"/>
      <c r="W44" s="12">
        <f t="shared" si="3"/>
        <v>51.7</v>
      </c>
      <c r="X44" s="12"/>
      <c r="Y44" s="12"/>
      <c r="Z44" s="12"/>
      <c r="AA44" s="12">
        <f t="shared" si="4"/>
        <v>1145.94</v>
      </c>
      <c r="AB44" s="12">
        <f t="shared" si="5"/>
        <v>344.64</v>
      </c>
      <c r="AC44" s="12"/>
      <c r="AD44" s="12">
        <f t="shared" si="6"/>
        <v>12.92</v>
      </c>
      <c r="AE44" s="12"/>
      <c r="AF44" s="12">
        <f t="shared" si="7"/>
        <v>86.16</v>
      </c>
      <c r="AG44" s="12"/>
      <c r="AH44" s="12"/>
      <c r="AI44" s="12">
        <v>15</v>
      </c>
      <c r="AJ44" s="12">
        <f t="shared" si="8"/>
        <v>458.72</v>
      </c>
      <c r="AK44" s="12">
        <f t="shared" si="9"/>
        <v>1604.66</v>
      </c>
      <c r="AL44" s="13"/>
    </row>
    <row r="45" s="1" customFormat="1" hidden="1" spans="1:38">
      <c r="A45" s="11">
        <v>41</v>
      </c>
      <c r="B45" s="12" t="s">
        <v>121</v>
      </c>
      <c r="C45" s="12" t="s">
        <v>40</v>
      </c>
      <c r="D45" s="13" t="s">
        <v>122</v>
      </c>
      <c r="E45" s="14">
        <v>43800</v>
      </c>
      <c r="F45" s="12">
        <v>4360</v>
      </c>
      <c r="G45" s="12">
        <v>4360</v>
      </c>
      <c r="H45" s="12">
        <v>4360</v>
      </c>
      <c r="I45" s="12">
        <v>4360</v>
      </c>
      <c r="J45" s="12"/>
      <c r="K45" s="12"/>
      <c r="L45" s="12"/>
      <c r="M45" s="12"/>
      <c r="N45" s="12"/>
      <c r="O45" s="12"/>
      <c r="P45" s="12">
        <f t="shared" si="0"/>
        <v>697.6</v>
      </c>
      <c r="Q45" s="12"/>
      <c r="R45" s="12"/>
      <c r="S45" s="12">
        <f t="shared" si="1"/>
        <v>30.52</v>
      </c>
      <c r="T45" s="12"/>
      <c r="U45" s="12">
        <f t="shared" si="2"/>
        <v>379.32</v>
      </c>
      <c r="V45" s="12"/>
      <c r="W45" s="12">
        <f t="shared" si="3"/>
        <v>52.32</v>
      </c>
      <c r="X45" s="12"/>
      <c r="Y45" s="12"/>
      <c r="Z45" s="12"/>
      <c r="AA45" s="12">
        <f t="shared" si="4"/>
        <v>1159.76</v>
      </c>
      <c r="AB45" s="12">
        <f t="shared" si="5"/>
        <v>348.8</v>
      </c>
      <c r="AC45" s="12"/>
      <c r="AD45" s="12">
        <f t="shared" si="6"/>
        <v>13.08</v>
      </c>
      <c r="AE45" s="12"/>
      <c r="AF45" s="12">
        <f t="shared" si="7"/>
        <v>87.2</v>
      </c>
      <c r="AG45" s="12"/>
      <c r="AH45" s="12"/>
      <c r="AI45" s="12">
        <v>15</v>
      </c>
      <c r="AJ45" s="12">
        <f t="shared" si="8"/>
        <v>464.08</v>
      </c>
      <c r="AK45" s="12">
        <f t="shared" si="9"/>
        <v>1623.84</v>
      </c>
      <c r="AL45" s="13"/>
    </row>
    <row r="46" s="1" customFormat="1" hidden="1" spans="1:38">
      <c r="A46" s="11">
        <v>42</v>
      </c>
      <c r="B46" s="20" t="s">
        <v>123</v>
      </c>
      <c r="C46" s="12" t="s">
        <v>40</v>
      </c>
      <c r="D46" s="13" t="s">
        <v>124</v>
      </c>
      <c r="E46" s="14">
        <v>42278</v>
      </c>
      <c r="F46" s="12">
        <v>5260</v>
      </c>
      <c r="G46" s="12">
        <v>5260</v>
      </c>
      <c r="H46" s="12">
        <v>5260</v>
      </c>
      <c r="I46" s="12">
        <v>5260</v>
      </c>
      <c r="J46" s="12"/>
      <c r="K46" s="12"/>
      <c r="L46" s="12"/>
      <c r="M46" s="12"/>
      <c r="N46" s="12"/>
      <c r="O46" s="12"/>
      <c r="P46" s="12">
        <f t="shared" si="0"/>
        <v>841.6</v>
      </c>
      <c r="Q46" s="12"/>
      <c r="R46" s="12"/>
      <c r="S46" s="12">
        <f t="shared" si="1"/>
        <v>36.82</v>
      </c>
      <c r="T46" s="12"/>
      <c r="U46" s="12">
        <f t="shared" si="2"/>
        <v>457.62</v>
      </c>
      <c r="V46" s="12"/>
      <c r="W46" s="12">
        <f t="shared" si="3"/>
        <v>63.12</v>
      </c>
      <c r="X46" s="12"/>
      <c r="Y46" s="12"/>
      <c r="Z46" s="12"/>
      <c r="AA46" s="12">
        <f t="shared" si="4"/>
        <v>1399.16</v>
      </c>
      <c r="AB46" s="12">
        <f t="shared" si="5"/>
        <v>420.8</v>
      </c>
      <c r="AC46" s="12"/>
      <c r="AD46" s="12">
        <f t="shared" si="6"/>
        <v>15.78</v>
      </c>
      <c r="AE46" s="12"/>
      <c r="AF46" s="12">
        <f t="shared" si="7"/>
        <v>105.2</v>
      </c>
      <c r="AG46" s="12"/>
      <c r="AH46" s="12"/>
      <c r="AI46" s="12">
        <v>15</v>
      </c>
      <c r="AJ46" s="12">
        <f t="shared" si="8"/>
        <v>556.78</v>
      </c>
      <c r="AK46" s="12">
        <f t="shared" si="9"/>
        <v>1955.94</v>
      </c>
      <c r="AL46" s="12"/>
    </row>
    <row r="47" s="1" customFormat="1" hidden="1" spans="1:38">
      <c r="A47" s="11">
        <v>43</v>
      </c>
      <c r="B47" s="12" t="s">
        <v>125</v>
      </c>
      <c r="C47" s="12" t="s">
        <v>40</v>
      </c>
      <c r="D47" s="13" t="s">
        <v>126</v>
      </c>
      <c r="E47" s="14">
        <v>44774</v>
      </c>
      <c r="F47" s="12">
        <v>5700</v>
      </c>
      <c r="G47" s="12">
        <v>5700</v>
      </c>
      <c r="H47" s="12">
        <v>5700</v>
      </c>
      <c r="I47" s="12">
        <v>5700</v>
      </c>
      <c r="J47" s="12"/>
      <c r="K47" s="12"/>
      <c r="L47" s="12"/>
      <c r="M47" s="12"/>
      <c r="N47" s="12"/>
      <c r="O47" s="12"/>
      <c r="P47" s="12">
        <f t="shared" si="0"/>
        <v>912</v>
      </c>
      <c r="Q47" s="12"/>
      <c r="R47" s="12"/>
      <c r="S47" s="12">
        <f t="shared" si="1"/>
        <v>39.9</v>
      </c>
      <c r="T47" s="12"/>
      <c r="U47" s="12">
        <f t="shared" si="2"/>
        <v>495.9</v>
      </c>
      <c r="V47" s="12"/>
      <c r="W47" s="12">
        <f t="shared" si="3"/>
        <v>68.4</v>
      </c>
      <c r="X47" s="12"/>
      <c r="Y47" s="12"/>
      <c r="Z47" s="12"/>
      <c r="AA47" s="12">
        <f t="shared" si="4"/>
        <v>1516.2</v>
      </c>
      <c r="AB47" s="12">
        <f t="shared" si="5"/>
        <v>456</v>
      </c>
      <c r="AC47" s="12"/>
      <c r="AD47" s="12">
        <f t="shared" si="6"/>
        <v>17.1</v>
      </c>
      <c r="AE47" s="12"/>
      <c r="AF47" s="12">
        <f t="shared" si="7"/>
        <v>114</v>
      </c>
      <c r="AG47" s="12"/>
      <c r="AH47" s="12"/>
      <c r="AI47" s="12">
        <v>15</v>
      </c>
      <c r="AJ47" s="12">
        <f t="shared" si="8"/>
        <v>602.1</v>
      </c>
      <c r="AK47" s="12">
        <f t="shared" si="9"/>
        <v>2118.3</v>
      </c>
      <c r="AL47" s="12"/>
    </row>
    <row r="48" s="1" customFormat="1" hidden="1" spans="1:38">
      <c r="A48" s="11">
        <v>44</v>
      </c>
      <c r="B48" s="12" t="s">
        <v>127</v>
      </c>
      <c r="C48" s="12" t="s">
        <v>43</v>
      </c>
      <c r="D48" s="12" t="s">
        <v>128</v>
      </c>
      <c r="E48" s="14">
        <v>44835</v>
      </c>
      <c r="F48" s="12">
        <v>5100</v>
      </c>
      <c r="G48" s="12">
        <v>5100</v>
      </c>
      <c r="H48" s="12">
        <v>5100</v>
      </c>
      <c r="I48" s="12">
        <v>5100</v>
      </c>
      <c r="J48" s="12"/>
      <c r="K48" s="12"/>
      <c r="L48" s="12"/>
      <c r="M48" s="12"/>
      <c r="N48" s="12"/>
      <c r="O48" s="12"/>
      <c r="P48" s="12">
        <f t="shared" si="0"/>
        <v>816</v>
      </c>
      <c r="Q48" s="32"/>
      <c r="R48" s="32"/>
      <c r="S48" s="12">
        <f t="shared" si="1"/>
        <v>35.7</v>
      </c>
      <c r="T48" s="32"/>
      <c r="U48" s="12">
        <f t="shared" si="2"/>
        <v>443.7</v>
      </c>
      <c r="V48" s="12"/>
      <c r="W48" s="12">
        <f t="shared" si="3"/>
        <v>61.2</v>
      </c>
      <c r="X48" s="12"/>
      <c r="Y48" s="12"/>
      <c r="Z48" s="12"/>
      <c r="AA48" s="12">
        <f t="shared" si="4"/>
        <v>1356.6</v>
      </c>
      <c r="AB48" s="12">
        <f t="shared" si="5"/>
        <v>408</v>
      </c>
      <c r="AC48" s="32"/>
      <c r="AD48" s="12">
        <f t="shared" si="6"/>
        <v>15.3</v>
      </c>
      <c r="AE48" s="32"/>
      <c r="AF48" s="12">
        <f t="shared" si="7"/>
        <v>102</v>
      </c>
      <c r="AG48" s="12"/>
      <c r="AH48" s="12"/>
      <c r="AI48" s="12">
        <v>15</v>
      </c>
      <c r="AJ48" s="12">
        <f t="shared" si="8"/>
        <v>540.3</v>
      </c>
      <c r="AK48" s="12">
        <f t="shared" si="9"/>
        <v>1896.9</v>
      </c>
      <c r="AL48" s="12"/>
    </row>
    <row r="49" s="1" customFormat="1" hidden="1" spans="1:38">
      <c r="A49" s="11">
        <v>45</v>
      </c>
      <c r="B49" s="12" t="s">
        <v>129</v>
      </c>
      <c r="C49" s="12" t="s">
        <v>40</v>
      </c>
      <c r="D49" s="45" t="s">
        <v>130</v>
      </c>
      <c r="E49" s="14">
        <v>44958</v>
      </c>
      <c r="F49" s="12">
        <v>5800</v>
      </c>
      <c r="G49" s="12">
        <v>5800</v>
      </c>
      <c r="H49" s="12">
        <v>5800</v>
      </c>
      <c r="I49" s="12">
        <v>5800</v>
      </c>
      <c r="J49" s="12"/>
      <c r="K49" s="12"/>
      <c r="L49" s="12"/>
      <c r="M49" s="12"/>
      <c r="N49" s="12"/>
      <c r="O49" s="12"/>
      <c r="P49" s="12">
        <f t="shared" si="0"/>
        <v>928</v>
      </c>
      <c r="Q49" s="32"/>
      <c r="R49" s="32"/>
      <c r="S49" s="12">
        <f t="shared" si="1"/>
        <v>40.6</v>
      </c>
      <c r="T49" s="32"/>
      <c r="U49" s="12">
        <f t="shared" si="2"/>
        <v>504.6</v>
      </c>
      <c r="V49" s="12"/>
      <c r="W49" s="12">
        <f t="shared" si="3"/>
        <v>69.6</v>
      </c>
      <c r="X49" s="12"/>
      <c r="Y49" s="12"/>
      <c r="Z49" s="12"/>
      <c r="AA49" s="12">
        <f t="shared" si="4"/>
        <v>1542.8</v>
      </c>
      <c r="AB49" s="12">
        <f t="shared" si="5"/>
        <v>464</v>
      </c>
      <c r="AC49" s="32"/>
      <c r="AD49" s="12">
        <f t="shared" si="6"/>
        <v>17.4</v>
      </c>
      <c r="AE49" s="32"/>
      <c r="AF49" s="12">
        <f t="shared" si="7"/>
        <v>116</v>
      </c>
      <c r="AG49" s="12"/>
      <c r="AH49" s="12"/>
      <c r="AI49" s="12">
        <v>15</v>
      </c>
      <c r="AJ49" s="12">
        <f t="shared" si="8"/>
        <v>612.4</v>
      </c>
      <c r="AK49" s="12">
        <f t="shared" si="9"/>
        <v>2155.2</v>
      </c>
      <c r="AL49" s="12"/>
    </row>
    <row r="50" s="1" customFormat="1" hidden="1" spans="1:38">
      <c r="A50" s="11">
        <v>46</v>
      </c>
      <c r="B50" s="12" t="s">
        <v>131</v>
      </c>
      <c r="C50" s="15" t="s">
        <v>43</v>
      </c>
      <c r="D50" s="13" t="s">
        <v>132</v>
      </c>
      <c r="E50" s="21">
        <v>44783</v>
      </c>
      <c r="F50" s="15">
        <v>4308</v>
      </c>
      <c r="G50" s="15">
        <v>4308</v>
      </c>
      <c r="H50" s="15">
        <v>4053</v>
      </c>
      <c r="I50" s="15">
        <v>4308</v>
      </c>
      <c r="J50" s="28"/>
      <c r="K50" s="28"/>
      <c r="L50" s="28"/>
      <c r="M50" s="28"/>
      <c r="N50" s="15"/>
      <c r="O50" s="28"/>
      <c r="P50" s="12">
        <f t="shared" si="0"/>
        <v>689.28</v>
      </c>
      <c r="Q50" s="15"/>
      <c r="R50" s="15"/>
      <c r="S50" s="12">
        <f t="shared" si="1"/>
        <v>30.16</v>
      </c>
      <c r="T50" s="15"/>
      <c r="U50" s="12">
        <f t="shared" si="2"/>
        <v>352.61</v>
      </c>
      <c r="V50" s="15"/>
      <c r="W50" s="12">
        <f t="shared" si="3"/>
        <v>51.7</v>
      </c>
      <c r="X50" s="15"/>
      <c r="Y50" s="28"/>
      <c r="Z50" s="15"/>
      <c r="AA50" s="12">
        <f t="shared" si="4"/>
        <v>1123.75</v>
      </c>
      <c r="AB50" s="12">
        <f t="shared" si="5"/>
        <v>344.64</v>
      </c>
      <c r="AC50" s="15"/>
      <c r="AD50" s="12">
        <f t="shared" si="6"/>
        <v>12.92</v>
      </c>
      <c r="AE50" s="15"/>
      <c r="AF50" s="12">
        <f t="shared" si="7"/>
        <v>81.06</v>
      </c>
      <c r="AG50" s="15"/>
      <c r="AH50" s="28"/>
      <c r="AI50" s="12">
        <v>15</v>
      </c>
      <c r="AJ50" s="12">
        <f t="shared" si="8"/>
        <v>453.62</v>
      </c>
      <c r="AK50" s="12">
        <f t="shared" si="9"/>
        <v>1577.37</v>
      </c>
      <c r="AL50" s="36"/>
    </row>
    <row r="51" s="1" customFormat="1" hidden="1" spans="1:38">
      <c r="A51" s="11">
        <v>47</v>
      </c>
      <c r="B51" s="12" t="s">
        <v>133</v>
      </c>
      <c r="C51" s="12" t="s">
        <v>40</v>
      </c>
      <c r="D51" s="46" t="s">
        <v>134</v>
      </c>
      <c r="E51" s="21" t="s">
        <v>135</v>
      </c>
      <c r="F51" s="15">
        <v>4308</v>
      </c>
      <c r="G51" s="15">
        <v>4308</v>
      </c>
      <c r="H51" s="15">
        <v>4308</v>
      </c>
      <c r="I51" s="15">
        <v>4308</v>
      </c>
      <c r="J51" s="28"/>
      <c r="K51" s="28"/>
      <c r="L51" s="28"/>
      <c r="M51" s="28"/>
      <c r="N51" s="15"/>
      <c r="O51" s="28"/>
      <c r="P51" s="12">
        <f t="shared" si="0"/>
        <v>689.28</v>
      </c>
      <c r="Q51" s="15"/>
      <c r="R51" s="15"/>
      <c r="S51" s="12">
        <f t="shared" si="1"/>
        <v>30.16</v>
      </c>
      <c r="T51" s="15"/>
      <c r="U51" s="12">
        <f t="shared" si="2"/>
        <v>374.8</v>
      </c>
      <c r="V51" s="12"/>
      <c r="W51" s="12">
        <f t="shared" si="3"/>
        <v>51.7</v>
      </c>
      <c r="X51" s="12"/>
      <c r="Y51" s="28"/>
      <c r="Z51" s="15"/>
      <c r="AA51" s="12">
        <f t="shared" si="4"/>
        <v>1145.94</v>
      </c>
      <c r="AB51" s="12">
        <f t="shared" si="5"/>
        <v>344.64</v>
      </c>
      <c r="AC51" s="15"/>
      <c r="AD51" s="12">
        <f t="shared" si="6"/>
        <v>12.92</v>
      </c>
      <c r="AE51" s="15"/>
      <c r="AF51" s="12">
        <f t="shared" si="7"/>
        <v>86.16</v>
      </c>
      <c r="AG51" s="15"/>
      <c r="AH51" s="28"/>
      <c r="AI51" s="12">
        <v>15</v>
      </c>
      <c r="AJ51" s="12">
        <f t="shared" si="8"/>
        <v>458.72</v>
      </c>
      <c r="AK51" s="12">
        <f t="shared" si="9"/>
        <v>1604.66</v>
      </c>
      <c r="AL51" s="36"/>
    </row>
    <row r="52" s="1" customFormat="1" hidden="1" spans="1:38">
      <c r="A52" s="11">
        <v>48</v>
      </c>
      <c r="B52" s="12" t="s">
        <v>136</v>
      </c>
      <c r="C52" s="12" t="s">
        <v>40</v>
      </c>
      <c r="D52" s="46" t="s">
        <v>137</v>
      </c>
      <c r="E52" s="22">
        <v>45658</v>
      </c>
      <c r="F52" s="15">
        <v>4308</v>
      </c>
      <c r="G52" s="15">
        <v>4308</v>
      </c>
      <c r="H52" s="15">
        <v>4027</v>
      </c>
      <c r="I52" s="15">
        <v>4308</v>
      </c>
      <c r="J52" s="28"/>
      <c r="K52" s="28"/>
      <c r="L52" s="28"/>
      <c r="M52" s="28"/>
      <c r="N52" s="15"/>
      <c r="O52" s="28"/>
      <c r="P52" s="12">
        <f t="shared" si="0"/>
        <v>689.28</v>
      </c>
      <c r="Q52" s="15"/>
      <c r="R52" s="15"/>
      <c r="S52" s="12">
        <f t="shared" si="1"/>
        <v>30.16</v>
      </c>
      <c r="T52" s="15"/>
      <c r="U52" s="12">
        <f t="shared" si="2"/>
        <v>350.35</v>
      </c>
      <c r="V52" s="12"/>
      <c r="W52" s="12">
        <f t="shared" si="3"/>
        <v>51.7</v>
      </c>
      <c r="X52" s="12"/>
      <c r="Y52" s="28"/>
      <c r="Z52" s="15"/>
      <c r="AA52" s="12">
        <f t="shared" si="4"/>
        <v>1121.49</v>
      </c>
      <c r="AB52" s="12">
        <f t="shared" si="5"/>
        <v>344.64</v>
      </c>
      <c r="AC52" s="15"/>
      <c r="AD52" s="12">
        <f t="shared" si="6"/>
        <v>12.92</v>
      </c>
      <c r="AE52" s="15"/>
      <c r="AF52" s="12">
        <f t="shared" si="7"/>
        <v>80.54</v>
      </c>
      <c r="AG52" s="15"/>
      <c r="AH52" s="28"/>
      <c r="AI52" s="12">
        <v>15</v>
      </c>
      <c r="AJ52" s="12">
        <f t="shared" si="8"/>
        <v>453.1</v>
      </c>
      <c r="AK52" s="12">
        <f t="shared" si="9"/>
        <v>1574.59</v>
      </c>
      <c r="AL52" s="36"/>
    </row>
    <row r="53" s="1" customFormat="1" hidden="1" spans="1:38">
      <c r="A53" s="11">
        <v>49</v>
      </c>
      <c r="B53" s="12" t="s">
        <v>138</v>
      </c>
      <c r="C53" s="12" t="s">
        <v>40</v>
      </c>
      <c r="D53" s="46" t="s">
        <v>139</v>
      </c>
      <c r="E53" s="22">
        <v>45602</v>
      </c>
      <c r="F53" s="15">
        <v>4308</v>
      </c>
      <c r="G53" s="15">
        <v>4308</v>
      </c>
      <c r="H53" s="15">
        <v>4027</v>
      </c>
      <c r="I53" s="15">
        <v>4308</v>
      </c>
      <c r="J53" s="28"/>
      <c r="K53" s="28"/>
      <c r="L53" s="28"/>
      <c r="M53" s="28"/>
      <c r="N53" s="15"/>
      <c r="O53" s="28"/>
      <c r="P53" s="12">
        <f t="shared" si="0"/>
        <v>689.28</v>
      </c>
      <c r="Q53" s="15"/>
      <c r="R53" s="15"/>
      <c r="S53" s="12">
        <f t="shared" si="1"/>
        <v>30.16</v>
      </c>
      <c r="T53" s="15"/>
      <c r="U53" s="12">
        <f t="shared" si="2"/>
        <v>350.35</v>
      </c>
      <c r="V53" s="12"/>
      <c r="W53" s="12">
        <f t="shared" si="3"/>
        <v>51.7</v>
      </c>
      <c r="X53" s="12"/>
      <c r="Y53" s="28"/>
      <c r="Z53" s="15"/>
      <c r="AA53" s="12">
        <f t="shared" si="4"/>
        <v>1121.49</v>
      </c>
      <c r="AB53" s="12">
        <f t="shared" si="5"/>
        <v>344.64</v>
      </c>
      <c r="AC53" s="15"/>
      <c r="AD53" s="12">
        <f t="shared" si="6"/>
        <v>12.92</v>
      </c>
      <c r="AE53" s="15"/>
      <c r="AF53" s="12">
        <f t="shared" si="7"/>
        <v>80.54</v>
      </c>
      <c r="AG53" s="15"/>
      <c r="AH53" s="28"/>
      <c r="AI53" s="12">
        <v>15</v>
      </c>
      <c r="AJ53" s="12">
        <f t="shared" si="8"/>
        <v>453.1</v>
      </c>
      <c r="AK53" s="12">
        <f t="shared" si="9"/>
        <v>1574.59</v>
      </c>
      <c r="AL53" s="36"/>
    </row>
    <row r="54" s="1" customFormat="1" hidden="1" spans="1:38">
      <c r="A54" s="11">
        <v>50</v>
      </c>
      <c r="B54" s="12" t="s">
        <v>140</v>
      </c>
      <c r="C54" s="15" t="s">
        <v>43</v>
      </c>
      <c r="D54" s="13"/>
      <c r="E54" s="2"/>
      <c r="F54" s="15">
        <v>4308</v>
      </c>
      <c r="G54" s="15">
        <v>4308</v>
      </c>
      <c r="H54" s="15">
        <v>4308</v>
      </c>
      <c r="I54" s="15">
        <v>4308</v>
      </c>
      <c r="J54" s="28"/>
      <c r="K54" s="28"/>
      <c r="L54" s="28"/>
      <c r="M54" s="28"/>
      <c r="N54" s="15"/>
      <c r="O54" s="28"/>
      <c r="P54" s="12">
        <f t="shared" si="0"/>
        <v>689.28</v>
      </c>
      <c r="Q54" s="15"/>
      <c r="R54" s="15"/>
      <c r="S54" s="12">
        <f t="shared" si="1"/>
        <v>30.16</v>
      </c>
      <c r="T54" s="15"/>
      <c r="U54" s="12">
        <f t="shared" si="2"/>
        <v>374.8</v>
      </c>
      <c r="V54" s="12"/>
      <c r="W54" s="12">
        <f t="shared" si="3"/>
        <v>51.7</v>
      </c>
      <c r="X54" s="12"/>
      <c r="Y54" s="28"/>
      <c r="Z54" s="15"/>
      <c r="AA54" s="12">
        <f t="shared" si="4"/>
        <v>1145.94</v>
      </c>
      <c r="AB54" s="12">
        <f t="shared" si="5"/>
        <v>344.64</v>
      </c>
      <c r="AC54" s="15"/>
      <c r="AD54" s="12">
        <f t="shared" si="6"/>
        <v>12.92</v>
      </c>
      <c r="AE54" s="15"/>
      <c r="AF54" s="12">
        <f t="shared" si="7"/>
        <v>86.16</v>
      </c>
      <c r="AG54" s="15"/>
      <c r="AH54" s="28"/>
      <c r="AI54" s="12">
        <v>15</v>
      </c>
      <c r="AJ54" s="12">
        <f t="shared" si="8"/>
        <v>458.72</v>
      </c>
      <c r="AK54" s="12">
        <f t="shared" si="9"/>
        <v>1604.66</v>
      </c>
      <c r="AL54" s="36"/>
    </row>
    <row r="55" s="1" customFormat="1" hidden="1" spans="1:38">
      <c r="A55" s="11">
        <v>51</v>
      </c>
      <c r="B55" s="12" t="s">
        <v>141</v>
      </c>
      <c r="C55" s="15"/>
      <c r="D55" s="13"/>
      <c r="E55" s="2"/>
      <c r="F55" s="15">
        <v>4308</v>
      </c>
      <c r="G55" s="15">
        <v>4308</v>
      </c>
      <c r="H55" s="15">
        <v>4308</v>
      </c>
      <c r="I55" s="15">
        <v>4308</v>
      </c>
      <c r="J55" s="28"/>
      <c r="K55" s="28"/>
      <c r="L55" s="28"/>
      <c r="M55" s="28"/>
      <c r="N55" s="15"/>
      <c r="O55" s="28"/>
      <c r="P55" s="12">
        <f t="shared" si="0"/>
        <v>689.28</v>
      </c>
      <c r="Q55" s="15"/>
      <c r="R55" s="15"/>
      <c r="S55" s="12">
        <f t="shared" si="1"/>
        <v>30.16</v>
      </c>
      <c r="T55" s="15"/>
      <c r="U55" s="12">
        <f t="shared" si="2"/>
        <v>374.8</v>
      </c>
      <c r="V55" s="12"/>
      <c r="W55" s="12">
        <f t="shared" si="3"/>
        <v>51.7</v>
      </c>
      <c r="X55" s="12"/>
      <c r="Y55" s="28"/>
      <c r="Z55" s="15"/>
      <c r="AA55" s="12">
        <f t="shared" si="4"/>
        <v>1145.94</v>
      </c>
      <c r="AB55" s="12">
        <f t="shared" si="5"/>
        <v>344.64</v>
      </c>
      <c r="AC55" s="15"/>
      <c r="AD55" s="12">
        <f t="shared" si="6"/>
        <v>12.92</v>
      </c>
      <c r="AE55" s="15"/>
      <c r="AF55" s="12">
        <f t="shared" si="7"/>
        <v>86.16</v>
      </c>
      <c r="AG55" s="15"/>
      <c r="AH55" s="28"/>
      <c r="AI55" s="12">
        <v>15</v>
      </c>
      <c r="AJ55" s="12">
        <f t="shared" si="8"/>
        <v>458.72</v>
      </c>
      <c r="AK55" s="12">
        <f t="shared" si="9"/>
        <v>1604.66</v>
      </c>
      <c r="AL55" s="36"/>
    </row>
    <row r="56" s="1" customFormat="1" hidden="1" spans="1:38">
      <c r="A56" s="11">
        <v>52</v>
      </c>
      <c r="B56" s="12" t="s">
        <v>142</v>
      </c>
      <c r="C56" s="15"/>
      <c r="D56" s="13"/>
      <c r="E56" s="2"/>
      <c r="F56" s="15">
        <v>4308</v>
      </c>
      <c r="G56" s="15">
        <v>4308</v>
      </c>
      <c r="H56" s="15">
        <v>4308</v>
      </c>
      <c r="I56" s="15">
        <v>4308</v>
      </c>
      <c r="J56" s="28"/>
      <c r="K56" s="28"/>
      <c r="L56" s="28"/>
      <c r="M56" s="28"/>
      <c r="N56" s="15"/>
      <c r="O56" s="28"/>
      <c r="P56" s="12">
        <f t="shared" si="0"/>
        <v>689.28</v>
      </c>
      <c r="Q56" s="15"/>
      <c r="R56" s="15"/>
      <c r="S56" s="12">
        <f t="shared" si="1"/>
        <v>30.16</v>
      </c>
      <c r="T56" s="15"/>
      <c r="U56" s="12">
        <f t="shared" si="2"/>
        <v>374.8</v>
      </c>
      <c r="V56" s="12"/>
      <c r="W56" s="12">
        <f t="shared" si="3"/>
        <v>51.7</v>
      </c>
      <c r="X56" s="12"/>
      <c r="Y56" s="28"/>
      <c r="Z56" s="15"/>
      <c r="AA56" s="12">
        <f t="shared" si="4"/>
        <v>1145.94</v>
      </c>
      <c r="AB56" s="12">
        <f t="shared" si="5"/>
        <v>344.64</v>
      </c>
      <c r="AC56" s="15"/>
      <c r="AD56" s="12">
        <f t="shared" si="6"/>
        <v>12.92</v>
      </c>
      <c r="AE56" s="15"/>
      <c r="AF56" s="12">
        <f t="shared" si="7"/>
        <v>86.16</v>
      </c>
      <c r="AG56" s="15"/>
      <c r="AH56" s="28"/>
      <c r="AI56" s="12">
        <v>15</v>
      </c>
      <c r="AJ56" s="12">
        <f t="shared" si="8"/>
        <v>458.72</v>
      </c>
      <c r="AK56" s="12">
        <f t="shared" si="9"/>
        <v>1604.66</v>
      </c>
      <c r="AL56" s="36"/>
    </row>
    <row r="57" s="1" customFormat="1" hidden="1" spans="1:38">
      <c r="A57" s="11"/>
      <c r="B57" s="23"/>
      <c r="C57" s="23"/>
      <c r="D57" s="23"/>
      <c r="E57" s="23">
        <v>52</v>
      </c>
      <c r="F57" s="12"/>
      <c r="G57" s="12"/>
      <c r="H57" s="12"/>
      <c r="I57" s="12"/>
      <c r="J57" s="23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32"/>
      <c r="AK57" s="32"/>
      <c r="AL57" s="12"/>
    </row>
    <row r="58" s="1" customFormat="1" hidden="1" spans="1:38">
      <c r="A58" s="11"/>
      <c r="B58" s="23"/>
      <c r="C58" s="23"/>
      <c r="D58" s="23"/>
      <c r="E58" s="23">
        <v>0</v>
      </c>
      <c r="F58" s="23"/>
      <c r="G58" s="23"/>
      <c r="H58" s="23"/>
      <c r="I58" s="12"/>
      <c r="J58" s="23"/>
      <c r="K58" s="23"/>
      <c r="L58" s="29"/>
      <c r="M58" s="23"/>
      <c r="N58" s="23"/>
      <c r="O58" s="23"/>
      <c r="P58" s="23"/>
      <c r="Q58" s="23"/>
      <c r="R58" s="23"/>
      <c r="S58" s="12"/>
      <c r="T58" s="12"/>
      <c r="U58" s="12"/>
      <c r="V58" s="12"/>
      <c r="W58" s="12"/>
      <c r="X58" s="23"/>
      <c r="Y58" s="23"/>
      <c r="Z58" s="23"/>
      <c r="AA58" s="23"/>
      <c r="AB58" s="23"/>
      <c r="AC58" s="23"/>
      <c r="AD58" s="34"/>
      <c r="AE58" s="23"/>
      <c r="AF58" s="34"/>
      <c r="AG58" s="23"/>
      <c r="AH58" s="23"/>
      <c r="AI58" s="23"/>
      <c r="AJ58" s="23">
        <v>0</v>
      </c>
      <c r="AK58" s="37"/>
      <c r="AL58" s="23"/>
    </row>
    <row r="59" s="1" customFormat="1" ht="36" hidden="1" spans="1:38">
      <c r="A59" s="11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>
        <f t="shared" ref="P59:X59" si="10">SUM(P5:P58)</f>
        <v>42856.32</v>
      </c>
      <c r="Q59" s="24">
        <f t="shared" si="10"/>
        <v>0</v>
      </c>
      <c r="R59" s="24">
        <f t="shared" si="10"/>
        <v>0</v>
      </c>
      <c r="S59" s="24">
        <f t="shared" si="10"/>
        <v>1875.02</v>
      </c>
      <c r="T59" s="24">
        <f t="shared" si="10"/>
        <v>0</v>
      </c>
      <c r="U59" s="24">
        <f t="shared" si="10"/>
        <v>24344.99</v>
      </c>
      <c r="V59" s="24">
        <f t="shared" si="10"/>
        <v>0</v>
      </c>
      <c r="W59" s="24">
        <f t="shared" si="10"/>
        <v>3214.28</v>
      </c>
      <c r="X59" s="24">
        <f t="shared" si="10"/>
        <v>0</v>
      </c>
      <c r="Y59" s="24"/>
      <c r="Z59" s="24">
        <f t="shared" ref="Z59:AG59" si="11">SUM(Z5:Z58)</f>
        <v>0</v>
      </c>
      <c r="AA59" s="24">
        <f t="shared" si="11"/>
        <v>72290.61</v>
      </c>
      <c r="AB59" s="35">
        <f t="shared" si="11"/>
        <v>21428.16</v>
      </c>
      <c r="AC59" s="24">
        <f t="shared" si="11"/>
        <v>0</v>
      </c>
      <c r="AD59" s="24">
        <f t="shared" si="11"/>
        <v>803.5</v>
      </c>
      <c r="AE59" s="24">
        <f t="shared" si="11"/>
        <v>0</v>
      </c>
      <c r="AF59" s="24">
        <f t="shared" si="11"/>
        <v>5596.54</v>
      </c>
      <c r="AG59" s="24">
        <f t="shared" si="11"/>
        <v>0</v>
      </c>
      <c r="AH59" s="24"/>
      <c r="AI59" s="24">
        <f t="shared" ref="AI59:AK59" si="12">SUM(AI5:AI58)</f>
        <v>780</v>
      </c>
      <c r="AJ59" s="24">
        <f t="shared" si="12"/>
        <v>28608.2</v>
      </c>
      <c r="AK59" s="24">
        <f t="shared" si="12"/>
        <v>100898.81</v>
      </c>
      <c r="AL59" s="38" t="s">
        <v>143</v>
      </c>
    </row>
    <row r="60" s="2" customFormat="1" hidden="1" spans="1:38">
      <c r="A60" s="11" t="s">
        <v>144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35"/>
      <c r="AC60" s="24"/>
      <c r="AD60" s="24"/>
      <c r="AE60" s="24"/>
      <c r="AF60" s="24"/>
      <c r="AG60" s="24"/>
      <c r="AH60" s="24"/>
      <c r="AI60" s="24"/>
      <c r="AJ60" s="24"/>
      <c r="AK60" s="24"/>
      <c r="AL60" s="38"/>
    </row>
    <row r="61" s="2" customFormat="1" spans="1:38">
      <c r="A61" s="11">
        <v>53</v>
      </c>
      <c r="B61" s="25" t="s">
        <v>145</v>
      </c>
      <c r="C61" s="26" t="s">
        <v>40</v>
      </c>
      <c r="D61" s="47" t="s">
        <v>146</v>
      </c>
      <c r="E61" s="21">
        <v>45573</v>
      </c>
      <c r="F61" s="24"/>
      <c r="G61" s="24"/>
      <c r="H61" s="24"/>
      <c r="I61" s="24"/>
      <c r="J61" s="26">
        <v>4308</v>
      </c>
      <c r="K61" s="26">
        <v>4308</v>
      </c>
      <c r="L61" s="26">
        <v>4027</v>
      </c>
      <c r="M61" s="26">
        <v>4308</v>
      </c>
      <c r="N61" s="24"/>
      <c r="O61" s="26">
        <v>150</v>
      </c>
      <c r="P61" s="30">
        <v>689.28</v>
      </c>
      <c r="Q61" s="24"/>
      <c r="R61" s="24"/>
      <c r="S61" s="26">
        <v>30.16</v>
      </c>
      <c r="T61" s="24"/>
      <c r="U61" s="26">
        <v>350.35</v>
      </c>
      <c r="V61" s="24"/>
      <c r="W61" s="26">
        <v>90.47</v>
      </c>
      <c r="X61" s="33"/>
      <c r="Y61" s="24"/>
      <c r="Z61" s="24"/>
      <c r="AA61" s="26">
        <v>1160.26</v>
      </c>
      <c r="AB61" s="24"/>
      <c r="AC61" s="24"/>
      <c r="AD61" s="24"/>
      <c r="AE61" s="24"/>
      <c r="AF61" s="24"/>
      <c r="AG61" s="24"/>
      <c r="AH61" s="24"/>
      <c r="AI61" s="24"/>
      <c r="AJ61" s="24">
        <f t="shared" ref="AJ61:AJ109" si="13">SUM(AB61:AI61)</f>
        <v>0</v>
      </c>
      <c r="AK61" s="33">
        <v>1160.26</v>
      </c>
      <c r="AL61" s="38"/>
    </row>
    <row r="62" s="2" customFormat="1" spans="1:38">
      <c r="A62" s="11">
        <v>54</v>
      </c>
      <c r="B62" s="25" t="s">
        <v>147</v>
      </c>
      <c r="C62" s="26" t="s">
        <v>43</v>
      </c>
      <c r="D62" s="47" t="s">
        <v>148</v>
      </c>
      <c r="E62" s="21">
        <v>45579</v>
      </c>
      <c r="F62" s="24"/>
      <c r="G62" s="24"/>
      <c r="H62" s="24"/>
      <c r="I62" s="24"/>
      <c r="J62" s="26">
        <v>4308</v>
      </c>
      <c r="K62" s="26">
        <v>4308</v>
      </c>
      <c r="L62" s="26">
        <v>4027</v>
      </c>
      <c r="M62" s="26">
        <v>4308</v>
      </c>
      <c r="N62" s="24"/>
      <c r="O62" s="26">
        <v>150</v>
      </c>
      <c r="P62" s="30">
        <v>689.28</v>
      </c>
      <c r="Q62" s="24"/>
      <c r="R62" s="24"/>
      <c r="S62" s="26">
        <v>30.16</v>
      </c>
      <c r="T62" s="24"/>
      <c r="U62" s="26">
        <v>350.35</v>
      </c>
      <c r="V62" s="24"/>
      <c r="W62" s="26">
        <v>90.47</v>
      </c>
      <c r="X62" s="33"/>
      <c r="Y62" s="24"/>
      <c r="Z62" s="24"/>
      <c r="AA62" s="26">
        <v>1160.26</v>
      </c>
      <c r="AB62" s="24"/>
      <c r="AC62" s="24"/>
      <c r="AD62" s="24"/>
      <c r="AE62" s="24"/>
      <c r="AF62" s="24"/>
      <c r="AG62" s="24"/>
      <c r="AH62" s="24"/>
      <c r="AI62" s="24"/>
      <c r="AJ62" s="24">
        <f t="shared" si="13"/>
        <v>0</v>
      </c>
      <c r="AK62" s="33">
        <v>1160.26</v>
      </c>
      <c r="AL62" s="38"/>
    </row>
    <row r="63" s="2" customFormat="1" spans="1:38">
      <c r="A63" s="11">
        <v>55</v>
      </c>
      <c r="B63" s="25" t="s">
        <v>149</v>
      </c>
      <c r="C63" s="26" t="s">
        <v>43</v>
      </c>
      <c r="D63" s="47" t="s">
        <v>150</v>
      </c>
      <c r="E63" s="21">
        <v>45579</v>
      </c>
      <c r="F63" s="24"/>
      <c r="G63" s="24"/>
      <c r="H63" s="24"/>
      <c r="I63" s="24"/>
      <c r="J63" s="26">
        <v>4308</v>
      </c>
      <c r="K63" s="26">
        <v>4308</v>
      </c>
      <c r="L63" s="26">
        <v>4027</v>
      </c>
      <c r="M63" s="26">
        <v>4308</v>
      </c>
      <c r="N63" s="24"/>
      <c r="O63" s="26">
        <v>150</v>
      </c>
      <c r="P63" s="30">
        <v>689.28</v>
      </c>
      <c r="Q63" s="24"/>
      <c r="R63" s="24"/>
      <c r="S63" s="26">
        <v>30.16</v>
      </c>
      <c r="T63" s="24"/>
      <c r="U63" s="26">
        <v>350.35</v>
      </c>
      <c r="V63" s="24"/>
      <c r="W63" s="26">
        <v>90.47</v>
      </c>
      <c r="X63" s="33"/>
      <c r="Y63" s="24"/>
      <c r="Z63" s="24"/>
      <c r="AA63" s="26">
        <v>1160.26</v>
      </c>
      <c r="AB63" s="24"/>
      <c r="AC63" s="24"/>
      <c r="AD63" s="24"/>
      <c r="AE63" s="24"/>
      <c r="AF63" s="24"/>
      <c r="AG63" s="24"/>
      <c r="AH63" s="24"/>
      <c r="AI63" s="24"/>
      <c r="AJ63" s="24">
        <f t="shared" si="13"/>
        <v>0</v>
      </c>
      <c r="AK63" s="33">
        <v>1160.26</v>
      </c>
      <c r="AL63" s="38"/>
    </row>
    <row r="64" s="2" customFormat="1" spans="1:38">
      <c r="A64" s="11">
        <v>56</v>
      </c>
      <c r="B64" s="25" t="s">
        <v>151</v>
      </c>
      <c r="C64" s="26" t="s">
        <v>40</v>
      </c>
      <c r="D64" s="47" t="s">
        <v>152</v>
      </c>
      <c r="E64" s="21">
        <v>45587</v>
      </c>
      <c r="F64" s="24"/>
      <c r="G64" s="24"/>
      <c r="H64" s="24"/>
      <c r="I64" s="24"/>
      <c r="J64" s="26">
        <v>4308</v>
      </c>
      <c r="K64" s="26">
        <v>4308</v>
      </c>
      <c r="L64" s="26">
        <v>4027</v>
      </c>
      <c r="M64" s="26">
        <v>4308</v>
      </c>
      <c r="N64" s="24"/>
      <c r="O64" s="26">
        <v>150</v>
      </c>
      <c r="P64" s="30">
        <v>689.28</v>
      </c>
      <c r="Q64" s="24"/>
      <c r="R64" s="24"/>
      <c r="S64" s="26">
        <v>30.16</v>
      </c>
      <c r="T64" s="24"/>
      <c r="U64" s="26">
        <v>350.35</v>
      </c>
      <c r="V64" s="24"/>
      <c r="W64" s="26">
        <v>90.47</v>
      </c>
      <c r="X64" s="33"/>
      <c r="Y64" s="24"/>
      <c r="Z64" s="24"/>
      <c r="AA64" s="26">
        <v>1160.26</v>
      </c>
      <c r="AB64" s="24"/>
      <c r="AC64" s="24"/>
      <c r="AD64" s="24"/>
      <c r="AE64" s="24"/>
      <c r="AF64" s="24"/>
      <c r="AG64" s="24"/>
      <c r="AH64" s="24"/>
      <c r="AI64" s="24"/>
      <c r="AJ64" s="24">
        <f t="shared" si="13"/>
        <v>0</v>
      </c>
      <c r="AK64" s="33">
        <v>1160.26</v>
      </c>
      <c r="AL64" s="38"/>
    </row>
    <row r="65" s="2" customFormat="1" spans="1:38">
      <c r="A65" s="11">
        <v>57</v>
      </c>
      <c r="B65" s="25" t="s">
        <v>153</v>
      </c>
      <c r="C65" s="26" t="s">
        <v>40</v>
      </c>
      <c r="D65" s="47" t="s">
        <v>154</v>
      </c>
      <c r="E65" s="21">
        <v>45587</v>
      </c>
      <c r="F65" s="24"/>
      <c r="G65" s="24"/>
      <c r="H65" s="24"/>
      <c r="I65" s="24"/>
      <c r="J65" s="26">
        <v>4308</v>
      </c>
      <c r="K65" s="26">
        <v>4308</v>
      </c>
      <c r="L65" s="26">
        <v>4027</v>
      </c>
      <c r="M65" s="26">
        <v>4308</v>
      </c>
      <c r="N65" s="24"/>
      <c r="O65" s="26">
        <v>150</v>
      </c>
      <c r="P65" s="30">
        <v>689.28</v>
      </c>
      <c r="Q65" s="24"/>
      <c r="R65" s="24"/>
      <c r="S65" s="26">
        <v>30.16</v>
      </c>
      <c r="T65" s="24"/>
      <c r="U65" s="26">
        <v>350.35</v>
      </c>
      <c r="V65" s="24"/>
      <c r="W65" s="26">
        <v>90.47</v>
      </c>
      <c r="X65" s="33"/>
      <c r="Y65" s="24"/>
      <c r="Z65" s="24"/>
      <c r="AA65" s="26">
        <v>1160.26</v>
      </c>
      <c r="AB65" s="24"/>
      <c r="AC65" s="24"/>
      <c r="AD65" s="24"/>
      <c r="AE65" s="24"/>
      <c r="AF65" s="24"/>
      <c r="AG65" s="24"/>
      <c r="AH65" s="24"/>
      <c r="AI65" s="24"/>
      <c r="AJ65" s="24">
        <f t="shared" si="13"/>
        <v>0</v>
      </c>
      <c r="AK65" s="33">
        <v>1160.26</v>
      </c>
      <c r="AL65" s="38"/>
    </row>
    <row r="66" s="2" customFormat="1" spans="1:38">
      <c r="A66" s="11">
        <v>58</v>
      </c>
      <c r="B66" s="25" t="s">
        <v>155</v>
      </c>
      <c r="C66" s="26" t="s">
        <v>40</v>
      </c>
      <c r="D66" s="47" t="s">
        <v>156</v>
      </c>
      <c r="E66" s="21">
        <v>45587</v>
      </c>
      <c r="F66" s="24"/>
      <c r="G66" s="24"/>
      <c r="H66" s="24"/>
      <c r="I66" s="24"/>
      <c r="J66" s="26">
        <v>4308</v>
      </c>
      <c r="K66" s="26">
        <v>4308</v>
      </c>
      <c r="L66" s="26">
        <v>4027</v>
      </c>
      <c r="M66" s="26">
        <v>4308</v>
      </c>
      <c r="N66" s="24"/>
      <c r="O66" s="26">
        <v>150</v>
      </c>
      <c r="P66" s="30">
        <v>689.28</v>
      </c>
      <c r="Q66" s="24"/>
      <c r="R66" s="24"/>
      <c r="S66" s="26">
        <v>30.16</v>
      </c>
      <c r="T66" s="24"/>
      <c r="U66" s="26">
        <v>350.35</v>
      </c>
      <c r="V66" s="24"/>
      <c r="W66" s="26">
        <v>90.47</v>
      </c>
      <c r="X66" s="33"/>
      <c r="Y66" s="24"/>
      <c r="Z66" s="24"/>
      <c r="AA66" s="26">
        <v>1160.26</v>
      </c>
      <c r="AB66" s="24"/>
      <c r="AC66" s="24"/>
      <c r="AD66" s="24"/>
      <c r="AE66" s="24"/>
      <c r="AF66" s="24"/>
      <c r="AG66" s="24"/>
      <c r="AH66" s="24"/>
      <c r="AI66" s="24"/>
      <c r="AJ66" s="24">
        <f t="shared" si="13"/>
        <v>0</v>
      </c>
      <c r="AK66" s="33">
        <v>1160.26</v>
      </c>
      <c r="AL66" s="38"/>
    </row>
    <row r="67" s="2" customFormat="1" spans="1:38">
      <c r="A67" s="11">
        <v>59</v>
      </c>
      <c r="B67" s="25" t="s">
        <v>157</v>
      </c>
      <c r="C67" s="26" t="s">
        <v>43</v>
      </c>
      <c r="D67" s="47" t="s">
        <v>158</v>
      </c>
      <c r="E67" s="21">
        <v>45591</v>
      </c>
      <c r="F67" s="24"/>
      <c r="G67" s="24"/>
      <c r="H67" s="24"/>
      <c r="I67" s="24"/>
      <c r="J67" s="26">
        <v>4308</v>
      </c>
      <c r="K67" s="26">
        <v>4308</v>
      </c>
      <c r="L67" s="26">
        <v>4027</v>
      </c>
      <c r="M67" s="26">
        <v>4308</v>
      </c>
      <c r="N67" s="24"/>
      <c r="O67" s="26">
        <v>150</v>
      </c>
      <c r="P67" s="30">
        <v>689.28</v>
      </c>
      <c r="Q67" s="24"/>
      <c r="R67" s="24"/>
      <c r="S67" s="26">
        <v>30.16</v>
      </c>
      <c r="T67" s="24"/>
      <c r="U67" s="26">
        <v>350.35</v>
      </c>
      <c r="V67" s="24"/>
      <c r="W67" s="26">
        <v>90.47</v>
      </c>
      <c r="X67" s="33"/>
      <c r="Y67" s="24"/>
      <c r="Z67" s="24"/>
      <c r="AA67" s="26">
        <v>1160.26</v>
      </c>
      <c r="AB67" s="24"/>
      <c r="AC67" s="24"/>
      <c r="AD67" s="24"/>
      <c r="AE67" s="24"/>
      <c r="AF67" s="24"/>
      <c r="AG67" s="24"/>
      <c r="AH67" s="24"/>
      <c r="AI67" s="24"/>
      <c r="AJ67" s="24">
        <f t="shared" si="13"/>
        <v>0</v>
      </c>
      <c r="AK67" s="33">
        <v>1160.26</v>
      </c>
      <c r="AL67" s="38"/>
    </row>
    <row r="68" s="2" customFormat="1" spans="1:38">
      <c r="A68" s="11">
        <v>60</v>
      </c>
      <c r="B68" s="25" t="s">
        <v>159</v>
      </c>
      <c r="C68" s="26" t="s">
        <v>40</v>
      </c>
      <c r="D68" s="47" t="s">
        <v>160</v>
      </c>
      <c r="E68" s="21">
        <v>45591</v>
      </c>
      <c r="F68" s="24"/>
      <c r="G68" s="24"/>
      <c r="H68" s="24"/>
      <c r="I68" s="24"/>
      <c r="J68" s="26">
        <v>4308</v>
      </c>
      <c r="K68" s="26">
        <v>4308</v>
      </c>
      <c r="L68" s="26">
        <v>4027</v>
      </c>
      <c r="M68" s="26">
        <v>4308</v>
      </c>
      <c r="N68" s="24"/>
      <c r="O68" s="26">
        <v>150</v>
      </c>
      <c r="P68" s="30">
        <v>689.28</v>
      </c>
      <c r="Q68" s="24"/>
      <c r="R68" s="24"/>
      <c r="S68" s="26">
        <v>30.16</v>
      </c>
      <c r="T68" s="24"/>
      <c r="U68" s="26">
        <v>350.35</v>
      </c>
      <c r="V68" s="24"/>
      <c r="W68" s="26">
        <v>90.47</v>
      </c>
      <c r="X68" s="33"/>
      <c r="Y68" s="24"/>
      <c r="Z68" s="24"/>
      <c r="AA68" s="26">
        <v>1160.26</v>
      </c>
      <c r="AB68" s="24"/>
      <c r="AC68" s="24"/>
      <c r="AD68" s="24"/>
      <c r="AE68" s="24"/>
      <c r="AF68" s="24"/>
      <c r="AG68" s="24"/>
      <c r="AH68" s="24"/>
      <c r="AI68" s="24"/>
      <c r="AJ68" s="24">
        <f t="shared" si="13"/>
        <v>0</v>
      </c>
      <c r="AK68" s="33">
        <v>1160.26</v>
      </c>
      <c r="AL68" s="38"/>
    </row>
    <row r="69" s="2" customFormat="1" spans="1:38">
      <c r="A69" s="11">
        <v>61</v>
      </c>
      <c r="B69" s="25" t="s">
        <v>161</v>
      </c>
      <c r="C69" s="26" t="s">
        <v>40</v>
      </c>
      <c r="D69" s="26" t="s">
        <v>162</v>
      </c>
      <c r="E69" s="21">
        <v>45637</v>
      </c>
      <c r="F69" s="24"/>
      <c r="G69" s="24"/>
      <c r="H69" s="24"/>
      <c r="I69" s="24"/>
      <c r="J69" s="26">
        <v>4308</v>
      </c>
      <c r="K69" s="26">
        <v>4308</v>
      </c>
      <c r="L69" s="26">
        <v>4027</v>
      </c>
      <c r="M69" s="26">
        <v>4308</v>
      </c>
      <c r="N69" s="24"/>
      <c r="O69" s="26">
        <v>150</v>
      </c>
      <c r="P69" s="30">
        <v>689.28</v>
      </c>
      <c r="Q69" s="24"/>
      <c r="R69" s="24"/>
      <c r="S69" s="26">
        <v>30.16</v>
      </c>
      <c r="T69" s="24"/>
      <c r="U69" s="26">
        <v>350.35</v>
      </c>
      <c r="V69" s="24"/>
      <c r="W69" s="26">
        <v>90.47</v>
      </c>
      <c r="X69" s="33"/>
      <c r="Y69" s="24"/>
      <c r="Z69" s="24"/>
      <c r="AA69" s="26">
        <v>1160.26</v>
      </c>
      <c r="AB69" s="24"/>
      <c r="AC69" s="24"/>
      <c r="AD69" s="24"/>
      <c r="AE69" s="24"/>
      <c r="AF69" s="24"/>
      <c r="AG69" s="24"/>
      <c r="AH69" s="24"/>
      <c r="AI69" s="24"/>
      <c r="AJ69" s="24">
        <f t="shared" si="13"/>
        <v>0</v>
      </c>
      <c r="AK69" s="33">
        <v>1160.26</v>
      </c>
      <c r="AL69" s="38"/>
    </row>
    <row r="70" s="2" customFormat="1" spans="1:38">
      <c r="A70" s="11">
        <v>62</v>
      </c>
      <c r="B70" s="25" t="s">
        <v>163</v>
      </c>
      <c r="C70" s="26" t="s">
        <v>40</v>
      </c>
      <c r="D70" s="47" t="s">
        <v>164</v>
      </c>
      <c r="E70" s="21">
        <v>45643</v>
      </c>
      <c r="F70" s="24"/>
      <c r="G70" s="24"/>
      <c r="H70" s="24"/>
      <c r="I70" s="24"/>
      <c r="J70" s="26">
        <v>4308</v>
      </c>
      <c r="K70" s="26">
        <v>4308</v>
      </c>
      <c r="L70" s="26">
        <v>4027</v>
      </c>
      <c r="M70" s="26">
        <v>4308</v>
      </c>
      <c r="N70" s="24"/>
      <c r="O70" s="26">
        <v>150</v>
      </c>
      <c r="P70" s="30">
        <v>689.28</v>
      </c>
      <c r="Q70" s="24"/>
      <c r="R70" s="24"/>
      <c r="S70" s="26">
        <v>30.16</v>
      </c>
      <c r="T70" s="24"/>
      <c r="U70" s="26">
        <v>350.35</v>
      </c>
      <c r="V70" s="24"/>
      <c r="W70" s="26">
        <v>90.47</v>
      </c>
      <c r="X70" s="33"/>
      <c r="Y70" s="24"/>
      <c r="Z70" s="24"/>
      <c r="AA70" s="26">
        <v>1160.26</v>
      </c>
      <c r="AB70" s="24"/>
      <c r="AC70" s="24"/>
      <c r="AD70" s="24"/>
      <c r="AE70" s="24"/>
      <c r="AF70" s="24"/>
      <c r="AG70" s="24"/>
      <c r="AH70" s="24"/>
      <c r="AI70" s="24"/>
      <c r="AJ70" s="24">
        <f t="shared" si="13"/>
        <v>0</v>
      </c>
      <c r="AK70" s="33">
        <v>1160.26</v>
      </c>
      <c r="AL70" s="38"/>
    </row>
    <row r="71" s="2" customFormat="1" spans="1:38">
      <c r="A71" s="11">
        <v>63</v>
      </c>
      <c r="B71" s="25" t="s">
        <v>165</v>
      </c>
      <c r="C71" s="26" t="s">
        <v>40</v>
      </c>
      <c r="D71" s="47" t="s">
        <v>166</v>
      </c>
      <c r="E71" s="21">
        <v>45677</v>
      </c>
      <c r="F71" s="24"/>
      <c r="G71" s="24"/>
      <c r="H71" s="24"/>
      <c r="I71" s="24"/>
      <c r="J71" s="26">
        <v>4308</v>
      </c>
      <c r="K71" s="26">
        <v>4308</v>
      </c>
      <c r="L71" s="26">
        <v>4027</v>
      </c>
      <c r="M71" s="26">
        <v>4308</v>
      </c>
      <c r="N71" s="24"/>
      <c r="O71" s="26">
        <v>150</v>
      </c>
      <c r="P71" s="30">
        <v>689.28</v>
      </c>
      <c r="Q71" s="24"/>
      <c r="R71" s="24"/>
      <c r="S71" s="26">
        <v>30.16</v>
      </c>
      <c r="T71" s="24"/>
      <c r="U71" s="26">
        <v>350.35</v>
      </c>
      <c r="V71" s="24"/>
      <c r="W71" s="26">
        <v>90.47</v>
      </c>
      <c r="X71" s="33"/>
      <c r="Y71" s="24"/>
      <c r="Z71" s="24"/>
      <c r="AA71" s="26">
        <v>1160.26</v>
      </c>
      <c r="AB71" s="24"/>
      <c r="AC71" s="24"/>
      <c r="AD71" s="24"/>
      <c r="AE71" s="24"/>
      <c r="AF71" s="24"/>
      <c r="AG71" s="24"/>
      <c r="AH71" s="24"/>
      <c r="AI71" s="24"/>
      <c r="AJ71" s="24">
        <f t="shared" si="13"/>
        <v>0</v>
      </c>
      <c r="AK71" s="33">
        <v>1160.26</v>
      </c>
      <c r="AL71" s="38"/>
    </row>
    <row r="72" s="2" customFormat="1" spans="1:38">
      <c r="A72" s="11">
        <v>64</v>
      </c>
      <c r="B72" s="25" t="s">
        <v>167</v>
      </c>
      <c r="C72" s="26" t="s">
        <v>40</v>
      </c>
      <c r="D72" s="47" t="s">
        <v>168</v>
      </c>
      <c r="E72" s="21">
        <v>45693</v>
      </c>
      <c r="F72" s="24"/>
      <c r="G72" s="24"/>
      <c r="H72" s="24"/>
      <c r="I72" s="24"/>
      <c r="J72" s="26">
        <v>4308</v>
      </c>
      <c r="K72" s="26">
        <v>4308</v>
      </c>
      <c r="L72" s="26">
        <v>4027</v>
      </c>
      <c r="M72" s="26">
        <v>4308</v>
      </c>
      <c r="N72" s="24"/>
      <c r="O72" s="26">
        <v>150</v>
      </c>
      <c r="P72" s="30">
        <v>689.28</v>
      </c>
      <c r="Q72" s="24"/>
      <c r="R72" s="24"/>
      <c r="S72" s="26">
        <v>30.16</v>
      </c>
      <c r="T72" s="24"/>
      <c r="U72" s="26">
        <v>350.35</v>
      </c>
      <c r="V72" s="24"/>
      <c r="W72" s="26">
        <v>90.47</v>
      </c>
      <c r="X72" s="33"/>
      <c r="Y72" s="24"/>
      <c r="Z72" s="24"/>
      <c r="AA72" s="26">
        <v>1160.26</v>
      </c>
      <c r="AB72" s="24"/>
      <c r="AC72" s="24"/>
      <c r="AD72" s="24"/>
      <c r="AE72" s="24"/>
      <c r="AF72" s="24"/>
      <c r="AG72" s="24"/>
      <c r="AH72" s="24"/>
      <c r="AI72" s="24"/>
      <c r="AJ72" s="24">
        <f t="shared" si="13"/>
        <v>0</v>
      </c>
      <c r="AK72" s="33">
        <v>1160.26</v>
      </c>
      <c r="AL72" s="38"/>
    </row>
    <row r="73" s="2" customFormat="1" ht="14.25" spans="1:38">
      <c r="A73" s="11">
        <v>66</v>
      </c>
      <c r="B73" s="25" t="s">
        <v>169</v>
      </c>
      <c r="C73" s="39" t="s">
        <v>40</v>
      </c>
      <c r="D73" s="47" t="s">
        <v>170</v>
      </c>
      <c r="E73" s="21">
        <v>45703</v>
      </c>
      <c r="F73" s="24"/>
      <c r="G73" s="24"/>
      <c r="H73" s="24"/>
      <c r="I73" s="24"/>
      <c r="J73" s="26">
        <v>4308</v>
      </c>
      <c r="K73" s="26">
        <v>4308</v>
      </c>
      <c r="L73" s="26">
        <v>4027</v>
      </c>
      <c r="M73" s="26">
        <v>4308</v>
      </c>
      <c r="N73" s="24"/>
      <c r="O73" s="26">
        <v>150</v>
      </c>
      <c r="P73" s="30">
        <v>689.28</v>
      </c>
      <c r="Q73" s="24"/>
      <c r="R73" s="24"/>
      <c r="S73" s="26">
        <v>30.16</v>
      </c>
      <c r="T73" s="24"/>
      <c r="U73" s="26">
        <v>350.35</v>
      </c>
      <c r="V73" s="24"/>
      <c r="W73" s="26">
        <v>90.47</v>
      </c>
      <c r="X73" s="33"/>
      <c r="Y73" s="24"/>
      <c r="Z73" s="24"/>
      <c r="AA73" s="26">
        <v>1160.26</v>
      </c>
      <c r="AB73" s="24"/>
      <c r="AC73" s="24"/>
      <c r="AD73" s="24"/>
      <c r="AE73" s="24"/>
      <c r="AF73" s="24"/>
      <c r="AG73" s="24"/>
      <c r="AH73" s="24"/>
      <c r="AI73" s="24"/>
      <c r="AJ73" s="24">
        <f t="shared" si="13"/>
        <v>0</v>
      </c>
      <c r="AK73" s="33">
        <v>1160.26</v>
      </c>
      <c r="AL73" s="38"/>
    </row>
    <row r="74" s="2" customFormat="1" ht="14.25" spans="1:38">
      <c r="A74" s="11">
        <v>67</v>
      </c>
      <c r="B74" s="25" t="s">
        <v>171</v>
      </c>
      <c r="C74" s="39" t="s">
        <v>40</v>
      </c>
      <c r="D74" s="47" t="s">
        <v>172</v>
      </c>
      <c r="E74" s="21">
        <v>45713</v>
      </c>
      <c r="F74" s="24"/>
      <c r="G74" s="24"/>
      <c r="H74" s="24"/>
      <c r="I74" s="24"/>
      <c r="J74" s="26">
        <v>4308</v>
      </c>
      <c r="K74" s="26">
        <v>4308</v>
      </c>
      <c r="L74" s="26">
        <v>4027</v>
      </c>
      <c r="M74" s="26">
        <v>4308</v>
      </c>
      <c r="N74" s="24"/>
      <c r="O74" s="26">
        <v>150</v>
      </c>
      <c r="P74" s="26">
        <v>689.28</v>
      </c>
      <c r="Q74" s="24"/>
      <c r="R74" s="24"/>
      <c r="S74" s="26">
        <v>30.16</v>
      </c>
      <c r="T74" s="24"/>
      <c r="U74" s="26">
        <v>350.35</v>
      </c>
      <c r="V74" s="24"/>
      <c r="W74" s="26">
        <v>90.47</v>
      </c>
      <c r="X74" s="33"/>
      <c r="Y74" s="24"/>
      <c r="Z74" s="24"/>
      <c r="AA74" s="26">
        <v>1160.26</v>
      </c>
      <c r="AB74" s="24"/>
      <c r="AC74" s="24"/>
      <c r="AD74" s="24"/>
      <c r="AE74" s="24"/>
      <c r="AF74" s="24"/>
      <c r="AG74" s="24"/>
      <c r="AH74" s="24"/>
      <c r="AI74" s="24"/>
      <c r="AJ74" s="24">
        <f t="shared" si="13"/>
        <v>0</v>
      </c>
      <c r="AK74" s="33">
        <v>1160.26</v>
      </c>
      <c r="AL74" s="38"/>
    </row>
    <row r="75" s="2" customFormat="1" ht="14.25" spans="1:38">
      <c r="A75" s="11">
        <v>68</v>
      </c>
      <c r="B75" s="25" t="s">
        <v>173</v>
      </c>
      <c r="C75" s="39" t="s">
        <v>40</v>
      </c>
      <c r="D75" s="47" t="s">
        <v>174</v>
      </c>
      <c r="E75" s="21">
        <v>45714</v>
      </c>
      <c r="F75" s="24"/>
      <c r="G75" s="24"/>
      <c r="H75" s="24"/>
      <c r="I75" s="24"/>
      <c r="J75" s="26">
        <v>4308</v>
      </c>
      <c r="K75" s="26">
        <v>4308</v>
      </c>
      <c r="L75" s="26">
        <v>4027</v>
      </c>
      <c r="M75" s="26">
        <v>4308</v>
      </c>
      <c r="N75" s="24"/>
      <c r="O75" s="26">
        <v>150</v>
      </c>
      <c r="P75" s="26">
        <v>689.28</v>
      </c>
      <c r="Q75" s="24"/>
      <c r="R75" s="24"/>
      <c r="S75" s="26">
        <v>30.16</v>
      </c>
      <c r="T75" s="24"/>
      <c r="U75" s="26">
        <v>350.35</v>
      </c>
      <c r="V75" s="24"/>
      <c r="W75" s="26">
        <v>90.47</v>
      </c>
      <c r="X75" s="33"/>
      <c r="Y75" s="24"/>
      <c r="Z75" s="24"/>
      <c r="AA75" s="26">
        <v>1160.26</v>
      </c>
      <c r="AB75" s="24"/>
      <c r="AC75" s="24"/>
      <c r="AD75" s="24"/>
      <c r="AE75" s="24"/>
      <c r="AF75" s="24"/>
      <c r="AG75" s="24"/>
      <c r="AH75" s="24"/>
      <c r="AI75" s="24"/>
      <c r="AJ75" s="24">
        <f t="shared" si="13"/>
        <v>0</v>
      </c>
      <c r="AK75" s="33">
        <v>1160.26</v>
      </c>
      <c r="AL75" s="38"/>
    </row>
    <row r="76" s="2" customFormat="1" ht="14.25" spans="1:38">
      <c r="A76" s="11">
        <v>69</v>
      </c>
      <c r="B76" s="25" t="s">
        <v>175</v>
      </c>
      <c r="C76" s="39" t="s">
        <v>40</v>
      </c>
      <c r="D76" s="47" t="s">
        <v>176</v>
      </c>
      <c r="E76" s="21">
        <v>45717</v>
      </c>
      <c r="F76" s="24"/>
      <c r="G76" s="24"/>
      <c r="H76" s="24"/>
      <c r="I76" s="24"/>
      <c r="J76" s="26">
        <v>4308</v>
      </c>
      <c r="K76" s="26">
        <v>4308</v>
      </c>
      <c r="L76" s="26">
        <v>4027</v>
      </c>
      <c r="M76" s="26">
        <v>4308</v>
      </c>
      <c r="N76" s="24"/>
      <c r="O76" s="26">
        <v>150</v>
      </c>
      <c r="P76" s="30">
        <v>689.28</v>
      </c>
      <c r="Q76" s="24"/>
      <c r="R76" s="24"/>
      <c r="S76" s="26">
        <v>30.16</v>
      </c>
      <c r="T76" s="24"/>
      <c r="U76" s="26">
        <v>350.35</v>
      </c>
      <c r="V76" s="24"/>
      <c r="W76" s="26">
        <v>90.47</v>
      </c>
      <c r="X76" s="33"/>
      <c r="Y76" s="24"/>
      <c r="Z76" s="24"/>
      <c r="AA76" s="26">
        <v>1160.26</v>
      </c>
      <c r="AB76" s="24"/>
      <c r="AC76" s="24"/>
      <c r="AD76" s="24"/>
      <c r="AE76" s="24"/>
      <c r="AF76" s="24"/>
      <c r="AG76" s="24"/>
      <c r="AH76" s="24"/>
      <c r="AI76" s="24"/>
      <c r="AJ76" s="24">
        <f t="shared" si="13"/>
        <v>0</v>
      </c>
      <c r="AK76" s="33">
        <v>1160.26</v>
      </c>
      <c r="AL76" s="38"/>
    </row>
    <row r="77" s="2" customFormat="1" ht="14.25" spans="1:38">
      <c r="A77" s="11">
        <v>70</v>
      </c>
      <c r="B77" s="25" t="s">
        <v>177</v>
      </c>
      <c r="C77" s="39" t="s">
        <v>40</v>
      </c>
      <c r="D77" s="47" t="s">
        <v>178</v>
      </c>
      <c r="E77" s="21">
        <v>45722</v>
      </c>
      <c r="F77" s="24"/>
      <c r="G77" s="24"/>
      <c r="H77" s="24"/>
      <c r="I77" s="24"/>
      <c r="J77" s="26">
        <v>4308</v>
      </c>
      <c r="K77" s="26">
        <v>4308</v>
      </c>
      <c r="L77" s="26">
        <v>4027</v>
      </c>
      <c r="M77" s="26">
        <v>4308</v>
      </c>
      <c r="N77" s="24"/>
      <c r="O77" s="26">
        <v>150</v>
      </c>
      <c r="P77" s="26">
        <v>689.28</v>
      </c>
      <c r="Q77" s="24"/>
      <c r="R77" s="24"/>
      <c r="S77" s="26">
        <v>30.16</v>
      </c>
      <c r="T77" s="24"/>
      <c r="U77" s="26">
        <v>350.35</v>
      </c>
      <c r="V77" s="24"/>
      <c r="W77" s="26">
        <v>90.47</v>
      </c>
      <c r="X77" s="33"/>
      <c r="Y77" s="24"/>
      <c r="Z77" s="24"/>
      <c r="AA77" s="26">
        <v>1160.26</v>
      </c>
      <c r="AB77" s="24"/>
      <c r="AC77" s="24"/>
      <c r="AD77" s="24"/>
      <c r="AE77" s="24"/>
      <c r="AF77" s="24"/>
      <c r="AG77" s="24"/>
      <c r="AH77" s="24"/>
      <c r="AI77" s="24"/>
      <c r="AJ77" s="24">
        <f t="shared" si="13"/>
        <v>0</v>
      </c>
      <c r="AK77" s="33">
        <v>1160.26</v>
      </c>
      <c r="AL77" s="38"/>
    </row>
    <row r="78" s="2" customFormat="1" ht="14.25" spans="1:38">
      <c r="A78" s="11">
        <v>71</v>
      </c>
      <c r="B78" s="25" t="s">
        <v>179</v>
      </c>
      <c r="C78" s="39" t="s">
        <v>40</v>
      </c>
      <c r="D78" s="47" t="s">
        <v>180</v>
      </c>
      <c r="E78" s="21">
        <v>45727</v>
      </c>
      <c r="F78" s="24"/>
      <c r="G78" s="24"/>
      <c r="H78" s="24"/>
      <c r="I78" s="24"/>
      <c r="J78" s="26"/>
      <c r="K78" s="26"/>
      <c r="L78" s="26"/>
      <c r="M78" s="26"/>
      <c r="N78" s="24"/>
      <c r="O78" s="26">
        <v>150</v>
      </c>
      <c r="P78" s="30"/>
      <c r="Q78" s="24"/>
      <c r="R78" s="24"/>
      <c r="S78" s="26"/>
      <c r="T78" s="24"/>
      <c r="U78" s="26"/>
      <c r="V78" s="24"/>
      <c r="W78" s="26">
        <v>180</v>
      </c>
      <c r="X78" s="33"/>
      <c r="Y78" s="24"/>
      <c r="Z78" s="24"/>
      <c r="AA78" s="26">
        <v>180</v>
      </c>
      <c r="AB78" s="24"/>
      <c r="AC78" s="24"/>
      <c r="AD78" s="24"/>
      <c r="AE78" s="24"/>
      <c r="AF78" s="24"/>
      <c r="AG78" s="24"/>
      <c r="AH78" s="24"/>
      <c r="AI78" s="24"/>
      <c r="AJ78" s="24">
        <f t="shared" si="13"/>
        <v>0</v>
      </c>
      <c r="AK78" s="33">
        <v>180</v>
      </c>
      <c r="AL78" s="38"/>
    </row>
    <row r="79" s="2" customFormat="1" ht="14.25" spans="1:38">
      <c r="A79" s="11">
        <v>72</v>
      </c>
      <c r="B79" s="25" t="s">
        <v>181</v>
      </c>
      <c r="C79" s="39" t="s">
        <v>40</v>
      </c>
      <c r="D79" s="47" t="s">
        <v>182</v>
      </c>
      <c r="E79" s="21">
        <v>45732</v>
      </c>
      <c r="F79" s="24"/>
      <c r="G79" s="24"/>
      <c r="H79" s="24"/>
      <c r="I79" s="24"/>
      <c r="J79" s="26"/>
      <c r="K79" s="26"/>
      <c r="L79" s="26"/>
      <c r="M79" s="26"/>
      <c r="N79" s="24"/>
      <c r="O79" s="26">
        <v>150</v>
      </c>
      <c r="P79" s="30"/>
      <c r="Q79" s="24"/>
      <c r="R79" s="24"/>
      <c r="S79" s="26"/>
      <c r="T79" s="24"/>
      <c r="U79" s="26"/>
      <c r="V79" s="24"/>
      <c r="W79" s="26">
        <v>180</v>
      </c>
      <c r="X79" s="33"/>
      <c r="Y79" s="24"/>
      <c r="Z79" s="24"/>
      <c r="AA79" s="26">
        <v>180</v>
      </c>
      <c r="AB79" s="24"/>
      <c r="AC79" s="24"/>
      <c r="AD79" s="24"/>
      <c r="AE79" s="24"/>
      <c r="AF79" s="24"/>
      <c r="AG79" s="24"/>
      <c r="AH79" s="24"/>
      <c r="AI79" s="24"/>
      <c r="AJ79" s="24">
        <f t="shared" si="13"/>
        <v>0</v>
      </c>
      <c r="AK79" s="33">
        <v>180</v>
      </c>
      <c r="AL79" s="38"/>
    </row>
    <row r="80" s="2" customFormat="1" ht="14.25" spans="1:38">
      <c r="A80" s="11">
        <v>73</v>
      </c>
      <c r="B80" s="25" t="s">
        <v>183</v>
      </c>
      <c r="C80" s="39" t="s">
        <v>40</v>
      </c>
      <c r="D80" s="47" t="s">
        <v>184</v>
      </c>
      <c r="E80" s="21">
        <v>45733</v>
      </c>
      <c r="F80" s="24"/>
      <c r="G80" s="24"/>
      <c r="H80" s="24"/>
      <c r="I80" s="24"/>
      <c r="J80" s="26">
        <v>4308</v>
      </c>
      <c r="K80" s="26">
        <v>4308</v>
      </c>
      <c r="L80" s="26">
        <v>4027</v>
      </c>
      <c r="M80" s="26">
        <v>4308</v>
      </c>
      <c r="N80" s="24"/>
      <c r="O80" s="26">
        <v>150</v>
      </c>
      <c r="P80" s="30">
        <v>689.28</v>
      </c>
      <c r="Q80" s="24"/>
      <c r="R80" s="24"/>
      <c r="S80" s="26">
        <v>30.16</v>
      </c>
      <c r="T80" s="24"/>
      <c r="U80" s="26">
        <v>350.35</v>
      </c>
      <c r="V80" s="24"/>
      <c r="W80" s="26">
        <v>90.47</v>
      </c>
      <c r="X80" s="33"/>
      <c r="Y80" s="24"/>
      <c r="Z80" s="24"/>
      <c r="AA80" s="26">
        <v>1160.26</v>
      </c>
      <c r="AB80" s="24"/>
      <c r="AC80" s="24"/>
      <c r="AD80" s="24"/>
      <c r="AE80" s="24"/>
      <c r="AF80" s="24"/>
      <c r="AG80" s="24"/>
      <c r="AH80" s="24"/>
      <c r="AI80" s="24"/>
      <c r="AJ80" s="24">
        <f t="shared" si="13"/>
        <v>0</v>
      </c>
      <c r="AK80" s="33">
        <v>1160.26</v>
      </c>
      <c r="AL80" s="38"/>
    </row>
    <row r="81" s="2" customFormat="1" ht="14.25" spans="1:38">
      <c r="A81" s="11">
        <v>74</v>
      </c>
      <c r="B81" s="25" t="s">
        <v>185</v>
      </c>
      <c r="C81" s="39" t="s">
        <v>40</v>
      </c>
      <c r="D81" s="47" t="s">
        <v>186</v>
      </c>
      <c r="E81" s="21">
        <v>45734</v>
      </c>
      <c r="F81" s="24"/>
      <c r="G81" s="24"/>
      <c r="H81" s="24"/>
      <c r="I81" s="24"/>
      <c r="J81" s="26">
        <v>4308</v>
      </c>
      <c r="K81" s="26">
        <v>4308</v>
      </c>
      <c r="L81" s="26">
        <v>4027</v>
      </c>
      <c r="M81" s="26">
        <v>4308</v>
      </c>
      <c r="N81" s="24"/>
      <c r="O81" s="26">
        <v>150</v>
      </c>
      <c r="P81" s="30">
        <v>689.28</v>
      </c>
      <c r="Q81" s="24"/>
      <c r="R81" s="24"/>
      <c r="S81" s="26">
        <v>30.16</v>
      </c>
      <c r="T81" s="24"/>
      <c r="U81" s="26">
        <v>350.35</v>
      </c>
      <c r="V81" s="24"/>
      <c r="W81" s="26">
        <v>90.47</v>
      </c>
      <c r="X81" s="33"/>
      <c r="Y81" s="24"/>
      <c r="Z81" s="24"/>
      <c r="AA81" s="26">
        <v>1160.26</v>
      </c>
      <c r="AB81" s="24"/>
      <c r="AC81" s="24"/>
      <c r="AD81" s="24"/>
      <c r="AE81" s="24"/>
      <c r="AF81" s="24"/>
      <c r="AG81" s="24"/>
      <c r="AH81" s="24"/>
      <c r="AI81" s="24"/>
      <c r="AJ81" s="24">
        <f t="shared" si="13"/>
        <v>0</v>
      </c>
      <c r="AK81" s="33">
        <v>1160.26</v>
      </c>
      <c r="AL81" s="38"/>
    </row>
    <row r="82" s="2" customFormat="1" ht="14.25" spans="1:38">
      <c r="A82" s="11">
        <v>75</v>
      </c>
      <c r="B82" s="25" t="s">
        <v>187</v>
      </c>
      <c r="C82" s="39" t="s">
        <v>40</v>
      </c>
      <c r="D82" s="47" t="s">
        <v>188</v>
      </c>
      <c r="E82" s="21">
        <v>45734</v>
      </c>
      <c r="F82" s="24"/>
      <c r="G82" s="24"/>
      <c r="H82" s="24"/>
      <c r="I82" s="24"/>
      <c r="J82" s="26">
        <v>4308</v>
      </c>
      <c r="K82" s="26">
        <v>4308</v>
      </c>
      <c r="L82" s="26">
        <v>4027</v>
      </c>
      <c r="M82" s="26">
        <v>4308</v>
      </c>
      <c r="N82" s="24"/>
      <c r="O82" s="26">
        <v>150</v>
      </c>
      <c r="P82" s="26">
        <v>689.28</v>
      </c>
      <c r="Q82" s="24"/>
      <c r="R82" s="24"/>
      <c r="S82" s="26">
        <v>30.16</v>
      </c>
      <c r="T82" s="24"/>
      <c r="U82" s="26">
        <v>350.35</v>
      </c>
      <c r="V82" s="24"/>
      <c r="W82" s="26">
        <v>90.47</v>
      </c>
      <c r="X82" s="33"/>
      <c r="Y82" s="24"/>
      <c r="Z82" s="24"/>
      <c r="AA82" s="26">
        <v>1160.26</v>
      </c>
      <c r="AB82" s="24"/>
      <c r="AC82" s="24"/>
      <c r="AD82" s="24"/>
      <c r="AE82" s="24"/>
      <c r="AF82" s="24"/>
      <c r="AG82" s="24"/>
      <c r="AH82" s="24"/>
      <c r="AI82" s="24"/>
      <c r="AJ82" s="24">
        <f t="shared" si="13"/>
        <v>0</v>
      </c>
      <c r="AK82" s="33">
        <v>1160.26</v>
      </c>
      <c r="AL82" s="38"/>
    </row>
    <row r="83" s="2" customFormat="1" ht="14.25" spans="1:38">
      <c r="A83" s="11">
        <v>76</v>
      </c>
      <c r="B83" s="25" t="s">
        <v>189</v>
      </c>
      <c r="C83" s="39" t="s">
        <v>40</v>
      </c>
      <c r="D83" s="47" t="s">
        <v>190</v>
      </c>
      <c r="E83" s="21">
        <v>45736</v>
      </c>
      <c r="F83" s="24"/>
      <c r="G83" s="24"/>
      <c r="H83" s="24"/>
      <c r="I83" s="24"/>
      <c r="J83" s="26">
        <v>4308</v>
      </c>
      <c r="K83" s="26">
        <v>4308</v>
      </c>
      <c r="L83" s="26">
        <v>4027</v>
      </c>
      <c r="M83" s="26">
        <v>4308</v>
      </c>
      <c r="N83" s="24"/>
      <c r="O83" s="26">
        <v>150</v>
      </c>
      <c r="P83" s="30">
        <v>689.28</v>
      </c>
      <c r="Q83" s="24"/>
      <c r="R83" s="24"/>
      <c r="S83" s="26">
        <v>30.16</v>
      </c>
      <c r="T83" s="24"/>
      <c r="U83" s="26">
        <v>350.35</v>
      </c>
      <c r="V83" s="24"/>
      <c r="W83" s="26">
        <v>90.47</v>
      </c>
      <c r="X83" s="33"/>
      <c r="Y83" s="24"/>
      <c r="Z83" s="24"/>
      <c r="AA83" s="26">
        <v>1160.26</v>
      </c>
      <c r="AB83" s="24"/>
      <c r="AC83" s="24"/>
      <c r="AD83" s="24"/>
      <c r="AE83" s="24"/>
      <c r="AF83" s="24"/>
      <c r="AG83" s="24"/>
      <c r="AH83" s="24"/>
      <c r="AI83" s="24"/>
      <c r="AJ83" s="24">
        <f t="shared" si="13"/>
        <v>0</v>
      </c>
      <c r="AK83" s="33">
        <v>1160.26</v>
      </c>
      <c r="AL83" s="38"/>
    </row>
    <row r="84" s="2" customFormat="1" ht="14.25" spans="1:38">
      <c r="A84" s="11">
        <v>77</v>
      </c>
      <c r="B84" s="25" t="s">
        <v>191</v>
      </c>
      <c r="C84" s="39" t="s">
        <v>40</v>
      </c>
      <c r="D84" s="47" t="s">
        <v>192</v>
      </c>
      <c r="E84" s="21">
        <v>45745</v>
      </c>
      <c r="F84" s="24"/>
      <c r="G84" s="24"/>
      <c r="H84" s="24"/>
      <c r="I84" s="24"/>
      <c r="J84" s="26"/>
      <c r="K84" s="26"/>
      <c r="L84" s="26"/>
      <c r="M84" s="26"/>
      <c r="N84" s="24"/>
      <c r="O84" s="26">
        <v>150</v>
      </c>
      <c r="P84" s="30"/>
      <c r="Q84" s="24"/>
      <c r="R84" s="24"/>
      <c r="S84" s="26"/>
      <c r="T84" s="24"/>
      <c r="U84" s="26"/>
      <c r="V84" s="24"/>
      <c r="W84" s="26">
        <v>180</v>
      </c>
      <c r="X84" s="33"/>
      <c r="Y84" s="24"/>
      <c r="Z84" s="24"/>
      <c r="AA84" s="26">
        <v>180</v>
      </c>
      <c r="AB84" s="24"/>
      <c r="AC84" s="24"/>
      <c r="AD84" s="24"/>
      <c r="AE84" s="24"/>
      <c r="AF84" s="24"/>
      <c r="AG84" s="24"/>
      <c r="AH84" s="24"/>
      <c r="AI84" s="24"/>
      <c r="AJ84" s="24">
        <f t="shared" si="13"/>
        <v>0</v>
      </c>
      <c r="AK84" s="33">
        <v>180</v>
      </c>
      <c r="AL84" s="38"/>
    </row>
    <row r="85" s="2" customFormat="1" ht="14.25" spans="1:38">
      <c r="A85" s="11">
        <v>78</v>
      </c>
      <c r="B85" s="25" t="s">
        <v>193</v>
      </c>
      <c r="C85" s="39" t="s">
        <v>40</v>
      </c>
      <c r="D85" s="47" t="s">
        <v>194</v>
      </c>
      <c r="E85" s="21">
        <v>45758</v>
      </c>
      <c r="F85" s="24"/>
      <c r="G85" s="24"/>
      <c r="H85" s="24"/>
      <c r="I85" s="24"/>
      <c r="J85" s="26">
        <v>4308</v>
      </c>
      <c r="K85" s="26">
        <v>4308</v>
      </c>
      <c r="L85" s="26">
        <v>4027</v>
      </c>
      <c r="M85" s="26">
        <v>4308</v>
      </c>
      <c r="N85" s="24"/>
      <c r="O85" s="26">
        <v>150</v>
      </c>
      <c r="P85" s="30">
        <v>689.28</v>
      </c>
      <c r="Q85" s="24"/>
      <c r="R85" s="24"/>
      <c r="S85" s="26">
        <v>30.16</v>
      </c>
      <c r="T85" s="24"/>
      <c r="U85" s="26">
        <v>350.35</v>
      </c>
      <c r="V85" s="24"/>
      <c r="W85" s="26">
        <v>90.47</v>
      </c>
      <c r="X85" s="33"/>
      <c r="Y85" s="24"/>
      <c r="Z85" s="24"/>
      <c r="AA85" s="26">
        <v>1160.26</v>
      </c>
      <c r="AB85" s="24"/>
      <c r="AC85" s="24"/>
      <c r="AD85" s="24"/>
      <c r="AE85" s="24"/>
      <c r="AF85" s="24"/>
      <c r="AG85" s="24"/>
      <c r="AH85" s="24"/>
      <c r="AI85" s="24"/>
      <c r="AJ85" s="24">
        <f t="shared" si="13"/>
        <v>0</v>
      </c>
      <c r="AK85" s="33">
        <v>1160.26</v>
      </c>
      <c r="AL85" s="38"/>
    </row>
    <row r="86" s="2" customFormat="1" ht="14.25" spans="1:38">
      <c r="A86" s="11">
        <v>79</v>
      </c>
      <c r="B86" s="25" t="s">
        <v>195</v>
      </c>
      <c r="C86" s="39" t="s">
        <v>40</v>
      </c>
      <c r="D86" s="47" t="s">
        <v>196</v>
      </c>
      <c r="E86" s="21">
        <v>45759</v>
      </c>
      <c r="F86" s="24"/>
      <c r="G86" s="24"/>
      <c r="H86" s="24"/>
      <c r="I86" s="24"/>
      <c r="J86" s="26">
        <v>4308</v>
      </c>
      <c r="K86" s="26">
        <v>4308</v>
      </c>
      <c r="L86" s="26">
        <v>4027</v>
      </c>
      <c r="M86" s="26">
        <v>4308</v>
      </c>
      <c r="N86" s="24"/>
      <c r="O86" s="26">
        <v>150</v>
      </c>
      <c r="P86" s="26">
        <v>689.28</v>
      </c>
      <c r="Q86" s="24"/>
      <c r="R86" s="24"/>
      <c r="S86" s="26">
        <v>30.16</v>
      </c>
      <c r="T86" s="24"/>
      <c r="U86" s="26">
        <v>350.35</v>
      </c>
      <c r="V86" s="24"/>
      <c r="W86" s="26">
        <v>90.47</v>
      </c>
      <c r="X86" s="33"/>
      <c r="Y86" s="24"/>
      <c r="Z86" s="24"/>
      <c r="AA86" s="26">
        <v>1160.26</v>
      </c>
      <c r="AB86" s="24"/>
      <c r="AC86" s="24"/>
      <c r="AD86" s="24"/>
      <c r="AE86" s="24"/>
      <c r="AF86" s="24"/>
      <c r="AG86" s="24"/>
      <c r="AH86" s="24"/>
      <c r="AI86" s="24"/>
      <c r="AJ86" s="24">
        <f t="shared" si="13"/>
        <v>0</v>
      </c>
      <c r="AK86" s="33">
        <v>1160.26</v>
      </c>
      <c r="AL86" s="38"/>
    </row>
    <row r="87" s="2" customFormat="1" ht="14.25" spans="1:38">
      <c r="A87" s="11">
        <v>80</v>
      </c>
      <c r="B87" s="25" t="s">
        <v>197</v>
      </c>
      <c r="C87" s="39" t="s">
        <v>40</v>
      </c>
      <c r="D87" s="47" t="s">
        <v>198</v>
      </c>
      <c r="E87" s="21">
        <v>45772</v>
      </c>
      <c r="F87" s="24"/>
      <c r="G87" s="24"/>
      <c r="H87" s="24"/>
      <c r="I87" s="24"/>
      <c r="J87" s="26">
        <v>4308</v>
      </c>
      <c r="K87" s="26">
        <v>4308</v>
      </c>
      <c r="L87" s="26">
        <v>4027</v>
      </c>
      <c r="M87" s="26">
        <v>4308</v>
      </c>
      <c r="N87" s="24"/>
      <c r="O87" s="26">
        <v>150</v>
      </c>
      <c r="P87" s="30">
        <v>689.28</v>
      </c>
      <c r="Q87" s="24"/>
      <c r="R87" s="24"/>
      <c r="S87" s="26">
        <v>30.16</v>
      </c>
      <c r="T87" s="24"/>
      <c r="U87" s="26">
        <v>350.35</v>
      </c>
      <c r="V87" s="24"/>
      <c r="W87" s="26">
        <v>90.47</v>
      </c>
      <c r="X87" s="33"/>
      <c r="Y87" s="24"/>
      <c r="Z87" s="24"/>
      <c r="AA87" s="26">
        <v>1160.26</v>
      </c>
      <c r="AB87" s="24"/>
      <c r="AC87" s="24"/>
      <c r="AD87" s="24"/>
      <c r="AE87" s="24"/>
      <c r="AF87" s="24"/>
      <c r="AG87" s="24"/>
      <c r="AH87" s="24"/>
      <c r="AI87" s="24"/>
      <c r="AJ87" s="24">
        <f t="shared" si="13"/>
        <v>0</v>
      </c>
      <c r="AK87" s="33">
        <v>1160.26</v>
      </c>
      <c r="AL87" s="38"/>
    </row>
    <row r="88" s="2" customFormat="1" ht="14.25" spans="1:38">
      <c r="A88" s="11">
        <v>81</v>
      </c>
      <c r="B88" s="25" t="s">
        <v>199</v>
      </c>
      <c r="C88" s="39" t="s">
        <v>40</v>
      </c>
      <c r="D88" s="47" t="s">
        <v>200</v>
      </c>
      <c r="E88" s="21">
        <v>45774</v>
      </c>
      <c r="F88" s="24"/>
      <c r="G88" s="24"/>
      <c r="H88" s="24"/>
      <c r="I88" s="24"/>
      <c r="J88" s="26">
        <v>4308</v>
      </c>
      <c r="K88" s="26">
        <v>4308</v>
      </c>
      <c r="L88" s="26">
        <v>4027</v>
      </c>
      <c r="M88" s="26">
        <v>4308</v>
      </c>
      <c r="N88" s="24"/>
      <c r="O88" s="26">
        <v>150</v>
      </c>
      <c r="P88" s="30">
        <v>689.28</v>
      </c>
      <c r="Q88" s="24"/>
      <c r="R88" s="24"/>
      <c r="S88" s="26">
        <v>30.16</v>
      </c>
      <c r="T88" s="24"/>
      <c r="U88" s="26">
        <v>350.35</v>
      </c>
      <c r="V88" s="24"/>
      <c r="W88" s="26">
        <v>90.47</v>
      </c>
      <c r="X88" s="33"/>
      <c r="Y88" s="24"/>
      <c r="Z88" s="24"/>
      <c r="AA88" s="26">
        <v>1160.26</v>
      </c>
      <c r="AB88" s="24"/>
      <c r="AC88" s="24"/>
      <c r="AD88" s="24"/>
      <c r="AE88" s="24"/>
      <c r="AF88" s="24"/>
      <c r="AG88" s="24"/>
      <c r="AH88" s="24"/>
      <c r="AI88" s="24"/>
      <c r="AJ88" s="24">
        <f t="shared" si="13"/>
        <v>0</v>
      </c>
      <c r="AK88" s="33">
        <v>1160.26</v>
      </c>
      <c r="AL88" s="38"/>
    </row>
    <row r="89" s="2" customFormat="1" ht="14.25" spans="1:38">
      <c r="A89" s="11">
        <v>82</v>
      </c>
      <c r="B89" s="25" t="s">
        <v>201</v>
      </c>
      <c r="C89" s="39" t="s">
        <v>40</v>
      </c>
      <c r="D89" s="47" t="s">
        <v>202</v>
      </c>
      <c r="E89" s="21">
        <v>45775</v>
      </c>
      <c r="F89" s="24"/>
      <c r="G89" s="24"/>
      <c r="H89" s="24"/>
      <c r="I89" s="24"/>
      <c r="J89" s="26"/>
      <c r="K89" s="26"/>
      <c r="L89" s="26"/>
      <c r="M89" s="26"/>
      <c r="N89" s="24"/>
      <c r="O89" s="26">
        <v>150</v>
      </c>
      <c r="P89" s="30"/>
      <c r="Q89" s="24"/>
      <c r="R89" s="24"/>
      <c r="S89" s="26"/>
      <c r="T89" s="24"/>
      <c r="U89" s="26"/>
      <c r="V89" s="24"/>
      <c r="W89" s="26">
        <v>180</v>
      </c>
      <c r="X89" s="33"/>
      <c r="Y89" s="24"/>
      <c r="Z89" s="24"/>
      <c r="AA89" s="26">
        <v>180</v>
      </c>
      <c r="AB89" s="24"/>
      <c r="AC89" s="24"/>
      <c r="AD89" s="24"/>
      <c r="AE89" s="24"/>
      <c r="AF89" s="24"/>
      <c r="AG89" s="24"/>
      <c r="AH89" s="24"/>
      <c r="AI89" s="24"/>
      <c r="AJ89" s="24">
        <f t="shared" si="13"/>
        <v>0</v>
      </c>
      <c r="AK89" s="33">
        <v>180</v>
      </c>
      <c r="AL89" s="38"/>
    </row>
    <row r="90" s="2" customFormat="1" ht="14.25" spans="1:38">
      <c r="A90" s="11">
        <v>83</v>
      </c>
      <c r="B90" s="25" t="s">
        <v>203</v>
      </c>
      <c r="C90" s="39" t="s">
        <v>40</v>
      </c>
      <c r="D90" s="47" t="s">
        <v>204</v>
      </c>
      <c r="E90" s="21">
        <v>45777</v>
      </c>
      <c r="F90" s="24"/>
      <c r="G90" s="24"/>
      <c r="H90" s="24"/>
      <c r="I90" s="24"/>
      <c r="J90" s="26">
        <v>4308</v>
      </c>
      <c r="K90" s="26">
        <v>4308</v>
      </c>
      <c r="L90" s="26">
        <v>4027</v>
      </c>
      <c r="M90" s="26">
        <v>4308</v>
      </c>
      <c r="N90" s="24"/>
      <c r="O90" s="26">
        <v>150</v>
      </c>
      <c r="P90" s="30">
        <v>689.28</v>
      </c>
      <c r="Q90" s="24"/>
      <c r="R90" s="24"/>
      <c r="S90" s="26">
        <v>30.16</v>
      </c>
      <c r="T90" s="24"/>
      <c r="U90" s="26">
        <v>350.35</v>
      </c>
      <c r="V90" s="24"/>
      <c r="W90" s="26">
        <v>90.47</v>
      </c>
      <c r="X90" s="33"/>
      <c r="Y90" s="24"/>
      <c r="Z90" s="24"/>
      <c r="AA90" s="26">
        <v>1160.26</v>
      </c>
      <c r="AB90" s="24"/>
      <c r="AC90" s="24"/>
      <c r="AD90" s="24"/>
      <c r="AE90" s="24"/>
      <c r="AF90" s="24"/>
      <c r="AG90" s="24"/>
      <c r="AH90" s="24"/>
      <c r="AI90" s="24"/>
      <c r="AJ90" s="24">
        <f t="shared" si="13"/>
        <v>0</v>
      </c>
      <c r="AK90" s="33">
        <v>1160.26</v>
      </c>
      <c r="AL90" s="38"/>
    </row>
    <row r="91" s="2" customFormat="1" ht="14.25" spans="1:38">
      <c r="A91" s="11">
        <v>84</v>
      </c>
      <c r="B91" s="25" t="s">
        <v>205</v>
      </c>
      <c r="C91" s="39" t="s">
        <v>40</v>
      </c>
      <c r="D91" s="47" t="s">
        <v>206</v>
      </c>
      <c r="E91" s="21">
        <v>45784</v>
      </c>
      <c r="F91" s="24"/>
      <c r="G91" s="24"/>
      <c r="H91" s="24"/>
      <c r="I91" s="24"/>
      <c r="J91" s="26"/>
      <c r="K91" s="26"/>
      <c r="L91" s="26"/>
      <c r="M91" s="26"/>
      <c r="N91" s="24"/>
      <c r="O91" s="26">
        <v>150</v>
      </c>
      <c r="P91" s="26"/>
      <c r="Q91" s="24"/>
      <c r="R91" s="24"/>
      <c r="S91" s="26"/>
      <c r="T91" s="24"/>
      <c r="U91" s="26"/>
      <c r="V91" s="24"/>
      <c r="W91" s="26">
        <v>180</v>
      </c>
      <c r="X91" s="33"/>
      <c r="Y91" s="24"/>
      <c r="Z91" s="24"/>
      <c r="AA91" s="26">
        <v>180</v>
      </c>
      <c r="AB91" s="24"/>
      <c r="AC91" s="24"/>
      <c r="AD91" s="24"/>
      <c r="AE91" s="24"/>
      <c r="AF91" s="24"/>
      <c r="AG91" s="24"/>
      <c r="AH91" s="24"/>
      <c r="AI91" s="24"/>
      <c r="AJ91" s="24">
        <f t="shared" si="13"/>
        <v>0</v>
      </c>
      <c r="AK91" s="33">
        <v>180</v>
      </c>
      <c r="AL91" s="38"/>
    </row>
    <row r="92" s="2" customFormat="1" ht="14.25" spans="1:38">
      <c r="A92" s="11">
        <v>85</v>
      </c>
      <c r="B92" s="25" t="s">
        <v>207</v>
      </c>
      <c r="C92" s="39" t="s">
        <v>40</v>
      </c>
      <c r="D92" s="47" t="s">
        <v>208</v>
      </c>
      <c r="E92" s="21">
        <v>45789</v>
      </c>
      <c r="F92" s="24"/>
      <c r="G92" s="24"/>
      <c r="H92" s="24"/>
      <c r="I92" s="24"/>
      <c r="J92" s="26">
        <v>4308</v>
      </c>
      <c r="K92" s="26">
        <v>4308</v>
      </c>
      <c r="L92" s="26">
        <v>4027</v>
      </c>
      <c r="M92" s="26">
        <v>4308</v>
      </c>
      <c r="N92" s="24"/>
      <c r="O92" s="26">
        <v>150</v>
      </c>
      <c r="P92" s="26">
        <v>689.28</v>
      </c>
      <c r="Q92" s="24"/>
      <c r="R92" s="24"/>
      <c r="S92" s="26">
        <v>30.16</v>
      </c>
      <c r="T92" s="24"/>
      <c r="U92" s="26">
        <v>350.35</v>
      </c>
      <c r="V92" s="24"/>
      <c r="W92" s="26">
        <v>90.47</v>
      </c>
      <c r="X92" s="33"/>
      <c r="Y92" s="24"/>
      <c r="Z92" s="24"/>
      <c r="AA92" s="26">
        <v>1160.26</v>
      </c>
      <c r="AB92" s="24"/>
      <c r="AC92" s="24"/>
      <c r="AD92" s="24"/>
      <c r="AE92" s="24"/>
      <c r="AF92" s="24"/>
      <c r="AG92" s="24"/>
      <c r="AH92" s="24"/>
      <c r="AI92" s="24"/>
      <c r="AJ92" s="24">
        <f t="shared" si="13"/>
        <v>0</v>
      </c>
      <c r="AK92" s="33">
        <v>1160.26</v>
      </c>
      <c r="AL92" s="38"/>
    </row>
    <row r="93" s="2" customFormat="1" ht="14.25" spans="1:38">
      <c r="A93" s="11">
        <v>86</v>
      </c>
      <c r="B93" s="25" t="s">
        <v>209</v>
      </c>
      <c r="C93" s="39" t="s">
        <v>40</v>
      </c>
      <c r="D93" s="47" t="s">
        <v>210</v>
      </c>
      <c r="E93" s="21">
        <v>45790</v>
      </c>
      <c r="F93" s="24"/>
      <c r="G93" s="24"/>
      <c r="H93" s="24"/>
      <c r="I93" s="24"/>
      <c r="J93" s="26">
        <v>4308</v>
      </c>
      <c r="K93" s="26">
        <v>4308</v>
      </c>
      <c r="L93" s="26">
        <v>4027</v>
      </c>
      <c r="M93" s="26">
        <v>4308</v>
      </c>
      <c r="N93" s="24"/>
      <c r="O93" s="26">
        <v>150</v>
      </c>
      <c r="P93" s="26">
        <v>689.28</v>
      </c>
      <c r="Q93" s="24"/>
      <c r="R93" s="24"/>
      <c r="S93" s="26">
        <v>30.16</v>
      </c>
      <c r="T93" s="24"/>
      <c r="U93" s="26">
        <v>350.35</v>
      </c>
      <c r="V93" s="24"/>
      <c r="W93" s="26">
        <v>90.47</v>
      </c>
      <c r="X93" s="33"/>
      <c r="Y93" s="24"/>
      <c r="Z93" s="24"/>
      <c r="AA93" s="26">
        <v>1160.26</v>
      </c>
      <c r="AB93" s="24"/>
      <c r="AC93" s="24"/>
      <c r="AD93" s="24"/>
      <c r="AE93" s="24"/>
      <c r="AF93" s="24"/>
      <c r="AG93" s="24"/>
      <c r="AH93" s="24"/>
      <c r="AI93" s="24"/>
      <c r="AJ93" s="24">
        <f t="shared" si="13"/>
        <v>0</v>
      </c>
      <c r="AK93" s="24">
        <v>1160.26</v>
      </c>
      <c r="AL93" s="38"/>
    </row>
    <row r="94" s="2" customFormat="1" ht="14.25" spans="1:38">
      <c r="A94" s="11">
        <v>87</v>
      </c>
      <c r="B94" s="40" t="s">
        <v>211</v>
      </c>
      <c r="C94" s="39" t="s">
        <v>40</v>
      </c>
      <c r="D94" s="47" t="s">
        <v>212</v>
      </c>
      <c r="E94" s="21">
        <v>45804</v>
      </c>
      <c r="F94" s="24"/>
      <c r="G94" s="24"/>
      <c r="H94" s="24"/>
      <c r="I94" s="24"/>
      <c r="J94" s="26">
        <v>4308</v>
      </c>
      <c r="K94" s="26">
        <v>4308</v>
      </c>
      <c r="L94" s="26">
        <v>4027</v>
      </c>
      <c r="M94" s="26">
        <v>4308</v>
      </c>
      <c r="N94" s="24"/>
      <c r="O94" s="26">
        <v>150</v>
      </c>
      <c r="P94" s="26">
        <v>689.28</v>
      </c>
      <c r="Q94" s="24"/>
      <c r="R94" s="24"/>
      <c r="S94" s="26">
        <v>30.16</v>
      </c>
      <c r="T94" s="24"/>
      <c r="U94" s="26">
        <v>350.35</v>
      </c>
      <c r="V94" s="24"/>
      <c r="W94" s="26">
        <v>90.47</v>
      </c>
      <c r="X94" s="33"/>
      <c r="Y94" s="24"/>
      <c r="Z94" s="24"/>
      <c r="AA94" s="26">
        <v>1160.26</v>
      </c>
      <c r="AB94" s="24"/>
      <c r="AC94" s="24"/>
      <c r="AD94" s="24"/>
      <c r="AE94" s="24"/>
      <c r="AF94" s="24"/>
      <c r="AG94" s="24"/>
      <c r="AH94" s="24"/>
      <c r="AI94" s="24"/>
      <c r="AJ94" s="24">
        <f t="shared" si="13"/>
        <v>0</v>
      </c>
      <c r="AK94" s="24">
        <v>1160.26</v>
      </c>
      <c r="AL94" s="38"/>
    </row>
    <row r="95" s="2" customFormat="1" ht="14.25" spans="1:38">
      <c r="A95" s="11">
        <v>88</v>
      </c>
      <c r="B95" s="40" t="s">
        <v>213</v>
      </c>
      <c r="C95" s="39" t="s">
        <v>40</v>
      </c>
      <c r="D95" s="47" t="s">
        <v>214</v>
      </c>
      <c r="E95" s="21">
        <v>45805</v>
      </c>
      <c r="F95" s="24"/>
      <c r="G95" s="24"/>
      <c r="H95" s="24"/>
      <c r="I95" s="24"/>
      <c r="J95" s="26">
        <v>4308</v>
      </c>
      <c r="K95" s="26">
        <v>4308</v>
      </c>
      <c r="L95" s="26">
        <v>4027</v>
      </c>
      <c r="M95" s="26">
        <v>4308</v>
      </c>
      <c r="N95" s="24"/>
      <c r="O95" s="26">
        <v>150</v>
      </c>
      <c r="P95" s="26">
        <v>689.28</v>
      </c>
      <c r="Q95" s="24"/>
      <c r="R95" s="24"/>
      <c r="S95" s="26">
        <v>30.16</v>
      </c>
      <c r="T95" s="24"/>
      <c r="U95" s="26">
        <v>350.35</v>
      </c>
      <c r="V95" s="24"/>
      <c r="W95" s="26">
        <v>90.47</v>
      </c>
      <c r="X95" s="33"/>
      <c r="Y95" s="24"/>
      <c r="Z95" s="24"/>
      <c r="AA95" s="26">
        <v>1160.26</v>
      </c>
      <c r="AB95" s="24"/>
      <c r="AC95" s="24"/>
      <c r="AD95" s="24"/>
      <c r="AE95" s="24"/>
      <c r="AF95" s="24"/>
      <c r="AG95" s="24"/>
      <c r="AH95" s="24"/>
      <c r="AI95" s="24"/>
      <c r="AJ95" s="24">
        <f t="shared" si="13"/>
        <v>0</v>
      </c>
      <c r="AK95" s="24">
        <v>1160.26</v>
      </c>
      <c r="AL95" s="38"/>
    </row>
    <row r="96" s="2" customFormat="1" ht="14.25" spans="1:38">
      <c r="A96" s="11">
        <v>89</v>
      </c>
      <c r="B96" s="40" t="s">
        <v>215</v>
      </c>
      <c r="C96" s="39"/>
      <c r="D96" s="47" t="s">
        <v>216</v>
      </c>
      <c r="E96" s="21">
        <v>45809</v>
      </c>
      <c r="F96" s="24"/>
      <c r="G96" s="24"/>
      <c r="H96" s="24"/>
      <c r="I96" s="24"/>
      <c r="J96" s="26">
        <v>4308</v>
      </c>
      <c r="K96" s="26">
        <v>4308</v>
      </c>
      <c r="L96" s="26">
        <v>4027</v>
      </c>
      <c r="M96" s="26">
        <v>4308</v>
      </c>
      <c r="N96" s="24"/>
      <c r="O96" s="26">
        <v>150</v>
      </c>
      <c r="P96" s="30">
        <v>689.28</v>
      </c>
      <c r="Q96" s="24"/>
      <c r="R96" s="24"/>
      <c r="S96" s="26">
        <v>30.16</v>
      </c>
      <c r="T96" s="24"/>
      <c r="U96" s="26">
        <v>350.35</v>
      </c>
      <c r="V96" s="24"/>
      <c r="W96" s="26">
        <v>90.47</v>
      </c>
      <c r="X96" s="33"/>
      <c r="Y96" s="24"/>
      <c r="Z96" s="24"/>
      <c r="AA96" s="26">
        <v>1160.26</v>
      </c>
      <c r="AB96" s="24"/>
      <c r="AC96" s="24"/>
      <c r="AD96" s="24"/>
      <c r="AE96" s="24"/>
      <c r="AF96" s="24"/>
      <c r="AG96" s="24"/>
      <c r="AH96" s="24"/>
      <c r="AI96" s="24"/>
      <c r="AJ96" s="24">
        <f t="shared" si="13"/>
        <v>0</v>
      </c>
      <c r="AK96" s="24">
        <v>1160.26</v>
      </c>
      <c r="AL96" s="38"/>
    </row>
    <row r="97" s="2" customFormat="1" ht="14.25" spans="1:38">
      <c r="A97" s="11">
        <v>91</v>
      </c>
      <c r="B97" s="40" t="s">
        <v>217</v>
      </c>
      <c r="C97" s="39"/>
      <c r="D97" s="47" t="s">
        <v>218</v>
      </c>
      <c r="E97" s="21">
        <v>45817</v>
      </c>
      <c r="F97" s="24"/>
      <c r="G97" s="24"/>
      <c r="H97" s="24"/>
      <c r="I97" s="24"/>
      <c r="J97" s="26">
        <v>4308</v>
      </c>
      <c r="K97" s="26">
        <v>4308</v>
      </c>
      <c r="L97" s="26">
        <v>4027</v>
      </c>
      <c r="M97" s="26">
        <v>4308</v>
      </c>
      <c r="N97" s="24"/>
      <c r="O97" s="26">
        <v>150</v>
      </c>
      <c r="P97" s="30">
        <v>689.28</v>
      </c>
      <c r="Q97" s="24"/>
      <c r="R97" s="24"/>
      <c r="S97" s="26">
        <v>30.16</v>
      </c>
      <c r="T97" s="24"/>
      <c r="U97" s="26">
        <v>350.35</v>
      </c>
      <c r="V97" s="24"/>
      <c r="W97" s="26">
        <v>90.47</v>
      </c>
      <c r="X97" s="33"/>
      <c r="Y97" s="24"/>
      <c r="Z97" s="24"/>
      <c r="AA97" s="26">
        <v>1160.26</v>
      </c>
      <c r="AB97" s="24"/>
      <c r="AC97" s="24"/>
      <c r="AD97" s="24"/>
      <c r="AE97" s="24"/>
      <c r="AF97" s="24"/>
      <c r="AG97" s="24"/>
      <c r="AH97" s="24"/>
      <c r="AI97" s="24"/>
      <c r="AJ97" s="24">
        <f t="shared" si="13"/>
        <v>0</v>
      </c>
      <c r="AK97" s="24">
        <v>1160.26</v>
      </c>
      <c r="AL97" s="38"/>
    </row>
    <row r="98" s="2" customFormat="1" ht="14.25" spans="1:38">
      <c r="A98" s="11">
        <v>92</v>
      </c>
      <c r="B98" s="40" t="s">
        <v>219</v>
      </c>
      <c r="C98" s="39"/>
      <c r="D98" s="26" t="s">
        <v>220</v>
      </c>
      <c r="E98" s="21">
        <v>45812</v>
      </c>
      <c r="F98" s="24"/>
      <c r="G98" s="24"/>
      <c r="H98" s="24"/>
      <c r="I98" s="24"/>
      <c r="J98" s="26">
        <v>4308</v>
      </c>
      <c r="K98" s="26">
        <v>4308</v>
      </c>
      <c r="L98" s="26">
        <v>4027</v>
      </c>
      <c r="M98" s="26">
        <v>4308</v>
      </c>
      <c r="N98" s="24"/>
      <c r="O98" s="26">
        <v>150</v>
      </c>
      <c r="P98" s="30">
        <v>689.28</v>
      </c>
      <c r="Q98" s="24"/>
      <c r="R98" s="24"/>
      <c r="S98" s="26">
        <v>30.16</v>
      </c>
      <c r="T98" s="24"/>
      <c r="U98" s="26">
        <v>350.35</v>
      </c>
      <c r="V98" s="24"/>
      <c r="W98" s="26">
        <v>90.47</v>
      </c>
      <c r="X98" s="33"/>
      <c r="Y98" s="24"/>
      <c r="Z98" s="24"/>
      <c r="AA98" s="26">
        <v>1160.26</v>
      </c>
      <c r="AB98" s="24"/>
      <c r="AC98" s="24"/>
      <c r="AD98" s="24"/>
      <c r="AE98" s="24"/>
      <c r="AF98" s="24"/>
      <c r="AG98" s="24"/>
      <c r="AH98" s="24"/>
      <c r="AI98" s="24"/>
      <c r="AJ98" s="24">
        <f t="shared" si="13"/>
        <v>0</v>
      </c>
      <c r="AK98" s="24">
        <v>1160.26</v>
      </c>
      <c r="AL98" s="38"/>
    </row>
    <row r="99" s="2" customFormat="1" ht="14.25" spans="1:38">
      <c r="A99" s="11">
        <v>93</v>
      </c>
      <c r="B99" s="40" t="s">
        <v>221</v>
      </c>
      <c r="C99" s="39"/>
      <c r="D99" s="47" t="s">
        <v>222</v>
      </c>
      <c r="E99" s="21">
        <v>45817</v>
      </c>
      <c r="F99" s="24"/>
      <c r="G99" s="24"/>
      <c r="H99" s="24"/>
      <c r="I99" s="24"/>
      <c r="J99" s="26">
        <v>4308</v>
      </c>
      <c r="K99" s="26">
        <v>4308</v>
      </c>
      <c r="L99" s="26">
        <v>4027</v>
      </c>
      <c r="M99" s="26">
        <v>4308</v>
      </c>
      <c r="N99" s="24"/>
      <c r="O99" s="26">
        <v>150</v>
      </c>
      <c r="P99" s="30">
        <v>689.28</v>
      </c>
      <c r="Q99" s="24"/>
      <c r="R99" s="24"/>
      <c r="S99" s="26">
        <v>30.16</v>
      </c>
      <c r="T99" s="24"/>
      <c r="U99" s="26">
        <v>350.35</v>
      </c>
      <c r="V99" s="24"/>
      <c r="W99" s="26">
        <v>90.47</v>
      </c>
      <c r="X99" s="33"/>
      <c r="Y99" s="24"/>
      <c r="Z99" s="24"/>
      <c r="AA99" s="26">
        <v>1160.26</v>
      </c>
      <c r="AB99" s="24"/>
      <c r="AC99" s="24"/>
      <c r="AD99" s="24"/>
      <c r="AE99" s="24"/>
      <c r="AF99" s="24"/>
      <c r="AG99" s="24"/>
      <c r="AH99" s="24"/>
      <c r="AI99" s="24"/>
      <c r="AJ99" s="24">
        <f t="shared" si="13"/>
        <v>0</v>
      </c>
      <c r="AK99" s="24">
        <v>1160.26</v>
      </c>
      <c r="AL99" s="38"/>
    </row>
    <row r="100" s="2" customFormat="1" ht="14.25" spans="1:38">
      <c r="A100" s="11">
        <v>94</v>
      </c>
      <c r="B100" s="40" t="s">
        <v>223</v>
      </c>
      <c r="C100" s="39"/>
      <c r="D100" s="47" t="s">
        <v>224</v>
      </c>
      <c r="E100" s="21">
        <v>45810</v>
      </c>
      <c r="F100" s="24"/>
      <c r="G100" s="24"/>
      <c r="H100" s="24"/>
      <c r="I100" s="24"/>
      <c r="J100" s="26">
        <v>4308</v>
      </c>
      <c r="K100" s="26">
        <v>4308</v>
      </c>
      <c r="L100" s="26">
        <v>4027</v>
      </c>
      <c r="M100" s="26">
        <v>4308</v>
      </c>
      <c r="N100" s="24"/>
      <c r="O100" s="26">
        <v>150</v>
      </c>
      <c r="P100" s="30">
        <v>689.28</v>
      </c>
      <c r="Q100" s="24"/>
      <c r="R100" s="24"/>
      <c r="S100" s="26">
        <v>30.16</v>
      </c>
      <c r="T100" s="24"/>
      <c r="U100" s="26">
        <v>350.35</v>
      </c>
      <c r="V100" s="24"/>
      <c r="W100" s="26">
        <v>90.47</v>
      </c>
      <c r="X100" s="33"/>
      <c r="Y100" s="24"/>
      <c r="Z100" s="24"/>
      <c r="AA100" s="26">
        <v>1160.26</v>
      </c>
      <c r="AB100" s="24"/>
      <c r="AC100" s="24"/>
      <c r="AD100" s="24"/>
      <c r="AE100" s="24"/>
      <c r="AF100" s="24"/>
      <c r="AG100" s="24"/>
      <c r="AH100" s="24"/>
      <c r="AI100" s="24"/>
      <c r="AJ100" s="24">
        <f t="shared" si="13"/>
        <v>0</v>
      </c>
      <c r="AK100" s="24">
        <v>1160.26</v>
      </c>
      <c r="AL100" s="38"/>
    </row>
    <row r="101" s="2" customFormat="1" ht="14.25" spans="1:38">
      <c r="A101" s="11">
        <v>95</v>
      </c>
      <c r="B101" s="40" t="s">
        <v>225</v>
      </c>
      <c r="C101" s="39"/>
      <c r="D101" s="47" t="s">
        <v>226</v>
      </c>
      <c r="E101" s="21">
        <v>45811</v>
      </c>
      <c r="F101" s="24"/>
      <c r="G101" s="24"/>
      <c r="H101" s="24"/>
      <c r="I101" s="24"/>
      <c r="J101" s="26">
        <v>4308</v>
      </c>
      <c r="K101" s="26">
        <v>4308</v>
      </c>
      <c r="L101" s="26">
        <v>4027</v>
      </c>
      <c r="M101" s="26">
        <v>4308</v>
      </c>
      <c r="N101" s="24"/>
      <c r="O101" s="26">
        <v>150</v>
      </c>
      <c r="P101" s="30">
        <v>689.28</v>
      </c>
      <c r="Q101" s="24"/>
      <c r="R101" s="24"/>
      <c r="S101" s="26">
        <v>30.16</v>
      </c>
      <c r="T101" s="24"/>
      <c r="U101" s="26">
        <v>350.35</v>
      </c>
      <c r="V101" s="24"/>
      <c r="W101" s="26">
        <v>90.47</v>
      </c>
      <c r="X101" s="33"/>
      <c r="Y101" s="24"/>
      <c r="Z101" s="24"/>
      <c r="AA101" s="26">
        <v>1160.26</v>
      </c>
      <c r="AB101" s="24"/>
      <c r="AC101" s="24"/>
      <c r="AD101" s="24"/>
      <c r="AE101" s="24"/>
      <c r="AF101" s="24"/>
      <c r="AG101" s="24"/>
      <c r="AH101" s="24"/>
      <c r="AI101" s="24"/>
      <c r="AJ101" s="24">
        <f t="shared" si="13"/>
        <v>0</v>
      </c>
      <c r="AK101" s="24">
        <v>1160.26</v>
      </c>
      <c r="AL101" s="38"/>
    </row>
    <row r="102" s="2" customFormat="1" ht="14.25" spans="1:38">
      <c r="A102" s="11">
        <v>96</v>
      </c>
      <c r="B102" s="40" t="s">
        <v>227</v>
      </c>
      <c r="C102" s="39"/>
      <c r="D102" s="26" t="s">
        <v>228</v>
      </c>
      <c r="E102" s="21">
        <v>45814</v>
      </c>
      <c r="F102" s="24"/>
      <c r="G102" s="24"/>
      <c r="H102" s="24"/>
      <c r="I102" s="24"/>
      <c r="J102" s="26">
        <v>4308</v>
      </c>
      <c r="K102" s="26">
        <v>4308</v>
      </c>
      <c r="L102" s="26">
        <v>4027</v>
      </c>
      <c r="M102" s="26">
        <v>4308</v>
      </c>
      <c r="N102" s="24"/>
      <c r="O102" s="26">
        <v>150</v>
      </c>
      <c r="P102" s="30">
        <v>689.28</v>
      </c>
      <c r="Q102" s="24"/>
      <c r="R102" s="24"/>
      <c r="S102" s="26">
        <v>30.16</v>
      </c>
      <c r="T102" s="24"/>
      <c r="U102" s="26">
        <v>350.35</v>
      </c>
      <c r="V102" s="24"/>
      <c r="W102" s="26">
        <v>90.47</v>
      </c>
      <c r="X102" s="33"/>
      <c r="Y102" s="24"/>
      <c r="Z102" s="24"/>
      <c r="AA102" s="26">
        <v>1160.26</v>
      </c>
      <c r="AB102" s="24"/>
      <c r="AC102" s="24"/>
      <c r="AD102" s="24"/>
      <c r="AE102" s="24"/>
      <c r="AF102" s="24"/>
      <c r="AG102" s="24"/>
      <c r="AH102" s="24"/>
      <c r="AI102" s="24"/>
      <c r="AJ102" s="24">
        <f t="shared" si="13"/>
        <v>0</v>
      </c>
      <c r="AK102" s="24">
        <v>1160.26</v>
      </c>
      <c r="AL102" s="38"/>
    </row>
    <row r="103" s="2" customFormat="1" ht="14.25" spans="1:38">
      <c r="A103" s="11">
        <v>97</v>
      </c>
      <c r="B103" s="40" t="s">
        <v>229</v>
      </c>
      <c r="C103" s="39"/>
      <c r="D103" s="47" t="s">
        <v>230</v>
      </c>
      <c r="E103" s="21">
        <v>45817</v>
      </c>
      <c r="F103" s="24"/>
      <c r="G103" s="24"/>
      <c r="H103" s="24"/>
      <c r="I103" s="24"/>
      <c r="J103" s="26">
        <v>4308</v>
      </c>
      <c r="K103" s="26">
        <v>4308</v>
      </c>
      <c r="L103" s="26">
        <v>4027</v>
      </c>
      <c r="M103" s="26">
        <v>4308</v>
      </c>
      <c r="N103" s="24"/>
      <c r="O103" s="26">
        <v>150</v>
      </c>
      <c r="P103" s="30">
        <v>689.28</v>
      </c>
      <c r="Q103" s="24"/>
      <c r="R103" s="24"/>
      <c r="S103" s="26">
        <v>30.16</v>
      </c>
      <c r="T103" s="24"/>
      <c r="U103" s="26">
        <v>350.35</v>
      </c>
      <c r="V103" s="24"/>
      <c r="W103" s="26">
        <v>90.47</v>
      </c>
      <c r="X103" s="33"/>
      <c r="Y103" s="24"/>
      <c r="Z103" s="24"/>
      <c r="AA103" s="26">
        <v>1160.26</v>
      </c>
      <c r="AB103" s="24"/>
      <c r="AC103" s="24"/>
      <c r="AD103" s="24"/>
      <c r="AE103" s="24"/>
      <c r="AF103" s="24"/>
      <c r="AG103" s="24"/>
      <c r="AH103" s="24"/>
      <c r="AI103" s="24"/>
      <c r="AJ103" s="24">
        <f t="shared" si="13"/>
        <v>0</v>
      </c>
      <c r="AK103" s="24">
        <v>1160.26</v>
      </c>
      <c r="AL103" s="38"/>
    </row>
    <row r="104" s="2" customFormat="1" ht="14.25" spans="1:38">
      <c r="A104" s="11">
        <v>98</v>
      </c>
      <c r="B104" s="40" t="s">
        <v>231</v>
      </c>
      <c r="C104" s="39"/>
      <c r="D104" s="47" t="s">
        <v>232</v>
      </c>
      <c r="E104" s="21">
        <v>45809</v>
      </c>
      <c r="F104" s="24"/>
      <c r="G104" s="24"/>
      <c r="H104" s="24"/>
      <c r="I104" s="24"/>
      <c r="J104" s="26">
        <v>4308</v>
      </c>
      <c r="K104" s="26">
        <v>4308</v>
      </c>
      <c r="L104" s="26">
        <v>4053</v>
      </c>
      <c r="M104" s="26">
        <v>4308</v>
      </c>
      <c r="N104" s="24"/>
      <c r="O104" s="26">
        <v>60</v>
      </c>
      <c r="P104" s="30">
        <v>689.28</v>
      </c>
      <c r="Q104" s="24"/>
      <c r="R104" s="24"/>
      <c r="S104" s="26">
        <v>30.16</v>
      </c>
      <c r="T104" s="24"/>
      <c r="U104" s="26">
        <v>352.61</v>
      </c>
      <c r="V104" s="24"/>
      <c r="W104" s="26">
        <v>90.47</v>
      </c>
      <c r="X104" s="33"/>
      <c r="Y104" s="24"/>
      <c r="Z104" s="24"/>
      <c r="AA104" s="26">
        <v>1162.52</v>
      </c>
      <c r="AB104" s="12">
        <f t="shared" ref="AB104:AB108" si="14">ROUND(J104*8%,2)</f>
        <v>344.64</v>
      </c>
      <c r="AC104" s="24"/>
      <c r="AD104" s="12">
        <f t="shared" ref="AD104:AD108" si="15">ROUND(K104*0.3%,2)</f>
        <v>12.92</v>
      </c>
      <c r="AE104" s="24"/>
      <c r="AF104" s="12">
        <f t="shared" ref="AF104:AF108" si="16">ROUND(L104*2%,2)</f>
        <v>81.06</v>
      </c>
      <c r="AG104" s="24"/>
      <c r="AH104" s="24"/>
      <c r="AI104" s="24">
        <v>15</v>
      </c>
      <c r="AJ104" s="24">
        <f t="shared" si="13"/>
        <v>453.62</v>
      </c>
      <c r="AK104" s="24">
        <f t="shared" ref="AK104:AK108" si="17">AJ104+AA104</f>
        <v>1616.14</v>
      </c>
      <c r="AL104" s="38"/>
    </row>
    <row r="105" s="2" customFormat="1" ht="14.25" spans="1:38">
      <c r="A105" s="11">
        <v>99</v>
      </c>
      <c r="B105" s="40" t="s">
        <v>233</v>
      </c>
      <c r="C105" s="39"/>
      <c r="D105" s="47" t="s">
        <v>234</v>
      </c>
      <c r="E105" s="21">
        <v>45809</v>
      </c>
      <c r="F105" s="24"/>
      <c r="G105" s="24"/>
      <c r="H105" s="24"/>
      <c r="I105" s="24"/>
      <c r="J105" s="26">
        <v>4308</v>
      </c>
      <c r="K105" s="26">
        <v>4308</v>
      </c>
      <c r="L105" s="26">
        <v>4053</v>
      </c>
      <c r="M105" s="26">
        <v>4308</v>
      </c>
      <c r="N105" s="24"/>
      <c r="O105" s="26">
        <v>60</v>
      </c>
      <c r="P105" s="30">
        <v>689.28</v>
      </c>
      <c r="Q105" s="24"/>
      <c r="R105" s="24"/>
      <c r="S105" s="26">
        <v>30.16</v>
      </c>
      <c r="T105" s="24"/>
      <c r="U105" s="26">
        <v>352.61</v>
      </c>
      <c r="V105" s="24"/>
      <c r="W105" s="26">
        <v>90.47</v>
      </c>
      <c r="X105" s="33"/>
      <c r="Y105" s="24"/>
      <c r="Z105" s="24"/>
      <c r="AA105" s="26">
        <v>1162.52</v>
      </c>
      <c r="AB105" s="12">
        <f t="shared" si="14"/>
        <v>344.64</v>
      </c>
      <c r="AC105" s="24"/>
      <c r="AD105" s="12">
        <f t="shared" si="15"/>
        <v>12.92</v>
      </c>
      <c r="AE105" s="24"/>
      <c r="AF105" s="12">
        <f t="shared" si="16"/>
        <v>81.06</v>
      </c>
      <c r="AG105" s="24"/>
      <c r="AH105" s="24"/>
      <c r="AI105" s="24">
        <v>15</v>
      </c>
      <c r="AJ105" s="24">
        <f t="shared" si="13"/>
        <v>453.62</v>
      </c>
      <c r="AK105" s="24">
        <f t="shared" si="17"/>
        <v>1616.14</v>
      </c>
      <c r="AL105" s="38"/>
    </row>
    <row r="106" s="2" customFormat="1" ht="14.25" spans="1:38">
      <c r="A106" s="11">
        <v>100</v>
      </c>
      <c r="B106" s="40" t="s">
        <v>235</v>
      </c>
      <c r="C106" s="39"/>
      <c r="D106" s="47" t="s">
        <v>236</v>
      </c>
      <c r="E106" s="21">
        <v>45809</v>
      </c>
      <c r="F106" s="24"/>
      <c r="G106" s="24"/>
      <c r="H106" s="24"/>
      <c r="I106" s="24"/>
      <c r="J106" s="26">
        <v>4308</v>
      </c>
      <c r="K106" s="26">
        <v>4308</v>
      </c>
      <c r="L106" s="26">
        <v>4053</v>
      </c>
      <c r="M106" s="26">
        <v>4308</v>
      </c>
      <c r="N106" s="24"/>
      <c r="O106" s="26">
        <v>60</v>
      </c>
      <c r="P106" s="30">
        <v>689.28</v>
      </c>
      <c r="Q106" s="24"/>
      <c r="R106" s="24"/>
      <c r="S106" s="26">
        <v>30.16</v>
      </c>
      <c r="T106" s="24"/>
      <c r="U106" s="26">
        <v>352.61</v>
      </c>
      <c r="V106" s="24"/>
      <c r="W106" s="26">
        <v>90.47</v>
      </c>
      <c r="X106" s="33"/>
      <c r="Y106" s="24"/>
      <c r="Z106" s="24"/>
      <c r="AA106" s="26">
        <v>1162.52</v>
      </c>
      <c r="AB106" s="12">
        <f t="shared" si="14"/>
        <v>344.64</v>
      </c>
      <c r="AC106" s="24"/>
      <c r="AD106" s="12">
        <f t="shared" si="15"/>
        <v>12.92</v>
      </c>
      <c r="AE106" s="24"/>
      <c r="AF106" s="12">
        <f t="shared" si="16"/>
        <v>81.06</v>
      </c>
      <c r="AG106" s="24"/>
      <c r="AH106" s="24"/>
      <c r="AI106" s="24">
        <v>15</v>
      </c>
      <c r="AJ106" s="24">
        <f t="shared" si="13"/>
        <v>453.62</v>
      </c>
      <c r="AK106" s="24">
        <f t="shared" si="17"/>
        <v>1616.14</v>
      </c>
      <c r="AL106" s="38"/>
    </row>
    <row r="107" s="2" customFormat="1" ht="14.25" spans="1:38">
      <c r="A107" s="11">
        <v>101</v>
      </c>
      <c r="B107" s="40" t="s">
        <v>237</v>
      </c>
      <c r="C107" s="39"/>
      <c r="D107" s="47" t="s">
        <v>238</v>
      </c>
      <c r="E107" s="21">
        <v>45809</v>
      </c>
      <c r="F107" s="24"/>
      <c r="G107" s="24"/>
      <c r="H107" s="24"/>
      <c r="I107" s="24"/>
      <c r="J107" s="26">
        <v>4308</v>
      </c>
      <c r="K107" s="26">
        <v>4308</v>
      </c>
      <c r="L107" s="26">
        <v>4053</v>
      </c>
      <c r="M107" s="26">
        <v>4308</v>
      </c>
      <c r="N107" s="24"/>
      <c r="O107" s="26">
        <v>60</v>
      </c>
      <c r="P107" s="30">
        <v>689.28</v>
      </c>
      <c r="Q107" s="24"/>
      <c r="R107" s="24"/>
      <c r="S107" s="26">
        <v>30.16</v>
      </c>
      <c r="T107" s="24"/>
      <c r="U107" s="26">
        <v>352.61</v>
      </c>
      <c r="V107" s="24"/>
      <c r="W107" s="26">
        <v>90.47</v>
      </c>
      <c r="X107" s="33"/>
      <c r="Y107" s="24"/>
      <c r="Z107" s="24"/>
      <c r="AA107" s="26">
        <v>1162.52</v>
      </c>
      <c r="AB107" s="12">
        <f t="shared" si="14"/>
        <v>344.64</v>
      </c>
      <c r="AC107" s="24"/>
      <c r="AD107" s="12">
        <f t="shared" si="15"/>
        <v>12.92</v>
      </c>
      <c r="AE107" s="24"/>
      <c r="AF107" s="12">
        <f t="shared" si="16"/>
        <v>81.06</v>
      </c>
      <c r="AG107" s="24"/>
      <c r="AH107" s="24"/>
      <c r="AI107" s="24">
        <v>15</v>
      </c>
      <c r="AJ107" s="24">
        <f t="shared" si="13"/>
        <v>453.62</v>
      </c>
      <c r="AK107" s="24">
        <f t="shared" si="17"/>
        <v>1616.14</v>
      </c>
      <c r="AL107" s="38"/>
    </row>
    <row r="108" s="2" customFormat="1" ht="14.25" spans="1:38">
      <c r="A108" s="11">
        <v>102</v>
      </c>
      <c r="B108" s="40" t="s">
        <v>239</v>
      </c>
      <c r="C108" s="39"/>
      <c r="D108" s="47" t="s">
        <v>240</v>
      </c>
      <c r="E108" s="21">
        <v>45809</v>
      </c>
      <c r="F108" s="24"/>
      <c r="G108" s="24"/>
      <c r="H108" s="24"/>
      <c r="I108" s="24"/>
      <c r="J108" s="26">
        <v>6889</v>
      </c>
      <c r="K108" s="26">
        <v>6889</v>
      </c>
      <c r="L108" s="26">
        <v>6889</v>
      </c>
      <c r="M108" s="26">
        <v>6889</v>
      </c>
      <c r="N108" s="24"/>
      <c r="O108" s="26">
        <v>60</v>
      </c>
      <c r="P108" s="30">
        <v>1102.24</v>
      </c>
      <c r="Q108" s="24"/>
      <c r="R108" s="24"/>
      <c r="S108" s="26">
        <v>48.22</v>
      </c>
      <c r="T108" s="24"/>
      <c r="U108" s="26">
        <v>599.34</v>
      </c>
      <c r="V108" s="24"/>
      <c r="W108" s="26">
        <v>115.74</v>
      </c>
      <c r="X108" s="33"/>
      <c r="Y108" s="24"/>
      <c r="Z108" s="24"/>
      <c r="AA108" s="26">
        <v>1865.54</v>
      </c>
      <c r="AB108" s="12">
        <f t="shared" si="14"/>
        <v>551.12</v>
      </c>
      <c r="AC108" s="24"/>
      <c r="AD108" s="12">
        <f t="shared" si="15"/>
        <v>20.67</v>
      </c>
      <c r="AE108" s="24"/>
      <c r="AF108" s="12">
        <f t="shared" si="16"/>
        <v>137.78</v>
      </c>
      <c r="AG108" s="24"/>
      <c r="AH108" s="24"/>
      <c r="AI108" s="24">
        <v>15</v>
      </c>
      <c r="AJ108" s="24">
        <f t="shared" si="13"/>
        <v>724.57</v>
      </c>
      <c r="AK108" s="24">
        <f t="shared" si="17"/>
        <v>2590.11</v>
      </c>
      <c r="AL108" s="38"/>
    </row>
    <row r="109" s="2" customFormat="1" spans="1:38">
      <c r="A109" s="11"/>
      <c r="B109" s="24"/>
      <c r="C109" s="24"/>
      <c r="D109" s="24"/>
      <c r="E109" s="24">
        <v>102</v>
      </c>
      <c r="F109" s="41"/>
      <c r="G109" s="41"/>
      <c r="H109" s="41"/>
      <c r="I109" s="41"/>
      <c r="J109" s="24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24"/>
      <c r="AB109" s="41"/>
      <c r="AC109" s="41"/>
      <c r="AD109" s="41"/>
      <c r="AE109" s="41"/>
      <c r="AF109" s="41"/>
      <c r="AG109" s="41"/>
      <c r="AH109" s="41"/>
      <c r="AI109" s="41"/>
      <c r="AJ109" s="24">
        <f t="shared" si="13"/>
        <v>0</v>
      </c>
      <c r="AK109" s="43"/>
      <c r="AL109" s="41"/>
    </row>
    <row r="110" s="2" customFormat="1" spans="1:38">
      <c r="A110" s="11"/>
      <c r="B110" s="24"/>
      <c r="C110" s="24"/>
      <c r="D110" s="24"/>
      <c r="E110" s="24">
        <v>0</v>
      </c>
      <c r="F110" s="24"/>
      <c r="G110" s="24"/>
      <c r="H110" s="24"/>
      <c r="I110" s="41"/>
      <c r="J110" s="24"/>
      <c r="K110" s="24"/>
      <c r="L110" s="42"/>
      <c r="M110" s="24"/>
      <c r="N110" s="24"/>
      <c r="O110" s="24"/>
      <c r="P110" s="24"/>
      <c r="Q110" s="24"/>
      <c r="R110" s="24"/>
      <c r="S110" s="43"/>
      <c r="T110" s="24"/>
      <c r="U110" s="43"/>
      <c r="V110" s="24"/>
      <c r="W110" s="43"/>
      <c r="X110" s="24"/>
      <c r="Y110" s="24"/>
      <c r="Z110" s="24"/>
      <c r="AA110" s="43"/>
      <c r="AB110" s="24"/>
      <c r="AC110" s="24"/>
      <c r="AD110" s="43"/>
      <c r="AE110" s="24"/>
      <c r="AF110" s="43"/>
      <c r="AG110" s="24"/>
      <c r="AH110" s="24"/>
      <c r="AI110" s="24"/>
      <c r="AJ110" s="24">
        <v>0</v>
      </c>
      <c r="AK110" s="44">
        <v>0</v>
      </c>
      <c r="AL110" s="24"/>
    </row>
    <row r="111" s="2" customFormat="1" ht="36" spans="1:38">
      <c r="A111" s="11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>
        <f t="shared" ref="O111:X111" si="18">SUM(O61:O110)</f>
        <v>6750</v>
      </c>
      <c r="P111" s="24">
        <f t="shared" si="18"/>
        <v>30052</v>
      </c>
      <c r="Q111" s="24">
        <f t="shared" si="18"/>
        <v>0</v>
      </c>
      <c r="R111" s="24">
        <f t="shared" si="18"/>
        <v>0</v>
      </c>
      <c r="S111" s="24">
        <f t="shared" si="18"/>
        <v>1314.94</v>
      </c>
      <c r="T111" s="24">
        <f t="shared" si="18"/>
        <v>0</v>
      </c>
      <c r="U111" s="24">
        <f t="shared" si="18"/>
        <v>15323.08</v>
      </c>
      <c r="V111" s="24">
        <f t="shared" si="18"/>
        <v>0</v>
      </c>
      <c r="W111" s="24">
        <f t="shared" si="18"/>
        <v>4815.48</v>
      </c>
      <c r="X111" s="24">
        <f t="shared" si="18"/>
        <v>0</v>
      </c>
      <c r="Y111" s="24"/>
      <c r="Z111" s="24">
        <f t="shared" ref="Z111:AK111" si="19">SUM(Z61:Z110)</f>
        <v>0</v>
      </c>
      <c r="AA111" s="24">
        <f t="shared" si="19"/>
        <v>51505.5</v>
      </c>
      <c r="AB111" s="24">
        <f t="shared" si="19"/>
        <v>1929.68</v>
      </c>
      <c r="AC111" s="24">
        <f t="shared" si="19"/>
        <v>0</v>
      </c>
      <c r="AD111" s="24">
        <f t="shared" si="19"/>
        <v>72.35</v>
      </c>
      <c r="AE111" s="24">
        <f t="shared" si="19"/>
        <v>0</v>
      </c>
      <c r="AF111" s="24">
        <f t="shared" si="19"/>
        <v>462.02</v>
      </c>
      <c r="AG111" s="24">
        <f t="shared" si="19"/>
        <v>0</v>
      </c>
      <c r="AH111" s="24">
        <f t="shared" si="19"/>
        <v>0</v>
      </c>
      <c r="AI111" s="24">
        <f t="shared" si="19"/>
        <v>75</v>
      </c>
      <c r="AJ111" s="24">
        <f t="shared" si="19"/>
        <v>2539.05</v>
      </c>
      <c r="AK111" s="24">
        <f t="shared" si="19"/>
        <v>54044.55</v>
      </c>
      <c r="AL111" s="38" t="s">
        <v>143</v>
      </c>
    </row>
  </sheetData>
  <mergeCells count="19">
    <mergeCell ref="A1:AL1"/>
    <mergeCell ref="F2:M2"/>
    <mergeCell ref="F3:I3"/>
    <mergeCell ref="J3:M3"/>
    <mergeCell ref="A2:A4"/>
    <mergeCell ref="B2:B4"/>
    <mergeCell ref="C2:C4"/>
    <mergeCell ref="D2:D4"/>
    <mergeCell ref="E2:E4"/>
    <mergeCell ref="Y4:Y5"/>
    <mergeCell ref="Z2:Z4"/>
    <mergeCell ref="AA2:AA4"/>
    <mergeCell ref="AH4:AH5"/>
    <mergeCell ref="AI2:AI4"/>
    <mergeCell ref="AJ2:AJ4"/>
    <mergeCell ref="AK2:AK4"/>
    <mergeCell ref="AL2:AL4"/>
    <mergeCell ref="P2:X3"/>
    <mergeCell ref="AB2:AG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2025-07-24T06:59:36Z</dcterms:created>
  <dcterms:modified xsi:type="dcterms:W3CDTF">2025-07-24T07:00:21Z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746C40E138F94C409090CBF9F5207083_11</vt:lpwstr>
  </property>
  <property fmtid="{D5CDD505-2E9C-101B-9397-08002B2CF9AE}" pid="3" name="KSOProductBuildVer">
    <vt:lpwstr>2052-12.1.0.21915</vt:lpwstr>
  </property>
</Properties>
</file>