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社保与管理费" sheetId="1" r:id="rId1"/>
    <sheet name="结算表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S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原单位工伤缴费费率为1.34%，2021.5降低为0.96%，降幅28%
2、鑫起原缴费费率为1.54%，现降低为1.23%，降幅20%
</t>
        </r>
      </text>
    </comment>
    <comment ref="B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总稽核，6月份无费用</t>
        </r>
      </text>
    </comment>
    <comment ref="B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总稽核，6月份无费用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总稽核，6月份无费用</t>
        </r>
      </text>
    </comment>
  </commentList>
</comments>
</file>

<file path=xl/sharedStrings.xml><?xml version="1.0" encoding="utf-8"?>
<sst xmlns="http://schemas.openxmlformats.org/spreadsheetml/2006/main" count="92" uniqueCount="85">
  <si>
    <t>2025年07月光华荣昌社保明细</t>
  </si>
  <si>
    <t>序号</t>
  </si>
  <si>
    <t>姓名</t>
  </si>
  <si>
    <t>性别</t>
  </si>
  <si>
    <t>身份证号码</t>
  </si>
  <si>
    <t>参保时间</t>
  </si>
  <si>
    <t>单位承担社保部分</t>
  </si>
  <si>
    <t>重疾(单位出）</t>
  </si>
  <si>
    <t>单位合计</t>
  </si>
  <si>
    <t>个人承担社保部分</t>
  </si>
  <si>
    <t>重疾（个人出）</t>
  </si>
  <si>
    <t>个人合计</t>
  </si>
  <si>
    <t>社保合计</t>
  </si>
  <si>
    <t>备注</t>
  </si>
  <si>
    <t>劳务参保</t>
  </si>
  <si>
    <t>养老基数</t>
  </si>
  <si>
    <t>失业基数</t>
  </si>
  <si>
    <t>医疗生育基数</t>
  </si>
  <si>
    <t>工伤基数（1.23%）</t>
  </si>
  <si>
    <t>服务费</t>
  </si>
  <si>
    <t>养老(16%)</t>
  </si>
  <si>
    <t>养老减免/补退</t>
  </si>
  <si>
    <t>养老补退补收</t>
  </si>
  <si>
    <t>失业(0.7%)</t>
  </si>
  <si>
    <t>失业补退补收</t>
  </si>
  <si>
    <t>医疗(8.7%)</t>
  </si>
  <si>
    <t>医疗补退补收</t>
  </si>
  <si>
    <t>工伤(1.2%)</t>
  </si>
  <si>
    <t>工伤补退补收</t>
  </si>
  <si>
    <t>基数调整补收（单位出）</t>
  </si>
  <si>
    <t>养老(8%)</t>
  </si>
  <si>
    <t>养老补收补退</t>
  </si>
  <si>
    <t>失业补收补退</t>
  </si>
  <si>
    <t>医疗(2%)</t>
  </si>
  <si>
    <t>医疗补收补退</t>
  </si>
  <si>
    <t>基数调整补收（个人出）</t>
  </si>
  <si>
    <t>蒋鹏</t>
  </si>
  <si>
    <t>2025-05-23</t>
  </si>
  <si>
    <t>张超锋</t>
  </si>
  <si>
    <t>2025-04-12</t>
  </si>
  <si>
    <t>7.6离职</t>
  </si>
  <si>
    <t>刘军玲</t>
  </si>
  <si>
    <t>2025-04-11</t>
  </si>
  <si>
    <t>彭洪准</t>
  </si>
  <si>
    <t>2025-03-27</t>
  </si>
  <si>
    <t>罗铁</t>
  </si>
  <si>
    <t>2025-03-25</t>
  </si>
  <si>
    <t>7.15离职</t>
  </si>
  <si>
    <t>贺翌昂</t>
  </si>
  <si>
    <t>2025-03-23</t>
  </si>
  <si>
    <t>袁珊珊</t>
  </si>
  <si>
    <t>袁建平</t>
  </si>
  <si>
    <t>2025-03-18</t>
  </si>
  <si>
    <t>当月工资中扣除当月社保</t>
  </si>
  <si>
    <t>湖南德顺人力资源有限公司2025年7月份支付7月劳务费用结算表</t>
  </si>
  <si>
    <t>付款单位：湖南光华荣昌汽车零部件有限公司</t>
  </si>
  <si>
    <t>制表日期:2025年7月24日</t>
  </si>
  <si>
    <t>项目</t>
  </si>
  <si>
    <t>人数</t>
  </si>
  <si>
    <t>基数/标准</t>
  </si>
  <si>
    <t>缴费比率</t>
  </si>
  <si>
    <t>应结金额</t>
  </si>
  <si>
    <t>工资</t>
  </si>
  <si>
    <t>外包</t>
  </si>
  <si>
    <t>派遣</t>
  </si>
  <si>
    <t>管理费</t>
  </si>
  <si>
    <t>开专票</t>
  </si>
  <si>
    <t>各
项
社
会
保
险</t>
  </si>
  <si>
    <t>养老</t>
  </si>
  <si>
    <t>开普票</t>
  </si>
  <si>
    <t>工伤</t>
  </si>
  <si>
    <t>医疗</t>
  </si>
  <si>
    <t>失业</t>
  </si>
  <si>
    <t>合计</t>
  </si>
  <si>
    <t>外包税费</t>
  </si>
  <si>
    <t>玖仟壹佰捌拾陆元捌角叁分</t>
  </si>
  <si>
    <t>制表单位：株洲德顺电子科技有限公司</t>
  </si>
  <si>
    <t>付款单位制表：</t>
  </si>
  <si>
    <t>账    号：733 900181 710 903</t>
  </si>
  <si>
    <t>付款单位审核人:</t>
  </si>
  <si>
    <t>开户行：招商银行株洲分行</t>
  </si>
  <si>
    <t>制 表 人：文燕辉</t>
  </si>
  <si>
    <t>审核人：</t>
  </si>
  <si>
    <t>审批人：</t>
  </si>
  <si>
    <t>付款单位主管: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</si>
</sst>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[DBNum2][$-804]General"/>
    <numFmt numFmtId="179" formatCode="[$-409]yyyy\-mm\-dd;@"/>
  </numFmts>
  <fonts count="4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rgb="FF1F24F7"/>
      <name val="宋体"/>
      <charset val="134"/>
    </font>
    <font>
      <sz val="10"/>
      <color rgb="FF1F24F7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</font>
    <font>
      <b/>
      <sz val="10"/>
      <color rgb="FF1A1AFC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5" applyNumberFormat="0" applyAlignment="0" applyProtection="0">
      <alignment vertical="center"/>
    </xf>
    <xf numFmtId="0" fontId="31" fillId="8" borderId="6" applyNumberFormat="0" applyAlignment="0" applyProtection="0">
      <alignment vertical="center"/>
    </xf>
    <xf numFmtId="0" fontId="32" fillId="8" borderId="5" applyNumberFormat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center" vertical="center"/>
    </xf>
    <xf numFmtId="177" fontId="3" fillId="0" borderId="1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left" vertical="center"/>
    </xf>
    <xf numFmtId="176" fontId="4" fillId="0" borderId="1" xfId="50" applyNumberFormat="1" applyFont="1" applyFill="1" applyBorder="1" applyAlignment="1">
      <alignment horizontal="left" vertical="center"/>
    </xf>
    <xf numFmtId="0" fontId="4" fillId="0" borderId="1" xfId="50" applyNumberFormat="1" applyFont="1" applyFill="1" applyBorder="1" applyAlignment="1">
      <alignment horizontal="left" vertical="center"/>
    </xf>
    <xf numFmtId="0" fontId="4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176" fontId="5" fillId="0" borderId="1" xfId="50" applyNumberFormat="1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/>
    </xf>
    <xf numFmtId="177" fontId="5" fillId="0" borderId="1" xfId="5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9" fontId="5" fillId="0" borderId="1" xfId="50" applyNumberFormat="1" applyFont="1" applyFill="1" applyBorder="1" applyAlignment="1">
      <alignment horizontal="center" vertical="center"/>
    </xf>
    <xf numFmtId="10" fontId="5" fillId="0" borderId="1" xfId="51" applyNumberFormat="1" applyFont="1" applyFill="1" applyBorder="1" applyAlignment="1">
      <alignment horizontal="center" vertical="center"/>
    </xf>
    <xf numFmtId="10" fontId="5" fillId="0" borderId="1" xfId="50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177" fontId="5" fillId="0" borderId="1" xfId="52" applyNumberFormat="1" applyFont="1" applyFill="1" applyBorder="1" applyAlignment="1">
      <alignment horizontal="center" vertical="center"/>
    </xf>
    <xf numFmtId="9" fontId="5" fillId="0" borderId="1" xfId="52" applyNumberFormat="1" applyFont="1" applyFill="1" applyBorder="1" applyAlignment="1">
      <alignment horizontal="center" vertical="center"/>
    </xf>
    <xf numFmtId="176" fontId="5" fillId="0" borderId="1" xfId="52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176" fontId="8" fillId="0" borderId="1" xfId="50" applyNumberFormat="1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178" fontId="8" fillId="0" borderId="1" xfId="53" applyNumberFormat="1" applyFont="1" applyFill="1" applyBorder="1" applyAlignment="1">
      <alignment horizontal="center" vertical="center" wrapText="1"/>
    </xf>
    <xf numFmtId="0" fontId="4" fillId="0" borderId="0" xfId="54" applyFont="1" applyFill="1" applyAlignment="1">
      <alignment horizontal="left" vertical="center"/>
    </xf>
    <xf numFmtId="176" fontId="4" fillId="0" borderId="0" xfId="54" applyNumberFormat="1" applyFont="1" applyFill="1" applyAlignment="1">
      <alignment horizontal="left" vertical="center"/>
    </xf>
    <xf numFmtId="0" fontId="4" fillId="0" borderId="0" xfId="54" applyNumberFormat="1" applyFont="1" applyFill="1" applyAlignment="1">
      <alignment horizontal="left" vertical="center"/>
    </xf>
    <xf numFmtId="0" fontId="4" fillId="0" borderId="0" xfId="54" applyFont="1" applyFill="1" applyAlignment="1">
      <alignment horizontal="left" vertical="center" wrapText="1"/>
    </xf>
    <xf numFmtId="0" fontId="9" fillId="0" borderId="0" xfId="55" applyFont="1" applyFill="1" applyAlignment="1">
      <alignment horizontal="center" vertical="center"/>
    </xf>
    <xf numFmtId="176" fontId="9" fillId="0" borderId="0" xfId="55" applyNumberFormat="1" applyFont="1" applyFill="1" applyAlignment="1">
      <alignment horizontal="center" vertical="center"/>
    </xf>
    <xf numFmtId="0" fontId="9" fillId="0" borderId="0" xfId="55" applyNumberFormat="1" applyFont="1" applyFill="1" applyAlignment="1">
      <alignment horizontal="center" vertical="center"/>
    </xf>
    <xf numFmtId="0" fontId="10" fillId="0" borderId="0" xfId="53" applyFont="1" applyFill="1" applyAlignment="1">
      <alignment horizontal="center" vertical="center" wrapText="1"/>
    </xf>
    <xf numFmtId="0" fontId="11" fillId="0" borderId="0" xfId="53" applyFont="1" applyFill="1" applyAlignment="1">
      <alignment horizontal="center" vertical="center" wrapText="1"/>
    </xf>
    <xf numFmtId="0" fontId="5" fillId="0" borderId="0" xfId="53" applyFont="1" applyFill="1" applyAlignment="1">
      <alignment horizontal="center" vertical="center" wrapText="1"/>
    </xf>
    <xf numFmtId="0" fontId="12" fillId="0" borderId="0" xfId="56" applyFont="1" applyFill="1" applyAlignment="1">
      <alignment horizontal="center" vertical="center"/>
    </xf>
    <xf numFmtId="10" fontId="12" fillId="0" borderId="0" xfId="56" applyNumberFormat="1" applyFont="1" applyFill="1" applyAlignment="1">
      <alignment horizontal="center" vertical="center"/>
    </xf>
    <xf numFmtId="0" fontId="8" fillId="0" borderId="0" xfId="53" applyFont="1" applyFill="1" applyAlignment="1">
      <alignment horizontal="center" vertical="center" wrapText="1"/>
    </xf>
    <xf numFmtId="0" fontId="13" fillId="0" borderId="0" xfId="56" applyFont="1" applyFill="1" applyAlignment="1">
      <alignment horizontal="center" vertical="center"/>
    </xf>
    <xf numFmtId="10" fontId="13" fillId="0" borderId="0" xfId="56" applyNumberFormat="1" applyFont="1" applyFill="1" applyAlignment="1">
      <alignment horizontal="center" vertical="center"/>
    </xf>
    <xf numFmtId="0" fontId="8" fillId="0" borderId="0" xfId="53" applyFont="1" applyFill="1" applyAlignment="1">
      <alignment horizontal="left" vertical="center" wrapText="1"/>
    </xf>
    <xf numFmtId="0" fontId="13" fillId="0" borderId="0" xfId="55" applyFont="1" applyFill="1" applyAlignment="1">
      <alignment horizontal="left" vertical="center"/>
    </xf>
    <xf numFmtId="0" fontId="13" fillId="0" borderId="0" xfId="55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vertical="center"/>
    </xf>
    <xf numFmtId="179" fontId="0" fillId="0" borderId="0" xfId="0" applyNumberFormat="1">
      <alignment vertical="center"/>
    </xf>
    <xf numFmtId="0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 shrinkToFit="1"/>
    </xf>
    <xf numFmtId="0" fontId="17" fillId="0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179" fontId="5" fillId="0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179" fontId="20" fillId="0" borderId="1" xfId="0" applyNumberFormat="1" applyFont="1" applyFill="1" applyBorder="1" applyAlignment="1">
      <alignment horizontal="center" vertical="center"/>
    </xf>
    <xf numFmtId="177" fontId="16" fillId="4" borderId="1" xfId="0" applyNumberFormat="1" applyFont="1" applyFill="1" applyBorder="1" applyAlignment="1">
      <alignment horizontal="center" vertical="center" wrapText="1"/>
    </xf>
    <xf numFmtId="177" fontId="16" fillId="5" borderId="1" xfId="0" applyNumberFormat="1" applyFont="1" applyFill="1" applyBorder="1" applyAlignment="1">
      <alignment horizontal="center" vertical="center" wrapText="1"/>
    </xf>
    <xf numFmtId="177" fontId="21" fillId="0" borderId="1" xfId="49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shrinkToFit="1"/>
    </xf>
    <xf numFmtId="177" fontId="16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01风电产品事业部应发工资汇总表 2" xfId="49"/>
    <cellStyle name="20% - 强调文字颜色 6 39" xfId="50"/>
    <cellStyle name="20% - 强调文字颜色 6 44" xfId="51"/>
    <cellStyle name="20% - 强调文字颜色 6 43" xfId="52"/>
    <cellStyle name="60% - 强调文字颜色 1 47 2" xfId="53"/>
    <cellStyle name="60% - 强调文字颜色 1 52 2" xfId="54"/>
    <cellStyle name="20% - 强调文字颜色 6 38" xfId="55"/>
    <cellStyle name="20% - 强调文字颜色 6 4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tabSelected="1" workbookViewId="0">
      <selection activeCell="A1" sqref="A1:AH1"/>
    </sheetView>
  </sheetViews>
  <sheetFormatPr defaultColWidth="9" defaultRowHeight="14"/>
  <cols>
    <col min="1" max="1" width="5" customWidth="1"/>
    <col min="3" max="3" width="7.62727272727273" customWidth="1"/>
    <col min="4" max="4" width="8" customWidth="1"/>
    <col min="5" max="5" width="11.5" style="53" customWidth="1"/>
    <col min="6" max="9" width="10.3636363636364"/>
    <col min="11" max="12" width="9.54545454545454"/>
    <col min="17" max="17" width="9.54545454545454"/>
    <col min="19" max="19" width="9.37272727272727"/>
    <col min="23" max="23" width="10.6363636363636"/>
    <col min="33" max="33" width="10.6363636363636"/>
  </cols>
  <sheetData>
    <row r="1" s="51" customFormat="1" ht="23" spans="1:34">
      <c r="A1" s="54" t="s">
        <v>0</v>
      </c>
      <c r="B1" s="55"/>
      <c r="C1" s="55"/>
      <c r="D1" s="55"/>
      <c r="E1" s="56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</row>
    <row r="2" s="51" customFormat="1" spans="1:34">
      <c r="A2" s="57" t="s">
        <v>1</v>
      </c>
      <c r="B2" s="58" t="s">
        <v>2</v>
      </c>
      <c r="C2" s="58" t="s">
        <v>3</v>
      </c>
      <c r="D2" s="58" t="s">
        <v>4</v>
      </c>
      <c r="E2" s="59" t="s">
        <v>5</v>
      </c>
      <c r="F2" s="58"/>
      <c r="G2" s="58"/>
      <c r="H2" s="58"/>
      <c r="I2" s="58"/>
      <c r="J2" s="58"/>
      <c r="K2" s="58"/>
      <c r="L2" s="58" t="s">
        <v>6</v>
      </c>
      <c r="M2" s="58"/>
      <c r="N2" s="58"/>
      <c r="O2" s="58"/>
      <c r="P2" s="58"/>
      <c r="Q2" s="58"/>
      <c r="R2" s="58"/>
      <c r="S2" s="58"/>
      <c r="T2" s="58"/>
      <c r="U2" s="58"/>
      <c r="V2" s="58" t="s">
        <v>7</v>
      </c>
      <c r="W2" s="58" t="s">
        <v>8</v>
      </c>
      <c r="X2" s="77" t="s">
        <v>9</v>
      </c>
      <c r="Y2" s="77"/>
      <c r="Z2" s="77"/>
      <c r="AA2" s="77"/>
      <c r="AB2" s="77"/>
      <c r="AC2" s="77"/>
      <c r="AD2" s="77"/>
      <c r="AE2" s="58" t="s">
        <v>10</v>
      </c>
      <c r="AF2" s="58" t="s">
        <v>11</v>
      </c>
      <c r="AG2" s="58" t="s">
        <v>12</v>
      </c>
      <c r="AH2" s="58" t="s">
        <v>13</v>
      </c>
    </row>
    <row r="3" s="51" customFormat="1" spans="1:34">
      <c r="A3" s="60"/>
      <c r="B3" s="61"/>
      <c r="C3" s="61"/>
      <c r="D3" s="61"/>
      <c r="E3" s="62"/>
      <c r="F3" s="61" t="s">
        <v>14</v>
      </c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78"/>
      <c r="Y3" s="78"/>
      <c r="Z3" s="78"/>
      <c r="AA3" s="78"/>
      <c r="AB3" s="78"/>
      <c r="AC3" s="78"/>
      <c r="AD3" s="78"/>
      <c r="AE3" s="61"/>
      <c r="AF3" s="61"/>
      <c r="AG3" s="61"/>
      <c r="AH3" s="61"/>
    </row>
    <row r="4" s="51" customFormat="1" ht="39" spans="1:34">
      <c r="A4" s="60"/>
      <c r="B4" s="61"/>
      <c r="C4" s="61"/>
      <c r="D4" s="61"/>
      <c r="E4" s="62"/>
      <c r="F4" s="61" t="s">
        <v>15</v>
      </c>
      <c r="G4" s="61" t="s">
        <v>16</v>
      </c>
      <c r="H4" s="61" t="s">
        <v>17</v>
      </c>
      <c r="I4" s="74" t="s">
        <v>18</v>
      </c>
      <c r="J4" s="74"/>
      <c r="K4" s="74" t="s">
        <v>19</v>
      </c>
      <c r="L4" s="61" t="s">
        <v>20</v>
      </c>
      <c r="M4" s="75" t="s">
        <v>21</v>
      </c>
      <c r="N4" s="75" t="s">
        <v>22</v>
      </c>
      <c r="O4" s="61" t="s">
        <v>23</v>
      </c>
      <c r="P4" s="75" t="s">
        <v>24</v>
      </c>
      <c r="Q4" s="61" t="s">
        <v>25</v>
      </c>
      <c r="R4" s="75" t="s">
        <v>26</v>
      </c>
      <c r="S4" s="61" t="s">
        <v>27</v>
      </c>
      <c r="T4" s="75" t="s">
        <v>28</v>
      </c>
      <c r="U4" s="58" t="s">
        <v>29</v>
      </c>
      <c r="V4" s="61"/>
      <c r="W4" s="61"/>
      <c r="X4" s="61" t="s">
        <v>30</v>
      </c>
      <c r="Y4" s="75" t="s">
        <v>31</v>
      </c>
      <c r="Z4" s="61" t="s">
        <v>23</v>
      </c>
      <c r="AA4" s="75" t="s">
        <v>32</v>
      </c>
      <c r="AB4" s="61" t="s">
        <v>33</v>
      </c>
      <c r="AC4" s="75" t="s">
        <v>34</v>
      </c>
      <c r="AD4" s="58" t="s">
        <v>35</v>
      </c>
      <c r="AE4" s="61"/>
      <c r="AF4" s="61"/>
      <c r="AG4" s="61"/>
      <c r="AH4" s="61"/>
    </row>
    <row r="5" s="52" customFormat="1" ht="15" spans="1:34">
      <c r="A5" s="63">
        <v>1</v>
      </c>
      <c r="B5" s="64" t="s">
        <v>36</v>
      </c>
      <c r="C5" s="65"/>
      <c r="D5" s="66"/>
      <c r="E5" s="67" t="s">
        <v>37</v>
      </c>
      <c r="F5" s="68">
        <v>4308</v>
      </c>
      <c r="G5" s="68">
        <v>4308</v>
      </c>
      <c r="H5" s="68">
        <v>4308</v>
      </c>
      <c r="I5" s="68">
        <v>4308</v>
      </c>
      <c r="J5" s="72"/>
      <c r="K5" s="76">
        <v>150</v>
      </c>
      <c r="L5" s="70">
        <v>689.28</v>
      </c>
      <c r="M5" s="72"/>
      <c r="N5" s="72"/>
      <c r="O5" s="72">
        <v>30.16</v>
      </c>
      <c r="P5" s="72"/>
      <c r="Q5" s="72">
        <v>352.61</v>
      </c>
      <c r="R5" s="72"/>
      <c r="S5" s="70">
        <v>60.31</v>
      </c>
      <c r="T5" s="79"/>
      <c r="U5" s="72"/>
      <c r="V5" s="72"/>
      <c r="W5" s="65">
        <f>L5+O5+Q5+S5</f>
        <v>1132.36</v>
      </c>
      <c r="X5" s="72"/>
      <c r="Y5" s="72"/>
      <c r="Z5" s="72"/>
      <c r="AA5" s="72"/>
      <c r="AB5" s="72"/>
      <c r="AC5" s="72"/>
      <c r="AD5" s="72"/>
      <c r="AE5" s="72"/>
      <c r="AF5" s="72"/>
      <c r="AG5" s="65">
        <v>1132.36</v>
      </c>
      <c r="AH5" s="80"/>
    </row>
    <row r="6" s="52" customFormat="1" ht="15" spans="1:35">
      <c r="A6" s="63">
        <v>2</v>
      </c>
      <c r="B6" s="69" t="s">
        <v>38</v>
      </c>
      <c r="C6" s="65"/>
      <c r="D6" s="70"/>
      <c r="E6" s="67" t="s">
        <v>39</v>
      </c>
      <c r="F6" s="68">
        <v>4308</v>
      </c>
      <c r="G6" s="68">
        <v>4308</v>
      </c>
      <c r="H6" s="68">
        <v>4308</v>
      </c>
      <c r="I6" s="68">
        <v>4308</v>
      </c>
      <c r="J6" s="72"/>
      <c r="K6" s="76">
        <v>150</v>
      </c>
      <c r="L6" s="70">
        <v>0</v>
      </c>
      <c r="M6" s="72"/>
      <c r="N6" s="72"/>
      <c r="O6" s="72">
        <v>0</v>
      </c>
      <c r="P6" s="72"/>
      <c r="Q6" s="72">
        <v>0</v>
      </c>
      <c r="R6" s="72"/>
      <c r="S6" s="70">
        <v>60.31</v>
      </c>
      <c r="T6" s="79"/>
      <c r="U6" s="72"/>
      <c r="V6" s="72"/>
      <c r="W6" s="65">
        <f>L6+O6+Q6+S6</f>
        <v>60.31</v>
      </c>
      <c r="X6" s="72"/>
      <c r="Y6" s="72"/>
      <c r="Z6" s="72"/>
      <c r="AA6" s="72"/>
      <c r="AB6" s="72"/>
      <c r="AC6" s="72"/>
      <c r="AD6" s="72"/>
      <c r="AE6" s="72"/>
      <c r="AF6" s="72"/>
      <c r="AG6" s="65">
        <v>60.31</v>
      </c>
      <c r="AH6" s="80"/>
      <c r="AI6" s="52" t="s">
        <v>40</v>
      </c>
    </row>
    <row r="7" s="52" customFormat="1" ht="15" spans="1:34">
      <c r="A7" s="63">
        <v>4</v>
      </c>
      <c r="B7" s="64" t="s">
        <v>41</v>
      </c>
      <c r="C7" s="65"/>
      <c r="D7" s="66"/>
      <c r="E7" s="67" t="s">
        <v>42</v>
      </c>
      <c r="F7" s="68">
        <v>4308</v>
      </c>
      <c r="G7" s="68">
        <v>4308</v>
      </c>
      <c r="H7" s="68">
        <v>4308</v>
      </c>
      <c r="I7" s="68">
        <v>4308</v>
      </c>
      <c r="J7" s="72"/>
      <c r="K7" s="76">
        <v>150</v>
      </c>
      <c r="L7" s="70">
        <v>689.28</v>
      </c>
      <c r="M7" s="72"/>
      <c r="N7" s="72"/>
      <c r="O7" s="72">
        <v>30.16</v>
      </c>
      <c r="P7" s="72"/>
      <c r="Q7" s="72">
        <v>352.61</v>
      </c>
      <c r="R7" s="72"/>
      <c r="S7" s="70">
        <v>60.31</v>
      </c>
      <c r="T7" s="79"/>
      <c r="U7" s="72"/>
      <c r="V7" s="72"/>
      <c r="W7" s="65">
        <f>L7+O7+Q7+S7</f>
        <v>1132.36</v>
      </c>
      <c r="X7" s="72"/>
      <c r="Y7" s="72"/>
      <c r="Z7" s="72"/>
      <c r="AA7" s="72"/>
      <c r="AB7" s="72"/>
      <c r="AC7" s="72"/>
      <c r="AD7" s="72"/>
      <c r="AE7" s="72"/>
      <c r="AF7" s="72"/>
      <c r="AG7" s="65">
        <v>1132.36</v>
      </c>
      <c r="AH7" s="80"/>
    </row>
    <row r="8" s="52" customFormat="1" ht="15" spans="1:34">
      <c r="A8" s="63">
        <v>6</v>
      </c>
      <c r="B8" s="64" t="s">
        <v>43</v>
      </c>
      <c r="C8" s="65"/>
      <c r="D8" s="66"/>
      <c r="E8" s="67" t="s">
        <v>44</v>
      </c>
      <c r="F8" s="68">
        <v>4308</v>
      </c>
      <c r="G8" s="68">
        <v>4308</v>
      </c>
      <c r="H8" s="68">
        <v>4308</v>
      </c>
      <c r="I8" s="68">
        <v>4308</v>
      </c>
      <c r="J8" s="72"/>
      <c r="K8" s="76">
        <v>150</v>
      </c>
      <c r="L8" s="70">
        <v>689.28</v>
      </c>
      <c r="M8" s="72"/>
      <c r="N8" s="72"/>
      <c r="O8" s="72">
        <v>30.16</v>
      </c>
      <c r="P8" s="72"/>
      <c r="Q8" s="72">
        <v>352.61</v>
      </c>
      <c r="R8" s="72"/>
      <c r="S8" s="70">
        <v>60.31</v>
      </c>
      <c r="T8" s="79"/>
      <c r="U8" s="72"/>
      <c r="V8" s="72"/>
      <c r="W8" s="65">
        <f t="shared" ref="W8:W14" si="0">L8+O8+Q8+S8</f>
        <v>1132.36</v>
      </c>
      <c r="X8" s="72"/>
      <c r="Y8" s="72"/>
      <c r="Z8" s="72"/>
      <c r="AA8" s="72"/>
      <c r="AB8" s="72"/>
      <c r="AC8" s="72"/>
      <c r="AD8" s="72"/>
      <c r="AE8" s="72"/>
      <c r="AF8" s="72"/>
      <c r="AG8" s="65">
        <v>1132.36</v>
      </c>
      <c r="AH8" s="80"/>
    </row>
    <row r="9" s="52" customFormat="1" ht="15" spans="1:35">
      <c r="A9" s="63">
        <v>7</v>
      </c>
      <c r="B9" s="69" t="s">
        <v>45</v>
      </c>
      <c r="C9" s="65"/>
      <c r="D9" s="66"/>
      <c r="E9" s="67" t="s">
        <v>46</v>
      </c>
      <c r="F9" s="68">
        <v>4308</v>
      </c>
      <c r="G9" s="68">
        <v>4308</v>
      </c>
      <c r="H9" s="68">
        <v>4308</v>
      </c>
      <c r="I9" s="68">
        <v>4308</v>
      </c>
      <c r="J9" s="72"/>
      <c r="K9" s="76">
        <v>150</v>
      </c>
      <c r="L9" s="70">
        <v>689.28</v>
      </c>
      <c r="M9" s="72"/>
      <c r="N9" s="72"/>
      <c r="O9" s="72">
        <v>30.16</v>
      </c>
      <c r="P9" s="72"/>
      <c r="Q9" s="72">
        <v>352.61</v>
      </c>
      <c r="R9" s="72"/>
      <c r="S9" s="70">
        <v>60.31</v>
      </c>
      <c r="T9" s="79"/>
      <c r="U9" s="72"/>
      <c r="V9" s="72"/>
      <c r="W9" s="65">
        <f t="shared" si="0"/>
        <v>1132.36</v>
      </c>
      <c r="X9" s="72"/>
      <c r="Y9" s="72"/>
      <c r="Z9" s="72"/>
      <c r="AA9" s="72"/>
      <c r="AB9" s="72"/>
      <c r="AC9" s="72"/>
      <c r="AD9" s="72"/>
      <c r="AE9" s="72"/>
      <c r="AF9" s="72"/>
      <c r="AG9" s="65">
        <v>1132.36</v>
      </c>
      <c r="AH9" s="80"/>
      <c r="AI9" s="52" t="s">
        <v>47</v>
      </c>
    </row>
    <row r="10" s="52" customFormat="1" ht="15" spans="1:34">
      <c r="A10" s="63">
        <v>8</v>
      </c>
      <c r="B10" s="71" t="s">
        <v>48</v>
      </c>
      <c r="C10" s="65"/>
      <c r="D10" s="66"/>
      <c r="E10" s="67" t="s">
        <v>49</v>
      </c>
      <c r="F10" s="68">
        <v>4308</v>
      </c>
      <c r="G10" s="68">
        <v>4308</v>
      </c>
      <c r="H10" s="68">
        <v>4308</v>
      </c>
      <c r="I10" s="68">
        <v>4308</v>
      </c>
      <c r="J10" s="72"/>
      <c r="K10" s="76">
        <v>150</v>
      </c>
      <c r="L10" s="70">
        <v>689.28</v>
      </c>
      <c r="M10" s="72"/>
      <c r="N10" s="72"/>
      <c r="O10" s="72">
        <v>30.16</v>
      </c>
      <c r="P10" s="72"/>
      <c r="Q10" s="72">
        <v>352.61</v>
      </c>
      <c r="R10" s="72"/>
      <c r="S10" s="70">
        <v>60.31</v>
      </c>
      <c r="T10" s="79"/>
      <c r="U10" s="72"/>
      <c r="V10" s="72"/>
      <c r="W10" s="65">
        <f t="shared" si="0"/>
        <v>1132.36</v>
      </c>
      <c r="X10" s="72"/>
      <c r="Y10" s="72"/>
      <c r="Z10" s="72"/>
      <c r="AA10" s="72"/>
      <c r="AB10" s="72"/>
      <c r="AC10" s="72"/>
      <c r="AD10" s="72"/>
      <c r="AE10" s="72"/>
      <c r="AF10" s="72"/>
      <c r="AG10" s="65">
        <v>1132.36</v>
      </c>
      <c r="AH10" s="80"/>
    </row>
    <row r="11" s="52" customFormat="1" ht="15" spans="1:34">
      <c r="A11" s="63">
        <v>9</v>
      </c>
      <c r="B11" s="71" t="s">
        <v>50</v>
      </c>
      <c r="C11" s="65"/>
      <c r="D11" s="66"/>
      <c r="E11" s="67" t="s">
        <v>49</v>
      </c>
      <c r="F11" s="68">
        <v>4308</v>
      </c>
      <c r="G11" s="68">
        <v>4308</v>
      </c>
      <c r="H11" s="68">
        <v>4308</v>
      </c>
      <c r="I11" s="68">
        <v>4308</v>
      </c>
      <c r="J11" s="72"/>
      <c r="K11" s="76">
        <v>150</v>
      </c>
      <c r="L11" s="70">
        <v>689.28</v>
      </c>
      <c r="M11" s="72"/>
      <c r="N11" s="72"/>
      <c r="O11" s="72">
        <v>30.16</v>
      </c>
      <c r="P11" s="72"/>
      <c r="Q11" s="72">
        <v>352.61</v>
      </c>
      <c r="R11" s="72"/>
      <c r="S11" s="70">
        <v>60.31</v>
      </c>
      <c r="T11" s="79"/>
      <c r="U11" s="72"/>
      <c r="V11" s="72"/>
      <c r="W11" s="65">
        <f t="shared" si="0"/>
        <v>1132.36</v>
      </c>
      <c r="X11" s="72"/>
      <c r="Y11" s="72"/>
      <c r="Z11" s="72"/>
      <c r="AA11" s="72"/>
      <c r="AB11" s="72"/>
      <c r="AC11" s="72"/>
      <c r="AD11" s="72"/>
      <c r="AE11" s="72"/>
      <c r="AF11" s="72"/>
      <c r="AG11" s="65">
        <v>1132.36</v>
      </c>
      <c r="AH11" s="80"/>
    </row>
    <row r="12" s="52" customFormat="1" ht="15" spans="1:34">
      <c r="A12" s="63">
        <v>10</v>
      </c>
      <c r="B12" s="71" t="s">
        <v>51</v>
      </c>
      <c r="C12" s="65"/>
      <c r="D12" s="66"/>
      <c r="E12" s="67" t="s">
        <v>52</v>
      </c>
      <c r="F12" s="68">
        <v>4308</v>
      </c>
      <c r="G12" s="68">
        <v>4308</v>
      </c>
      <c r="H12" s="68">
        <v>4308</v>
      </c>
      <c r="I12" s="68">
        <v>4308</v>
      </c>
      <c r="J12" s="72"/>
      <c r="K12" s="76">
        <v>150</v>
      </c>
      <c r="L12" s="70">
        <v>689.28</v>
      </c>
      <c r="M12" s="72"/>
      <c r="N12" s="72"/>
      <c r="O12" s="72">
        <v>30.16</v>
      </c>
      <c r="P12" s="72"/>
      <c r="Q12" s="72">
        <v>352.61</v>
      </c>
      <c r="R12" s="72"/>
      <c r="S12" s="70">
        <v>60.31</v>
      </c>
      <c r="T12" s="79"/>
      <c r="U12" s="72"/>
      <c r="V12" s="72"/>
      <c r="W12" s="65">
        <f t="shared" si="0"/>
        <v>1132.36</v>
      </c>
      <c r="X12" s="72"/>
      <c r="Y12" s="72"/>
      <c r="Z12" s="72"/>
      <c r="AA12" s="72"/>
      <c r="AB12" s="72"/>
      <c r="AC12" s="72"/>
      <c r="AD12" s="72"/>
      <c r="AE12" s="72"/>
      <c r="AF12" s="72"/>
      <c r="AG12" s="65">
        <v>1132.36</v>
      </c>
      <c r="AH12" s="80"/>
    </row>
    <row r="13" s="52" customFormat="1" ht="39" spans="1:34">
      <c r="A13" s="63"/>
      <c r="B13" s="72"/>
      <c r="C13" s="72"/>
      <c r="D13" s="72"/>
      <c r="E13" s="73"/>
      <c r="F13" s="72"/>
      <c r="G13" s="72"/>
      <c r="H13" s="72"/>
      <c r="I13" s="72"/>
      <c r="J13" s="72"/>
      <c r="K13" s="72">
        <f>SUM(K5:K12)</f>
        <v>1200</v>
      </c>
      <c r="L13" s="72">
        <f>SUM(L5:L12)</f>
        <v>4824.96</v>
      </c>
      <c r="M13" s="72">
        <f t="shared" ref="K13:T13" si="1">SUM(M5:M12)</f>
        <v>0</v>
      </c>
      <c r="N13" s="72">
        <f t="shared" si="1"/>
        <v>0</v>
      </c>
      <c r="O13" s="72">
        <f t="shared" si="1"/>
        <v>211.12</v>
      </c>
      <c r="P13" s="72">
        <f t="shared" si="1"/>
        <v>0</v>
      </c>
      <c r="Q13" s="72">
        <f t="shared" si="1"/>
        <v>2468.27</v>
      </c>
      <c r="R13" s="72">
        <f t="shared" si="1"/>
        <v>0</v>
      </c>
      <c r="S13" s="72">
        <f t="shared" si="1"/>
        <v>482.48</v>
      </c>
      <c r="T13" s="72">
        <f t="shared" si="1"/>
        <v>0</v>
      </c>
      <c r="U13" s="72"/>
      <c r="V13" s="72">
        <f t="shared" ref="V13:AG13" si="2">SUM(V5:V12)</f>
        <v>0</v>
      </c>
      <c r="W13" s="72">
        <f t="shared" si="2"/>
        <v>7986.83</v>
      </c>
      <c r="X13" s="72">
        <f t="shared" si="2"/>
        <v>0</v>
      </c>
      <c r="Y13" s="72">
        <f t="shared" si="2"/>
        <v>0</v>
      </c>
      <c r="Z13" s="72">
        <f t="shared" si="2"/>
        <v>0</v>
      </c>
      <c r="AA13" s="72">
        <f t="shared" si="2"/>
        <v>0</v>
      </c>
      <c r="AB13" s="72">
        <f t="shared" si="2"/>
        <v>0</v>
      </c>
      <c r="AC13" s="72">
        <f t="shared" si="2"/>
        <v>0</v>
      </c>
      <c r="AD13" s="72">
        <f t="shared" si="2"/>
        <v>0</v>
      </c>
      <c r="AE13" s="72">
        <f t="shared" si="2"/>
        <v>0</v>
      </c>
      <c r="AF13" s="72">
        <f t="shared" si="2"/>
        <v>0</v>
      </c>
      <c r="AG13" s="72">
        <f t="shared" si="2"/>
        <v>7986.83</v>
      </c>
      <c r="AH13" s="80" t="s">
        <v>53</v>
      </c>
    </row>
  </sheetData>
  <mergeCells count="16">
    <mergeCell ref="A1:AH1"/>
    <mergeCell ref="F2:I2"/>
    <mergeCell ref="F3:I3"/>
    <mergeCell ref="A2:A4"/>
    <mergeCell ref="B2:B4"/>
    <mergeCell ref="C2:C4"/>
    <mergeCell ref="D2:D4"/>
    <mergeCell ref="E2:E4"/>
    <mergeCell ref="V2:V4"/>
    <mergeCell ref="W2:W4"/>
    <mergeCell ref="AE2:AE4"/>
    <mergeCell ref="AF2:AF4"/>
    <mergeCell ref="AG2:AG4"/>
    <mergeCell ref="AH2:AH4"/>
    <mergeCell ref="L2:T3"/>
    <mergeCell ref="X2:AC3"/>
  </mergeCells>
  <conditionalFormatting sqref="B9">
    <cfRule type="duplicateValues" dxfId="0" priority="2"/>
  </conditionalFormatting>
  <conditionalFormatting sqref="B5:B8">
    <cfRule type="duplicateValues" dxfId="0" priority="4"/>
  </conditionalFormatting>
  <conditionalFormatting sqref="B5:B12">
    <cfRule type="duplicateValues" dxfId="0" priority="3"/>
  </conditionalFormatting>
  <conditionalFormatting sqref="B10:B12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3" workbookViewId="0">
      <selection activeCell="F25" sqref="F25"/>
    </sheetView>
  </sheetViews>
  <sheetFormatPr defaultColWidth="8.12727272727273" defaultRowHeight="14"/>
  <cols>
    <col min="1" max="1" width="6.87272727272727" style="2" customWidth="1"/>
    <col min="2" max="2" width="18.6272727272727" style="2" customWidth="1"/>
    <col min="3" max="3" width="12.6272727272727" style="2" customWidth="1"/>
    <col min="4" max="4" width="7.87272727272727" style="2" customWidth="1"/>
    <col min="5" max="5" width="9.25454545454545" style="5" customWidth="1"/>
    <col min="6" max="6" width="8.5" style="2" customWidth="1"/>
    <col min="7" max="7" width="14.6363636363636" style="5" customWidth="1"/>
    <col min="8" max="8" width="23.6272727272727" style="2" customWidth="1"/>
    <col min="9" max="9" width="9.62727272727273" style="2"/>
    <col min="10" max="16384" width="8.12727272727273" style="2"/>
  </cols>
  <sheetData>
    <row r="1" s="1" customFormat="1" ht="50.1" customHeight="1" spans="1:11">
      <c r="A1" s="6" t="s">
        <v>54</v>
      </c>
      <c r="B1" s="6"/>
      <c r="C1" s="6"/>
      <c r="D1" s="6"/>
      <c r="E1" s="6"/>
      <c r="F1" s="7"/>
      <c r="G1" s="8"/>
      <c r="H1" s="6"/>
      <c r="I1" s="40"/>
      <c r="J1" s="40"/>
      <c r="K1" s="40"/>
    </row>
    <row r="2" s="2" customFormat="1" ht="30" customHeight="1" spans="1:11">
      <c r="A2" s="9" t="s">
        <v>55</v>
      </c>
      <c r="B2" s="9"/>
      <c r="C2" s="9"/>
      <c r="D2" s="9"/>
      <c r="E2" s="10"/>
      <c r="F2" s="11"/>
      <c r="G2" s="10"/>
      <c r="H2" s="12" t="s">
        <v>56</v>
      </c>
      <c r="I2" s="41"/>
      <c r="J2" s="41"/>
      <c r="K2" s="41"/>
    </row>
    <row r="3" s="3" customFormat="1" ht="25" customHeight="1" spans="1:11">
      <c r="A3" s="13" t="s">
        <v>1</v>
      </c>
      <c r="B3" s="13" t="s">
        <v>57</v>
      </c>
      <c r="C3" s="13"/>
      <c r="D3" s="13" t="s">
        <v>58</v>
      </c>
      <c r="E3" s="14" t="s">
        <v>59</v>
      </c>
      <c r="F3" s="15" t="s">
        <v>60</v>
      </c>
      <c r="G3" s="14" t="s">
        <v>61</v>
      </c>
      <c r="H3" s="13" t="s">
        <v>13</v>
      </c>
      <c r="I3" s="42"/>
      <c r="J3" s="42"/>
      <c r="K3" s="42"/>
    </row>
    <row r="4" s="3" customFormat="1" ht="25" customHeight="1" spans="1:11">
      <c r="A4" s="13">
        <v>1</v>
      </c>
      <c r="B4" s="13" t="s">
        <v>62</v>
      </c>
      <c r="C4" s="13" t="s">
        <v>63</v>
      </c>
      <c r="D4" s="13"/>
      <c r="E4" s="14"/>
      <c r="F4" s="15"/>
      <c r="G4" s="16"/>
      <c r="H4" s="17"/>
      <c r="I4" s="42"/>
      <c r="J4" s="42"/>
      <c r="K4" s="42"/>
    </row>
    <row r="5" s="3" customFormat="1" ht="25" customHeight="1" spans="1:11">
      <c r="A5" s="13">
        <v>2</v>
      </c>
      <c r="B5" s="13"/>
      <c r="C5" s="13" t="s">
        <v>64</v>
      </c>
      <c r="D5" s="13"/>
      <c r="E5" s="14"/>
      <c r="F5" s="18"/>
      <c r="G5" s="19"/>
      <c r="H5" s="18"/>
      <c r="I5" s="42"/>
      <c r="J5" s="42"/>
      <c r="K5" s="42"/>
    </row>
    <row r="6" s="3" customFormat="1" ht="25" customHeight="1" spans="1:11">
      <c r="A6" s="13">
        <v>3</v>
      </c>
      <c r="B6" s="13" t="s">
        <v>65</v>
      </c>
      <c r="C6" s="13" t="s">
        <v>63</v>
      </c>
      <c r="D6" s="13">
        <v>8</v>
      </c>
      <c r="E6" s="14">
        <v>150</v>
      </c>
      <c r="F6" s="15"/>
      <c r="G6" s="14">
        <f>E6*D6</f>
        <v>1200</v>
      </c>
      <c r="H6" s="17" t="s">
        <v>66</v>
      </c>
      <c r="I6" s="42"/>
      <c r="J6" s="42"/>
      <c r="K6" s="42"/>
    </row>
    <row r="7" s="3" customFormat="1" ht="25" customHeight="1" spans="1:11">
      <c r="A7" s="13">
        <v>4</v>
      </c>
      <c r="B7" s="13"/>
      <c r="C7" s="13" t="s">
        <v>64</v>
      </c>
      <c r="D7" s="13"/>
      <c r="E7" s="14"/>
      <c r="F7" s="18"/>
      <c r="G7" s="14"/>
      <c r="H7" s="18"/>
      <c r="I7" s="42"/>
      <c r="J7" s="42"/>
      <c r="K7" s="42"/>
    </row>
    <row r="8" s="3" customFormat="1" ht="25" customHeight="1" spans="1:11">
      <c r="A8" s="13">
        <v>5</v>
      </c>
      <c r="B8" s="20" t="s">
        <v>67</v>
      </c>
      <c r="C8" s="13" t="s">
        <v>68</v>
      </c>
      <c r="D8" s="13">
        <v>7</v>
      </c>
      <c r="E8" s="21">
        <v>4308</v>
      </c>
      <c r="F8" s="22">
        <v>0.16</v>
      </c>
      <c r="G8" s="14">
        <f>社保与管理费!AG13</f>
        <v>7986.83</v>
      </c>
      <c r="H8" s="17" t="s">
        <v>69</v>
      </c>
      <c r="I8" s="42"/>
      <c r="J8" s="42"/>
      <c r="K8" s="42"/>
    </row>
    <row r="9" s="3" customFormat="1" ht="25" customHeight="1" spans="1:11">
      <c r="A9" s="13">
        <v>6</v>
      </c>
      <c r="B9" s="20"/>
      <c r="C9" s="13" t="s">
        <v>70</v>
      </c>
      <c r="D9" s="13">
        <v>8</v>
      </c>
      <c r="E9" s="21">
        <v>4308</v>
      </c>
      <c r="F9" s="23">
        <v>0.014</v>
      </c>
      <c r="G9" s="14"/>
      <c r="H9" s="17"/>
      <c r="I9" s="42"/>
      <c r="J9" s="42"/>
      <c r="K9" s="42"/>
    </row>
    <row r="10" s="3" customFormat="1" ht="25" customHeight="1" spans="1:11">
      <c r="A10" s="13">
        <v>7</v>
      </c>
      <c r="B10" s="20"/>
      <c r="C10" s="13" t="s">
        <v>71</v>
      </c>
      <c r="D10" s="13">
        <v>7</v>
      </c>
      <c r="E10" s="21">
        <v>4053</v>
      </c>
      <c r="F10" s="24">
        <v>0.087</v>
      </c>
      <c r="G10" s="14"/>
      <c r="H10" s="17"/>
      <c r="I10" s="42"/>
      <c r="J10" s="43"/>
      <c r="K10" s="44"/>
    </row>
    <row r="11" s="3" customFormat="1" ht="25" customHeight="1" spans="1:11">
      <c r="A11" s="13">
        <v>8</v>
      </c>
      <c r="B11" s="20"/>
      <c r="C11" s="13" t="s">
        <v>72</v>
      </c>
      <c r="D11" s="13">
        <v>7</v>
      </c>
      <c r="E11" s="21">
        <v>4308</v>
      </c>
      <c r="F11" s="24">
        <v>0.007</v>
      </c>
      <c r="G11" s="14"/>
      <c r="H11" s="17"/>
      <c r="I11" s="42"/>
      <c r="J11" s="43"/>
      <c r="K11" s="44"/>
    </row>
    <row r="12" s="3" customFormat="1" ht="25" customHeight="1" spans="1:11">
      <c r="A12" s="13">
        <v>9</v>
      </c>
      <c r="B12" s="20"/>
      <c r="C12" s="13" t="s">
        <v>73</v>
      </c>
      <c r="D12" s="13"/>
      <c r="E12" s="14"/>
      <c r="F12" s="15"/>
      <c r="G12" s="14"/>
      <c r="H12" s="18"/>
      <c r="I12" s="42"/>
      <c r="J12" s="43"/>
      <c r="K12" s="44"/>
    </row>
    <row r="13" s="3" customFormat="1" ht="25" customHeight="1" spans="1:11">
      <c r="A13" s="13">
        <v>10</v>
      </c>
      <c r="B13" s="25"/>
      <c r="C13" s="25" t="s">
        <v>74</v>
      </c>
      <c r="D13" s="26"/>
      <c r="E13" s="26"/>
      <c r="F13" s="27"/>
      <c r="G13" s="28"/>
      <c r="H13" s="26"/>
      <c r="I13" s="42"/>
      <c r="J13" s="43"/>
      <c r="K13" s="44"/>
    </row>
    <row r="14" s="2" customFormat="1" ht="25" customHeight="1" spans="1:11">
      <c r="A14" s="29" t="s">
        <v>73</v>
      </c>
      <c r="B14" s="29"/>
      <c r="C14" s="29"/>
      <c r="D14" s="29"/>
      <c r="E14" s="30"/>
      <c r="F14" s="31"/>
      <c r="G14" s="30">
        <f>SUM(G4:G13)</f>
        <v>9186.83</v>
      </c>
      <c r="H14" s="32" t="s">
        <v>75</v>
      </c>
      <c r="I14" s="45"/>
      <c r="J14" s="46"/>
      <c r="K14" s="47"/>
    </row>
    <row r="15" s="4" customFormat="1" ht="29" customHeight="1" spans="1:11">
      <c r="A15" s="33" t="s">
        <v>76</v>
      </c>
      <c r="B15" s="33"/>
      <c r="C15" s="33"/>
      <c r="D15" s="33"/>
      <c r="E15" s="34"/>
      <c r="F15" s="35"/>
      <c r="G15" s="34"/>
      <c r="H15" s="33" t="s">
        <v>77</v>
      </c>
      <c r="I15" s="48"/>
      <c r="J15" s="48"/>
      <c r="K15" s="48"/>
    </row>
    <row r="16" s="4" customFormat="1" ht="43" customHeight="1" spans="1:11">
      <c r="A16" s="33" t="s">
        <v>78</v>
      </c>
      <c r="B16" s="33"/>
      <c r="C16" s="33"/>
      <c r="D16" s="33"/>
      <c r="E16" s="34"/>
      <c r="F16" s="35"/>
      <c r="G16" s="34"/>
      <c r="H16" s="33" t="s">
        <v>79</v>
      </c>
      <c r="I16" s="48"/>
      <c r="J16" s="48"/>
      <c r="K16" s="48"/>
    </row>
    <row r="17" s="4" customFormat="1" ht="20.1" customHeight="1" spans="1:11">
      <c r="A17" s="33" t="s">
        <v>80</v>
      </c>
      <c r="B17" s="33"/>
      <c r="C17" s="33"/>
      <c r="D17" s="33"/>
      <c r="E17" s="34"/>
      <c r="F17" s="35"/>
      <c r="G17" s="34"/>
      <c r="H17" s="33"/>
      <c r="I17" s="48"/>
      <c r="J17" s="48"/>
      <c r="K17" s="48"/>
    </row>
    <row r="18" s="4" customFormat="1" ht="34" customHeight="1" spans="1:11">
      <c r="A18" s="33" t="s">
        <v>81</v>
      </c>
      <c r="B18" s="33"/>
      <c r="C18" s="33" t="s">
        <v>82</v>
      </c>
      <c r="D18" s="36"/>
      <c r="E18" s="34"/>
      <c r="F18" s="35" t="s">
        <v>83</v>
      </c>
      <c r="G18" s="34"/>
      <c r="H18" s="33" t="s">
        <v>84</v>
      </c>
      <c r="I18" s="49"/>
      <c r="J18" s="49"/>
      <c r="K18" s="49"/>
    </row>
    <row r="19" s="2" customFormat="1" ht="15" spans="1:11">
      <c r="A19" s="37"/>
      <c r="B19" s="37"/>
      <c r="C19" s="37"/>
      <c r="D19" s="37"/>
      <c r="E19" s="38"/>
      <c r="F19" s="39"/>
      <c r="G19" s="38"/>
      <c r="H19" s="37"/>
      <c r="I19" s="50"/>
      <c r="J19" s="50"/>
      <c r="K19" s="50"/>
    </row>
    <row r="20" s="2" customFormat="1" ht="15" spans="1:11">
      <c r="A20" s="37"/>
      <c r="B20" s="37"/>
      <c r="C20" s="37"/>
      <c r="D20" s="37"/>
      <c r="E20" s="38"/>
      <c r="F20" s="39"/>
      <c r="G20" s="38"/>
      <c r="H20" s="37"/>
      <c r="I20" s="50"/>
      <c r="J20" s="50"/>
      <c r="K20" s="50"/>
    </row>
    <row r="21" s="2" customFormat="1" ht="15" spans="1:11">
      <c r="A21" s="37"/>
      <c r="B21" s="37"/>
      <c r="C21" s="37"/>
      <c r="D21" s="37"/>
      <c r="E21" s="38"/>
      <c r="F21" s="39"/>
      <c r="G21" s="38"/>
      <c r="H21" s="37"/>
      <c r="I21" s="50"/>
      <c r="J21" s="50"/>
      <c r="K21" s="50"/>
    </row>
  </sheetData>
  <mergeCells count="14">
    <mergeCell ref="A1:H1"/>
    <mergeCell ref="A2:G2"/>
    <mergeCell ref="B3:C3"/>
    <mergeCell ref="D13:E13"/>
    <mergeCell ref="A14:F14"/>
    <mergeCell ref="A16:C16"/>
    <mergeCell ref="A17:B17"/>
    <mergeCell ref="A18:B18"/>
    <mergeCell ref="B4:B5"/>
    <mergeCell ref="B6:B7"/>
    <mergeCell ref="B8:B12"/>
    <mergeCell ref="G8:G11"/>
    <mergeCell ref="H8:H11"/>
    <mergeCell ref="I8:I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社保与管理费</vt:lpstr>
      <vt:lpstr>结算表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德顺HR 娟娟19158375587</cp:lastModifiedBy>
  <dcterms:created xsi:type="dcterms:W3CDTF">2023-05-12T11:15:00Z</dcterms:created>
  <dcterms:modified xsi:type="dcterms:W3CDTF">2025-07-24T09:52:16Z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5011B217DA774839980796E9503F37F8_13</vt:lpwstr>
  </property>
</Properties>
</file>