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AAA\Desktop\工作\报销\垫付报销模版 - 4-6\北京光华荣昌项目个人垫付临采报销清单4-6月（有票）\"/>
    </mc:Choice>
  </mc:AlternateContent>
  <bookViews>
    <workbookView xWindow="12780" yWindow="570" windowWidth="9720" windowHeight="6930" activeTab="1"/>
  </bookViews>
  <sheets>
    <sheet name="Input" sheetId="1" r:id="rId1"/>
    <sheet name="Expense Form（1）" sheetId="2" r:id="rId2"/>
    <sheet name="Notes" sheetId="4" r:id="rId3"/>
    <sheet name="Module1" sheetId="5" state="veryHidden" r:id="rId4"/>
    <sheet name="Sheet6" sheetId="12" r:id="rId5"/>
  </sheets>
  <definedNames>
    <definedName name="_xlnm._FilterDatabase" localSheetId="1" hidden="1">'Expense Form（1）'!$A$7:$R$8</definedName>
    <definedName name="cols">Input!$U$4:$V$10</definedName>
    <definedName name="EXPENSE">'Expense Form（1）'!$A$3:$P$30</definedName>
    <definedName name="INPUT">Input!$A$3:$O$41</definedName>
    <definedName name="mileage">#REF!</definedName>
    <definedName name="notes">Notes!#REF!</definedName>
    <definedName name="_xlnm.Print_Area" localSheetId="1">'Expense Form（1）'!$A$1:$P$29</definedName>
    <definedName name="_xlnm.Print_Area" localSheetId="0">Input!$A$1:$I$40</definedName>
    <definedName name="_xlnm.Print_Area" localSheetId="2">Notes!$A$1:$C$27</definedName>
  </definedNames>
  <calcPr calcId="152511"/>
</workbook>
</file>

<file path=xl/calcChain.xml><?xml version="1.0" encoding="utf-8"?>
<calcChain xmlns="http://schemas.openxmlformats.org/spreadsheetml/2006/main">
  <c r="P19" i="2" l="1"/>
  <c r="K36" i="12" l="1"/>
  <c r="O17" i="2"/>
  <c r="P17" i="2" s="1"/>
  <c r="N17" i="2"/>
  <c r="M17" i="2"/>
  <c r="L17" i="2"/>
  <c r="K17" i="2"/>
  <c r="J17" i="2"/>
  <c r="I17" i="2"/>
  <c r="H17" i="2"/>
  <c r="D17" i="2"/>
  <c r="D12" i="2"/>
  <c r="H12" i="2"/>
  <c r="I12" i="2"/>
  <c r="J12" i="2"/>
  <c r="K12" i="2"/>
  <c r="L12" i="2"/>
  <c r="M12" i="2"/>
  <c r="N12" i="2"/>
  <c r="O12" i="2"/>
  <c r="P12" i="2" s="1"/>
  <c r="D13" i="2"/>
  <c r="H13" i="2"/>
  <c r="I13" i="2"/>
  <c r="J13" i="2"/>
  <c r="K13" i="2"/>
  <c r="L13" i="2"/>
  <c r="M13" i="2"/>
  <c r="N13" i="2"/>
  <c r="O13" i="2"/>
  <c r="P13" i="2" s="1"/>
  <c r="D14" i="2"/>
  <c r="H14" i="2"/>
  <c r="I14" i="2"/>
  <c r="J14" i="2"/>
  <c r="K14" i="2"/>
  <c r="L14" i="2"/>
  <c r="M14" i="2"/>
  <c r="N14" i="2"/>
  <c r="O14" i="2"/>
  <c r="P14" i="2" s="1"/>
  <c r="D16" i="2"/>
  <c r="H16" i="2"/>
  <c r="I16" i="2"/>
  <c r="J16" i="2"/>
  <c r="K16" i="2"/>
  <c r="L16" i="2"/>
  <c r="M16" i="2"/>
  <c r="N16" i="2"/>
  <c r="O16" i="2"/>
  <c r="P16" i="2" s="1"/>
  <c r="D18" i="2"/>
  <c r="H18" i="2"/>
  <c r="I18" i="2"/>
  <c r="J18" i="2"/>
  <c r="K18" i="2"/>
  <c r="L18" i="2"/>
  <c r="M18" i="2"/>
  <c r="N18" i="2"/>
  <c r="O18" i="2"/>
  <c r="P18" i="2" s="1"/>
  <c r="D15" i="2"/>
  <c r="I15" i="2"/>
  <c r="J15" i="2"/>
  <c r="K15" i="2"/>
  <c r="L15" i="2"/>
  <c r="M15" i="2"/>
  <c r="N15" i="2"/>
  <c r="O15" i="2"/>
  <c r="P15" i="2" s="1"/>
  <c r="I30" i="1"/>
  <c r="I25" i="1"/>
  <c r="I26" i="1"/>
  <c r="I27" i="1"/>
  <c r="I28" i="1"/>
  <c r="I29" i="1"/>
  <c r="I31" i="1"/>
  <c r="I32" i="1"/>
  <c r="I33" i="1"/>
  <c r="I34" i="1"/>
  <c r="I35" i="1"/>
  <c r="I36" i="1"/>
  <c r="I37" i="1"/>
  <c r="I17" i="1"/>
  <c r="I18" i="1"/>
  <c r="I19" i="1"/>
  <c r="I20" i="1"/>
  <c r="I21" i="1"/>
  <c r="I22" i="1"/>
  <c r="I23" i="1"/>
  <c r="I24" i="1"/>
  <c r="H15" i="2" l="1"/>
  <c r="H11" i="2"/>
  <c r="I11" i="2"/>
  <c r="J11" i="2"/>
  <c r="K11" i="2"/>
  <c r="L11" i="2"/>
  <c r="M11" i="2"/>
  <c r="N11" i="2"/>
  <c r="O11" i="2"/>
  <c r="P27" i="1"/>
  <c r="P28" i="1"/>
  <c r="P25" i="1"/>
  <c r="I16" i="1"/>
  <c r="I15" i="1"/>
  <c r="D11" i="2"/>
  <c r="I38" i="1"/>
  <c r="T15" i="1"/>
  <c r="T16" i="1"/>
  <c r="T17" i="1"/>
  <c r="P17" i="1" s="1"/>
  <c r="Q17" i="1" s="1"/>
  <c r="T18" i="1"/>
  <c r="P18" i="1" s="1"/>
  <c r="Q18" i="1" s="1"/>
  <c r="T19" i="1"/>
  <c r="P19" i="1" s="1"/>
  <c r="Q19" i="1" s="1"/>
  <c r="T20" i="1"/>
  <c r="P20" i="1" s="1"/>
  <c r="Q20" i="1" s="1"/>
  <c r="R11" i="2" s="1"/>
  <c r="T21" i="1"/>
  <c r="T22" i="1"/>
  <c r="P22" i="1" s="1"/>
  <c r="Q22" i="1" s="1"/>
  <c r="R13" i="2" s="1"/>
  <c r="T23" i="1"/>
  <c r="T29" i="1"/>
  <c r="T31" i="1"/>
  <c r="T32" i="1"/>
  <c r="T33" i="1"/>
  <c r="T34" i="1"/>
  <c r="T35" i="1"/>
  <c r="T36" i="1"/>
  <c r="P36" i="1" s="1"/>
  <c r="Q36" i="1" s="1"/>
  <c r="T37" i="1"/>
  <c r="P37" i="1" s="1"/>
  <c r="Q37" i="1" s="1"/>
  <c r="T38" i="1"/>
  <c r="P38" i="1" s="1"/>
  <c r="Q38" i="1" s="1"/>
  <c r="L37" i="1"/>
  <c r="M37" i="1" s="1"/>
  <c r="N37" i="1" s="1"/>
  <c r="O37" i="1"/>
  <c r="H6" i="1"/>
  <c r="L16" i="1"/>
  <c r="O38" i="1"/>
  <c r="O36" i="1"/>
  <c r="O35" i="1"/>
  <c r="O34" i="1"/>
  <c r="O33" i="1"/>
  <c r="O32" i="1"/>
  <c r="O31" i="1"/>
  <c r="O29" i="1"/>
  <c r="O23" i="1"/>
  <c r="O22" i="1"/>
  <c r="O21" i="1"/>
  <c r="O20" i="1"/>
  <c r="O19" i="1"/>
  <c r="O18" i="1"/>
  <c r="O17" i="1"/>
  <c r="O16" i="1"/>
  <c r="L38" i="1"/>
  <c r="M38" i="1" s="1"/>
  <c r="N38" i="1" s="1"/>
  <c r="L17" i="1"/>
  <c r="M17" i="1" s="1"/>
  <c r="N17" i="1" s="1"/>
  <c r="L18" i="1"/>
  <c r="M18" i="1"/>
  <c r="N18" i="1" s="1"/>
  <c r="L19" i="1"/>
  <c r="M19" i="1" s="1"/>
  <c r="N19" i="1" s="1"/>
  <c r="L20" i="1"/>
  <c r="M20" i="1"/>
  <c r="N20" i="1" s="1"/>
  <c r="L21" i="1"/>
  <c r="M21" i="1" s="1"/>
  <c r="N21" i="1" s="1"/>
  <c r="L22" i="1"/>
  <c r="M22" i="1" s="1"/>
  <c r="N22" i="1" s="1"/>
  <c r="L23" i="1"/>
  <c r="M23" i="1" s="1"/>
  <c r="N23" i="1" s="1"/>
  <c r="L29" i="1"/>
  <c r="M29" i="1" s="1"/>
  <c r="N29" i="1" s="1"/>
  <c r="L31" i="1"/>
  <c r="M31" i="1" s="1"/>
  <c r="N31" i="1" s="1"/>
  <c r="L32" i="1"/>
  <c r="M32" i="1" s="1"/>
  <c r="N32" i="1" s="1"/>
  <c r="L33" i="1"/>
  <c r="L34" i="1"/>
  <c r="L35" i="1"/>
  <c r="M35" i="1" s="1"/>
  <c r="N35" i="1" s="1"/>
  <c r="L36" i="1"/>
  <c r="M36" i="1" s="1"/>
  <c r="N36" i="1" s="1"/>
  <c r="L15" i="1"/>
  <c r="I40" i="1"/>
  <c r="O15" i="1" l="1"/>
  <c r="P11" i="2"/>
  <c r="O19" i="2"/>
  <c r="M15" i="1"/>
  <c r="N15" i="1" s="1"/>
  <c r="P16" i="1"/>
  <c r="Q16" i="1" s="1"/>
  <c r="L19" i="2"/>
  <c r="I19" i="2"/>
  <c r="K19" i="2"/>
  <c r="M19" i="2"/>
  <c r="J19" i="2"/>
  <c r="N19" i="2"/>
  <c r="M16" i="1"/>
  <c r="N16" i="1" s="1"/>
  <c r="P23" i="1"/>
  <c r="Q23" i="1" s="1"/>
  <c r="R14" i="2" s="1"/>
  <c r="M28" i="1"/>
  <c r="N28" i="1" s="1"/>
  <c r="M27" i="1"/>
  <c r="N27" i="1" s="1"/>
  <c r="P35" i="1"/>
  <c r="Q35" i="1" s="1"/>
  <c r="M34" i="1"/>
  <c r="N34" i="1" s="1"/>
  <c r="P34" i="1"/>
  <c r="Q34" i="1" s="1"/>
  <c r="M33" i="1"/>
  <c r="N33" i="1" s="1"/>
  <c r="P33" i="1"/>
  <c r="Q33" i="1" s="1"/>
  <c r="P31" i="1"/>
  <c r="Q31" i="1" s="1"/>
  <c r="P29" i="1"/>
  <c r="Q29" i="1" s="1"/>
  <c r="R15" i="2" s="1"/>
  <c r="M26" i="1"/>
  <c r="N26" i="1" s="1"/>
  <c r="P26" i="1"/>
  <c r="M25" i="1"/>
  <c r="N25" i="1" s="1"/>
  <c r="M24" i="1"/>
  <c r="N24" i="1" s="1"/>
  <c r="P24" i="1"/>
  <c r="P21" i="1"/>
  <c r="Q21" i="1" s="1"/>
  <c r="R12" i="2" s="1"/>
  <c r="P32" i="1"/>
  <c r="Q32" i="1" s="1"/>
  <c r="R18" i="2" s="1"/>
  <c r="P15" i="1"/>
  <c r="Q15" i="1" s="1"/>
  <c r="R17" i="2" l="1"/>
  <c r="R16" i="2"/>
  <c r="Q39" i="1"/>
  <c r="R20" i="2" l="1"/>
  <c r="H19" i="2"/>
</calcChain>
</file>

<file path=xl/comments1.xml><?xml version="1.0" encoding="utf-8"?>
<comments xmlns="http://schemas.openxmlformats.org/spreadsheetml/2006/main">
  <authors>
    <author>Trelleborg Sealing Solutions Malta Ltd</author>
  </authors>
  <commentList>
    <comment ref="D12" authorId="0" shape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shapeId="0">
      <text>
        <r>
          <rPr>
            <sz val="8"/>
            <color indexed="81"/>
            <rFont val="Tahoma"/>
            <family val="2"/>
          </rPr>
          <t xml:space="preserve">All expenses must have receipt/voucher which is to be sequentially numbered &amp; cross referenced to the expense form.
</t>
        </r>
      </text>
    </comment>
    <comment ref="G12" authorId="0" shapeId="0">
      <text>
        <r>
          <rPr>
            <sz val="8"/>
            <color indexed="81"/>
            <rFont val="Tahoma"/>
            <family val="2"/>
          </rPr>
          <t>Insert gross expense in currency paid - as per receipt.</t>
        </r>
        <r>
          <rPr>
            <sz val="8"/>
            <color indexed="81"/>
            <rFont val="Tahoma"/>
            <family val="2"/>
          </rPr>
          <t xml:space="preserve">
</t>
        </r>
      </text>
    </comment>
    <comment ref="H12" authorId="0" shape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<sst xmlns="http://schemas.openxmlformats.org/spreadsheetml/2006/main" count="227" uniqueCount="156">
  <si>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</si>
  <si>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</si>
  <si>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</si>
  <si>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</si>
  <si>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</si>
  <si>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</si>
  <si>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</si>
  <si>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</si>
  <si>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</si>
  <si>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</si>
  <si>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</si>
  <si>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</si>
  <si>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</si>
  <si>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</si>
  <si>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</si>
  <si>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</si>
  <si>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</si>
  <si>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</si>
  <si>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</si>
  <si>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</si>
  <si>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</si>
  <si>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</si>
  <si>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</si>
  <si>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</si>
  <si>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</si>
  <si>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</si>
  <si>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</si>
  <si>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</si>
  <si>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</si>
  <si>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</si>
  <si>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</si>
  <si>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</si>
  <si>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</si>
  <si>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</si>
  <si>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</si>
  <si>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</si>
  <si>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</si>
  <si>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</si>
  <si>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</si>
  <si>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</si>
  <si>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</si>
  <si>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</si>
  <si>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</si>
  <si>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</si>
  <si>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</si>
  <si>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</si>
  <si>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</si>
  <si>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</si>
  <si>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</si>
  <si>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</si>
  <si>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</si>
  <si>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</si>
  <si>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</si>
  <si>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</si>
  <si>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</si>
  <si>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</si>
  <si>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</si>
  <si>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</si>
  <si>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</si>
  <si>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</si>
  <si>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</si>
  <si>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</si>
  <si>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</si>
  <si>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</si>
  <si>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</si>
  <si>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</si>
  <si>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</si>
  <si>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</si>
  <si>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</si>
  <si>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</si>
  <si>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</si>
  <si>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</si>
  <si>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</si>
  <si>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</si>
  <si>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</si>
  <si>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</si>
  <si>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</si>
  <si>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</si>
  <si>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</si>
  <si>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</si>
  <si>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</si>
  <si>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</si>
  <si>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</si>
  <si>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</si>
  <si>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</si>
  <si>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</si>
  <si>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</si>
  <si>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</si>
  <si>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</si>
  <si>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</si>
  <si>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</si>
  <si>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</si>
  <si>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</si>
  <si>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</si>
  <si>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</si>
  <si>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</si>
  <si>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</si>
  <si>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</si>
  <si>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</si>
  <si>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</si>
  <si>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</si>
  <si>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</si>
  <si>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</si>
  <si>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</si>
  <si>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</si>
  <si>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</si>
  <si>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</si>
  <si>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</si>
  <si>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</si>
  <si>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</si>
  <si>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</si>
  <si>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</si>
  <si>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</si>
  <si>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</si>
  <si>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</si>
  <si>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</si>
  <si>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</si>
  <si>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</si>
  <si>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</si>
  <si>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</si>
  <si>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</si>
  <si>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</si>
  <si>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</si>
  <si>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</si>
  <si>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</si>
  <si>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</si>
  <si>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</si>
  <si>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</si>
  <si>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</si>
  <si>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</si>
  <si>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</si>
  <si>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</si>
  <si>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</si>
  <si>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</si>
  <si>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</si>
  <si>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</si>
  <si>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</si>
  <si>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</si>
  <si>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</si>
  <si>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</si>
  <si>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</si>
  <si>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</si>
  <si>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</si>
  <si>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</si>
  <si>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气控产品开发部</t>
    <phoneticPr fontId="0" type="noConversion"/>
  </si>
  <si>
    <t>垫付人</t>
    <phoneticPr fontId="2" type="noConversion"/>
  </si>
  <si>
    <t xml:space="preserve"> 北京光华荣昌汽车部件有限公司</t>
    <phoneticPr fontId="2" type="noConversion"/>
  </si>
  <si>
    <t>源码</t>
    <phoneticPr fontId="0" type="noConversion"/>
  </si>
  <si>
    <t>许子洋</t>
    <phoneticPr fontId="0" type="noConversion"/>
  </si>
  <si>
    <t>报销人：许子洋</t>
    <phoneticPr fontId="2" type="noConversion"/>
  </si>
  <si>
    <t>张加</t>
    <phoneticPr fontId="0" type="noConversion"/>
  </si>
  <si>
    <t>ZY2124
气阀模块-VDC阀</t>
    <phoneticPr fontId="0" type="noConversion"/>
  </si>
  <si>
    <t>6214180002073990359</t>
    <phoneticPr fontId="0" type="noConversion"/>
  </si>
  <si>
    <t>北京通州支行</t>
    <phoneticPr fontId="0" type="noConversion"/>
  </si>
  <si>
    <t>3D打印气管支架、阻尼手柄座共6件</t>
    <phoneticPr fontId="0" type="noConversion"/>
  </si>
  <si>
    <t>申请人：许子洋</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</si>
</sst>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9">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1"/>
      <name val="宋体"/>
      <family val="3"/>
      <charset val="134"/>
    </font>
    <font>
      <b/>
      <sz val="12"/>
      <color rgb="FFFF0000"/>
      <name val="Times New Roman"/>
      <family val="1"/>
    </font>
    <font>
      <b/>
      <sz val="13"/>
      <name val="宋体"/>
      <family val="3"/>
      <charset val="134"/>
    </font>
    <font>
      <sz val="10"/>
      <color theme="1"/>
      <name val="宋体"/>
      <family val="3"/>
      <charset val="134"/>
      <scheme val="minor"/>
    </font>
    <font>
      <sz val="14"/>
      <color theme="1"/>
      <name val="宋体"/>
      <family val="3"/>
      <charset val="134"/>
    </font>
    <font>
      <sz val="14"/>
      <color rgb="FF172B4D"/>
      <name val="宋体"/>
      <family val="3"/>
      <charset val="134"/>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theme="0"/>
        <bgColor indexed="64"/>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91">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6" xfId="0" applyFont="1" applyFill="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7" xfId="0" applyFont="1" applyFill="1" applyBorder="1" applyAlignment="1">
      <alignment horizontal="center"/>
    </xf>
    <xf numFmtId="0" fontId="13" fillId="0" borderId="8" xfId="0" applyFont="1" applyFill="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7" fillId="0" borderId="0" xfId="0" applyFont="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19" fillId="0" borderId="0" xfId="0" applyFont="1" applyAlignment="1">
      <alignment vertical="center"/>
    </xf>
    <xf numFmtId="0" fontId="19" fillId="0" borderId="0" xfId="0" applyFont="1"/>
    <xf numFmtId="0" fontId="20" fillId="0" borderId="0" xfId="0" applyFont="1" applyAlignment="1">
      <alignment vertical="center"/>
    </xf>
    <xf numFmtId="0" fontId="23"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2" fillId="0" borderId="0" xfId="0" applyFont="1" applyAlignment="1">
      <alignment horizontal="left"/>
    </xf>
    <xf numFmtId="0" fontId="24" fillId="0" borderId="0" xfId="0" applyFont="1"/>
    <xf numFmtId="0" fontId="22" fillId="0" borderId="0" xfId="0" applyFont="1" applyAlignment="1">
      <alignment horizontal="right"/>
    </xf>
    <xf numFmtId="0" fontId="21" fillId="0" borderId="25" xfId="0" applyFont="1" applyBorder="1"/>
    <xf numFmtId="0" fontId="1" fillId="0" borderId="0" xfId="0" applyFont="1" applyBorder="1"/>
    <xf numFmtId="0" fontId="1" fillId="0" borderId="0" xfId="0" applyFont="1" applyBorder="1" applyAlignment="1"/>
    <xf numFmtId="0" fontId="21" fillId="0" borderId="29" xfId="0" applyFont="1" applyBorder="1" applyAlignment="1"/>
    <xf numFmtId="0" fontId="21" fillId="0" borderId="0" xfId="0" applyFont="1" applyBorder="1" applyAlignment="1"/>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1" fillId="0" borderId="21" xfId="0" applyFont="1" applyBorder="1" applyAlignment="1">
      <alignment horizontal="center" vertical="center"/>
    </xf>
    <xf numFmtId="14" fontId="24" fillId="0" borderId="0" xfId="0" applyNumberFormat="1" applyFont="1" applyAlignment="1">
      <alignment horizontal="left"/>
    </xf>
    <xf numFmtId="0" fontId="31" fillId="0" borderId="0" xfId="0" applyFont="1"/>
    <xf numFmtId="182" fontId="17" fillId="0" borderId="21" xfId="0" applyNumberFormat="1" applyFont="1" applyFill="1" applyBorder="1" applyAlignment="1">
      <alignment horizontal="center" vertical="center" wrapText="1"/>
    </xf>
    <xf numFmtId="182" fontId="17" fillId="0" borderId="24" xfId="0" applyNumberFormat="1" applyFont="1" applyFill="1" applyBorder="1" applyAlignment="1">
      <alignment horizontal="center" vertical="center" wrapText="1"/>
    </xf>
    <xf numFmtId="0" fontId="28" fillId="0" borderId="21" xfId="0" applyFont="1" applyBorder="1"/>
    <xf numFmtId="0" fontId="18" fillId="0" borderId="0" xfId="0" applyFont="1" applyFill="1"/>
    <xf numFmtId="0" fontId="1" fillId="0" borderId="21" xfId="0" applyFont="1" applyFill="1" applyBorder="1" applyAlignment="1">
      <alignment horizontal="center" vertical="center"/>
    </xf>
    <xf numFmtId="0" fontId="35" fillId="0" borderId="21" xfId="0" applyFont="1" applyBorder="1"/>
    <xf numFmtId="178" fontId="23" fillId="0" borderId="24" xfId="0" applyNumberFormat="1" applyFont="1" applyFill="1" applyBorder="1" applyAlignment="1">
      <alignment wrapText="1"/>
    </xf>
    <xf numFmtId="178" fontId="23" fillId="0" borderId="21" xfId="0" applyNumberFormat="1" applyFont="1" applyFill="1" applyBorder="1" applyAlignment="1">
      <alignment wrapText="1"/>
    </xf>
    <xf numFmtId="0" fontId="23" fillId="0" borderId="22" xfId="0" applyFont="1" applyBorder="1"/>
    <xf numFmtId="178" fontId="21" fillId="0" borderId="21" xfId="0" applyNumberFormat="1" applyFont="1" applyFill="1" applyBorder="1" applyAlignment="1">
      <alignment horizontal="centerContinuous"/>
    </xf>
    <xf numFmtId="182" fontId="23" fillId="0" borderId="24" xfId="0" applyNumberFormat="1" applyFont="1" applyFill="1" applyBorder="1" applyAlignment="1">
      <alignment horizontal="center" vertical="center" wrapText="1"/>
    </xf>
    <xf numFmtId="0" fontId="23" fillId="0" borderId="24" xfId="0" applyFont="1" applyFill="1" applyBorder="1" applyAlignment="1">
      <alignment wrapText="1"/>
    </xf>
    <xf numFmtId="178" fontId="23" fillId="0" borderId="31" xfId="0" applyNumberFormat="1" applyFont="1" applyFill="1" applyBorder="1" applyAlignment="1">
      <alignment wrapText="1"/>
    </xf>
    <xf numFmtId="182" fontId="23" fillId="0" borderId="21" xfId="0" applyNumberFormat="1" applyFont="1" applyFill="1" applyBorder="1" applyAlignment="1">
      <alignment horizontal="center" vertical="center" wrapText="1"/>
    </xf>
    <xf numFmtId="0" fontId="23" fillId="0" borderId="21" xfId="0" applyFont="1" applyFill="1" applyBorder="1" applyAlignment="1">
      <alignment wrapText="1"/>
    </xf>
    <xf numFmtId="178" fontId="23" fillId="0" borderId="25" xfId="0" applyNumberFormat="1" applyFont="1" applyFill="1" applyBorder="1" applyAlignment="1">
      <alignment wrapText="1"/>
    </xf>
    <xf numFmtId="178" fontId="23" fillId="0" borderId="23" xfId="0" applyNumberFormat="1" applyFont="1" applyFill="1" applyBorder="1" applyAlignment="1">
      <alignment wrapText="1"/>
    </xf>
    <xf numFmtId="178" fontId="23" fillId="0" borderId="28" xfId="0" applyNumberFormat="1" applyFont="1" applyFill="1" applyBorder="1" applyAlignment="1">
      <alignment wrapText="1"/>
    </xf>
    <xf numFmtId="0" fontId="23" fillId="0" borderId="25" xfId="0" applyFont="1" applyBorder="1" applyAlignment="1">
      <alignment horizontal="center"/>
    </xf>
    <xf numFmtId="0" fontId="4" fillId="0" borderId="0" xfId="0" applyFont="1" applyFill="1" applyAlignment="1">
      <alignment horizontal="center" vertical="center"/>
    </xf>
    <xf numFmtId="178" fontId="23" fillId="0" borderId="24" xfId="0" applyNumberFormat="1" applyFont="1" applyFill="1" applyBorder="1" applyAlignment="1">
      <alignment horizontal="center" vertical="center" wrapText="1"/>
    </xf>
    <xf numFmtId="178" fontId="23" fillId="0" borderId="21" xfId="0" applyNumberFormat="1" applyFont="1" applyFill="1" applyBorder="1" applyAlignment="1">
      <alignment horizontal="center" vertical="center" wrapText="1"/>
    </xf>
    <xf numFmtId="178" fontId="23" fillId="0" borderId="23" xfId="0" applyNumberFormat="1" applyFont="1" applyFill="1" applyBorder="1" applyAlignment="1">
      <alignment horizontal="center" vertical="center" wrapText="1"/>
    </xf>
    <xf numFmtId="178" fontId="21" fillId="0" borderId="2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37" fillId="6" borderId="21" xfId="0" applyFont="1" applyFill="1" applyBorder="1" applyAlignment="1">
      <alignment horizontal="center" vertical="center"/>
    </xf>
    <xf numFmtId="0" fontId="37" fillId="6" borderId="21" xfId="0" applyFont="1" applyFill="1" applyBorder="1" applyAlignment="1">
      <alignment vertical="center" wrapText="1"/>
    </xf>
    <xf numFmtId="0" fontId="37" fillId="6" borderId="21" xfId="0" applyFont="1" applyFill="1" applyBorder="1" applyAlignment="1">
      <alignment horizontal="center" vertical="center" wrapText="1"/>
    </xf>
    <xf numFmtId="178" fontId="23" fillId="6" borderId="21" xfId="0" applyNumberFormat="1" applyFont="1" applyFill="1" applyBorder="1" applyAlignment="1">
      <alignment wrapText="1"/>
    </xf>
    <xf numFmtId="178" fontId="23" fillId="6" borderId="24" xfId="0" applyNumberFormat="1" applyFont="1" applyFill="1" applyBorder="1" applyAlignment="1">
      <alignment wrapText="1"/>
    </xf>
    <xf numFmtId="0" fontId="38" fillId="6" borderId="24" xfId="0" applyFont="1" applyFill="1" applyBorder="1" applyAlignment="1">
      <alignment horizontal="center" vertical="center" wrapText="1"/>
    </xf>
    <xf numFmtId="0" fontId="33" fillId="6" borderId="0" xfId="0" applyFont="1" applyFill="1" applyAlignment="1">
      <alignment horizontal="center" vertical="center" wrapText="1"/>
    </xf>
    <xf numFmtId="0" fontId="4" fillId="6" borderId="0" xfId="0" applyFont="1" applyFill="1"/>
    <xf numFmtId="0" fontId="22" fillId="0" borderId="21" xfId="0" applyFont="1" applyBorder="1" applyAlignment="1">
      <alignment horizontal="center" vertical="center" wrapText="1"/>
    </xf>
    <xf numFmtId="0" fontId="30" fillId="0" borderId="23" xfId="0" applyFont="1" applyBorder="1" applyAlignment="1">
      <alignment horizontal="center" vertical="center"/>
    </xf>
    <xf numFmtId="0" fontId="30" fillId="0" borderId="24" xfId="0" applyFont="1" applyBorder="1" applyAlignment="1">
      <alignment horizontal="center" vertical="center"/>
    </xf>
    <xf numFmtId="178" fontId="22" fillId="0" borderId="21" xfId="0" applyNumberFormat="1" applyFont="1" applyBorder="1" applyAlignment="1">
      <alignment horizontal="center" vertical="top"/>
    </xf>
    <xf numFmtId="0" fontId="29" fillId="0" borderId="21" xfId="0" applyFont="1" applyFill="1" applyBorder="1" applyAlignment="1">
      <alignment horizontal="center" vertical="center" wrapText="1"/>
    </xf>
    <xf numFmtId="0" fontId="29" fillId="0" borderId="21" xfId="0" applyFont="1" applyBorder="1" applyAlignment="1">
      <alignment horizontal="center" vertical="center" wrapText="1"/>
    </xf>
    <xf numFmtId="0" fontId="22" fillId="0" borderId="21" xfId="0" applyFont="1" applyBorder="1" applyAlignment="1">
      <alignment horizontal="center" vertical="center"/>
    </xf>
    <xf numFmtId="0" fontId="22" fillId="0" borderId="24" xfId="0" applyFont="1" applyBorder="1" applyAlignment="1">
      <alignment horizontal="center" vertical="center"/>
    </xf>
    <xf numFmtId="178" fontId="22" fillId="0" borderId="24" xfId="0" applyNumberFormat="1" applyFont="1" applyBorder="1" applyAlignment="1">
      <alignment horizontal="center" vertical="center"/>
    </xf>
    <xf numFmtId="0" fontId="31" fillId="0" borderId="22" xfId="0" applyFont="1" applyBorder="1" applyAlignment="1">
      <alignment horizontal="center"/>
    </xf>
    <xf numFmtId="0" fontId="22" fillId="0" borderId="21" xfId="0" applyFont="1" applyBorder="1" applyAlignment="1">
      <alignment horizontal="center" vertical="top"/>
    </xf>
    <xf numFmtId="0" fontId="22" fillId="0" borderId="28" xfId="0" applyFont="1" applyBorder="1" applyAlignment="1">
      <alignment horizontal="center" vertical="top"/>
    </xf>
    <xf numFmtId="0" fontId="22" fillId="0" borderId="29" xfId="0" applyFont="1" applyBorder="1" applyAlignment="1">
      <alignment horizontal="center" vertical="top"/>
    </xf>
    <xf numFmtId="0" fontId="22" fillId="0" borderId="30" xfId="0" applyFont="1" applyBorder="1" applyAlignment="1">
      <alignment horizontal="center" vertical="top"/>
    </xf>
    <xf numFmtId="0" fontId="22" fillId="0" borderId="0" xfId="0" applyFont="1" applyBorder="1" applyAlignment="1">
      <alignment horizontal="center" vertical="top"/>
    </xf>
    <xf numFmtId="0" fontId="22" fillId="0" borderId="31" xfId="0" applyFont="1" applyBorder="1" applyAlignment="1">
      <alignment horizontal="center" vertical="top"/>
    </xf>
    <xf numFmtId="0" fontId="22" fillId="0" borderId="1" xfId="0" applyFont="1" applyBorder="1" applyAlignment="1">
      <alignment horizontal="center" vertical="top"/>
    </xf>
    <xf numFmtId="0" fontId="21" fillId="0" borderId="22" xfId="0" applyFont="1" applyBorder="1" applyAlignment="1">
      <alignment horizontal="center" wrapText="1"/>
    </xf>
    <xf numFmtId="49" fontId="21" fillId="0" borderId="22" xfId="0" applyNumberFormat="1" applyFont="1" applyBorder="1" applyAlignment="1">
      <alignment horizontal="center"/>
    </xf>
    <xf numFmtId="0" fontId="21" fillId="0" borderId="0" xfId="0" applyFont="1" applyBorder="1" applyAlignment="1">
      <alignment horizontal="center"/>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xf numFmtId="0" fontId="30" fillId="0" borderId="21" xfId="0" applyFont="1" applyBorder="1" applyAlignment="1">
      <alignment horizontal="center" vertical="center"/>
    </xf>
    <xf numFmtId="0" fontId="36" fillId="6" borderId="21" xfId="0" applyFont="1" applyFill="1" applyBorder="1" applyAlignment="1">
      <alignment horizontal="center" vertical="center"/>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4083</xdr:colOff>
      <xdr:row>1</xdr:row>
      <xdr:rowOff>12247</xdr:rowOff>
    </xdr:from>
    <xdr:to>
      <xdr:col>15</xdr:col>
      <xdr:colOff>771525</xdr:colOff>
      <xdr:row>3</xdr:row>
      <xdr:rowOff>329931</xdr:rowOff>
    </xdr:to>
    <xdr:pic>
      <xdr:nvPicPr>
        <xdr:cNvPr id="4" name="图片 3" descr="RClogo.jpg"/>
        <xdr:cNvPicPr>
          <a:picLocks noChangeAspect="1"/>
        </xdr:cNvPicPr>
      </xdr:nvPicPr>
      <xdr:blipFill>
        <a:blip xmlns:r="http://schemas.openxmlformats.org/officeDocument/2006/relationships" r:embed="rId1"/>
        <a:stretch>
          <a:fillRect/>
        </a:stretch>
      </xdr:blipFill>
      <xdr:spPr>
        <a:xfrm>
          <a:off x="5319033" y="259897"/>
          <a:ext cx="4663167" cy="6605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2"/>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3"/>
      <c r="E7" s="5"/>
      <c r="F7" s="5"/>
      <c r="G7" s="48"/>
      <c r="H7" s="61"/>
      <c r="I7" s="5"/>
      <c r="J7" s="36"/>
      <c r="K7" s="41"/>
      <c r="L7" s="5"/>
      <c r="M7" s="5"/>
      <c r="N7" s="15"/>
      <c r="U7" s="66">
        <v>4</v>
      </c>
      <c r="V7" s="66" t="s">
        <v>9</v>
      </c>
      <c r="Y7" s="101"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1" t="s">
        <v>113</v>
      </c>
    </row>
    <row r="10" spans="1:39" ht="14.25">
      <c r="A10" s="14"/>
      <c r="B10" s="96" t="s">
        <v>97</v>
      </c>
      <c r="C10" s="94"/>
      <c r="D10" s="5"/>
      <c r="E10" s="5"/>
      <c r="F10" s="5"/>
      <c r="G10" s="48"/>
      <c r="H10" s="5"/>
      <c r="I10" s="5"/>
      <c r="J10" s="36"/>
      <c r="K10" s="41"/>
      <c r="L10" s="5"/>
      <c r="M10" s="5"/>
      <c r="N10" s="15"/>
      <c r="U10" s="66">
        <v>7</v>
      </c>
      <c r="V10" s="66" t="s">
        <v>21</v>
      </c>
      <c r="Y10" s="101"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4"/>
      <c r="B15" s="105"/>
      <c r="C15" s="97"/>
      <c r="D15" s="25" t="s">
        <v>21</v>
      </c>
      <c r="E15" s="106">
        <v>1</v>
      </c>
      <c r="F15" s="37" t="s">
        <v>105</v>
      </c>
      <c r="G15" s="23"/>
      <c r="H15" s="107">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4"/>
      <c r="B16" s="105"/>
      <c r="C16" s="97"/>
      <c r="D16" s="25"/>
      <c r="E16" s="106">
        <v>2</v>
      </c>
      <c r="F16" s="37" t="s">
        <v>105</v>
      </c>
      <c r="G16" s="23"/>
      <c r="H16" s="107">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4"/>
      <c r="B17" s="105"/>
      <c r="C17" s="97"/>
      <c r="D17" s="25"/>
      <c r="E17" s="106">
        <v>3</v>
      </c>
      <c r="F17" s="37" t="s">
        <v>105</v>
      </c>
      <c r="G17" s="26"/>
      <c r="H17" s="108">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4"/>
      <c r="B18" s="105"/>
      <c r="C18" s="97"/>
      <c r="D18" s="25"/>
      <c r="E18" s="106">
        <v>4</v>
      </c>
      <c r="F18" s="37" t="s">
        <v>105</v>
      </c>
      <c r="G18" s="26"/>
      <c r="H18" s="108">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4"/>
      <c r="B19" s="105"/>
      <c r="C19" s="97"/>
      <c r="D19" s="25"/>
      <c r="E19" s="106">
        <v>5</v>
      </c>
      <c r="F19" s="37" t="s">
        <v>105</v>
      </c>
      <c r="G19" s="26"/>
      <c r="H19" s="108">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1" t="s">
        <v>112</v>
      </c>
      <c r="Z19" s="66" t="s">
        <v>57</v>
      </c>
    </row>
    <row r="20" spans="1:26" ht="13.5" thickBot="1">
      <c r="A20" s="104"/>
      <c r="B20" s="105"/>
      <c r="C20" s="97"/>
      <c r="D20" s="25"/>
      <c r="E20" s="106">
        <v>6</v>
      </c>
      <c r="F20" s="37" t="s">
        <v>105</v>
      </c>
      <c r="G20" s="26"/>
      <c r="H20" s="108">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4"/>
      <c r="B21" s="105"/>
      <c r="C21" s="105"/>
      <c r="D21" s="25"/>
      <c r="E21" s="106">
        <v>7</v>
      </c>
      <c r="F21" s="37" t="s">
        <v>105</v>
      </c>
      <c r="G21" s="26"/>
      <c r="H21" s="110">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4"/>
      <c r="B22" s="105"/>
      <c r="C22" s="97"/>
      <c r="D22" s="25"/>
      <c r="E22" s="106">
        <v>8</v>
      </c>
      <c r="F22" s="37" t="s">
        <v>105</v>
      </c>
      <c r="G22" s="26"/>
      <c r="H22" s="110">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4"/>
      <c r="B23" s="105"/>
      <c r="C23" s="97"/>
      <c r="D23" s="25"/>
      <c r="E23" s="106">
        <v>9</v>
      </c>
      <c r="F23" s="37" t="s">
        <v>105</v>
      </c>
      <c r="G23" s="26"/>
      <c r="H23" s="110">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4"/>
      <c r="B24" s="105"/>
      <c r="C24" s="97"/>
      <c r="D24" s="25"/>
      <c r="E24" s="106">
        <v>10</v>
      </c>
      <c r="F24" s="37" t="s">
        <v>105</v>
      </c>
      <c r="G24" s="26"/>
      <c r="H24" s="110">
        <v>1</v>
      </c>
      <c r="I24" s="50">
        <f t="shared" si="6"/>
        <v>0</v>
      </c>
      <c r="J24" s="38"/>
      <c r="K24" s="43"/>
      <c r="L24" s="6"/>
      <c r="M24" s="5">
        <f t="shared" si="1"/>
        <v>0</v>
      </c>
      <c r="N24" s="15">
        <f t="shared" si="7"/>
        <v>0</v>
      </c>
      <c r="O24" s="20"/>
      <c r="P24" t="str">
        <f t="shared" si="3"/>
        <v>OK</v>
      </c>
    </row>
    <row r="25" spans="1:26" ht="27.75" customHeight="1" thickBot="1">
      <c r="A25" s="104"/>
      <c r="B25" s="105"/>
      <c r="C25" s="97"/>
      <c r="D25" s="25"/>
      <c r="E25" s="106">
        <v>11</v>
      </c>
      <c r="F25" s="37" t="s">
        <v>105</v>
      </c>
      <c r="G25" s="26"/>
      <c r="H25" s="110">
        <v>1</v>
      </c>
      <c r="I25" s="50">
        <f>ROUND(G25/H25,2)</f>
        <v>0</v>
      </c>
      <c r="J25" s="38"/>
      <c r="K25" s="43"/>
      <c r="L25" s="6"/>
      <c r="M25" s="5">
        <f t="shared" si="1"/>
        <v>0</v>
      </c>
      <c r="N25" s="15">
        <f t="shared" si="7"/>
        <v>0</v>
      </c>
      <c r="O25" s="20"/>
      <c r="P25" t="str">
        <f t="shared" si="3"/>
        <v>OK</v>
      </c>
    </row>
    <row r="26" spans="1:26" ht="13.5" thickBot="1">
      <c r="A26" s="104"/>
      <c r="B26" s="105"/>
      <c r="C26" s="97"/>
      <c r="D26" s="25"/>
      <c r="E26" s="106">
        <v>12</v>
      </c>
      <c r="F26" s="37" t="s">
        <v>105</v>
      </c>
      <c r="G26" s="26"/>
      <c r="H26" s="110">
        <v>1</v>
      </c>
      <c r="I26" s="50">
        <f t="shared" si="6"/>
        <v>0</v>
      </c>
      <c r="J26" s="38"/>
      <c r="K26" s="43"/>
      <c r="L26" s="6"/>
      <c r="M26" s="5">
        <f t="shared" si="1"/>
        <v>0</v>
      </c>
      <c r="N26" s="15">
        <f t="shared" si="7"/>
        <v>0</v>
      </c>
      <c r="O26" s="20"/>
      <c r="P26" t="str">
        <f t="shared" si="3"/>
        <v>OK</v>
      </c>
    </row>
    <row r="27" spans="1:26" ht="13.5" thickBot="1">
      <c r="A27" s="104"/>
      <c r="B27" s="105"/>
      <c r="C27" s="97"/>
      <c r="D27" s="25"/>
      <c r="E27" s="106">
        <v>13</v>
      </c>
      <c r="F27" s="37" t="s">
        <v>105</v>
      </c>
      <c r="G27" s="26"/>
      <c r="H27" s="110">
        <v>1</v>
      </c>
      <c r="I27" s="50">
        <f t="shared" si="6"/>
        <v>0</v>
      </c>
      <c r="J27" s="38"/>
      <c r="K27" s="43"/>
      <c r="L27" s="6"/>
      <c r="M27" s="5">
        <f t="shared" si="1"/>
        <v>0</v>
      </c>
      <c r="N27" s="15">
        <f t="shared" si="7"/>
        <v>0</v>
      </c>
      <c r="O27" s="20"/>
      <c r="P27" t="str">
        <f t="shared" si="3"/>
        <v>OK</v>
      </c>
    </row>
    <row r="28" spans="1:26" ht="13.5" thickBot="1">
      <c r="A28" s="104"/>
      <c r="B28" s="105"/>
      <c r="C28" s="97"/>
      <c r="D28" s="25"/>
      <c r="E28" s="106">
        <v>14</v>
      </c>
      <c r="F28" s="37" t="s">
        <v>105</v>
      </c>
      <c r="G28" s="26"/>
      <c r="H28" s="110">
        <v>1</v>
      </c>
      <c r="I28" s="50">
        <f t="shared" si="6"/>
        <v>0</v>
      </c>
      <c r="J28" s="38"/>
      <c r="K28" s="43"/>
      <c r="L28" s="6"/>
      <c r="M28" s="5">
        <f t="shared" si="1"/>
        <v>0</v>
      </c>
      <c r="N28" s="15">
        <f t="shared" si="7"/>
        <v>0</v>
      </c>
      <c r="O28" s="20"/>
      <c r="P28" t="str">
        <f t="shared" si="3"/>
        <v>OK</v>
      </c>
    </row>
    <row r="29" spans="1:26" ht="13.5" thickBot="1">
      <c r="A29" s="104"/>
      <c r="B29" s="105"/>
      <c r="C29" s="97"/>
      <c r="D29" s="25"/>
      <c r="E29" s="106">
        <v>15</v>
      </c>
      <c r="F29" s="37" t="s">
        <v>105</v>
      </c>
      <c r="G29" s="26"/>
      <c r="H29" s="110">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4"/>
      <c r="B30" s="105"/>
      <c r="C30" s="97"/>
      <c r="D30" s="25"/>
      <c r="E30" s="106">
        <v>16</v>
      </c>
      <c r="F30" s="37" t="s">
        <v>105</v>
      </c>
      <c r="G30" s="26"/>
      <c r="H30" s="110">
        <v>1</v>
      </c>
      <c r="I30" s="50">
        <f t="shared" si="6"/>
        <v>0</v>
      </c>
      <c r="J30" s="38"/>
      <c r="K30" s="43"/>
      <c r="L30" s="6"/>
      <c r="M30" s="5"/>
      <c r="N30" s="15"/>
      <c r="O30" s="20"/>
    </row>
    <row r="31" spans="1:26" ht="13.5" thickBot="1">
      <c r="A31" s="104"/>
      <c r="B31" s="105"/>
      <c r="C31" s="97"/>
      <c r="D31" s="25"/>
      <c r="E31" s="106">
        <v>17</v>
      </c>
      <c r="F31" s="37" t="s">
        <v>105</v>
      </c>
      <c r="G31" s="26"/>
      <c r="H31" s="110">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4"/>
      <c r="B32" s="109"/>
      <c r="C32" s="97"/>
      <c r="D32" s="25"/>
      <c r="E32" s="106">
        <v>18</v>
      </c>
      <c r="F32" s="37" t="s">
        <v>105</v>
      </c>
      <c r="G32" s="26">
        <v>0</v>
      </c>
      <c r="H32" s="110">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4"/>
      <c r="B33" s="105"/>
      <c r="C33" s="97"/>
      <c r="D33" s="25"/>
      <c r="E33" s="106">
        <v>19</v>
      </c>
      <c r="F33" s="37" t="s">
        <v>105</v>
      </c>
      <c r="G33" s="26">
        <v>0</v>
      </c>
      <c r="H33" s="110">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09"/>
      <c r="C34" s="97"/>
      <c r="D34" s="25"/>
      <c r="E34" s="106">
        <v>20</v>
      </c>
      <c r="F34" s="37" t="s">
        <v>105</v>
      </c>
      <c r="G34" s="26">
        <v>0</v>
      </c>
      <c r="H34" s="110">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09"/>
      <c r="C35" s="97"/>
      <c r="D35" s="25"/>
      <c r="E35" s="106">
        <v>21</v>
      </c>
      <c r="F35" s="37" t="s">
        <v>105</v>
      </c>
      <c r="G35" s="26">
        <v>0</v>
      </c>
      <c r="H35" s="110">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5"/>
      <c r="C36" s="97"/>
      <c r="D36" s="25"/>
      <c r="E36" s="106">
        <v>22</v>
      </c>
      <c r="F36" s="37" t="s">
        <v>105</v>
      </c>
      <c r="G36" s="26">
        <v>0</v>
      </c>
      <c r="H36" s="110">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06">
        <v>23</v>
      </c>
      <c r="F37" s="37" t="s">
        <v>105</v>
      </c>
      <c r="G37" s="26">
        <v>0</v>
      </c>
      <c r="H37" s="110">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06">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Line="0" autoPict="0" macro="[0]!Print_Expense_Form">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30"/>
  <sheetViews>
    <sheetView showGridLines="0" showZeros="0" tabSelected="1" view="pageBreakPreview" zoomScaleNormal="70" zoomScaleSheetLayoutView="100" zoomScalePageLayoutView="55" workbookViewId="0">
      <selection activeCell="AA20" sqref="AA20"/>
    </sheetView>
  </sheetViews>
  <sheetFormatPr defaultColWidth="0.33203125" defaultRowHeight="12.75"/>
  <cols>
    <col min="1" max="1" width="11.6640625" style="54" customWidth="1"/>
    <col min="2" max="2" width="9.83203125" style="54" hidden="1" customWidth="1"/>
    <col min="3" max="3" width="27.33203125" style="54" customWidth="1"/>
    <col min="4" max="4" width="22.6640625" style="54" customWidth="1"/>
    <col min="5" max="12" width="7.83203125" style="54" customWidth="1"/>
    <col min="13" max="13" width="12.6640625" style="54" customWidth="1"/>
    <col min="14" max="14" width="7.83203125" style="54" customWidth="1"/>
    <col min="15" max="15" width="16.33203125" style="152" customWidth="1"/>
    <col min="16" max="16" width="18" style="152" customWidth="1"/>
    <col min="17" max="17" width="14.1640625" style="54" customWidth="1"/>
    <col min="18" max="52" width="5.83203125" style="54" customWidth="1"/>
    <col min="53" max="16384" width="0.33203125" style="54"/>
  </cols>
  <sheetData>
    <row r="1" spans="1:18" ht="19.5">
      <c r="A1" s="136"/>
      <c r="B1" s="136"/>
    </row>
    <row r="2" spans="1:18" ht="27" customHeight="1">
      <c r="A2" s="128" t="s">
        <v>146</v>
      </c>
      <c r="B2" s="128"/>
      <c r="C2" s="67"/>
      <c r="D2" s="67"/>
    </row>
    <row r="3" spans="1:18" ht="24" hidden="1" customHeight="1">
      <c r="C3" s="112"/>
      <c r="D3" s="112"/>
      <c r="I3" s="99"/>
      <c r="J3" s="55"/>
      <c r="K3" s="55"/>
    </row>
    <row r="4" spans="1:18" ht="37.5" customHeight="1">
      <c r="A4" s="129" t="s">
        <v>130</v>
      </c>
      <c r="B4" s="129"/>
      <c r="C4" s="127"/>
      <c r="D4" s="113"/>
      <c r="H4" s="56"/>
      <c r="L4" s="57"/>
    </row>
    <row r="5" spans="1:18" ht="27.75" hidden="1">
      <c r="A5" s="114"/>
      <c r="B5" s="114"/>
      <c r="C5" s="114"/>
      <c r="D5" s="113"/>
      <c r="H5" s="111"/>
      <c r="I5" s="57"/>
      <c r="J5" s="57"/>
      <c r="K5" s="57"/>
      <c r="L5" s="57"/>
      <c r="N5" s="58"/>
    </row>
    <row r="6" spans="1:18" ht="21">
      <c r="A6" s="119" t="s">
        <v>114</v>
      </c>
      <c r="B6" s="119"/>
      <c r="C6" s="131">
        <v>45869</v>
      </c>
      <c r="D6" s="119" t="s">
        <v>149</v>
      </c>
      <c r="E6" s="120"/>
      <c r="F6" s="121" t="s">
        <v>126</v>
      </c>
      <c r="G6" s="132" t="s">
        <v>144</v>
      </c>
      <c r="H6" s="120"/>
      <c r="I6" s="120"/>
      <c r="J6" s="120"/>
      <c r="K6" s="120"/>
      <c r="L6" s="120"/>
      <c r="M6" s="121" t="s">
        <v>115</v>
      </c>
      <c r="N6" s="120"/>
    </row>
    <row r="7" spans="1:18" ht="22.5" customHeight="1">
      <c r="A7" s="135"/>
      <c r="B7" s="138"/>
      <c r="C7" s="135"/>
      <c r="D7" s="135"/>
      <c r="E7" s="171" t="s">
        <v>133</v>
      </c>
      <c r="F7" s="171" t="s">
        <v>121</v>
      </c>
      <c r="G7" s="171" t="s">
        <v>122</v>
      </c>
      <c r="H7" s="171" t="s">
        <v>117</v>
      </c>
      <c r="I7" s="171" t="s">
        <v>134</v>
      </c>
      <c r="J7" s="171" t="s">
        <v>124</v>
      </c>
      <c r="K7" s="171" t="s">
        <v>135</v>
      </c>
      <c r="L7" s="171" t="s">
        <v>136</v>
      </c>
      <c r="M7" s="171" t="s">
        <v>137</v>
      </c>
      <c r="N7" s="171" t="s">
        <v>125</v>
      </c>
      <c r="O7" s="170" t="s">
        <v>123</v>
      </c>
      <c r="P7" s="170" t="s">
        <v>118</v>
      </c>
      <c r="Q7" s="171" t="s">
        <v>145</v>
      </c>
    </row>
    <row r="8" spans="1:18" ht="22.5" customHeight="1">
      <c r="A8" s="189" t="s">
        <v>116</v>
      </c>
      <c r="B8" s="189" t="s">
        <v>147</v>
      </c>
      <c r="C8" s="189" t="s">
        <v>131</v>
      </c>
      <c r="D8" s="167" t="s">
        <v>132</v>
      </c>
      <c r="E8" s="171"/>
      <c r="F8" s="171"/>
      <c r="G8" s="171"/>
      <c r="H8" s="171"/>
      <c r="I8" s="171"/>
      <c r="J8" s="171"/>
      <c r="K8" s="171"/>
      <c r="L8" s="171"/>
      <c r="M8" s="171"/>
      <c r="N8" s="171"/>
      <c r="O8" s="170"/>
      <c r="P8" s="170"/>
      <c r="Q8" s="171"/>
    </row>
    <row r="9" spans="1:18" ht="15" customHeight="1">
      <c r="A9" s="189"/>
      <c r="B9" s="189"/>
      <c r="C9" s="189"/>
      <c r="D9" s="168"/>
      <c r="E9" s="130" t="s">
        <v>105</v>
      </c>
      <c r="F9" s="130" t="s">
        <v>105</v>
      </c>
      <c r="G9" s="130" t="s">
        <v>105</v>
      </c>
      <c r="H9" s="130" t="s">
        <v>105</v>
      </c>
      <c r="I9" s="130" t="s">
        <v>105</v>
      </c>
      <c r="J9" s="130" t="s">
        <v>105</v>
      </c>
      <c r="K9" s="130" t="s">
        <v>105</v>
      </c>
      <c r="L9" s="130" t="s">
        <v>105</v>
      </c>
      <c r="M9" s="130" t="s">
        <v>105</v>
      </c>
      <c r="N9" s="130" t="s">
        <v>105</v>
      </c>
      <c r="O9" s="137" t="s">
        <v>105</v>
      </c>
      <c r="P9" s="137" t="s">
        <v>105</v>
      </c>
      <c r="Q9" s="58"/>
    </row>
    <row r="10" spans="1:18" s="165" customFormat="1" ht="65.25" customHeight="1">
      <c r="A10" s="190">
        <v>1</v>
      </c>
      <c r="B10" s="158">
        <v>3</v>
      </c>
      <c r="C10" s="159" t="s">
        <v>151</v>
      </c>
      <c r="D10" s="160" t="s">
        <v>154</v>
      </c>
      <c r="E10" s="161"/>
      <c r="F10" s="162"/>
      <c r="G10" s="162"/>
      <c r="H10" s="162"/>
      <c r="I10" s="162"/>
      <c r="J10" s="162"/>
      <c r="K10" s="162"/>
      <c r="L10" s="162"/>
      <c r="M10" s="162"/>
      <c r="N10" s="163"/>
      <c r="O10" s="158">
        <v>196</v>
      </c>
      <c r="P10" s="158">
        <v>196</v>
      </c>
      <c r="Q10" s="164" t="s">
        <v>150</v>
      </c>
    </row>
    <row r="11" spans="1:18" s="100" customFormat="1" ht="27.75" hidden="1" customHeight="1">
      <c r="A11" s="134">
        <v>11</v>
      </c>
      <c r="B11" s="143"/>
      <c r="C11" s="144"/>
      <c r="D11" s="144" t="str">
        <f>T(Input!C25)</f>
        <v/>
      </c>
      <c r="E11" s="139"/>
      <c r="F11" s="139"/>
      <c r="G11" s="139"/>
      <c r="H11" s="139">
        <f>IF(Input!$D25="Travel",G11,0)</f>
        <v>0</v>
      </c>
      <c r="I11" s="139">
        <f>IF(Input!$D25="Hotel  Accommodation",G11,0)</f>
        <v>0</v>
      </c>
      <c r="J11" s="139">
        <f>IF(Input!$D25="Hotel Food",G11,0)</f>
        <v>0</v>
      </c>
      <c r="K11" s="139">
        <f>IF(Input!$D25="Hotel  Telephone",G11,0)</f>
        <v>0</v>
      </c>
      <c r="L11" s="139">
        <f>IF(Input!$D25="Hotel  Other",G11,0)</f>
        <v>0</v>
      </c>
      <c r="M11" s="139">
        <f>IF(Input!$D25="Non-hotel Subsistence",G11,0)</f>
        <v>0</v>
      </c>
      <c r="N11" s="145">
        <f>IF(Input!$D25="Entertaining",G11,0)</f>
        <v>0</v>
      </c>
      <c r="O11" s="153">
        <f>IF(Input!$D25="Training",G11,0)</f>
        <v>0</v>
      </c>
      <c r="P11" s="153">
        <f t="shared" ref="P11:P18" si="0">SUM(E11,O11)</f>
        <v>0</v>
      </c>
      <c r="R11" s="100">
        <f>Input!Q20</f>
        <v>0</v>
      </c>
    </row>
    <row r="12" spans="1:18" s="100" customFormat="1" ht="27.75" hidden="1" customHeight="1">
      <c r="A12" s="133">
        <v>12</v>
      </c>
      <c r="B12" s="146"/>
      <c r="C12" s="147"/>
      <c r="D12" s="147" t="str">
        <f>T(Input!C26)</f>
        <v/>
      </c>
      <c r="E12" s="140"/>
      <c r="F12" s="140"/>
      <c r="G12" s="140"/>
      <c r="H12" s="140">
        <f>IF(Input!$D26="Travel",G12,0)</f>
        <v>0</v>
      </c>
      <c r="I12" s="140">
        <f>IF(Input!$D26="Hotel  Accommodation",G12,0)</f>
        <v>0</v>
      </c>
      <c r="J12" s="140">
        <f>IF(Input!$D26="Hotel Food",G12,0)</f>
        <v>0</v>
      </c>
      <c r="K12" s="140">
        <f>IF(Input!$D26="Hotel  Telephone",G12,0)</f>
        <v>0</v>
      </c>
      <c r="L12" s="140">
        <f>IF(Input!$D26="Hotel  Other",G12,0)</f>
        <v>0</v>
      </c>
      <c r="M12" s="140">
        <f>IF(Input!$D26="Non-hotel Subsistence",G12,0)</f>
        <v>0</v>
      </c>
      <c r="N12" s="148">
        <f>IF(Input!$D26="Entertaining",G12,0)</f>
        <v>0</v>
      </c>
      <c r="O12" s="154">
        <f>IF(Input!$D26="Training",G12,0)</f>
        <v>0</v>
      </c>
      <c r="P12" s="154">
        <f t="shared" si="0"/>
        <v>0</v>
      </c>
      <c r="R12" s="100">
        <f>Input!Q21</f>
        <v>0</v>
      </c>
    </row>
    <row r="13" spans="1:18" s="100" customFormat="1" ht="27.75" hidden="1" customHeight="1">
      <c r="A13" s="133">
        <v>13</v>
      </c>
      <c r="B13" s="146"/>
      <c r="C13" s="147"/>
      <c r="D13" s="147" t="str">
        <f>T(Input!C28)</f>
        <v/>
      </c>
      <c r="E13" s="140"/>
      <c r="F13" s="140"/>
      <c r="G13" s="140"/>
      <c r="H13" s="140">
        <f>IF(Input!$D27="Travel",G13,0)</f>
        <v>0</v>
      </c>
      <c r="I13" s="140">
        <f>IF(Input!$D27="Hotel  Accommodation",G13,0)</f>
        <v>0</v>
      </c>
      <c r="J13" s="140">
        <f>IF(Input!$D27="Hotel Food",G13,0)</f>
        <v>0</v>
      </c>
      <c r="K13" s="140">
        <f>IF(Input!$D27="Hotel  Telephone",G13,0)</f>
        <v>0</v>
      </c>
      <c r="L13" s="140">
        <f>IF(Input!$D27="Hotel  Other",G13,0)</f>
        <v>0</v>
      </c>
      <c r="M13" s="140">
        <f>IF(Input!$D27="Non-hotel Subsistence",G13,0)</f>
        <v>0</v>
      </c>
      <c r="N13" s="148">
        <f>IF(Input!$D27="Entertaining",G13,0)</f>
        <v>0</v>
      </c>
      <c r="O13" s="154">
        <f>IF(Input!$D27="Training",G13,0)</f>
        <v>0</v>
      </c>
      <c r="P13" s="154">
        <f t="shared" si="0"/>
        <v>0</v>
      </c>
      <c r="R13" s="100">
        <f>Input!Q22</f>
        <v>0</v>
      </c>
    </row>
    <row r="14" spans="1:18" s="100" customFormat="1" ht="27.75" hidden="1" customHeight="1">
      <c r="A14" s="133">
        <v>14</v>
      </c>
      <c r="B14" s="146"/>
      <c r="C14" s="147"/>
      <c r="D14" s="147" t="str">
        <f>T(Input!C29)</f>
        <v/>
      </c>
      <c r="E14" s="140"/>
      <c r="F14" s="140"/>
      <c r="G14" s="140"/>
      <c r="H14" s="140">
        <f>IF(Input!$D28="Travel",G14,0)</f>
        <v>0</v>
      </c>
      <c r="I14" s="140">
        <f>IF(Input!$D28="Hotel  Accommodation",G14,0)</f>
        <v>0</v>
      </c>
      <c r="J14" s="140">
        <f>IF(Input!$D28="Hotel Food",G14,0)</f>
        <v>0</v>
      </c>
      <c r="K14" s="140">
        <f>IF(Input!$D28="Hotel  Telephone",G14,0)</f>
        <v>0</v>
      </c>
      <c r="L14" s="140">
        <f>IF(Input!$D28="Hotel  Other",G14,0)</f>
        <v>0</v>
      </c>
      <c r="M14" s="140">
        <f>IF(Input!$D28="Non-hotel Subsistence",G14,0)</f>
        <v>0</v>
      </c>
      <c r="N14" s="148">
        <f>IF(Input!$D28="Entertaining",G14,0)</f>
        <v>0</v>
      </c>
      <c r="O14" s="154">
        <f>IF(Input!$D28="Training",G14,0)</f>
        <v>0</v>
      </c>
      <c r="P14" s="154">
        <f t="shared" si="0"/>
        <v>0</v>
      </c>
      <c r="R14" s="100">
        <f>Input!Q23</f>
        <v>0</v>
      </c>
    </row>
    <row r="15" spans="1:18" s="100" customFormat="1" ht="27.75" hidden="1" customHeight="1">
      <c r="A15" s="133">
        <v>15</v>
      </c>
      <c r="B15" s="146"/>
      <c r="C15" s="147"/>
      <c r="D15" s="147" t="str">
        <f>T(Input!C30)</f>
        <v/>
      </c>
      <c r="E15" s="140"/>
      <c r="F15" s="140"/>
      <c r="G15" s="140"/>
      <c r="H15" s="140">
        <f>IF(Input!$D29="Travel",G15,0)</f>
        <v>0</v>
      </c>
      <c r="I15" s="140">
        <f>IF(Input!$D29="Hotel  Accommodation",G15,0)</f>
        <v>0</v>
      </c>
      <c r="J15" s="140">
        <f>IF(Input!$D29="Hotel Food",G15,0)</f>
        <v>0</v>
      </c>
      <c r="K15" s="140">
        <f>IF(Input!$D29="Hotel  Telephone",G15,0)</f>
        <v>0</v>
      </c>
      <c r="L15" s="140">
        <f>IF(Input!$D29="Hotel  Other",G15,0)</f>
        <v>0</v>
      </c>
      <c r="M15" s="140">
        <f>IF(Input!$D29="Non-hotel Subsistence",G15,0)</f>
        <v>0</v>
      </c>
      <c r="N15" s="148">
        <f>IF(Input!$D29="Entertaining",G15,0)</f>
        <v>0</v>
      </c>
      <c r="O15" s="154">
        <f>IF(Input!$D29="Training",G15,0)</f>
        <v>0</v>
      </c>
      <c r="P15" s="154">
        <f t="shared" si="0"/>
        <v>0</v>
      </c>
      <c r="R15" s="100">
        <f>Input!Q29</f>
        <v>0</v>
      </c>
    </row>
    <row r="16" spans="1:18" s="100" customFormat="1" ht="27.75" hidden="1" customHeight="1">
      <c r="A16" s="133">
        <v>16</v>
      </c>
      <c r="B16" s="146"/>
      <c r="C16" s="147"/>
      <c r="D16" s="147" t="str">
        <f>T(Input!C31)</f>
        <v/>
      </c>
      <c r="E16" s="140"/>
      <c r="F16" s="140"/>
      <c r="G16" s="140"/>
      <c r="H16" s="140">
        <f>IF(Input!$D30="Travel",G16,0)</f>
        <v>0</v>
      </c>
      <c r="I16" s="140">
        <f>IF(Input!$D30="Hotel  Accommodation",G16,0)</f>
        <v>0</v>
      </c>
      <c r="J16" s="140">
        <f>IF(Input!$D30="Hotel Food",G16,0)</f>
        <v>0</v>
      </c>
      <c r="K16" s="140">
        <f>IF(Input!$D30="Hotel  Telephone",G16,0)</f>
        <v>0</v>
      </c>
      <c r="L16" s="140">
        <f>IF(Input!$D30="Hotel  Other",G16,0)</f>
        <v>0</v>
      </c>
      <c r="M16" s="140">
        <f>IF(Input!$D30="Non-hotel Subsistence",G16,0)</f>
        <v>0</v>
      </c>
      <c r="N16" s="148">
        <f>IF(Input!$D30="Entertaining",G16,0)</f>
        <v>0</v>
      </c>
      <c r="O16" s="154">
        <f>IF(Input!$D30="Training",G16,0)</f>
        <v>0</v>
      </c>
      <c r="P16" s="154">
        <f t="shared" si="0"/>
        <v>0</v>
      </c>
      <c r="R16" s="100">
        <f>Input!Q31</f>
        <v>0</v>
      </c>
    </row>
    <row r="17" spans="1:18" s="100" customFormat="1" ht="27.75" hidden="1" customHeight="1">
      <c r="A17" s="133">
        <v>17</v>
      </c>
      <c r="B17" s="146"/>
      <c r="C17" s="147"/>
      <c r="D17" s="147" t="str">
        <f>T(Input!C31)</f>
        <v/>
      </c>
      <c r="E17" s="140"/>
      <c r="F17" s="140"/>
      <c r="G17" s="140"/>
      <c r="H17" s="140">
        <f>IF(Input!$D30="Travel",G17,0)</f>
        <v>0</v>
      </c>
      <c r="I17" s="140">
        <f>IF(Input!$D30="Hotel  Accommodation",G17,0)</f>
        <v>0</v>
      </c>
      <c r="J17" s="140">
        <f>IF(Input!$D30="Hotel Food",G17,0)</f>
        <v>0</v>
      </c>
      <c r="K17" s="140">
        <f>IF(Input!$D30="Hotel  Telephone",G17,0)</f>
        <v>0</v>
      </c>
      <c r="L17" s="140">
        <f>IF(Input!$D30="Hotel  Other",G17,0)</f>
        <v>0</v>
      </c>
      <c r="M17" s="140">
        <f>IF(Input!$D30="Non-hotel Subsistence",G17,0)</f>
        <v>0</v>
      </c>
      <c r="N17" s="148">
        <f>IF(Input!$D30="Entertaining",G17,0)</f>
        <v>0</v>
      </c>
      <c r="O17" s="154">
        <f>IF(Input!$D30="Training",G17,0)</f>
        <v>0</v>
      </c>
      <c r="P17" s="154">
        <f t="shared" si="0"/>
        <v>0</v>
      </c>
      <c r="R17" s="100">
        <f>Input!Q31</f>
        <v>0</v>
      </c>
    </row>
    <row r="18" spans="1:18" s="100" customFormat="1" ht="27.75" hidden="1" customHeight="1">
      <c r="A18" s="133">
        <v>18</v>
      </c>
      <c r="B18" s="146"/>
      <c r="C18" s="147"/>
      <c r="D18" s="147" t="str">
        <f>T(Input!C32)</f>
        <v/>
      </c>
      <c r="E18" s="140"/>
      <c r="F18" s="140"/>
      <c r="G18" s="149"/>
      <c r="H18" s="149">
        <f>IF(Input!$D31="Travel",G18,0)</f>
        <v>0</v>
      </c>
      <c r="I18" s="149">
        <f>IF(Input!$D31="Hotel  Accommodation",G18,0)</f>
        <v>0</v>
      </c>
      <c r="J18" s="149">
        <f>IF(Input!$D31="Hotel Food",G18,0)</f>
        <v>0</v>
      </c>
      <c r="K18" s="149">
        <f>IF(Input!$D31="Hotel  Telephone",G18,0)</f>
        <v>0</v>
      </c>
      <c r="L18" s="149">
        <f>IF(Input!$D31="Hotel  Other",G18,0)</f>
        <v>0</v>
      </c>
      <c r="M18" s="149">
        <f>IF(Input!$D31="Non-hotel Subsistence",G18,0)</f>
        <v>0</v>
      </c>
      <c r="N18" s="150">
        <f>IF(Input!$D31="Entertaining",G18,0)</f>
        <v>0</v>
      </c>
      <c r="O18" s="155">
        <f>IF(Input!$D31="Training",G18,0)</f>
        <v>0</v>
      </c>
      <c r="P18" s="154">
        <f t="shared" si="0"/>
        <v>0</v>
      </c>
      <c r="R18" s="100">
        <f>Input!Q32</f>
        <v>0</v>
      </c>
    </row>
    <row r="19" spans="1:18" ht="18.75" customHeight="1">
      <c r="A19" s="59"/>
      <c r="B19" s="151"/>
      <c r="C19" s="122" t="s">
        <v>119</v>
      </c>
      <c r="D19" s="141"/>
      <c r="E19" s="140"/>
      <c r="F19" s="140"/>
      <c r="G19" s="142"/>
      <c r="H19" s="142">
        <f t="shared" ref="H19:N19" si="1">SUM(H11:H18)</f>
        <v>0</v>
      </c>
      <c r="I19" s="142">
        <f t="shared" si="1"/>
        <v>0</v>
      </c>
      <c r="J19" s="142">
        <f t="shared" si="1"/>
        <v>0</v>
      </c>
      <c r="K19" s="142">
        <f t="shared" si="1"/>
        <v>0</v>
      </c>
      <c r="L19" s="142">
        <f t="shared" si="1"/>
        <v>0</v>
      </c>
      <c r="M19" s="142">
        <f t="shared" si="1"/>
        <v>0</v>
      </c>
      <c r="N19" s="142">
        <f t="shared" si="1"/>
        <v>0</v>
      </c>
      <c r="O19" s="156">
        <f>SUM(O10:O18)</f>
        <v>196</v>
      </c>
      <c r="P19" s="156">
        <f>SUM(P10:P10)</f>
        <v>196</v>
      </c>
    </row>
    <row r="20" spans="1:18" s="85" customFormat="1" ht="43.5" customHeight="1">
      <c r="A20" s="172" t="s">
        <v>142</v>
      </c>
      <c r="B20" s="172"/>
      <c r="C20" s="172"/>
      <c r="D20" s="166" t="s">
        <v>143</v>
      </c>
      <c r="E20" s="172" t="s">
        <v>139</v>
      </c>
      <c r="F20" s="172"/>
      <c r="G20" s="173"/>
      <c r="H20" s="172" t="s">
        <v>140</v>
      </c>
      <c r="I20" s="172"/>
      <c r="J20" s="173"/>
      <c r="K20" s="172" t="s">
        <v>141</v>
      </c>
      <c r="L20" s="172"/>
      <c r="M20" s="173"/>
      <c r="N20" s="174" t="s">
        <v>120</v>
      </c>
      <c r="O20" s="174"/>
      <c r="P20" s="174"/>
      <c r="R20" s="85">
        <f>SUM(R11:R19)</f>
        <v>0</v>
      </c>
    </row>
    <row r="21" spans="1:18" ht="20.25" customHeight="1">
      <c r="A21" s="176"/>
      <c r="B21" s="176"/>
      <c r="C21" s="176"/>
      <c r="D21" s="176"/>
      <c r="E21" s="176"/>
      <c r="F21" s="176"/>
      <c r="G21" s="176"/>
      <c r="H21" s="177"/>
      <c r="I21" s="178"/>
      <c r="J21" s="178"/>
      <c r="K21" s="176"/>
      <c r="L21" s="176"/>
      <c r="M21" s="176"/>
      <c r="N21" s="169"/>
      <c r="O21" s="169"/>
      <c r="P21" s="169"/>
    </row>
    <row r="22" spans="1:18" ht="21.75" hidden="1" customHeight="1">
      <c r="A22" s="176"/>
      <c r="B22" s="176"/>
      <c r="C22" s="176"/>
      <c r="D22" s="176"/>
      <c r="E22" s="176"/>
      <c r="F22" s="176"/>
      <c r="G22" s="176"/>
      <c r="H22" s="179"/>
      <c r="I22" s="180"/>
      <c r="J22" s="180"/>
      <c r="K22" s="176"/>
      <c r="L22" s="176"/>
      <c r="M22" s="176"/>
      <c r="N22" s="169"/>
      <c r="O22" s="169"/>
      <c r="P22" s="169"/>
    </row>
    <row r="23" spans="1:18" ht="21.75" hidden="1" customHeight="1">
      <c r="A23" s="176"/>
      <c r="B23" s="176"/>
      <c r="C23" s="176"/>
      <c r="D23" s="176"/>
      <c r="E23" s="176"/>
      <c r="F23" s="176"/>
      <c r="G23" s="176"/>
      <c r="H23" s="179"/>
      <c r="I23" s="180"/>
      <c r="J23" s="180"/>
      <c r="K23" s="176"/>
      <c r="L23" s="176"/>
      <c r="M23" s="176"/>
      <c r="N23" s="169"/>
      <c r="O23" s="169"/>
      <c r="P23" s="169"/>
    </row>
    <row r="24" spans="1:18" ht="21.75" customHeight="1">
      <c r="A24" s="176"/>
      <c r="B24" s="176"/>
      <c r="C24" s="176"/>
      <c r="D24" s="176"/>
      <c r="E24" s="176"/>
      <c r="F24" s="176"/>
      <c r="G24" s="176"/>
      <c r="H24" s="179"/>
      <c r="I24" s="180"/>
      <c r="J24" s="180"/>
      <c r="K24" s="176"/>
      <c r="L24" s="176"/>
      <c r="M24" s="176"/>
      <c r="N24" s="169"/>
      <c r="O24" s="169"/>
      <c r="P24" s="169"/>
    </row>
    <row r="25" spans="1:18" ht="19.5" customHeight="1">
      <c r="A25" s="176"/>
      <c r="B25" s="176"/>
      <c r="C25" s="176"/>
      <c r="D25" s="176"/>
      <c r="E25" s="176"/>
      <c r="F25" s="176"/>
      <c r="G25" s="176"/>
      <c r="H25" s="179"/>
      <c r="I25" s="180"/>
      <c r="J25" s="180"/>
      <c r="K25" s="176"/>
      <c r="L25" s="176"/>
      <c r="M25" s="176"/>
      <c r="N25" s="169"/>
      <c r="O25" s="169"/>
      <c r="P25" s="169"/>
    </row>
    <row r="26" spans="1:18" ht="7.5" customHeight="1">
      <c r="A26" s="176"/>
      <c r="B26" s="176"/>
      <c r="C26" s="176"/>
      <c r="D26" s="176"/>
      <c r="E26" s="176"/>
      <c r="F26" s="176"/>
      <c r="G26" s="176"/>
      <c r="H26" s="181"/>
      <c r="I26" s="182"/>
      <c r="J26" s="182"/>
      <c r="K26" s="176"/>
      <c r="L26" s="176"/>
      <c r="M26" s="176"/>
      <c r="N26" s="169"/>
      <c r="O26" s="169"/>
      <c r="P26" s="169"/>
    </row>
    <row r="27" spans="1:18" ht="41.25" customHeight="1">
      <c r="A27" s="64"/>
      <c r="B27" s="64"/>
      <c r="C27" s="65"/>
      <c r="E27" s="60"/>
      <c r="F27" s="60"/>
      <c r="G27" s="60"/>
      <c r="H27" s="60"/>
      <c r="I27" s="60"/>
      <c r="J27" s="60"/>
      <c r="K27" s="60"/>
      <c r="L27" s="125" t="s">
        <v>127</v>
      </c>
      <c r="M27" s="125"/>
      <c r="N27" s="175" t="s">
        <v>148</v>
      </c>
      <c r="O27" s="175"/>
      <c r="P27" s="175"/>
    </row>
    <row r="28" spans="1:18" ht="36.75" customHeight="1">
      <c r="A28" s="64"/>
      <c r="B28" s="64"/>
      <c r="C28" s="64"/>
      <c r="D28" s="115" t="s">
        <v>138</v>
      </c>
      <c r="L28" s="126" t="s">
        <v>128</v>
      </c>
      <c r="M28" s="126"/>
      <c r="N28" s="184" t="s">
        <v>152</v>
      </c>
      <c r="O28" s="184"/>
      <c r="P28" s="184"/>
    </row>
    <row r="29" spans="1:18" ht="42.75" customHeight="1">
      <c r="A29" s="116"/>
      <c r="B29" s="116"/>
      <c r="C29" s="117"/>
      <c r="D29" s="118"/>
      <c r="E29" s="185" t="s">
        <v>155</v>
      </c>
      <c r="F29" s="185"/>
      <c r="G29" s="185"/>
      <c r="H29" s="124"/>
      <c r="I29" s="123"/>
      <c r="J29" s="123"/>
      <c r="K29" s="123"/>
      <c r="L29" s="126" t="s">
        <v>129</v>
      </c>
      <c r="M29" s="126"/>
      <c r="N29" s="183" t="s">
        <v>153</v>
      </c>
      <c r="O29" s="183"/>
      <c r="P29" s="183"/>
    </row>
    <row r="30" spans="1:18">
      <c r="A30" s="64"/>
      <c r="B30" s="64"/>
      <c r="C30" s="64"/>
      <c r="D30" s="64"/>
      <c r="E30" s="64"/>
      <c r="F30" s="64"/>
      <c r="G30" s="64"/>
      <c r="H30" s="64"/>
      <c r="I30" s="64"/>
      <c r="J30" s="64"/>
      <c r="K30" s="64"/>
      <c r="L30" s="64"/>
      <c r="M30" s="64"/>
      <c r="N30" s="64"/>
      <c r="O30" s="157"/>
      <c r="P30" s="157"/>
    </row>
  </sheetData>
  <autoFilter ref="A7:R8"/>
  <mergeCells count="32">
    <mergeCell ref="E29:G29"/>
    <mergeCell ref="L7:L8"/>
    <mergeCell ref="Q7:Q8"/>
    <mergeCell ref="N29:P29"/>
    <mergeCell ref="N28:P28"/>
    <mergeCell ref="K21:M26"/>
    <mergeCell ref="K20:M20"/>
    <mergeCell ref="A20:C20"/>
    <mergeCell ref="E20:G20"/>
    <mergeCell ref="N20:P20"/>
    <mergeCell ref="N27:P27"/>
    <mergeCell ref="A21:C26"/>
    <mergeCell ref="D21:D26"/>
    <mergeCell ref="E21:G26"/>
    <mergeCell ref="H20:J20"/>
    <mergeCell ref="H21:J26"/>
    <mergeCell ref="D8:D9"/>
    <mergeCell ref="C8:C9"/>
    <mergeCell ref="A8:A9"/>
    <mergeCell ref="N21:P26"/>
    <mergeCell ref="P7:P8"/>
    <mergeCell ref="E7:E8"/>
    <mergeCell ref="G7:G8"/>
    <mergeCell ref="F7:F8"/>
    <mergeCell ref="O7:O8"/>
    <mergeCell ref="N7:N8"/>
    <mergeCell ref="M7:M8"/>
    <mergeCell ref="H7:H8"/>
    <mergeCell ref="I7:I8"/>
    <mergeCell ref="J7:J8"/>
    <mergeCell ref="K7:K8"/>
    <mergeCell ref="B8:B9"/>
  </mergeCells>
  <phoneticPr fontId="0" type="noConversion"/>
  <conditionalFormatting sqref="H1:I2 C1:C4 A1:B2 E1:G6 I3:I6 H4:H6 J1:P6 A4:C4 C7:C8 E9:P9 D1:D8 A6:B8 A11:P19 D10:N10">
    <cfRule type="expression" dxfId="1" priority="79" stopIfTrue="1">
      <formula>$R$20&gt;0</formula>
    </cfRule>
  </conditionalFormatting>
  <conditionalFormatting sqref="F6 C2:C3 A2:B2 A6:B6 D2:D6 M6 E9:P9 A4:B4 E7:Q7 E10:N10">
    <cfRule type="expression" dxfId="0" priority="232" stopIfTrue="1">
      <formula>$Q$18&gt;0</formula>
    </cfRule>
  </conditionalFormatting>
  <printOptions horizontalCentered="1"/>
  <pageMargins left="0.15748031496062992" right="0.15748031496062992" top="0.39370078740157483" bottom="0.19685039370078741" header="0" footer="0"/>
  <pageSetup paperSize="9" scale="5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88" t="s">
        <v>89</v>
      </c>
      <c r="B1" s="188"/>
      <c r="C1" s="188"/>
    </row>
    <row r="3" spans="1:3" ht="37.5" customHeight="1">
      <c r="A3" s="91">
        <v>1</v>
      </c>
      <c r="B3" s="187" t="s">
        <v>88</v>
      </c>
      <c r="C3" s="187"/>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86" t="s">
        <v>90</v>
      </c>
      <c r="C14" s="186"/>
    </row>
    <row r="15" spans="1:3">
      <c r="A15" s="91"/>
    </row>
    <row r="16" spans="1:3">
      <c r="A16" s="91">
        <v>3</v>
      </c>
      <c r="B16" t="s">
        <v>85</v>
      </c>
    </row>
    <row r="17" spans="1:3">
      <c r="A17" s="91"/>
    </row>
    <row r="18" spans="1:3">
      <c r="A18" s="91">
        <v>4</v>
      </c>
      <c r="B18" t="s">
        <v>86</v>
      </c>
    </row>
    <row r="19" spans="1:3">
      <c r="A19" s="91"/>
    </row>
    <row r="20" spans="1:3" ht="26.25" customHeight="1">
      <c r="A20" s="91">
        <v>5</v>
      </c>
      <c r="B20" s="186" t="s">
        <v>93</v>
      </c>
      <c r="C20" s="186"/>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3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36"/>
  <sheetViews>
    <sheetView workbookViewId="0">
      <selection activeCell="U41" sqref="U41"/>
    </sheetView>
  </sheetViews>
  <sheetFormatPr defaultRowHeight="12.75"/>
  <sheetData>
    <row r="36" spans="11:11">
      <c r="K36" t="e">
        <f>SUM('Expense Form（1）'!P19+#REF!)</f>
        <v>#REF!</v>
      </c>
    </row>
  </sheetData>
  <phoneticPr fontId="3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Form（1）</vt:lpstr>
      <vt:lpstr>Notes</vt:lpstr>
      <vt:lpstr>Sheet6</vt:lpstr>
      <vt:lpstr>cols</vt:lpstr>
      <vt:lpstr>EXPENSE</vt:lpstr>
      <vt:lpstr>INPUT</vt:lpstr>
      <vt:lpstr>'Expense Form（1）'!Print_Area</vt:lpstr>
      <vt:lpstr>Input!Print_Area</vt:lpstr>
      <vt:lpstr>Notes!Print_Area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AAA</cp:lastModifiedBy>
  <cp:lastPrinted>2025-08-06T03:49:09Z</cp:lastPrinted>
  <dcterms:created xsi:type="dcterms:W3CDTF">1998-01-13T09:32:03Z</dcterms:created>
  <dcterms:modified xsi:type="dcterms:W3CDTF">2025-08-06T03:54:14Z</dcterms:modified>
</cp:coreProperties>
</file>