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externalReferences>
    <externalReference r:id="rId2"/>
  </externalReferenc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
12.30</t>
        </r>
        <r>
          <rPr>
            <sz val="9"/>
            <rFont val="宋体"/>
            <charset val="134"/>
          </rPr>
          <t>出的数据</t>
        </r>
      </text>
    </comment>
    <comment ref="J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=ROUND((H5+I5)/5,2)
小数点取2位</t>
        </r>
      </text>
    </comment>
    <comment ref="B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电子计量表</t>
        </r>
      </text>
    </comment>
    <comment ref="B10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电子计量表</t>
        </r>
      </text>
    </comment>
    <comment ref="B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2.12换电表，100度修正为20度</t>
        </r>
      </text>
    </comment>
    <comment ref="E22" authorId="0">
      <text/>
    </comment>
    <comment ref="F2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24.12.10修改电表，最后一位是小数点原99改为9.9</t>
        </r>
      </text>
    </comment>
    <comment ref="C4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佘君错别字25.7.9纠正</t>
        </r>
      </text>
    </comment>
    <comment ref="J6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一线工资表扣费总额</t>
        </r>
      </text>
    </comment>
  </commentList>
</comments>
</file>

<file path=xl/sharedStrings.xml><?xml version="1.0" encoding="utf-8"?>
<sst xmlns="http://schemas.openxmlformats.org/spreadsheetml/2006/main" count="102" uniqueCount="100">
  <si>
    <t>2025年06月员工宿舍水电费明细</t>
  </si>
  <si>
    <t>序号</t>
  </si>
  <si>
    <t>房号</t>
  </si>
  <si>
    <t>姓名</t>
  </si>
  <si>
    <t>电表数</t>
  </si>
  <si>
    <t>应缴水电费</t>
  </si>
  <si>
    <t>人均
水电费</t>
  </si>
  <si>
    <t>入住时间</t>
  </si>
  <si>
    <t>备注</t>
  </si>
  <si>
    <t>上月底数</t>
  </si>
  <si>
    <t>本月底数</t>
  </si>
  <si>
    <t>用量</t>
  </si>
  <si>
    <t>单价</t>
  </si>
  <si>
    <t>金额</t>
  </si>
  <si>
    <t>水费合计</t>
  </si>
  <si>
    <t>苏超</t>
  </si>
  <si>
    <t>2014.09.02</t>
  </si>
  <si>
    <t>张周</t>
  </si>
  <si>
    <t>2016.10.20</t>
  </si>
  <si>
    <t>左昌福</t>
  </si>
  <si>
    <t>2019.03.29</t>
  </si>
  <si>
    <t>刘志平</t>
  </si>
  <si>
    <t>林虎</t>
  </si>
  <si>
    <t>2014.09.22</t>
  </si>
  <si>
    <t>伍志强</t>
  </si>
  <si>
    <t>2018.05.21</t>
  </si>
  <si>
    <t>麻志超</t>
  </si>
  <si>
    <t>2022.06.28</t>
  </si>
  <si>
    <t>王虎彪</t>
  </si>
  <si>
    <t>彭洪准</t>
  </si>
  <si>
    <t>2024.03.27</t>
  </si>
  <si>
    <t>罗亚南</t>
  </si>
  <si>
    <t>2022.08.21</t>
  </si>
  <si>
    <t>刘明</t>
  </si>
  <si>
    <t>2022.12.04</t>
  </si>
  <si>
    <t>曹卫清</t>
  </si>
  <si>
    <t>2022.07.10</t>
  </si>
  <si>
    <t>2025/7/7退休</t>
  </si>
  <si>
    <t>史双宇</t>
  </si>
  <si>
    <t>2024.10.08</t>
  </si>
  <si>
    <t>贺楚平</t>
  </si>
  <si>
    <t>2022.07.17</t>
  </si>
  <si>
    <t>何杰</t>
  </si>
  <si>
    <t>2024.04.11</t>
  </si>
  <si>
    <t>2025/06/28号离职</t>
  </si>
  <si>
    <t>彭光宏</t>
  </si>
  <si>
    <t>2022.09.01</t>
  </si>
  <si>
    <t>刘顺新</t>
  </si>
  <si>
    <t>刘湘宇</t>
  </si>
  <si>
    <t>2024.10.25</t>
  </si>
  <si>
    <t>袁建平</t>
  </si>
  <si>
    <t>王子先</t>
  </si>
  <si>
    <t>赵琦</t>
  </si>
  <si>
    <t>黄希</t>
  </si>
  <si>
    <t>凌勤凡</t>
  </si>
  <si>
    <t>李力争</t>
  </si>
  <si>
    <t>朱新良</t>
  </si>
  <si>
    <t>唐相健</t>
  </si>
  <si>
    <t>郭佳</t>
  </si>
  <si>
    <t>林新龙</t>
  </si>
  <si>
    <t>聂松华</t>
  </si>
  <si>
    <t>汤建惟</t>
  </si>
  <si>
    <t>刘俊杰</t>
  </si>
  <si>
    <t>卢舟晖</t>
  </si>
  <si>
    <t>杨文</t>
  </si>
  <si>
    <t>齐水斌</t>
  </si>
  <si>
    <t>曾建伟</t>
  </si>
  <si>
    <t>赖金龙</t>
  </si>
  <si>
    <t>王启明</t>
  </si>
  <si>
    <t>周建华</t>
  </si>
  <si>
    <t>陈波</t>
  </si>
  <si>
    <t>佘军</t>
  </si>
  <si>
    <t>汤锦程</t>
  </si>
  <si>
    <t>曹诗富</t>
  </si>
  <si>
    <t>2025/7/10要求退回</t>
  </si>
  <si>
    <t>李运泉</t>
  </si>
  <si>
    <t>韩建军</t>
  </si>
  <si>
    <t>黄夏明</t>
  </si>
  <si>
    <t>陈纪龙</t>
  </si>
  <si>
    <t>谭桂平</t>
  </si>
  <si>
    <t>A栋203</t>
  </si>
  <si>
    <t>罗冰</t>
  </si>
  <si>
    <t>高玉霞</t>
  </si>
  <si>
    <t>曾丽梅</t>
  </si>
  <si>
    <t>刘红卫</t>
  </si>
  <si>
    <t>袁珊珊</t>
  </si>
  <si>
    <t>A栋204</t>
  </si>
  <si>
    <t>李湘泉</t>
  </si>
  <si>
    <t>曹庆华</t>
  </si>
  <si>
    <t>刘戚香</t>
  </si>
  <si>
    <t>黄翠兰</t>
  </si>
  <si>
    <t>合计</t>
  </si>
  <si>
    <t>制表：曾琼                        审批：</t>
  </si>
  <si>
    <t>差异数据</t>
  </si>
  <si>
    <t>园区缴费单</t>
  </si>
  <si>
    <t>一线含劳务同工同酬</t>
  </si>
  <si>
    <t>25.7.11</t>
  </si>
  <si>
    <t>销售</t>
  </si>
  <si>
    <t>临时工</t>
  </si>
  <si>
    <t>219缴费单9核算35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</si>
</sst>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yyyy/m/d;@"/>
    <numFmt numFmtId="178" formatCode="0_ "/>
    <numFmt numFmtId="179" formatCode="0.00_ "/>
  </numFmts>
  <fonts count="40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color indexed="12"/>
      <name val="宋体"/>
      <charset val="134"/>
    </font>
    <font>
      <sz val="10"/>
      <color indexed="8"/>
      <name val="宋体"/>
      <charset val="134"/>
    </font>
    <font>
      <sz val="10"/>
      <color indexed="12"/>
      <name val="宋体"/>
      <charset val="134"/>
    </font>
    <font>
      <sz val="9"/>
      <color indexed="8"/>
      <name val="宋体"/>
      <charset val="134"/>
    </font>
    <font>
      <b/>
      <sz val="11"/>
      <color indexed="8"/>
      <name val="宋体"/>
      <charset val="134"/>
    </font>
    <font>
      <b/>
      <sz val="9"/>
      <color indexed="12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b/>
      <sz val="11"/>
      <color indexed="12"/>
      <name val="宋体"/>
      <charset val="134"/>
    </font>
    <font>
      <b/>
      <sz val="9"/>
      <color indexed="8"/>
      <name val="宋体"/>
      <charset val="134"/>
    </font>
    <font>
      <b/>
      <sz val="10"/>
      <color indexed="12"/>
      <name val="宋体"/>
      <charset val="134"/>
    </font>
    <font>
      <sz val="9"/>
      <color theme="1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5" borderId="7" applyNumberFormat="0" applyFont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0" fillId="19" borderId="10" applyNumberFormat="0" applyAlignment="0" applyProtection="0">
      <alignment vertical="center"/>
    </xf>
    <xf numFmtId="0" fontId="31" fillId="19" borderId="6" applyNumberFormat="0" applyAlignment="0" applyProtection="0">
      <alignment vertical="center"/>
    </xf>
    <xf numFmtId="0" fontId="32" fillId="20" borderId="11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21" fillId="38" borderId="0" applyNumberFormat="0" applyBorder="0" applyAlignment="0" applyProtection="0">
      <alignment vertical="center"/>
    </xf>
    <xf numFmtId="0" fontId="18" fillId="39" borderId="0" applyNumberFormat="0" applyBorder="0" applyAlignment="0" applyProtection="0">
      <alignment vertical="center"/>
    </xf>
    <xf numFmtId="0" fontId="21" fillId="40" borderId="0" applyNumberFormat="0" applyBorder="0" applyAlignment="0" applyProtection="0">
      <alignment vertical="center"/>
    </xf>
    <xf numFmtId="0" fontId="12" fillId="0" borderId="0">
      <alignment vertical="center"/>
    </xf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6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7" fillId="0" borderId="1" xfId="49" applyNumberFormat="1" applyFont="1" applyFill="1" applyBorder="1" applyAlignment="1">
      <alignment horizontal="center" vertical="center"/>
    </xf>
    <xf numFmtId="0" fontId="8" fillId="0" borderId="1" xfId="49" applyNumberFormat="1" applyFont="1" applyFill="1" applyBorder="1" applyAlignment="1">
      <alignment horizontal="center" vertical="center"/>
    </xf>
    <xf numFmtId="176" fontId="7" fillId="0" borderId="1" xfId="49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49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6" fontId="9" fillId="0" borderId="1" xfId="0" applyNumberFormat="1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3" borderId="1" xfId="49" applyNumberFormat="1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/>
    </xf>
    <xf numFmtId="178" fontId="6" fillId="2" borderId="1" xfId="0" applyNumberFormat="1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176" fontId="6" fillId="2" borderId="1" xfId="49" applyNumberFormat="1" applyFont="1" applyFill="1" applyBorder="1" applyAlignment="1">
      <alignment horizontal="center" vertical="center"/>
    </xf>
    <xf numFmtId="176" fontId="6" fillId="2" borderId="2" xfId="0" applyNumberFormat="1" applyFont="1" applyFill="1" applyBorder="1" applyAlignment="1">
      <alignment horizontal="center" vertical="center"/>
    </xf>
    <xf numFmtId="176" fontId="6" fillId="2" borderId="3" xfId="0" applyNumberFormat="1" applyFont="1" applyFill="1" applyBorder="1" applyAlignment="1">
      <alignment horizontal="center" vertical="center"/>
    </xf>
    <xf numFmtId="0" fontId="3" fillId="4" borderId="1" xfId="49" applyFont="1" applyFill="1" applyBorder="1" applyAlignment="1">
      <alignment horizontal="center" vertical="center"/>
    </xf>
    <xf numFmtId="0" fontId="10" fillId="3" borderId="1" xfId="49" applyNumberFormat="1" applyFont="1" applyFill="1" applyBorder="1" applyAlignment="1">
      <alignment horizontal="center" vertical="center"/>
    </xf>
    <xf numFmtId="176" fontId="6" fillId="2" borderId="2" xfId="49" applyNumberFormat="1" applyFont="1" applyFill="1" applyBorder="1" applyAlignment="1">
      <alignment horizontal="center" vertical="center"/>
    </xf>
    <xf numFmtId="176" fontId="6" fillId="2" borderId="3" xfId="49" applyNumberFormat="1" applyFont="1" applyFill="1" applyBorder="1" applyAlignment="1">
      <alignment horizontal="center" vertical="center"/>
    </xf>
    <xf numFmtId="178" fontId="6" fillId="2" borderId="2" xfId="0" applyNumberFormat="1" applyFont="1" applyFill="1" applyBorder="1" applyAlignment="1">
      <alignment horizontal="center" vertical="center"/>
    </xf>
    <xf numFmtId="178" fontId="6" fillId="5" borderId="2" xfId="0" applyNumberFormat="1" applyFont="1" applyFill="1" applyBorder="1" applyAlignment="1">
      <alignment horizontal="center" vertical="center"/>
    </xf>
    <xf numFmtId="178" fontId="6" fillId="5" borderId="1" xfId="0" applyNumberFormat="1" applyFont="1" applyFill="1" applyBorder="1" applyAlignment="1">
      <alignment horizontal="center" vertical="center"/>
    </xf>
    <xf numFmtId="178" fontId="6" fillId="2" borderId="3" xfId="0" applyNumberFormat="1" applyFont="1" applyFill="1" applyBorder="1" applyAlignment="1">
      <alignment horizontal="center" vertical="center"/>
    </xf>
    <xf numFmtId="178" fontId="6" fillId="5" borderId="3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3" borderId="1" xfId="49" applyFont="1" applyFill="1" applyBorder="1" applyAlignment="1">
      <alignment horizontal="center" vertical="center"/>
    </xf>
    <xf numFmtId="176" fontId="6" fillId="2" borderId="5" xfId="0" applyNumberFormat="1" applyFont="1" applyFill="1" applyBorder="1" applyAlignment="1">
      <alignment horizontal="center" vertical="center"/>
    </xf>
    <xf numFmtId="0" fontId="10" fillId="2" borderId="1" xfId="49" applyNumberFormat="1" applyFont="1" applyFill="1" applyBorder="1" applyAlignment="1">
      <alignment horizontal="center" vertical="center"/>
    </xf>
    <xf numFmtId="49" fontId="0" fillId="6" borderId="0" xfId="0" applyNumberFormat="1" applyFill="1" applyAlignment="1">
      <alignment horizontal="center" vertical="center"/>
    </xf>
    <xf numFmtId="0" fontId="10" fillId="2" borderId="2" xfId="49" applyNumberFormat="1" applyFont="1" applyFill="1" applyBorder="1" applyAlignment="1">
      <alignment horizontal="center" vertical="center"/>
    </xf>
    <xf numFmtId="0" fontId="10" fillId="3" borderId="1" xfId="49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0" fillId="2" borderId="3" xfId="49" applyNumberFormat="1" applyFont="1" applyFill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10" fillId="7" borderId="1" xfId="49" applyFont="1" applyFill="1" applyBorder="1" applyAlignment="1">
      <alignment horizontal="center" vertical="center"/>
    </xf>
    <xf numFmtId="0" fontId="12" fillId="8" borderId="1" xfId="0" applyFont="1" applyFill="1" applyBorder="1" applyAlignment="1">
      <alignment horizontal="center" vertical="center"/>
    </xf>
    <xf numFmtId="0" fontId="6" fillId="9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3" fillId="0" borderId="1" xfId="49" applyNumberFormat="1" applyFont="1" applyFill="1" applyBorder="1" applyAlignment="1">
      <alignment horizontal="center" vertical="center"/>
    </xf>
    <xf numFmtId="0" fontId="14" fillId="0" borderId="1" xfId="49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1" xfId="49" applyFont="1" applyFill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center" vertical="center"/>
    </xf>
    <xf numFmtId="0" fontId="6" fillId="9" borderId="1" xfId="49" applyNumberFormat="1" applyFont="1" applyFill="1" applyBorder="1" applyAlignment="1">
      <alignment horizontal="center" vertical="center"/>
    </xf>
    <xf numFmtId="0" fontId="6" fillId="2" borderId="1" xfId="49" applyNumberFormat="1" applyFont="1" applyFill="1" applyBorder="1" applyAlignment="1">
      <alignment horizontal="left" vertical="center"/>
    </xf>
    <xf numFmtId="0" fontId="16" fillId="2" borderId="1" xfId="49" applyNumberFormat="1" applyFont="1" applyFill="1" applyBorder="1" applyAlignment="1">
      <alignment horizontal="center" vertical="center"/>
    </xf>
    <xf numFmtId="0" fontId="16" fillId="2" borderId="1" xfId="50" applyFont="1" applyFill="1" applyBorder="1" applyAlignment="1">
      <alignment horizontal="center" vertical="center"/>
    </xf>
    <xf numFmtId="0" fontId="16" fillId="2" borderId="1" xfId="49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/>
    </xf>
    <xf numFmtId="0" fontId="6" fillId="8" borderId="1" xfId="49" applyNumberFormat="1" applyFont="1" applyFill="1" applyBorder="1" applyAlignment="1">
      <alignment horizontal="left" vertical="center"/>
    </xf>
    <xf numFmtId="176" fontId="3" fillId="8" borderId="1" xfId="49" applyNumberFormat="1" applyFont="1" applyFill="1" applyBorder="1" applyAlignment="1">
      <alignment horizontal="left" vertical="center"/>
    </xf>
    <xf numFmtId="14" fontId="0" fillId="0" borderId="1" xfId="0" applyNumberFormat="1" applyFont="1" applyFill="1" applyBorder="1" applyAlignment="1">
      <alignment horizontal="center" vertical="center"/>
    </xf>
    <xf numFmtId="14" fontId="17" fillId="2" borderId="1" xfId="49" applyNumberFormat="1" applyFont="1" applyFill="1" applyBorder="1" applyAlignment="1">
      <alignment horizontal="center" vertical="center"/>
    </xf>
    <xf numFmtId="14" fontId="6" fillId="2" borderId="1" xfId="49" applyNumberFormat="1" applyFont="1" applyFill="1" applyBorder="1" applyAlignment="1">
      <alignment horizontal="left" vertical="center"/>
    </xf>
    <xf numFmtId="14" fontId="6" fillId="2" borderId="1" xfId="49" applyNumberFormat="1" applyFont="1" applyFill="1" applyBorder="1" applyAlignment="1">
      <alignment horizontal="center" vertical="center"/>
    </xf>
    <xf numFmtId="0" fontId="17" fillId="2" borderId="1" xfId="49" applyNumberFormat="1" applyFont="1" applyFill="1" applyBorder="1" applyAlignment="1">
      <alignment horizontal="center" vertical="center"/>
    </xf>
    <xf numFmtId="14" fontId="0" fillId="8" borderId="1" xfId="0" applyNumberFormat="1" applyFont="1" applyFill="1" applyBorder="1" applyAlignment="1">
      <alignment horizontal="center" vertical="center"/>
    </xf>
    <xf numFmtId="176" fontId="3" fillId="5" borderId="1" xfId="49" applyNumberFormat="1" applyFont="1" applyFill="1" applyBorder="1" applyAlignment="1">
      <alignment horizontal="center" vertical="center"/>
    </xf>
    <xf numFmtId="176" fontId="3" fillId="8" borderId="1" xfId="49" applyNumberFormat="1" applyFont="1" applyFill="1" applyBorder="1" applyAlignment="1">
      <alignment horizontal="center" vertical="center"/>
    </xf>
    <xf numFmtId="178" fontId="6" fillId="7" borderId="2" xfId="0" applyNumberFormat="1" applyFont="1" applyFill="1" applyBorder="1" applyAlignment="1">
      <alignment horizontal="center" vertical="center"/>
    </xf>
    <xf numFmtId="14" fontId="16" fillId="3" borderId="1" xfId="49" applyNumberFormat="1" applyFont="1" applyFill="1" applyBorder="1" applyAlignment="1">
      <alignment horizontal="center" vertical="center"/>
    </xf>
    <xf numFmtId="178" fontId="6" fillId="7" borderId="3" xfId="0" applyNumberFormat="1" applyFont="1" applyFill="1" applyBorder="1" applyAlignment="1">
      <alignment horizontal="center" vertical="center"/>
    </xf>
    <xf numFmtId="0" fontId="16" fillId="3" borderId="1" xfId="49" applyFont="1" applyFill="1" applyBorder="1" applyAlignment="1">
      <alignment horizontal="center" vertical="center"/>
    </xf>
    <xf numFmtId="179" fontId="6" fillId="9" borderId="1" xfId="0" applyNumberFormat="1" applyFont="1" applyFill="1" applyBorder="1" applyAlignment="1">
      <alignment horizontal="center" vertical="center"/>
    </xf>
    <xf numFmtId="0" fontId="1" fillId="5" borderId="0" xfId="0" applyFont="1" applyFill="1" applyBorder="1" applyAlignment="1">
      <alignment vertical="center"/>
    </xf>
    <xf numFmtId="179" fontId="6" fillId="0" borderId="0" xfId="0" applyNumberFormat="1" applyFont="1" applyFill="1" applyBorder="1" applyAlignment="1">
      <alignment vertical="center"/>
    </xf>
    <xf numFmtId="179" fontId="4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left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5" xfId="50"/>
  </cellStyles>
  <tableStyles count="0" defaultTableStyle="TableStyleMedium2" defaultPivotStyle="PivotStyleLight16"/>
  <colors>
    <mruColors>
      <color rgb="0000FF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23.2-T\1&#24037;&#36164;&#32771;&#21220;\25&#24180;6&#26376;\2025&#24180;6&#26376;&#21592;&#24037;&#32771;&#212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5.6（初版）"/>
      <sheetName val="25.5月定稿"/>
      <sheetName val="25.6月定稿"/>
    </sheetNames>
    <sheetDataSet>
      <sheetData sheetId="0"/>
      <sheetData sheetId="1"/>
      <sheetData sheetId="2">
        <row r="3">
          <cell r="B3" t="str">
            <v>姓  名</v>
          </cell>
          <cell r="C3" t="str">
            <v>科室</v>
          </cell>
          <cell r="D3" t="str">
            <v>入职日期</v>
          </cell>
          <cell r="E3" t="str">
            <v>应出勤时间（天）</v>
          </cell>
          <cell r="F3" t="str">
            <v>实出勤时间（天）</v>
          </cell>
          <cell r="G3" t="str">
            <v>年度调休</v>
          </cell>
          <cell r="H3" t="str">
            <v>调休（天）</v>
          </cell>
          <cell r="I3" t="str">
            <v>出差（天）</v>
          </cell>
          <cell r="J3" t="str">
            <v>婚/产/丧/工伤</v>
          </cell>
          <cell r="K3" t="str">
            <v>事假（天）</v>
          </cell>
          <cell r="L3" t="str">
            <v>病假（天）</v>
          </cell>
          <cell r="M3" t="str">
            <v>迟到（10分钟以内）</v>
          </cell>
          <cell r="N3" t="str">
            <v>迟到（11分-30分）</v>
          </cell>
          <cell r="O3" t="str">
            <v>旷工（天）</v>
          </cell>
          <cell r="P3" t="str">
            <v>补卡次数</v>
          </cell>
          <cell r="Q3" t="str">
            <v>补假/补单次数</v>
          </cell>
          <cell r="R3" t="str">
            <v>平时加班
</v>
          </cell>
          <cell r="S3" t="str">
            <v>周末加班</v>
          </cell>
          <cell r="T3" t="str">
            <v>6月份餐补天数</v>
          </cell>
          <cell r="U3" t="str">
            <v>6月加班餐补天数</v>
          </cell>
          <cell r="V3" t="str">
            <v>餐费</v>
          </cell>
          <cell r="W3" t="str">
            <v>备注</v>
          </cell>
          <cell r="X3" t="str">
            <v>6月绩效得分</v>
          </cell>
          <cell r="Y3" t="str">
            <v>绩效金额</v>
          </cell>
        </row>
        <row r="3">
          <cell r="AC3" t="str">
            <v>工资表人员</v>
          </cell>
          <cell r="AD3" t="str">
            <v>5月月报</v>
          </cell>
          <cell r="AE3" t="str">
            <v>社保明细</v>
          </cell>
          <cell r="AF3" t="str">
            <v>发泡工资表</v>
          </cell>
          <cell r="AG3" t="str">
            <v>离职</v>
          </cell>
          <cell r="AH3" t="str">
            <v>离职日期</v>
          </cell>
        </row>
        <row r="4">
          <cell r="B4" t="str">
            <v>卢中华</v>
          </cell>
          <cell r="C4" t="str">
            <v>总经办</v>
          </cell>
          <cell r="D4">
            <v>42499</v>
          </cell>
          <cell r="E4">
            <v>20</v>
          </cell>
          <cell r="F4">
            <v>21</v>
          </cell>
        </row>
        <row r="4">
          <cell r="P4">
            <v>6</v>
          </cell>
        </row>
        <row r="4">
          <cell r="S4">
            <v>1</v>
          </cell>
          <cell r="T4">
            <v>21</v>
          </cell>
        </row>
        <row r="4">
          <cell r="V4">
            <v>252</v>
          </cell>
        </row>
        <row r="4">
          <cell r="Z4" t="e">
            <v>#N/A</v>
          </cell>
          <cell r="AA4">
            <v>0</v>
          </cell>
          <cell r="AB4" t="str">
            <v>卢中华</v>
          </cell>
          <cell r="AC4" t="str">
            <v>卢中华</v>
          </cell>
          <cell r="AD4" t="str">
            <v>卢中华</v>
          </cell>
          <cell r="AE4" t="str">
            <v>卢中华</v>
          </cell>
          <cell r="AF4" t="e">
            <v>#N/A</v>
          </cell>
          <cell r="AG4" t="e">
            <v>#N/A</v>
          </cell>
          <cell r="AH4" t="e">
            <v>#N/A</v>
          </cell>
        </row>
        <row r="5">
          <cell r="B5" t="str">
            <v>曾琼</v>
          </cell>
          <cell r="C5" t="str">
            <v>综合管理部</v>
          </cell>
          <cell r="D5">
            <v>41940</v>
          </cell>
          <cell r="E5">
            <v>20</v>
          </cell>
          <cell r="F5">
            <v>20</v>
          </cell>
        </row>
        <row r="5">
          <cell r="H5">
            <v>11</v>
          </cell>
        </row>
        <row r="5">
          <cell r="T5">
            <v>8</v>
          </cell>
        </row>
        <row r="5">
          <cell r="V5">
            <v>96</v>
          </cell>
        </row>
        <row r="5">
          <cell r="Z5" t="e">
            <v>#N/A</v>
          </cell>
          <cell r="AA5">
            <v>0</v>
          </cell>
          <cell r="AB5" t="str">
            <v>曾琼</v>
          </cell>
          <cell r="AC5" t="str">
            <v>曾琼</v>
          </cell>
          <cell r="AD5" t="str">
            <v>曾琼</v>
          </cell>
          <cell r="AE5" t="str">
            <v>曾琼</v>
          </cell>
          <cell r="AF5" t="e">
            <v>#N/A</v>
          </cell>
          <cell r="AG5" t="e">
            <v>#N/A</v>
          </cell>
          <cell r="AH5" t="e">
            <v>#N/A</v>
          </cell>
        </row>
        <row r="6">
          <cell r="B6" t="str">
            <v>陈子豪</v>
          </cell>
          <cell r="C6" t="str">
            <v>综合管理部</v>
          </cell>
          <cell r="D6">
            <v>44970</v>
          </cell>
          <cell r="E6">
            <v>20</v>
          </cell>
          <cell r="F6">
            <v>20</v>
          </cell>
        </row>
        <row r="6">
          <cell r="P6">
            <v>1</v>
          </cell>
        </row>
        <row r="6">
          <cell r="T6">
            <v>20</v>
          </cell>
        </row>
        <row r="6">
          <cell r="V6">
            <v>240</v>
          </cell>
        </row>
        <row r="6">
          <cell r="Z6" t="e">
            <v>#N/A</v>
          </cell>
          <cell r="AA6">
            <v>0</v>
          </cell>
          <cell r="AB6" t="str">
            <v>陈子豪</v>
          </cell>
          <cell r="AC6" t="str">
            <v>陈子豪</v>
          </cell>
          <cell r="AD6" t="str">
            <v>陈子豪</v>
          </cell>
          <cell r="AE6" t="str">
            <v>陈子豪</v>
          </cell>
          <cell r="AF6" t="e">
            <v>#N/A</v>
          </cell>
          <cell r="AG6" t="e">
            <v>#N/A</v>
          </cell>
          <cell r="AH6" t="e">
            <v>#N/A</v>
          </cell>
        </row>
        <row r="7">
          <cell r="B7" t="str">
            <v>黄清梅</v>
          </cell>
          <cell r="C7" t="str">
            <v>综合管理部</v>
          </cell>
          <cell r="D7">
            <v>41197</v>
          </cell>
          <cell r="E7">
            <v>26</v>
          </cell>
          <cell r="F7">
            <v>28.5</v>
          </cell>
        </row>
        <row r="7">
          <cell r="T7">
            <v>27</v>
          </cell>
        </row>
        <row r="7">
          <cell r="V7">
            <v>324</v>
          </cell>
        </row>
        <row r="7">
          <cell r="Z7" t="e">
            <v>#N/A</v>
          </cell>
          <cell r="AA7">
            <v>0</v>
          </cell>
          <cell r="AB7" t="str">
            <v>黄清梅</v>
          </cell>
          <cell r="AC7" t="str">
            <v>黄清梅</v>
          </cell>
          <cell r="AD7" t="str">
            <v>黄清梅</v>
          </cell>
          <cell r="AE7" t="str">
            <v>黄清梅</v>
          </cell>
          <cell r="AF7" t="e">
            <v>#N/A</v>
          </cell>
          <cell r="AG7" t="e">
            <v>#N/A</v>
          </cell>
          <cell r="AH7" t="e">
            <v>#N/A</v>
          </cell>
        </row>
        <row r="8">
          <cell r="B8" t="str">
            <v>李开阳</v>
          </cell>
          <cell r="C8" t="str">
            <v>财务管理部</v>
          </cell>
          <cell r="D8">
            <v>41131</v>
          </cell>
          <cell r="E8">
            <v>20</v>
          </cell>
          <cell r="F8">
            <v>24</v>
          </cell>
        </row>
        <row r="8">
          <cell r="S8">
            <v>4</v>
          </cell>
          <cell r="T8">
            <v>24</v>
          </cell>
        </row>
        <row r="8">
          <cell r="V8">
            <v>288</v>
          </cell>
        </row>
        <row r="8">
          <cell r="Z8" t="e">
            <v>#N/A</v>
          </cell>
          <cell r="AA8">
            <v>0</v>
          </cell>
          <cell r="AB8" t="str">
            <v>李开阳</v>
          </cell>
          <cell r="AC8" t="str">
            <v>李开阳</v>
          </cell>
          <cell r="AD8" t="str">
            <v>李开阳</v>
          </cell>
          <cell r="AE8" t="str">
            <v>李开阳</v>
          </cell>
          <cell r="AF8" t="e">
            <v>#N/A</v>
          </cell>
          <cell r="AG8" t="e">
            <v>#N/A</v>
          </cell>
          <cell r="AH8" t="e">
            <v>#N/A</v>
          </cell>
        </row>
        <row r="9">
          <cell r="B9" t="str">
            <v>刘心</v>
          </cell>
          <cell r="C9" t="str">
            <v>财务管理部</v>
          </cell>
          <cell r="D9">
            <v>41730</v>
          </cell>
          <cell r="E9">
            <v>20</v>
          </cell>
          <cell r="F9">
            <v>22</v>
          </cell>
        </row>
        <row r="9">
          <cell r="S9">
            <v>2</v>
          </cell>
          <cell r="T9">
            <v>22</v>
          </cell>
        </row>
        <row r="9">
          <cell r="V9">
            <v>264</v>
          </cell>
        </row>
        <row r="9">
          <cell r="Z9" t="e">
            <v>#N/A</v>
          </cell>
          <cell r="AA9">
            <v>0</v>
          </cell>
          <cell r="AB9" t="str">
            <v>刘心</v>
          </cell>
          <cell r="AC9" t="str">
            <v>刘心</v>
          </cell>
          <cell r="AD9" t="str">
            <v>刘心</v>
          </cell>
          <cell r="AE9" t="str">
            <v>刘心</v>
          </cell>
          <cell r="AF9" t="e">
            <v>#N/A</v>
          </cell>
          <cell r="AG9" t="e">
            <v>#N/A</v>
          </cell>
          <cell r="AH9" t="e">
            <v>#N/A</v>
          </cell>
        </row>
        <row r="10">
          <cell r="B10" t="str">
            <v>易兰</v>
          </cell>
          <cell r="C10" t="str">
            <v>财务管理部</v>
          </cell>
          <cell r="D10">
            <v>42900</v>
          </cell>
          <cell r="E10">
            <v>20</v>
          </cell>
          <cell r="F10">
            <v>21</v>
          </cell>
        </row>
        <row r="10">
          <cell r="S10">
            <v>1</v>
          </cell>
          <cell r="T10">
            <v>21</v>
          </cell>
        </row>
        <row r="10">
          <cell r="V10">
            <v>252</v>
          </cell>
        </row>
        <row r="10">
          <cell r="Z10" t="e">
            <v>#N/A</v>
          </cell>
          <cell r="AA10">
            <v>0</v>
          </cell>
          <cell r="AB10" t="str">
            <v>易兰</v>
          </cell>
          <cell r="AC10" t="str">
            <v>易兰</v>
          </cell>
          <cell r="AD10" t="str">
            <v>易兰</v>
          </cell>
          <cell r="AE10" t="str">
            <v>易兰</v>
          </cell>
          <cell r="AF10" t="e">
            <v>#N/A</v>
          </cell>
          <cell r="AG10" t="e">
            <v>#N/A</v>
          </cell>
          <cell r="AH10" t="e">
            <v>#N/A</v>
          </cell>
        </row>
        <row r="11">
          <cell r="B11" t="str">
            <v>肖玲</v>
          </cell>
          <cell r="C11" t="str">
            <v>财务管理部</v>
          </cell>
          <cell r="D11">
            <v>43698</v>
          </cell>
          <cell r="E11">
            <v>20</v>
          </cell>
          <cell r="F11">
            <v>21</v>
          </cell>
        </row>
        <row r="11">
          <cell r="H11">
            <v>1</v>
          </cell>
        </row>
        <row r="11">
          <cell r="S11">
            <v>2</v>
          </cell>
          <cell r="T11">
            <v>21</v>
          </cell>
        </row>
        <row r="11">
          <cell r="V11">
            <v>252</v>
          </cell>
        </row>
        <row r="11">
          <cell r="Z11" t="e">
            <v>#N/A</v>
          </cell>
          <cell r="AA11">
            <v>0</v>
          </cell>
          <cell r="AB11" t="str">
            <v>肖玲</v>
          </cell>
          <cell r="AC11" t="str">
            <v>肖玲</v>
          </cell>
          <cell r="AD11" t="str">
            <v>肖玲</v>
          </cell>
          <cell r="AE11" t="str">
            <v>肖玲</v>
          </cell>
          <cell r="AF11" t="e">
            <v>#N/A</v>
          </cell>
          <cell r="AG11" t="e">
            <v>#N/A</v>
          </cell>
          <cell r="AH11" t="e">
            <v>#N/A</v>
          </cell>
        </row>
        <row r="12">
          <cell r="B12" t="str">
            <v>伍赤诚</v>
          </cell>
          <cell r="C12" t="str">
            <v>质量管理</v>
          </cell>
          <cell r="D12">
            <v>43789</v>
          </cell>
          <cell r="E12">
            <v>20</v>
          </cell>
          <cell r="F12">
            <v>20.5</v>
          </cell>
        </row>
        <row r="12">
          <cell r="P12">
            <v>1</v>
          </cell>
        </row>
        <row r="12">
          <cell r="S12">
            <v>0.5</v>
          </cell>
          <cell r="T12">
            <v>20</v>
          </cell>
        </row>
        <row r="12">
          <cell r="V12">
            <v>240</v>
          </cell>
        </row>
        <row r="12">
          <cell r="Z12" t="e">
            <v>#N/A</v>
          </cell>
          <cell r="AA12">
            <v>0</v>
          </cell>
          <cell r="AB12" t="str">
            <v>伍赤诚</v>
          </cell>
          <cell r="AC12" t="str">
            <v>伍赤诚</v>
          </cell>
          <cell r="AD12" t="str">
            <v>伍赤诚</v>
          </cell>
          <cell r="AE12" t="str">
            <v>伍赤诚</v>
          </cell>
          <cell r="AF12" t="e">
            <v>#N/A</v>
          </cell>
          <cell r="AG12" t="e">
            <v>#N/A</v>
          </cell>
          <cell r="AH12" t="e">
            <v>#N/A</v>
          </cell>
        </row>
        <row r="13">
          <cell r="B13" t="str">
            <v>贺王瑜</v>
          </cell>
          <cell r="C13" t="str">
            <v>质量管理</v>
          </cell>
          <cell r="D13">
            <v>41573</v>
          </cell>
          <cell r="E13">
            <v>23</v>
          </cell>
          <cell r="F13">
            <v>23</v>
          </cell>
        </row>
        <row r="13">
          <cell r="H13">
            <v>10.15</v>
          </cell>
        </row>
        <row r="13">
          <cell r="T13">
            <v>20</v>
          </cell>
          <cell r="U13">
            <v>6</v>
          </cell>
          <cell r="V13">
            <v>288</v>
          </cell>
        </row>
        <row r="13">
          <cell r="X13">
            <v>88</v>
          </cell>
          <cell r="Y13">
            <v>264</v>
          </cell>
          <cell r="Z13">
            <v>0</v>
          </cell>
          <cell r="AA13" t="str">
            <v>27打卡半天手工考勤1天</v>
          </cell>
          <cell r="AB13" t="str">
            <v>贺王瑜</v>
          </cell>
          <cell r="AC13" t="str">
            <v>贺王瑜</v>
          </cell>
          <cell r="AD13" t="str">
            <v>贺王瑜</v>
          </cell>
          <cell r="AE13" t="str">
            <v>贺王瑜</v>
          </cell>
          <cell r="AF13" t="e">
            <v>#N/A</v>
          </cell>
          <cell r="AG13" t="e">
            <v>#N/A</v>
          </cell>
          <cell r="AH13" t="e">
            <v>#N/A</v>
          </cell>
        </row>
        <row r="14">
          <cell r="B14" t="str">
            <v>彭健</v>
          </cell>
          <cell r="C14" t="str">
            <v>发泡质量管理</v>
          </cell>
          <cell r="D14">
            <v>41701</v>
          </cell>
          <cell r="E14">
            <v>26</v>
          </cell>
          <cell r="F14">
            <v>28</v>
          </cell>
        </row>
        <row r="14">
          <cell r="P14">
            <v>2</v>
          </cell>
        </row>
        <row r="14">
          <cell r="T14">
            <v>28</v>
          </cell>
          <cell r="U14">
            <v>28</v>
          </cell>
          <cell r="V14">
            <v>560</v>
          </cell>
        </row>
        <row r="14">
          <cell r="X14">
            <v>75</v>
          </cell>
          <cell r="Y14">
            <v>225</v>
          </cell>
          <cell r="Z14">
            <v>0</v>
          </cell>
          <cell r="AA14" t="str">
            <v>白班17上班卡19下班卡</v>
          </cell>
          <cell r="AB14" t="str">
            <v>彭健</v>
          </cell>
          <cell r="AC14" t="str">
            <v>彭健</v>
          </cell>
          <cell r="AD14" t="str">
            <v>彭健</v>
          </cell>
          <cell r="AE14" t="str">
            <v>彭健</v>
          </cell>
          <cell r="AF14" t="str">
            <v>彭健</v>
          </cell>
          <cell r="AG14" t="e">
            <v>#N/A</v>
          </cell>
          <cell r="AH14" t="e">
            <v>#N/A</v>
          </cell>
        </row>
        <row r="15">
          <cell r="B15" t="str">
            <v>李需</v>
          </cell>
          <cell r="C15" t="str">
            <v>发泡质量管理</v>
          </cell>
          <cell r="D15">
            <v>45591</v>
          </cell>
          <cell r="E15">
            <v>26</v>
          </cell>
          <cell r="F15">
            <v>29</v>
          </cell>
        </row>
        <row r="15">
          <cell r="P15">
            <v>2</v>
          </cell>
        </row>
        <row r="15">
          <cell r="T15">
            <v>29</v>
          </cell>
          <cell r="U15">
            <v>29</v>
          </cell>
          <cell r="V15">
            <v>580</v>
          </cell>
        </row>
        <row r="15">
          <cell r="X15">
            <v>86</v>
          </cell>
          <cell r="Y15">
            <v>258</v>
          </cell>
          <cell r="Z15">
            <v>0</v>
          </cell>
          <cell r="AA15" t="str">
            <v>22晚班上班卡,29晚班下班卡；15号手工考勤休，有打卡-白班？</v>
          </cell>
          <cell r="AB15" t="str">
            <v>李需</v>
          </cell>
          <cell r="AC15" t="str">
            <v>李需</v>
          </cell>
          <cell r="AD15" t="str">
            <v>李需</v>
          </cell>
          <cell r="AE15" t="str">
            <v>李需</v>
          </cell>
          <cell r="AF15" t="e">
            <v>#N/A</v>
          </cell>
          <cell r="AG15" t="e">
            <v>#N/A</v>
          </cell>
          <cell r="AH15" t="e">
            <v>#N/A</v>
          </cell>
        </row>
        <row r="16">
          <cell r="B16" t="str">
            <v>卫伟伟</v>
          </cell>
          <cell r="C16" t="str">
            <v>发泡质量管理</v>
          </cell>
          <cell r="D16">
            <v>45771</v>
          </cell>
          <cell r="E16">
            <v>26</v>
          </cell>
          <cell r="F16">
            <v>25</v>
          </cell>
        </row>
        <row r="16">
          <cell r="K16">
            <v>1</v>
          </cell>
        </row>
        <row r="16">
          <cell r="P16">
            <v>2</v>
          </cell>
        </row>
        <row r="16">
          <cell r="T16">
            <v>25</v>
          </cell>
          <cell r="U16">
            <v>25</v>
          </cell>
          <cell r="V16">
            <v>500</v>
          </cell>
        </row>
        <row r="16">
          <cell r="X16">
            <v>80</v>
          </cell>
          <cell r="Y16">
            <v>240</v>
          </cell>
          <cell r="Z16">
            <v>0</v>
          </cell>
          <cell r="AA16" t="str">
            <v>6.5事假一天；6号白班上班卡，10白班号下班卡；24晚班下班卡</v>
          </cell>
          <cell r="AB16" t="str">
            <v>卫伟伟</v>
          </cell>
          <cell r="AC16" t="str">
            <v>卫伟伟</v>
          </cell>
          <cell r="AD16" t="str">
            <v>卫伟伟</v>
          </cell>
          <cell r="AE16" t="str">
            <v>卫伟伟</v>
          </cell>
          <cell r="AF16" t="str">
            <v>卫伟伟</v>
          </cell>
          <cell r="AG16" t="e">
            <v>#N/A</v>
          </cell>
          <cell r="AH16" t="e">
            <v>#N/A</v>
          </cell>
        </row>
        <row r="17">
          <cell r="B17" t="str">
            <v>彭智勇</v>
          </cell>
          <cell r="C17" t="str">
            <v>发泡质量管理</v>
          </cell>
          <cell r="D17">
            <v>45727</v>
          </cell>
          <cell r="E17">
            <v>26</v>
          </cell>
          <cell r="F17">
            <v>27</v>
          </cell>
        </row>
        <row r="17">
          <cell r="P17">
            <v>2</v>
          </cell>
        </row>
        <row r="17">
          <cell r="T17">
            <v>27</v>
          </cell>
          <cell r="U17">
            <v>27</v>
          </cell>
          <cell r="V17">
            <v>540</v>
          </cell>
        </row>
        <row r="17">
          <cell r="X17">
            <v>82</v>
          </cell>
          <cell r="Y17">
            <v>246</v>
          </cell>
          <cell r="Z17">
            <v>0</v>
          </cell>
          <cell r="AA17" t="str">
            <v>1号白班上班卡，12号白班下班卡</v>
          </cell>
          <cell r="AB17" t="str">
            <v>彭智勇</v>
          </cell>
          <cell r="AC17" t="str">
            <v>彭智勇</v>
          </cell>
          <cell r="AD17" t="str">
            <v>彭智勇</v>
          </cell>
          <cell r="AE17" t="str">
            <v>彭智勇</v>
          </cell>
          <cell r="AF17" t="str">
            <v>彭智勇</v>
          </cell>
          <cell r="AG17" t="e">
            <v>#N/A</v>
          </cell>
          <cell r="AH17" t="e">
            <v>#N/A</v>
          </cell>
        </row>
        <row r="18">
          <cell r="B18" t="str">
            <v>罗向锋</v>
          </cell>
          <cell r="C18" t="str">
            <v>发泡质量管理</v>
          </cell>
          <cell r="D18">
            <v>45637</v>
          </cell>
          <cell r="E18">
            <v>26</v>
          </cell>
          <cell r="F18">
            <v>28</v>
          </cell>
        </row>
        <row r="18">
          <cell r="P18">
            <v>1</v>
          </cell>
        </row>
        <row r="18">
          <cell r="T18">
            <v>28</v>
          </cell>
          <cell r="U18">
            <v>28</v>
          </cell>
          <cell r="V18">
            <v>560</v>
          </cell>
        </row>
        <row r="18">
          <cell r="X18">
            <v>83</v>
          </cell>
          <cell r="Y18">
            <v>249</v>
          </cell>
          <cell r="Z18">
            <v>0</v>
          </cell>
          <cell r="AA18" t="str">
            <v>11晚班下班卡</v>
          </cell>
          <cell r="AB18" t="str">
            <v>罗向锋</v>
          </cell>
          <cell r="AC18" t="str">
            <v>罗向锋</v>
          </cell>
          <cell r="AD18" t="str">
            <v>罗向锋</v>
          </cell>
          <cell r="AE18" t="str">
            <v>罗向锋</v>
          </cell>
          <cell r="AF18" t="str">
            <v>罗向锋</v>
          </cell>
          <cell r="AG18" t="e">
            <v>#N/A</v>
          </cell>
          <cell r="AH18" t="e">
            <v>#N/A</v>
          </cell>
        </row>
        <row r="19">
          <cell r="B19" t="str">
            <v>赵五祥</v>
          </cell>
          <cell r="C19" t="str">
            <v>服务科</v>
          </cell>
          <cell r="D19">
            <v>43290</v>
          </cell>
          <cell r="E19">
            <v>20</v>
          </cell>
          <cell r="F19">
            <v>21</v>
          </cell>
        </row>
        <row r="19">
          <cell r="S19">
            <v>1</v>
          </cell>
          <cell r="T19">
            <v>21</v>
          </cell>
          <cell r="U19">
            <v>4</v>
          </cell>
          <cell r="V19">
            <v>284</v>
          </cell>
        </row>
        <row r="19">
          <cell r="X19">
            <v>0</v>
          </cell>
          <cell r="Y19">
            <v>0</v>
          </cell>
          <cell r="Z19" t="e">
            <v>#N/A</v>
          </cell>
          <cell r="AA19">
            <v>0</v>
          </cell>
          <cell r="AB19" t="str">
            <v>赵五祥</v>
          </cell>
          <cell r="AC19" t="str">
            <v>赵五祥</v>
          </cell>
          <cell r="AD19" t="str">
            <v>赵五祥</v>
          </cell>
          <cell r="AE19" t="str">
            <v>赵五祥</v>
          </cell>
          <cell r="AF19" t="e">
            <v>#N/A</v>
          </cell>
          <cell r="AG19" t="e">
            <v>#N/A</v>
          </cell>
          <cell r="AH19" t="e">
            <v>#N/A</v>
          </cell>
        </row>
        <row r="20">
          <cell r="B20" t="str">
            <v>文洪亮</v>
          </cell>
          <cell r="C20" t="str">
            <v>服务科</v>
          </cell>
          <cell r="D20">
            <v>41286</v>
          </cell>
          <cell r="E20">
            <v>21</v>
          </cell>
          <cell r="F20">
            <v>21</v>
          </cell>
        </row>
        <row r="20">
          <cell r="T20">
            <v>21</v>
          </cell>
          <cell r="U20">
            <v>0</v>
          </cell>
          <cell r="V20">
            <v>252</v>
          </cell>
        </row>
        <row r="20">
          <cell r="X20">
            <v>0</v>
          </cell>
          <cell r="Y20">
            <v>0</v>
          </cell>
          <cell r="Z20" t="e">
            <v>#N/A</v>
          </cell>
          <cell r="AA20">
            <v>0</v>
          </cell>
          <cell r="AB20" t="str">
            <v>文洪亮</v>
          </cell>
          <cell r="AC20" t="str">
            <v>文洪亮</v>
          </cell>
          <cell r="AD20" t="str">
            <v>文洪亮</v>
          </cell>
          <cell r="AE20" t="str">
            <v>文洪亮</v>
          </cell>
          <cell r="AF20" t="e">
            <v>#N/A</v>
          </cell>
          <cell r="AG20" t="e">
            <v>#N/A</v>
          </cell>
          <cell r="AH20" t="e">
            <v>#N/A</v>
          </cell>
        </row>
        <row r="21">
          <cell r="B21" t="str">
            <v>李松辉</v>
          </cell>
          <cell r="C21" t="str">
            <v>服务科</v>
          </cell>
          <cell r="D21">
            <v>44994</v>
          </cell>
          <cell r="E21">
            <v>21</v>
          </cell>
          <cell r="F21">
            <v>26</v>
          </cell>
        </row>
        <row r="21">
          <cell r="T21">
            <v>26</v>
          </cell>
          <cell r="U21">
            <v>26</v>
          </cell>
          <cell r="V21">
            <v>520</v>
          </cell>
        </row>
        <row r="21">
          <cell r="X21">
            <v>0</v>
          </cell>
          <cell r="Y21">
            <v>0</v>
          </cell>
          <cell r="Z21" t="e">
            <v>#N/A</v>
          </cell>
          <cell r="AA21">
            <v>0</v>
          </cell>
          <cell r="AB21" t="str">
            <v>李松辉</v>
          </cell>
          <cell r="AC21" t="str">
            <v>李松辉</v>
          </cell>
          <cell r="AD21" t="str">
            <v>李松辉</v>
          </cell>
          <cell r="AE21" t="str">
            <v>李松辉</v>
          </cell>
          <cell r="AF21" t="e">
            <v>#N/A</v>
          </cell>
          <cell r="AG21" t="e">
            <v>#N/A</v>
          </cell>
          <cell r="AH21" t="e">
            <v>#N/A</v>
          </cell>
        </row>
        <row r="22">
          <cell r="B22" t="str">
            <v>黄龙</v>
          </cell>
          <cell r="C22" t="str">
            <v>服务科</v>
          </cell>
          <cell r="D22">
            <v>45718</v>
          </cell>
          <cell r="E22">
            <v>21</v>
          </cell>
          <cell r="F22">
            <v>26</v>
          </cell>
        </row>
        <row r="22">
          <cell r="T22">
            <v>26</v>
          </cell>
          <cell r="U22">
            <v>26</v>
          </cell>
          <cell r="V22">
            <v>520</v>
          </cell>
        </row>
        <row r="22">
          <cell r="X22">
            <v>0</v>
          </cell>
          <cell r="Y22">
            <v>0</v>
          </cell>
          <cell r="Z22" t="e">
            <v>#N/A</v>
          </cell>
          <cell r="AA22">
            <v>0</v>
          </cell>
          <cell r="AB22" t="str">
            <v>黄龙</v>
          </cell>
          <cell r="AC22" t="str">
            <v>黄龙</v>
          </cell>
          <cell r="AD22" t="str">
            <v>黄龙</v>
          </cell>
          <cell r="AE22" t="str">
            <v>黄龙</v>
          </cell>
          <cell r="AF22" t="e">
            <v>#N/A</v>
          </cell>
          <cell r="AG22" t="e">
            <v>#N/A</v>
          </cell>
          <cell r="AH22" t="e">
            <v>#N/A</v>
          </cell>
        </row>
        <row r="23">
          <cell r="B23" t="str">
            <v>谭建文</v>
          </cell>
          <cell r="C23" t="str">
            <v>服务科</v>
          </cell>
          <cell r="D23">
            <v>45231</v>
          </cell>
          <cell r="E23">
            <v>21</v>
          </cell>
          <cell r="F23">
            <v>26</v>
          </cell>
        </row>
        <row r="23">
          <cell r="T23">
            <v>26</v>
          </cell>
          <cell r="U23">
            <v>0</v>
          </cell>
          <cell r="V23">
            <v>312</v>
          </cell>
          <cell r="W23" t="str">
            <v>长沙现服</v>
          </cell>
          <cell r="X23">
            <v>0</v>
          </cell>
          <cell r="Y23">
            <v>0</v>
          </cell>
          <cell r="Z23" t="e">
            <v>#N/A</v>
          </cell>
          <cell r="AA23">
            <v>0</v>
          </cell>
          <cell r="AB23" t="str">
            <v>谭建文</v>
          </cell>
          <cell r="AC23" t="str">
            <v>谭建文</v>
          </cell>
          <cell r="AD23" t="str">
            <v>谭建文</v>
          </cell>
          <cell r="AE23" t="str">
            <v>谭建文</v>
          </cell>
          <cell r="AF23" t="e">
            <v>#N/A</v>
          </cell>
          <cell r="AG23" t="e">
            <v>#N/A</v>
          </cell>
          <cell r="AH23" t="e">
            <v>#N/A</v>
          </cell>
        </row>
        <row r="24">
          <cell r="B24" t="str">
            <v>李晶</v>
          </cell>
          <cell r="C24" t="str">
            <v>采购执行</v>
          </cell>
          <cell r="D24">
            <v>44845</v>
          </cell>
          <cell r="E24">
            <v>20</v>
          </cell>
          <cell r="F24">
            <v>22</v>
          </cell>
        </row>
        <row r="24">
          <cell r="S24">
            <v>2</v>
          </cell>
          <cell r="T24">
            <v>22</v>
          </cell>
        </row>
        <row r="24">
          <cell r="V24">
            <v>264</v>
          </cell>
        </row>
        <row r="24">
          <cell r="X24">
            <v>0</v>
          </cell>
          <cell r="Y24">
            <v>0</v>
          </cell>
          <cell r="Z24" t="e">
            <v>#N/A</v>
          </cell>
          <cell r="AA24">
            <v>0</v>
          </cell>
          <cell r="AB24" t="str">
            <v>李晶</v>
          </cell>
          <cell r="AC24" t="str">
            <v>李晶</v>
          </cell>
          <cell r="AD24" t="str">
            <v>李晶</v>
          </cell>
          <cell r="AE24" t="str">
            <v>李晶</v>
          </cell>
          <cell r="AF24" t="e">
            <v>#N/A</v>
          </cell>
          <cell r="AG24" t="e">
            <v>#N/A</v>
          </cell>
          <cell r="AH24" t="e">
            <v>#N/A</v>
          </cell>
        </row>
        <row r="25">
          <cell r="B25" t="str">
            <v>谭丽平</v>
          </cell>
          <cell r="C25" t="str">
            <v>QAD</v>
          </cell>
          <cell r="D25">
            <v>45714</v>
          </cell>
          <cell r="E25">
            <v>20</v>
          </cell>
          <cell r="F25">
            <v>20.5</v>
          </cell>
        </row>
        <row r="25">
          <cell r="S25">
            <v>0.5</v>
          </cell>
          <cell r="T25">
            <v>20</v>
          </cell>
        </row>
        <row r="25">
          <cell r="V25">
            <v>240</v>
          </cell>
        </row>
        <row r="25">
          <cell r="X25">
            <v>0</v>
          </cell>
          <cell r="Y25">
            <v>0</v>
          </cell>
          <cell r="Z25" t="e">
            <v>#N/A</v>
          </cell>
          <cell r="AA25">
            <v>0</v>
          </cell>
          <cell r="AB25" t="str">
            <v>谭丽平</v>
          </cell>
          <cell r="AC25" t="str">
            <v>谭丽平</v>
          </cell>
          <cell r="AD25" t="str">
            <v>谭丽平</v>
          </cell>
          <cell r="AE25" t="e">
            <v>#N/A</v>
          </cell>
          <cell r="AF25" t="e">
            <v>#N/A</v>
          </cell>
          <cell r="AG25" t="e">
            <v>#N/A</v>
          </cell>
          <cell r="AH25" t="e">
            <v>#N/A</v>
          </cell>
        </row>
        <row r="26">
          <cell r="B26" t="str">
            <v>齐承平</v>
          </cell>
          <cell r="C26" t="str">
            <v>生产制造</v>
          </cell>
          <cell r="D26">
            <v>42017</v>
          </cell>
          <cell r="E26">
            <v>20</v>
          </cell>
          <cell r="F26">
            <v>21</v>
          </cell>
        </row>
        <row r="26">
          <cell r="S26">
            <v>1</v>
          </cell>
          <cell r="T26">
            <v>21</v>
          </cell>
        </row>
        <row r="26">
          <cell r="V26">
            <v>252</v>
          </cell>
        </row>
        <row r="26">
          <cell r="X26">
            <v>0</v>
          </cell>
          <cell r="Y26">
            <v>0</v>
          </cell>
          <cell r="Z26" t="e">
            <v>#N/A</v>
          </cell>
          <cell r="AA26">
            <v>0</v>
          </cell>
          <cell r="AB26" t="str">
            <v>齐承平</v>
          </cell>
          <cell r="AC26" t="str">
            <v>齐承平</v>
          </cell>
          <cell r="AD26" t="str">
            <v>齐承平</v>
          </cell>
          <cell r="AE26" t="str">
            <v>齐承平</v>
          </cell>
          <cell r="AF26" t="e">
            <v>#N/A</v>
          </cell>
          <cell r="AG26" t="e">
            <v>#N/A</v>
          </cell>
          <cell r="AH26" t="e">
            <v>#N/A</v>
          </cell>
        </row>
        <row r="27">
          <cell r="B27" t="str">
            <v>刘文向</v>
          </cell>
          <cell r="C27" t="str">
            <v>生产制造</v>
          </cell>
          <cell r="D27">
            <v>44765</v>
          </cell>
          <cell r="E27">
            <v>20</v>
          </cell>
          <cell r="F27">
            <v>20</v>
          </cell>
        </row>
        <row r="27">
          <cell r="H27">
            <v>2</v>
          </cell>
        </row>
        <row r="27">
          <cell r="T27">
            <v>20</v>
          </cell>
        </row>
        <row r="27">
          <cell r="V27">
            <v>240</v>
          </cell>
        </row>
        <row r="27">
          <cell r="X27">
            <v>0</v>
          </cell>
          <cell r="Y27">
            <v>0</v>
          </cell>
          <cell r="Z27" t="e">
            <v>#N/A</v>
          </cell>
          <cell r="AA27">
            <v>0</v>
          </cell>
          <cell r="AB27" t="str">
            <v>刘文向</v>
          </cell>
          <cell r="AC27" t="str">
            <v>刘文向</v>
          </cell>
          <cell r="AD27" t="str">
            <v>刘文向</v>
          </cell>
          <cell r="AE27" t="str">
            <v>刘文向</v>
          </cell>
          <cell r="AF27" t="e">
            <v>#N/A</v>
          </cell>
          <cell r="AG27" t="e">
            <v>#N/A</v>
          </cell>
          <cell r="AH27" t="e">
            <v>#N/A</v>
          </cell>
        </row>
        <row r="28">
          <cell r="B28" t="str">
            <v>谭海波</v>
          </cell>
          <cell r="C28" t="str">
            <v>物料管理</v>
          </cell>
          <cell r="D28">
            <v>45602</v>
          </cell>
          <cell r="E28">
            <v>20</v>
          </cell>
          <cell r="F28">
            <v>11</v>
          </cell>
        </row>
        <row r="28">
          <cell r="T28">
            <v>9</v>
          </cell>
        </row>
        <row r="28">
          <cell r="V28">
            <v>108</v>
          </cell>
          <cell r="W28" t="str">
            <v>2025/06/19号离职</v>
          </cell>
          <cell r="X28">
            <v>0</v>
          </cell>
          <cell r="Y28">
            <v>0</v>
          </cell>
          <cell r="Z28" t="e">
            <v>#N/A</v>
          </cell>
          <cell r="AA28">
            <v>0</v>
          </cell>
          <cell r="AB28" t="e">
            <v>#N/A</v>
          </cell>
          <cell r="AC28" t="str">
            <v>谭海波</v>
          </cell>
          <cell r="AD28" t="str">
            <v>谭海波</v>
          </cell>
          <cell r="AE28" t="str">
            <v>谭海波</v>
          </cell>
          <cell r="AF28" t="e">
            <v>#N/A</v>
          </cell>
          <cell r="AG28" t="str">
            <v>谭海波</v>
          </cell>
          <cell r="AH28">
            <v>45827</v>
          </cell>
        </row>
        <row r="29">
          <cell r="B29" t="str">
            <v>殷胜</v>
          </cell>
          <cell r="C29" t="str">
            <v>物料管理</v>
          </cell>
          <cell r="D29">
            <v>41492</v>
          </cell>
          <cell r="E29">
            <v>24</v>
          </cell>
          <cell r="F29">
            <v>25</v>
          </cell>
        </row>
        <row r="29">
          <cell r="K29">
            <v>1</v>
          </cell>
        </row>
        <row r="29">
          <cell r="P29">
            <v>1</v>
          </cell>
        </row>
        <row r="29">
          <cell r="R29">
            <v>0</v>
          </cell>
          <cell r="S29">
            <v>8</v>
          </cell>
          <cell r="T29">
            <v>25</v>
          </cell>
          <cell r="U29">
            <v>0</v>
          </cell>
          <cell r="V29">
            <v>300</v>
          </cell>
        </row>
        <row r="29">
          <cell r="X29">
            <v>0</v>
          </cell>
          <cell r="Y29">
            <v>0</v>
          </cell>
          <cell r="Z29">
            <v>0</v>
          </cell>
          <cell r="AA29" t="str">
            <v>6.1事假1天；29无打卡记录手工考勤上班；27下午下班卡</v>
          </cell>
          <cell r="AB29" t="str">
            <v>殷胜</v>
          </cell>
          <cell r="AC29" t="str">
            <v>殷胜</v>
          </cell>
          <cell r="AD29" t="str">
            <v>殷胜</v>
          </cell>
          <cell r="AE29" t="str">
            <v>殷胜</v>
          </cell>
          <cell r="AF29" t="e">
            <v>#N/A</v>
          </cell>
          <cell r="AG29" t="e">
            <v>#N/A</v>
          </cell>
          <cell r="AH29" t="e">
            <v>#N/A</v>
          </cell>
        </row>
        <row r="30">
          <cell r="B30" t="str">
            <v>邹彬彬</v>
          </cell>
          <cell r="C30" t="str">
            <v>物料管理</v>
          </cell>
          <cell r="D30">
            <v>45708</v>
          </cell>
          <cell r="E30">
            <v>24</v>
          </cell>
          <cell r="F30">
            <v>24</v>
          </cell>
        </row>
        <row r="30">
          <cell r="K30">
            <v>2</v>
          </cell>
        </row>
        <row r="30">
          <cell r="R30">
            <v>0</v>
          </cell>
          <cell r="S30">
            <v>0</v>
          </cell>
          <cell r="T30">
            <v>24</v>
          </cell>
          <cell r="U30">
            <v>23</v>
          </cell>
          <cell r="V30">
            <v>472</v>
          </cell>
        </row>
        <row r="30">
          <cell r="X30">
            <v>0</v>
          </cell>
          <cell r="Y30">
            <v>0</v>
          </cell>
          <cell r="Z30">
            <v>0</v>
          </cell>
          <cell r="AA30" t="str">
            <v>6.2-3事假2天</v>
          </cell>
          <cell r="AB30" t="str">
            <v>邹彬彬</v>
          </cell>
          <cell r="AC30" t="str">
            <v>邹彬彬</v>
          </cell>
          <cell r="AD30" t="str">
            <v>邹彬彬</v>
          </cell>
          <cell r="AE30" t="e">
            <v>#N/A</v>
          </cell>
          <cell r="AF30" t="e">
            <v>#N/A</v>
          </cell>
          <cell r="AG30" t="e">
            <v>#N/A</v>
          </cell>
          <cell r="AH30" t="e">
            <v>#N/A</v>
          </cell>
        </row>
        <row r="31">
          <cell r="B31" t="str">
            <v>李春华</v>
          </cell>
          <cell r="C31" t="str">
            <v>物料管理</v>
          </cell>
          <cell r="D31">
            <v>45722</v>
          </cell>
          <cell r="E31">
            <v>24</v>
          </cell>
          <cell r="F31">
            <v>8</v>
          </cell>
        </row>
        <row r="31">
          <cell r="R31">
            <v>0</v>
          </cell>
          <cell r="S31">
            <v>0</v>
          </cell>
          <cell r="T31">
            <v>8</v>
          </cell>
          <cell r="U31">
            <v>8</v>
          </cell>
          <cell r="V31">
            <v>160</v>
          </cell>
          <cell r="W31" t="str">
            <v>2025/06/11号离职</v>
          </cell>
          <cell r="X31">
            <v>0</v>
          </cell>
          <cell r="Y31">
            <v>0</v>
          </cell>
          <cell r="Z31">
            <v>0</v>
          </cell>
          <cell r="AA31" t="str">
            <v>11号只有早上一次卡，手工考勤上班一天</v>
          </cell>
          <cell r="AB31" t="e">
            <v>#N/A</v>
          </cell>
          <cell r="AC31" t="str">
            <v>李春华</v>
          </cell>
          <cell r="AD31" t="str">
            <v>李春华</v>
          </cell>
          <cell r="AE31" t="str">
            <v>李春华</v>
          </cell>
          <cell r="AF31" t="e">
            <v>#N/A</v>
          </cell>
          <cell r="AG31" t="str">
            <v>李春华</v>
          </cell>
          <cell r="AH31">
            <v>45819</v>
          </cell>
        </row>
        <row r="32">
          <cell r="B32" t="str">
            <v>郭佳</v>
          </cell>
          <cell r="C32" t="str">
            <v>物料管理</v>
          </cell>
          <cell r="D32">
            <v>45732</v>
          </cell>
          <cell r="E32">
            <v>24</v>
          </cell>
          <cell r="F32">
            <v>13</v>
          </cell>
        </row>
        <row r="32">
          <cell r="K32">
            <v>1</v>
          </cell>
        </row>
        <row r="32">
          <cell r="P32">
            <v>1</v>
          </cell>
        </row>
        <row r="32">
          <cell r="R32">
            <v>0</v>
          </cell>
          <cell r="S32">
            <v>0</v>
          </cell>
          <cell r="T32">
            <v>13</v>
          </cell>
          <cell r="U32">
            <v>0</v>
          </cell>
          <cell r="V32">
            <v>156</v>
          </cell>
          <cell r="W32" t="str">
            <v>2025/06/19号离职</v>
          </cell>
          <cell r="X32">
            <v>0</v>
          </cell>
          <cell r="Y32">
            <v>0</v>
          </cell>
          <cell r="Z32">
            <v>0</v>
          </cell>
          <cell r="AA32" t="str">
            <v>6.1事假1天；3号下午下班卡</v>
          </cell>
          <cell r="AB32" t="e">
            <v>#N/A</v>
          </cell>
          <cell r="AC32" t="str">
            <v>郭佳</v>
          </cell>
          <cell r="AD32" t="str">
            <v>郭佳</v>
          </cell>
          <cell r="AE32" t="str">
            <v>郭佳</v>
          </cell>
          <cell r="AF32" t="e">
            <v>#N/A</v>
          </cell>
          <cell r="AG32" t="str">
            <v>郭佳</v>
          </cell>
          <cell r="AH32">
            <v>45827</v>
          </cell>
        </row>
        <row r="33">
          <cell r="B33" t="str">
            <v>高贤勇</v>
          </cell>
          <cell r="C33" t="str">
            <v>成品管理</v>
          </cell>
          <cell r="D33">
            <v>43642</v>
          </cell>
          <cell r="E33">
            <v>24</v>
          </cell>
          <cell r="F33">
            <v>11</v>
          </cell>
        </row>
        <row r="33">
          <cell r="K33">
            <v>15</v>
          </cell>
        </row>
        <row r="33">
          <cell r="P33">
            <v>2</v>
          </cell>
        </row>
        <row r="33">
          <cell r="R33">
            <v>0</v>
          </cell>
          <cell r="S33">
            <v>0</v>
          </cell>
          <cell r="T33">
            <v>11</v>
          </cell>
          <cell r="U33">
            <v>4</v>
          </cell>
          <cell r="V33">
            <v>164</v>
          </cell>
        </row>
        <row r="33">
          <cell r="X33">
            <v>0</v>
          </cell>
          <cell r="Y33">
            <v>0</v>
          </cell>
          <cell r="Z33">
            <v>0</v>
          </cell>
          <cell r="AA33" t="str">
            <v>6.9-6.13事假5天-腰痛去医院；6.18-6.19事假2天去医院；6.23-7.22事假30天-医院理疗;5/15号下午上班卡，7号下午3点下班，13下午下班卡</v>
          </cell>
          <cell r="AB33" t="str">
            <v>高贤勇</v>
          </cell>
          <cell r="AC33" t="str">
            <v>高贤勇</v>
          </cell>
          <cell r="AD33" t="str">
            <v>高贤勇</v>
          </cell>
          <cell r="AE33" t="str">
            <v>高贤勇</v>
          </cell>
          <cell r="AF33" t="e">
            <v>#N/A</v>
          </cell>
          <cell r="AG33" t="e">
            <v>#N/A</v>
          </cell>
          <cell r="AH33" t="e">
            <v>#N/A</v>
          </cell>
        </row>
        <row r="34">
          <cell r="B34" t="str">
            <v>贺楚平</v>
          </cell>
          <cell r="C34" t="str">
            <v>成品管理</v>
          </cell>
          <cell r="D34">
            <v>44760</v>
          </cell>
          <cell r="E34">
            <v>24</v>
          </cell>
          <cell r="F34">
            <v>30</v>
          </cell>
        </row>
        <row r="34">
          <cell r="P34">
            <v>1</v>
          </cell>
        </row>
        <row r="34">
          <cell r="R34">
            <v>11.5</v>
          </cell>
          <cell r="S34">
            <v>64</v>
          </cell>
          <cell r="T34">
            <v>30</v>
          </cell>
          <cell r="U34">
            <v>30</v>
          </cell>
          <cell r="V34">
            <v>600</v>
          </cell>
        </row>
        <row r="34">
          <cell r="X34">
            <v>0</v>
          </cell>
          <cell r="Y34">
            <v>0</v>
          </cell>
          <cell r="Z34">
            <v>0</v>
          </cell>
          <cell r="AA34" t="str">
            <v>30下午上班卡</v>
          </cell>
          <cell r="AB34" t="str">
            <v>贺楚平</v>
          </cell>
          <cell r="AC34" t="str">
            <v>贺楚平</v>
          </cell>
          <cell r="AD34" t="str">
            <v>贺楚平</v>
          </cell>
          <cell r="AE34" t="str">
            <v>贺楚平</v>
          </cell>
          <cell r="AF34" t="e">
            <v>#N/A</v>
          </cell>
          <cell r="AG34" t="e">
            <v>#N/A</v>
          </cell>
          <cell r="AH34" t="e">
            <v>#N/A</v>
          </cell>
        </row>
        <row r="35">
          <cell r="B35" t="str">
            <v>殷耀华</v>
          </cell>
          <cell r="C35" t="str">
            <v>成品管理</v>
          </cell>
          <cell r="D35">
            <v>45693</v>
          </cell>
          <cell r="E35">
            <v>24</v>
          </cell>
          <cell r="F35">
            <v>14</v>
          </cell>
        </row>
        <row r="35">
          <cell r="P35">
            <v>1</v>
          </cell>
        </row>
        <row r="35">
          <cell r="R35">
            <v>0</v>
          </cell>
          <cell r="S35">
            <v>0</v>
          </cell>
          <cell r="T35">
            <v>14</v>
          </cell>
          <cell r="U35">
            <v>14</v>
          </cell>
          <cell r="V35">
            <v>280</v>
          </cell>
          <cell r="W35" t="str">
            <v>2025/06/18号离职</v>
          </cell>
          <cell r="X35">
            <v>0</v>
          </cell>
          <cell r="Y35">
            <v>0</v>
          </cell>
          <cell r="Z35">
            <v>0</v>
          </cell>
          <cell r="AA35" t="str">
            <v>8/18号无打卡记录，手工考勤上班；14晚班上班卡</v>
          </cell>
          <cell r="AB35" t="e">
            <v>#N/A</v>
          </cell>
          <cell r="AC35" t="str">
            <v>殷耀华</v>
          </cell>
          <cell r="AD35" t="str">
            <v>殷耀华</v>
          </cell>
          <cell r="AE35" t="str">
            <v>殷耀华</v>
          </cell>
          <cell r="AF35" t="e">
            <v>#N/A</v>
          </cell>
          <cell r="AG35" t="str">
            <v>殷耀华</v>
          </cell>
          <cell r="AH35">
            <v>45826</v>
          </cell>
        </row>
        <row r="36">
          <cell r="B36" t="str">
            <v>王明</v>
          </cell>
          <cell r="C36" t="str">
            <v>成品管理</v>
          </cell>
          <cell r="D36">
            <v>45677</v>
          </cell>
          <cell r="E36">
            <v>26</v>
          </cell>
          <cell r="F36">
            <v>26.5</v>
          </cell>
        </row>
        <row r="36">
          <cell r="R36">
            <v>11</v>
          </cell>
          <cell r="S36">
            <v>21</v>
          </cell>
          <cell r="T36">
            <v>26</v>
          </cell>
          <cell r="U36">
            <v>25</v>
          </cell>
          <cell r="V36">
            <v>512</v>
          </cell>
        </row>
        <row r="36">
          <cell r="X36">
            <v>94</v>
          </cell>
          <cell r="Y36">
            <v>282</v>
          </cell>
          <cell r="Z36">
            <v>0</v>
          </cell>
          <cell r="AA36" t="str">
            <v>7号打卡上午半天，手工考勤1天，8/10/16三天无打卡记录手工考勤上班</v>
          </cell>
          <cell r="AB36" t="str">
            <v>王明</v>
          </cell>
          <cell r="AC36" t="str">
            <v>王明</v>
          </cell>
          <cell r="AD36" t="str">
            <v>王明</v>
          </cell>
          <cell r="AE36" t="str">
            <v>王明</v>
          </cell>
          <cell r="AF36" t="e">
            <v>#N/A</v>
          </cell>
          <cell r="AG36" t="e">
            <v>#N/A</v>
          </cell>
          <cell r="AH36" t="e">
            <v>#N/A</v>
          </cell>
        </row>
        <row r="37">
          <cell r="B37" t="str">
            <v>赵亮</v>
          </cell>
          <cell r="C37" t="str">
            <v>成品管理</v>
          </cell>
          <cell r="D37">
            <v>45814</v>
          </cell>
          <cell r="E37">
            <v>24</v>
          </cell>
          <cell r="F37">
            <v>21</v>
          </cell>
        </row>
        <row r="37">
          <cell r="R37">
            <v>0</v>
          </cell>
          <cell r="S37">
            <v>0</v>
          </cell>
          <cell r="T37">
            <v>21</v>
          </cell>
          <cell r="U37">
            <v>21</v>
          </cell>
          <cell r="V37">
            <v>420</v>
          </cell>
        </row>
        <row r="37">
          <cell r="X37">
            <v>0</v>
          </cell>
          <cell r="Y37">
            <v>0</v>
          </cell>
          <cell r="Z37">
            <v>0</v>
          </cell>
          <cell r="AA37" t="str">
            <v>5号无打卡记录，手工考勤上班？当天未录考勤？每天只打2次卡</v>
          </cell>
          <cell r="AB37" t="str">
            <v>赵亮</v>
          </cell>
          <cell r="AC37" t="str">
            <v>赵亮</v>
          </cell>
          <cell r="AD37" t="str">
            <v>赵亮</v>
          </cell>
          <cell r="AE37" t="e">
            <v>#N/A</v>
          </cell>
          <cell r="AF37" t="e">
            <v>#N/A</v>
          </cell>
          <cell r="AG37" t="e">
            <v>#N/A</v>
          </cell>
          <cell r="AH37" t="e">
            <v>#N/A</v>
          </cell>
        </row>
        <row r="38">
          <cell r="B38" t="str">
            <v>文磊</v>
          </cell>
          <cell r="C38" t="str">
            <v>成品管理</v>
          </cell>
          <cell r="D38" t="str">
            <v>2025-06-03</v>
          </cell>
          <cell r="E38">
            <v>24</v>
          </cell>
          <cell r="F38">
            <v>19</v>
          </cell>
        </row>
        <row r="38">
          <cell r="P38">
            <v>1</v>
          </cell>
        </row>
        <row r="38">
          <cell r="R38">
            <v>0</v>
          </cell>
          <cell r="S38">
            <v>0</v>
          </cell>
          <cell r="T38">
            <v>19</v>
          </cell>
          <cell r="U38">
            <v>19</v>
          </cell>
          <cell r="V38">
            <v>380</v>
          </cell>
        </row>
        <row r="38">
          <cell r="X38">
            <v>0</v>
          </cell>
          <cell r="Y38">
            <v>0</v>
          </cell>
          <cell r="Z38">
            <v>0</v>
          </cell>
          <cell r="AA38" t="str">
            <v>2-4号无打卡记录，手工考勤上班？未录考勤？8号有打卡，手工考勤休？10/25号无打卡记录手工考勤上班；15晚班下班卡；每天只打2次卡</v>
          </cell>
          <cell r="AB38" t="str">
            <v>文磊</v>
          </cell>
          <cell r="AC38" t="str">
            <v>文磊</v>
          </cell>
          <cell r="AD38" t="str">
            <v>文磊</v>
          </cell>
          <cell r="AE38" t="e">
            <v>#N/A</v>
          </cell>
          <cell r="AF38" t="e">
            <v>#N/A</v>
          </cell>
          <cell r="AG38" t="e">
            <v>#N/A</v>
          </cell>
          <cell r="AH38" t="e">
            <v>#N/A</v>
          </cell>
        </row>
        <row r="39">
          <cell r="B39" t="str">
            <v>王启明</v>
          </cell>
          <cell r="C39" t="str">
            <v>成品管理</v>
          </cell>
          <cell r="D39" t="str">
            <v>2025-06-01</v>
          </cell>
          <cell r="E39">
            <v>24</v>
          </cell>
          <cell r="F39">
            <v>30</v>
          </cell>
        </row>
        <row r="39">
          <cell r="P39">
            <v>2</v>
          </cell>
        </row>
        <row r="39">
          <cell r="R39">
            <v>11</v>
          </cell>
          <cell r="S39">
            <v>63</v>
          </cell>
          <cell r="T39">
            <v>30</v>
          </cell>
          <cell r="U39">
            <v>28</v>
          </cell>
          <cell r="V39">
            <v>584</v>
          </cell>
        </row>
        <row r="39">
          <cell r="X39">
            <v>0</v>
          </cell>
          <cell r="Y39">
            <v>0</v>
          </cell>
          <cell r="Z39">
            <v>0</v>
          </cell>
          <cell r="AA39" t="str">
            <v>1号早上上班卡，7号下午上班卡</v>
          </cell>
          <cell r="AB39" t="str">
            <v>王启明</v>
          </cell>
          <cell r="AC39" t="str">
            <v>王启明</v>
          </cell>
          <cell r="AD39" t="str">
            <v>王启明</v>
          </cell>
          <cell r="AE39" t="e">
            <v>#N/A</v>
          </cell>
          <cell r="AF39" t="e">
            <v>#N/A</v>
          </cell>
          <cell r="AG39" t="e">
            <v>#N/A</v>
          </cell>
          <cell r="AH39" t="e">
            <v>#N/A</v>
          </cell>
        </row>
        <row r="40">
          <cell r="B40" t="str">
            <v>曹蜜</v>
          </cell>
          <cell r="C40" t="str">
            <v>生产制造部</v>
          </cell>
          <cell r="D40">
            <v>41477</v>
          </cell>
          <cell r="E40">
            <v>20</v>
          </cell>
          <cell r="F40">
            <v>21.5</v>
          </cell>
        </row>
        <row r="40">
          <cell r="S40">
            <v>1.5</v>
          </cell>
          <cell r="T40">
            <v>21</v>
          </cell>
          <cell r="U40">
            <v>11</v>
          </cell>
          <cell r="V40">
            <v>340</v>
          </cell>
        </row>
        <row r="40">
          <cell r="X40">
            <v>0</v>
          </cell>
          <cell r="Y40">
            <v>0</v>
          </cell>
          <cell r="Z40" t="e">
            <v>#N/A</v>
          </cell>
          <cell r="AA40">
            <v>0</v>
          </cell>
          <cell r="AB40" t="str">
            <v>曹蜜</v>
          </cell>
          <cell r="AC40" t="str">
            <v>曹蜜</v>
          </cell>
          <cell r="AD40" t="str">
            <v>曹蜜</v>
          </cell>
          <cell r="AE40" t="str">
            <v>曹蜜</v>
          </cell>
          <cell r="AF40" t="e">
            <v>#N/A</v>
          </cell>
          <cell r="AG40" t="e">
            <v>#N/A</v>
          </cell>
          <cell r="AH40" t="e">
            <v>#N/A</v>
          </cell>
        </row>
        <row r="41">
          <cell r="B41" t="str">
            <v>马英</v>
          </cell>
          <cell r="C41" t="str">
            <v>设备安技科</v>
          </cell>
          <cell r="D41">
            <v>41977</v>
          </cell>
          <cell r="E41">
            <v>20</v>
          </cell>
          <cell r="F41">
            <v>20</v>
          </cell>
        </row>
        <row r="41">
          <cell r="T41">
            <v>20</v>
          </cell>
          <cell r="U41">
            <v>0</v>
          </cell>
          <cell r="V41">
            <v>240</v>
          </cell>
        </row>
        <row r="41">
          <cell r="X41">
            <v>0</v>
          </cell>
          <cell r="Y41">
            <v>0</v>
          </cell>
          <cell r="Z41" t="e">
            <v>#N/A</v>
          </cell>
          <cell r="AA41">
            <v>0</v>
          </cell>
          <cell r="AB41" t="str">
            <v>马英</v>
          </cell>
          <cell r="AC41" t="str">
            <v>马英</v>
          </cell>
          <cell r="AD41" t="str">
            <v>马英</v>
          </cell>
          <cell r="AE41" t="str">
            <v>马英</v>
          </cell>
          <cell r="AF41" t="e">
            <v>#N/A</v>
          </cell>
          <cell r="AG41" t="e">
            <v>#N/A</v>
          </cell>
          <cell r="AH41" t="e">
            <v>#N/A</v>
          </cell>
        </row>
        <row r="42">
          <cell r="B42" t="str">
            <v>何柒林</v>
          </cell>
          <cell r="C42" t="str">
            <v>设备安技科</v>
          </cell>
          <cell r="D42">
            <v>45658</v>
          </cell>
          <cell r="E42">
            <v>24</v>
          </cell>
          <cell r="F42">
            <v>29</v>
          </cell>
        </row>
        <row r="42">
          <cell r="T42">
            <v>29</v>
          </cell>
        </row>
        <row r="42">
          <cell r="V42">
            <v>348</v>
          </cell>
        </row>
        <row r="42">
          <cell r="X42">
            <v>0</v>
          </cell>
          <cell r="Y42">
            <v>0</v>
          </cell>
          <cell r="Z42" t="e">
            <v>#N/A</v>
          </cell>
          <cell r="AA42">
            <v>0</v>
          </cell>
          <cell r="AB42" t="str">
            <v>何柒林</v>
          </cell>
          <cell r="AC42" t="str">
            <v>何柒林</v>
          </cell>
          <cell r="AD42" t="str">
            <v>何柒林</v>
          </cell>
          <cell r="AE42" t="str">
            <v>何柒林</v>
          </cell>
          <cell r="AF42" t="e">
            <v>#N/A</v>
          </cell>
          <cell r="AG42" t="e">
            <v>#N/A</v>
          </cell>
          <cell r="AH42" t="e">
            <v>#N/A</v>
          </cell>
        </row>
        <row r="43">
          <cell r="B43" t="str">
            <v>周建华</v>
          </cell>
          <cell r="C43" t="str">
            <v>设备安技科</v>
          </cell>
          <cell r="D43">
            <v>45802</v>
          </cell>
          <cell r="E43">
            <v>24</v>
          </cell>
          <cell r="F43">
            <v>27</v>
          </cell>
        </row>
        <row r="43">
          <cell r="T43">
            <v>27</v>
          </cell>
        </row>
        <row r="43">
          <cell r="V43">
            <v>324</v>
          </cell>
        </row>
        <row r="43">
          <cell r="X43">
            <v>0</v>
          </cell>
          <cell r="Y43">
            <v>0</v>
          </cell>
          <cell r="Z43" t="e">
            <v>#N/A</v>
          </cell>
          <cell r="AA43">
            <v>0</v>
          </cell>
          <cell r="AB43" t="str">
            <v>周建华</v>
          </cell>
          <cell r="AC43" t="str">
            <v>周建华</v>
          </cell>
          <cell r="AD43" t="str">
            <v>周建华</v>
          </cell>
          <cell r="AE43" t="e">
            <v>#N/A</v>
          </cell>
          <cell r="AF43" t="e">
            <v>#N/A</v>
          </cell>
          <cell r="AG43" t="e">
            <v>#N/A</v>
          </cell>
          <cell r="AH43" t="e">
            <v>#N/A</v>
          </cell>
        </row>
        <row r="44">
          <cell r="B44" t="str">
            <v>何胜春</v>
          </cell>
          <cell r="C44" t="str">
            <v>生产制造</v>
          </cell>
          <cell r="D44">
            <v>42343</v>
          </cell>
          <cell r="E44">
            <v>20</v>
          </cell>
          <cell r="F44">
            <v>22</v>
          </cell>
        </row>
        <row r="44">
          <cell r="S44">
            <v>2</v>
          </cell>
          <cell r="T44">
            <v>22</v>
          </cell>
        </row>
        <row r="44">
          <cell r="V44">
            <v>264</v>
          </cell>
        </row>
        <row r="44">
          <cell r="X44">
            <v>0</v>
          </cell>
          <cell r="Y44">
            <v>0</v>
          </cell>
          <cell r="Z44" t="e">
            <v>#N/A</v>
          </cell>
          <cell r="AA44">
            <v>0</v>
          </cell>
          <cell r="AB44" t="str">
            <v>何胜春</v>
          </cell>
          <cell r="AC44" t="str">
            <v>何胜春</v>
          </cell>
          <cell r="AD44" t="str">
            <v>何胜春</v>
          </cell>
          <cell r="AE44" t="str">
            <v>何胜春</v>
          </cell>
          <cell r="AF44" t="e">
            <v>#N/A</v>
          </cell>
          <cell r="AG44" t="e">
            <v>#N/A</v>
          </cell>
          <cell r="AH44" t="e">
            <v>#N/A</v>
          </cell>
        </row>
        <row r="45">
          <cell r="B45" t="str">
            <v>张海波</v>
          </cell>
          <cell r="C45" t="str">
            <v>生产制造</v>
          </cell>
          <cell r="D45">
            <v>42066</v>
          </cell>
          <cell r="E45">
            <v>20</v>
          </cell>
          <cell r="F45">
            <v>20</v>
          </cell>
        </row>
        <row r="45">
          <cell r="T45">
            <v>19.5</v>
          </cell>
        </row>
        <row r="45">
          <cell r="V45">
            <v>234</v>
          </cell>
        </row>
        <row r="45">
          <cell r="X45">
            <v>0</v>
          </cell>
          <cell r="Y45">
            <v>0</v>
          </cell>
          <cell r="Z45" t="e">
            <v>#N/A</v>
          </cell>
          <cell r="AA45">
            <v>0</v>
          </cell>
          <cell r="AB45" t="str">
            <v>张海波</v>
          </cell>
          <cell r="AC45" t="str">
            <v>张海波</v>
          </cell>
          <cell r="AD45" t="str">
            <v>张海波</v>
          </cell>
          <cell r="AE45" t="str">
            <v>张海波</v>
          </cell>
          <cell r="AF45" t="e">
            <v>#N/A</v>
          </cell>
          <cell r="AG45" t="e">
            <v>#N/A</v>
          </cell>
          <cell r="AH45" t="e">
            <v>#N/A</v>
          </cell>
        </row>
        <row r="46">
          <cell r="B46" t="str">
            <v>赵新辉</v>
          </cell>
          <cell r="C46" t="str">
            <v>发泡设备</v>
          </cell>
          <cell r="D46">
            <v>41689</v>
          </cell>
          <cell r="E46">
            <v>26</v>
          </cell>
          <cell r="F46">
            <v>28</v>
          </cell>
        </row>
        <row r="46">
          <cell r="P46">
            <v>1</v>
          </cell>
        </row>
        <row r="46">
          <cell r="T46">
            <v>28</v>
          </cell>
          <cell r="U46">
            <v>28</v>
          </cell>
          <cell r="V46">
            <v>560</v>
          </cell>
        </row>
        <row r="46">
          <cell r="X46">
            <v>97</v>
          </cell>
          <cell r="Y46">
            <v>291</v>
          </cell>
          <cell r="Z46" t="e">
            <v>#N/A</v>
          </cell>
          <cell r="AA46">
            <v>0</v>
          </cell>
          <cell r="AB46" t="str">
            <v>赵新辉</v>
          </cell>
          <cell r="AC46" t="str">
            <v>赵新辉</v>
          </cell>
          <cell r="AD46" t="str">
            <v>赵新辉</v>
          </cell>
          <cell r="AE46" t="str">
            <v>赵新辉</v>
          </cell>
          <cell r="AF46" t="str">
            <v>赵新辉</v>
          </cell>
          <cell r="AG46" t="e">
            <v>#N/A</v>
          </cell>
          <cell r="AH46" t="e">
            <v>#N/A</v>
          </cell>
        </row>
        <row r="47">
          <cell r="B47" t="str">
            <v>麻志超</v>
          </cell>
          <cell r="C47" t="str">
            <v>发泡设备</v>
          </cell>
          <cell r="D47">
            <v>44741</v>
          </cell>
          <cell r="E47">
            <v>24</v>
          </cell>
          <cell r="F47">
            <v>26</v>
          </cell>
        </row>
        <row r="47">
          <cell r="P47">
            <v>2</v>
          </cell>
        </row>
        <row r="47">
          <cell r="T47">
            <v>26</v>
          </cell>
          <cell r="U47">
            <v>26</v>
          </cell>
          <cell r="V47">
            <v>520</v>
          </cell>
        </row>
        <row r="47">
          <cell r="X47">
            <v>95</v>
          </cell>
          <cell r="Y47">
            <v>285</v>
          </cell>
          <cell r="Z47">
            <v>0</v>
          </cell>
          <cell r="AA47" t="str">
            <v>1/8白班上班卡</v>
          </cell>
          <cell r="AB47" t="str">
            <v>麻志超</v>
          </cell>
          <cell r="AC47" t="str">
            <v>麻志超</v>
          </cell>
          <cell r="AD47" t="str">
            <v>麻志超</v>
          </cell>
          <cell r="AE47" t="str">
            <v>麻志超</v>
          </cell>
          <cell r="AF47" t="e">
            <v>#N/A</v>
          </cell>
          <cell r="AG47" t="e">
            <v>#N/A</v>
          </cell>
          <cell r="AH47" t="e">
            <v>#N/A</v>
          </cell>
        </row>
        <row r="48">
          <cell r="B48" t="str">
            <v>左昌福</v>
          </cell>
          <cell r="C48" t="str">
            <v>发泡设备</v>
          </cell>
          <cell r="D48">
            <v>43554</v>
          </cell>
          <cell r="E48">
            <v>26</v>
          </cell>
          <cell r="F48">
            <v>27</v>
          </cell>
        </row>
        <row r="48">
          <cell r="P48">
            <v>1</v>
          </cell>
        </row>
        <row r="48">
          <cell r="T48">
            <v>27</v>
          </cell>
          <cell r="U48">
            <v>27</v>
          </cell>
          <cell r="V48">
            <v>540</v>
          </cell>
        </row>
        <row r="48">
          <cell r="X48">
            <v>95</v>
          </cell>
          <cell r="Y48">
            <v>285</v>
          </cell>
          <cell r="Z48">
            <v>0</v>
          </cell>
          <cell r="AA48" t="str">
            <v>16晚班上班卡</v>
          </cell>
          <cell r="AB48" t="str">
            <v>左昌福</v>
          </cell>
          <cell r="AC48" t="str">
            <v>左昌福</v>
          </cell>
          <cell r="AD48" t="str">
            <v>左昌福</v>
          </cell>
          <cell r="AE48" t="str">
            <v>左昌福</v>
          </cell>
          <cell r="AF48" t="str">
            <v>左昌福</v>
          </cell>
          <cell r="AG48" t="e">
            <v>#N/A</v>
          </cell>
          <cell r="AH48" t="e">
            <v>#N/A</v>
          </cell>
        </row>
        <row r="49">
          <cell r="B49" t="str">
            <v>肖燕丹</v>
          </cell>
          <cell r="C49" t="str">
            <v>发泡</v>
          </cell>
          <cell r="D49">
            <v>44801</v>
          </cell>
          <cell r="E49">
            <v>25</v>
          </cell>
          <cell r="F49">
            <v>25</v>
          </cell>
        </row>
        <row r="49">
          <cell r="T49">
            <v>25</v>
          </cell>
          <cell r="U49">
            <v>25</v>
          </cell>
          <cell r="V49">
            <v>500</v>
          </cell>
        </row>
        <row r="49">
          <cell r="X49">
            <v>98</v>
          </cell>
          <cell r="Y49">
            <v>294</v>
          </cell>
          <cell r="Z49" t="e">
            <v>#N/A</v>
          </cell>
          <cell r="AA49">
            <v>0</v>
          </cell>
          <cell r="AB49" t="str">
            <v>肖燕丹</v>
          </cell>
          <cell r="AC49" t="str">
            <v>肖燕丹</v>
          </cell>
          <cell r="AD49" t="str">
            <v>肖燕丹</v>
          </cell>
          <cell r="AE49" t="str">
            <v>肖燕丹</v>
          </cell>
          <cell r="AF49" t="str">
            <v>肖燕丹</v>
          </cell>
          <cell r="AG49" t="e">
            <v>#N/A</v>
          </cell>
          <cell r="AH49" t="e">
            <v>#N/A</v>
          </cell>
        </row>
        <row r="50">
          <cell r="B50" t="str">
            <v>王虎彪</v>
          </cell>
          <cell r="C50" t="str">
            <v>发泡-A班</v>
          </cell>
          <cell r="D50">
            <v>44743</v>
          </cell>
          <cell r="E50">
            <v>24</v>
          </cell>
          <cell r="F50">
            <v>24</v>
          </cell>
        </row>
        <row r="50">
          <cell r="P50">
            <v>1</v>
          </cell>
        </row>
        <row r="50">
          <cell r="T50">
            <v>24</v>
          </cell>
          <cell r="U50">
            <v>24</v>
          </cell>
          <cell r="V50">
            <v>480</v>
          </cell>
        </row>
        <row r="50">
          <cell r="X50">
            <v>93</v>
          </cell>
          <cell r="Y50">
            <v>279</v>
          </cell>
          <cell r="Z50">
            <v>0</v>
          </cell>
          <cell r="AA50" t="str">
            <v>21晚班下班卡</v>
          </cell>
          <cell r="AB50" t="str">
            <v>王虎彪</v>
          </cell>
          <cell r="AC50" t="str">
            <v>王虎彪</v>
          </cell>
          <cell r="AD50" t="str">
            <v>王虎彪</v>
          </cell>
          <cell r="AE50" t="str">
            <v>王虎彪</v>
          </cell>
          <cell r="AF50" t="str">
            <v>王虎彪</v>
          </cell>
          <cell r="AG50" t="e">
            <v>#N/A</v>
          </cell>
          <cell r="AH50" t="e">
            <v>#N/A</v>
          </cell>
        </row>
        <row r="51">
          <cell r="B51" t="str">
            <v>李慧玲</v>
          </cell>
          <cell r="C51" t="str">
            <v>发泡-A班</v>
          </cell>
          <cell r="D51">
            <v>43725</v>
          </cell>
          <cell r="E51">
            <v>26</v>
          </cell>
          <cell r="F51">
            <v>7</v>
          </cell>
        </row>
        <row r="51">
          <cell r="P51">
            <v>2</v>
          </cell>
        </row>
        <row r="51">
          <cell r="T51">
            <v>7</v>
          </cell>
          <cell r="U51">
            <v>7</v>
          </cell>
          <cell r="V51">
            <v>140</v>
          </cell>
          <cell r="W51" t="str">
            <v>2025/06/11离职</v>
          </cell>
          <cell r="X51">
            <v>76</v>
          </cell>
          <cell r="Y51">
            <v>228</v>
          </cell>
          <cell r="Z51">
            <v>0</v>
          </cell>
          <cell r="AA51" t="str">
            <v>9号无打卡记录，白班2/5号缺下班卡</v>
          </cell>
          <cell r="AB51" t="e">
            <v>#N/A</v>
          </cell>
          <cell r="AC51" t="str">
            <v>李慧玲</v>
          </cell>
          <cell r="AD51" t="str">
            <v>李慧玲</v>
          </cell>
          <cell r="AE51" t="str">
            <v>李慧玲</v>
          </cell>
          <cell r="AF51" t="str">
            <v>李慧玲</v>
          </cell>
          <cell r="AG51" t="str">
            <v>李慧玲</v>
          </cell>
          <cell r="AH51">
            <v>45818</v>
          </cell>
        </row>
        <row r="52">
          <cell r="B52" t="str">
            <v>张迪辉</v>
          </cell>
          <cell r="C52" t="str">
            <v>发泡</v>
          </cell>
          <cell r="D52">
            <v>43669</v>
          </cell>
          <cell r="E52">
            <v>26</v>
          </cell>
          <cell r="F52">
            <v>27</v>
          </cell>
        </row>
        <row r="52">
          <cell r="T52">
            <v>27</v>
          </cell>
          <cell r="U52">
            <v>27</v>
          </cell>
          <cell r="V52">
            <v>540</v>
          </cell>
        </row>
        <row r="52">
          <cell r="X52">
            <v>96</v>
          </cell>
          <cell r="Y52">
            <v>288</v>
          </cell>
          <cell r="Z52" t="e">
            <v>#N/A</v>
          </cell>
          <cell r="AA52">
            <v>0</v>
          </cell>
          <cell r="AB52" t="str">
            <v>张迪辉</v>
          </cell>
          <cell r="AC52" t="str">
            <v>张迪辉</v>
          </cell>
          <cell r="AD52" t="str">
            <v>张迪辉</v>
          </cell>
          <cell r="AE52" t="str">
            <v>张迪辉</v>
          </cell>
          <cell r="AF52" t="str">
            <v>张迪辉</v>
          </cell>
          <cell r="AG52" t="e">
            <v>#N/A</v>
          </cell>
          <cell r="AH52" t="e">
            <v>#N/A</v>
          </cell>
        </row>
        <row r="53">
          <cell r="B53" t="str">
            <v>毛伟</v>
          </cell>
          <cell r="C53" t="str">
            <v>发泡-A班</v>
          </cell>
          <cell r="D53">
            <v>41234</v>
          </cell>
          <cell r="E53">
            <v>26</v>
          </cell>
          <cell r="F53">
            <v>28</v>
          </cell>
        </row>
        <row r="53">
          <cell r="T53">
            <v>28</v>
          </cell>
          <cell r="U53">
            <v>28</v>
          </cell>
          <cell r="V53">
            <v>560</v>
          </cell>
        </row>
        <row r="53">
          <cell r="X53">
            <v>91</v>
          </cell>
          <cell r="Y53">
            <v>273</v>
          </cell>
          <cell r="Z53" t="e">
            <v>#N/A</v>
          </cell>
          <cell r="AA53">
            <v>0</v>
          </cell>
          <cell r="AB53" t="str">
            <v>毛伟</v>
          </cell>
          <cell r="AC53" t="str">
            <v>毛伟</v>
          </cell>
          <cell r="AD53" t="str">
            <v>毛伟</v>
          </cell>
          <cell r="AE53" t="str">
            <v>毛伟</v>
          </cell>
          <cell r="AF53" t="str">
            <v>毛伟</v>
          </cell>
          <cell r="AG53" t="e">
            <v>#N/A</v>
          </cell>
          <cell r="AH53" t="e">
            <v>#N/A</v>
          </cell>
        </row>
        <row r="54">
          <cell r="B54" t="str">
            <v>陈爱军</v>
          </cell>
          <cell r="C54" t="str">
            <v>发泡-A班</v>
          </cell>
          <cell r="D54">
            <v>44803</v>
          </cell>
          <cell r="E54">
            <v>24</v>
          </cell>
          <cell r="F54">
            <v>24</v>
          </cell>
        </row>
        <row r="54">
          <cell r="T54">
            <v>24</v>
          </cell>
          <cell r="U54">
            <v>24</v>
          </cell>
          <cell r="V54">
            <v>480</v>
          </cell>
        </row>
        <row r="54">
          <cell r="X54">
            <v>91</v>
          </cell>
          <cell r="Y54">
            <v>273</v>
          </cell>
          <cell r="Z54" t="e">
            <v>#N/A</v>
          </cell>
          <cell r="AA54">
            <v>0</v>
          </cell>
          <cell r="AB54" t="str">
            <v>陈爱军</v>
          </cell>
          <cell r="AC54" t="str">
            <v>陈爱军</v>
          </cell>
          <cell r="AD54" t="str">
            <v>陈爱军</v>
          </cell>
          <cell r="AE54" t="str">
            <v>陈爱军</v>
          </cell>
          <cell r="AF54" t="str">
            <v>陈爱军</v>
          </cell>
          <cell r="AG54" t="e">
            <v>#N/A</v>
          </cell>
          <cell r="AH54" t="e">
            <v>#N/A</v>
          </cell>
        </row>
        <row r="55">
          <cell r="B55" t="str">
            <v>肖春菊</v>
          </cell>
          <cell r="C55" t="str">
            <v>发泡-A班</v>
          </cell>
          <cell r="D55">
            <v>44805</v>
          </cell>
          <cell r="E55">
            <v>26</v>
          </cell>
          <cell r="F55">
            <v>28</v>
          </cell>
        </row>
        <row r="55">
          <cell r="T55">
            <v>28</v>
          </cell>
          <cell r="U55">
            <v>28</v>
          </cell>
          <cell r="V55">
            <v>560</v>
          </cell>
        </row>
        <row r="55">
          <cell r="X55">
            <v>95</v>
          </cell>
          <cell r="Y55">
            <v>285</v>
          </cell>
          <cell r="Z55" t="e">
            <v>#N/A</v>
          </cell>
          <cell r="AA55">
            <v>0</v>
          </cell>
          <cell r="AB55" t="str">
            <v>肖春菊</v>
          </cell>
          <cell r="AC55" t="str">
            <v>肖春菊</v>
          </cell>
          <cell r="AD55" t="str">
            <v>肖春菊</v>
          </cell>
          <cell r="AE55" t="str">
            <v>肖春菊</v>
          </cell>
          <cell r="AF55" t="str">
            <v>肖春菊</v>
          </cell>
          <cell r="AG55" t="e">
            <v>#N/A</v>
          </cell>
          <cell r="AH55" t="e">
            <v>#N/A</v>
          </cell>
        </row>
        <row r="56">
          <cell r="B56" t="str">
            <v>王西明</v>
          </cell>
          <cell r="C56" t="str">
            <v>发泡-A班</v>
          </cell>
          <cell r="D56">
            <v>44754</v>
          </cell>
          <cell r="E56">
            <v>24</v>
          </cell>
          <cell r="F56">
            <v>24</v>
          </cell>
        </row>
        <row r="56">
          <cell r="T56">
            <v>24</v>
          </cell>
          <cell r="U56">
            <v>24</v>
          </cell>
          <cell r="V56">
            <v>480</v>
          </cell>
        </row>
        <row r="56">
          <cell r="X56">
            <v>94</v>
          </cell>
          <cell r="Y56">
            <v>282</v>
          </cell>
          <cell r="Z56" t="e">
            <v>#N/A</v>
          </cell>
          <cell r="AA56">
            <v>0</v>
          </cell>
          <cell r="AB56" t="str">
            <v>王西明</v>
          </cell>
          <cell r="AC56" t="str">
            <v>王西明</v>
          </cell>
          <cell r="AD56" t="str">
            <v>王西明</v>
          </cell>
          <cell r="AE56" t="str">
            <v>王西明</v>
          </cell>
          <cell r="AF56" t="str">
            <v>王西明</v>
          </cell>
          <cell r="AG56" t="e">
            <v>#N/A</v>
          </cell>
          <cell r="AH56" t="e">
            <v>#N/A</v>
          </cell>
        </row>
        <row r="57">
          <cell r="B57" t="str">
            <v>吴国秋</v>
          </cell>
          <cell r="C57" t="str">
            <v>发泡-A班</v>
          </cell>
          <cell r="D57">
            <v>41956</v>
          </cell>
          <cell r="E57">
            <v>24</v>
          </cell>
          <cell r="F57">
            <v>24</v>
          </cell>
        </row>
        <row r="57">
          <cell r="P57">
            <v>1</v>
          </cell>
        </row>
        <row r="57">
          <cell r="T57">
            <v>24</v>
          </cell>
          <cell r="U57">
            <v>24</v>
          </cell>
          <cell r="V57">
            <v>480</v>
          </cell>
        </row>
        <row r="57">
          <cell r="X57">
            <v>94</v>
          </cell>
          <cell r="Y57">
            <v>282</v>
          </cell>
          <cell r="Z57">
            <v>0</v>
          </cell>
          <cell r="AA57" t="str">
            <v>15白班上班卡</v>
          </cell>
          <cell r="AB57" t="str">
            <v>吴国秋</v>
          </cell>
          <cell r="AC57" t="str">
            <v>吴国秋</v>
          </cell>
          <cell r="AD57" t="str">
            <v>吴国秋</v>
          </cell>
          <cell r="AE57" t="str">
            <v>吴国秋</v>
          </cell>
          <cell r="AF57" t="str">
            <v>吴国秋</v>
          </cell>
          <cell r="AG57" t="e">
            <v>#N/A</v>
          </cell>
          <cell r="AH57" t="e">
            <v>#N/A</v>
          </cell>
        </row>
        <row r="58">
          <cell r="B58" t="str">
            <v>史双宇</v>
          </cell>
          <cell r="C58" t="str">
            <v>发泡-A班</v>
          </cell>
          <cell r="D58">
            <v>45573</v>
          </cell>
          <cell r="E58">
            <v>26</v>
          </cell>
          <cell r="F58">
            <v>28</v>
          </cell>
        </row>
        <row r="58">
          <cell r="T58">
            <v>28</v>
          </cell>
          <cell r="U58">
            <v>28</v>
          </cell>
          <cell r="V58">
            <v>560</v>
          </cell>
        </row>
        <row r="58">
          <cell r="X58">
            <v>91</v>
          </cell>
          <cell r="Y58">
            <v>273</v>
          </cell>
          <cell r="Z58" t="e">
            <v>#N/A</v>
          </cell>
          <cell r="AA58">
            <v>0</v>
          </cell>
          <cell r="AB58" t="str">
            <v>史双宇</v>
          </cell>
          <cell r="AC58" t="str">
            <v>史双宇</v>
          </cell>
          <cell r="AD58" t="str">
            <v>史双宇</v>
          </cell>
          <cell r="AE58" t="str">
            <v>史双宇</v>
          </cell>
          <cell r="AF58" t="str">
            <v>史双宇</v>
          </cell>
          <cell r="AG58" t="e">
            <v>#N/A</v>
          </cell>
          <cell r="AH58" t="e">
            <v>#N/A</v>
          </cell>
        </row>
        <row r="59">
          <cell r="B59" t="str">
            <v>谢桂华</v>
          </cell>
          <cell r="C59" t="str">
            <v>发泡-A班</v>
          </cell>
          <cell r="D59">
            <v>45579</v>
          </cell>
          <cell r="E59">
            <v>26</v>
          </cell>
          <cell r="F59">
            <v>28</v>
          </cell>
        </row>
        <row r="59">
          <cell r="T59">
            <v>28</v>
          </cell>
          <cell r="U59">
            <v>28</v>
          </cell>
          <cell r="V59">
            <v>560</v>
          </cell>
        </row>
        <row r="59">
          <cell r="X59">
            <v>91</v>
          </cell>
          <cell r="Y59">
            <v>273</v>
          </cell>
          <cell r="Z59" t="e">
            <v>#N/A</v>
          </cell>
          <cell r="AA59">
            <v>0</v>
          </cell>
          <cell r="AB59" t="str">
            <v>谢桂华</v>
          </cell>
          <cell r="AC59" t="str">
            <v>谢桂华</v>
          </cell>
          <cell r="AD59" t="str">
            <v>谢桂华</v>
          </cell>
          <cell r="AE59" t="str">
            <v>谢桂华</v>
          </cell>
          <cell r="AF59" t="str">
            <v>谢桂华</v>
          </cell>
          <cell r="AG59" t="e">
            <v>#N/A</v>
          </cell>
          <cell r="AH59" t="e">
            <v>#N/A</v>
          </cell>
        </row>
        <row r="60">
          <cell r="B60" t="str">
            <v>董婧雯</v>
          </cell>
          <cell r="C60" t="str">
            <v>发泡-A班</v>
          </cell>
          <cell r="D60">
            <v>45579</v>
          </cell>
          <cell r="E60">
            <v>26</v>
          </cell>
          <cell r="F60">
            <v>18</v>
          </cell>
        </row>
        <row r="60">
          <cell r="T60">
            <v>18</v>
          </cell>
          <cell r="U60">
            <v>18</v>
          </cell>
          <cell r="V60">
            <v>360</v>
          </cell>
          <cell r="W60" t="str">
            <v>2025/06/22号离职</v>
          </cell>
          <cell r="X60">
            <v>85</v>
          </cell>
          <cell r="Y60">
            <v>255</v>
          </cell>
          <cell r="Z60" t="e">
            <v>#N/A</v>
          </cell>
          <cell r="AA60">
            <v>0</v>
          </cell>
          <cell r="AB60" t="e">
            <v>#N/A</v>
          </cell>
          <cell r="AC60" t="str">
            <v>董婧雯</v>
          </cell>
          <cell r="AD60" t="str">
            <v>董婧雯</v>
          </cell>
          <cell r="AE60" t="str">
            <v>董婧雯</v>
          </cell>
          <cell r="AF60" t="str">
            <v>董婧雯</v>
          </cell>
          <cell r="AG60" t="str">
            <v>董婧雯</v>
          </cell>
          <cell r="AH60">
            <v>45830</v>
          </cell>
        </row>
        <row r="61">
          <cell r="B61" t="str">
            <v>李力争</v>
          </cell>
          <cell r="C61" t="str">
            <v>发泡-A班</v>
          </cell>
          <cell r="D61">
            <v>45643</v>
          </cell>
          <cell r="E61">
            <v>26</v>
          </cell>
          <cell r="F61">
            <v>28</v>
          </cell>
        </row>
        <row r="61">
          <cell r="T61">
            <v>28</v>
          </cell>
          <cell r="U61">
            <v>28</v>
          </cell>
          <cell r="V61">
            <v>560</v>
          </cell>
        </row>
        <row r="61">
          <cell r="X61">
            <v>91</v>
          </cell>
          <cell r="Y61">
            <v>273</v>
          </cell>
          <cell r="Z61" t="e">
            <v>#N/A</v>
          </cell>
          <cell r="AA61">
            <v>0</v>
          </cell>
          <cell r="AB61" t="str">
            <v>李力争</v>
          </cell>
          <cell r="AC61" t="str">
            <v>李力争</v>
          </cell>
          <cell r="AD61" t="str">
            <v>李力争</v>
          </cell>
          <cell r="AE61" t="str">
            <v>李力争</v>
          </cell>
          <cell r="AF61" t="str">
            <v>李力争</v>
          </cell>
          <cell r="AG61" t="e">
            <v>#N/A</v>
          </cell>
          <cell r="AH61" t="e">
            <v>#N/A</v>
          </cell>
        </row>
        <row r="62">
          <cell r="B62" t="str">
            <v>唐亮</v>
          </cell>
          <cell r="C62" t="str">
            <v>发泡-A班</v>
          </cell>
          <cell r="D62">
            <v>45587</v>
          </cell>
          <cell r="E62">
            <v>26</v>
          </cell>
          <cell r="F62">
            <v>24</v>
          </cell>
        </row>
        <row r="62">
          <cell r="T62">
            <v>24</v>
          </cell>
          <cell r="U62">
            <v>24</v>
          </cell>
          <cell r="V62">
            <v>480</v>
          </cell>
        </row>
        <row r="62">
          <cell r="X62">
            <v>96</v>
          </cell>
          <cell r="Y62">
            <v>288</v>
          </cell>
          <cell r="Z62" t="e">
            <v>#N/A</v>
          </cell>
          <cell r="AA62">
            <v>0</v>
          </cell>
          <cell r="AB62" t="str">
            <v>唐亮</v>
          </cell>
          <cell r="AC62" t="str">
            <v>唐亮</v>
          </cell>
          <cell r="AD62" t="str">
            <v>唐亮</v>
          </cell>
          <cell r="AE62" t="str">
            <v>唐亮</v>
          </cell>
          <cell r="AF62" t="str">
            <v>唐亮</v>
          </cell>
          <cell r="AG62" t="e">
            <v>#N/A</v>
          </cell>
          <cell r="AH62" t="e">
            <v>#N/A</v>
          </cell>
        </row>
        <row r="63">
          <cell r="B63" t="str">
            <v>赵琦</v>
          </cell>
          <cell r="C63" t="str">
            <v>发泡-A班</v>
          </cell>
          <cell r="D63">
            <v>45713</v>
          </cell>
          <cell r="E63">
            <v>26</v>
          </cell>
          <cell r="F63">
            <v>18</v>
          </cell>
        </row>
        <row r="63">
          <cell r="T63">
            <v>18</v>
          </cell>
          <cell r="U63">
            <v>18</v>
          </cell>
          <cell r="V63">
            <v>360</v>
          </cell>
          <cell r="W63" t="str">
            <v>2025/06/22号离职</v>
          </cell>
          <cell r="X63">
            <v>85</v>
          </cell>
          <cell r="Y63">
            <v>255</v>
          </cell>
          <cell r="Z63" t="e">
            <v>#N/A</v>
          </cell>
          <cell r="AA63">
            <v>0</v>
          </cell>
          <cell r="AB63" t="e">
            <v>#N/A</v>
          </cell>
          <cell r="AC63" t="str">
            <v>赵琦</v>
          </cell>
          <cell r="AD63" t="str">
            <v>赵琦</v>
          </cell>
          <cell r="AE63" t="str">
            <v>赵琦</v>
          </cell>
          <cell r="AF63" t="str">
            <v>赵琦</v>
          </cell>
          <cell r="AG63" t="str">
            <v>赵琦</v>
          </cell>
          <cell r="AH63">
            <v>45830</v>
          </cell>
        </row>
        <row r="64">
          <cell r="B64" t="str">
            <v>戴立娟</v>
          </cell>
          <cell r="C64" t="str">
            <v>发泡</v>
          </cell>
          <cell r="D64">
            <v>44772</v>
          </cell>
          <cell r="E64">
            <v>26</v>
          </cell>
          <cell r="F64">
            <v>18</v>
          </cell>
        </row>
        <row r="64">
          <cell r="T64">
            <v>18</v>
          </cell>
          <cell r="U64">
            <v>18</v>
          </cell>
          <cell r="V64">
            <v>360</v>
          </cell>
          <cell r="W64" t="str">
            <v>2025/06/23号离职</v>
          </cell>
          <cell r="X64">
            <v>94</v>
          </cell>
          <cell r="Y64">
            <v>282</v>
          </cell>
          <cell r="Z64" t="e">
            <v>#N/A</v>
          </cell>
          <cell r="AA64">
            <v>0</v>
          </cell>
          <cell r="AB64" t="e">
            <v>#N/A</v>
          </cell>
          <cell r="AC64" t="str">
            <v>戴立娟</v>
          </cell>
          <cell r="AD64" t="str">
            <v>戴立娟</v>
          </cell>
          <cell r="AE64" t="str">
            <v>戴立娟</v>
          </cell>
          <cell r="AF64" t="str">
            <v>戴立娟</v>
          </cell>
          <cell r="AG64" t="str">
            <v>戴立娟</v>
          </cell>
          <cell r="AH64">
            <v>45830</v>
          </cell>
        </row>
        <row r="65">
          <cell r="B65" t="str">
            <v>申喜华</v>
          </cell>
          <cell r="C65" t="str">
            <v>发泡</v>
          </cell>
          <cell r="D65">
            <v>44772</v>
          </cell>
          <cell r="E65">
            <v>26</v>
          </cell>
          <cell r="F65">
            <v>18</v>
          </cell>
        </row>
        <row r="65">
          <cell r="T65">
            <v>18</v>
          </cell>
          <cell r="U65">
            <v>18</v>
          </cell>
          <cell r="V65">
            <v>360</v>
          </cell>
          <cell r="W65" t="str">
            <v>2025/06/23号离职</v>
          </cell>
          <cell r="X65">
            <v>94</v>
          </cell>
          <cell r="Y65">
            <v>282</v>
          </cell>
          <cell r="Z65" t="e">
            <v>#N/A</v>
          </cell>
          <cell r="AA65">
            <v>0</v>
          </cell>
          <cell r="AB65" t="e">
            <v>#N/A</v>
          </cell>
          <cell r="AC65" t="str">
            <v>申喜华</v>
          </cell>
          <cell r="AD65" t="str">
            <v>申喜华</v>
          </cell>
          <cell r="AE65" t="str">
            <v>申喜华</v>
          </cell>
          <cell r="AF65" t="str">
            <v>申喜华</v>
          </cell>
          <cell r="AG65" t="str">
            <v>申喜华</v>
          </cell>
          <cell r="AH65">
            <v>45830</v>
          </cell>
        </row>
        <row r="66">
          <cell r="B66" t="str">
            <v>张忠宝</v>
          </cell>
          <cell r="C66" t="str">
            <v>发泡</v>
          </cell>
          <cell r="D66">
            <v>45587</v>
          </cell>
          <cell r="E66">
            <v>26</v>
          </cell>
          <cell r="F66">
            <v>28</v>
          </cell>
        </row>
        <row r="66">
          <cell r="T66">
            <v>28</v>
          </cell>
          <cell r="U66">
            <v>28</v>
          </cell>
          <cell r="V66">
            <v>560</v>
          </cell>
        </row>
        <row r="66">
          <cell r="X66">
            <v>96</v>
          </cell>
          <cell r="Y66">
            <v>288</v>
          </cell>
          <cell r="Z66" t="e">
            <v>#N/A</v>
          </cell>
          <cell r="AA66">
            <v>0</v>
          </cell>
          <cell r="AB66" t="str">
            <v>张忠宝</v>
          </cell>
          <cell r="AC66" t="str">
            <v>张忠宝</v>
          </cell>
          <cell r="AD66" t="str">
            <v>张忠宝</v>
          </cell>
          <cell r="AE66" t="str">
            <v>张忠宝</v>
          </cell>
          <cell r="AF66" t="str">
            <v>张忠宝</v>
          </cell>
          <cell r="AG66" t="e">
            <v>#N/A</v>
          </cell>
          <cell r="AH66" t="e">
            <v>#N/A</v>
          </cell>
        </row>
        <row r="67">
          <cell r="B67" t="str">
            <v>刘湘宇</v>
          </cell>
          <cell r="C67" t="str">
            <v>发泡</v>
          </cell>
          <cell r="D67">
            <v>45591</v>
          </cell>
          <cell r="E67">
            <v>23</v>
          </cell>
          <cell r="F67">
            <v>23</v>
          </cell>
        </row>
        <row r="67">
          <cell r="T67">
            <v>23</v>
          </cell>
          <cell r="U67">
            <v>23</v>
          </cell>
          <cell r="V67">
            <v>460</v>
          </cell>
        </row>
        <row r="67">
          <cell r="X67">
            <v>96</v>
          </cell>
          <cell r="Y67">
            <v>288</v>
          </cell>
          <cell r="Z67" t="e">
            <v>#N/A</v>
          </cell>
          <cell r="AA67">
            <v>0</v>
          </cell>
          <cell r="AB67" t="str">
            <v>刘湘宇</v>
          </cell>
          <cell r="AC67" t="str">
            <v>刘湘宇</v>
          </cell>
          <cell r="AD67" t="str">
            <v>刘湘宇</v>
          </cell>
          <cell r="AE67" t="str">
            <v>刘湘宇</v>
          </cell>
          <cell r="AF67" t="str">
            <v>刘湘宇</v>
          </cell>
          <cell r="AG67" t="e">
            <v>#N/A</v>
          </cell>
          <cell r="AH67" t="e">
            <v>#N/A</v>
          </cell>
        </row>
        <row r="68">
          <cell r="B68" t="str">
            <v>谭金祥</v>
          </cell>
          <cell r="C68" t="str">
            <v>发泡</v>
          </cell>
          <cell r="D68">
            <v>45703</v>
          </cell>
          <cell r="E68">
            <v>26</v>
          </cell>
          <cell r="F68">
            <v>25</v>
          </cell>
        </row>
        <row r="68">
          <cell r="T68">
            <v>25</v>
          </cell>
          <cell r="U68">
            <v>25</v>
          </cell>
          <cell r="V68">
            <v>500</v>
          </cell>
        </row>
        <row r="68">
          <cell r="X68">
            <v>91</v>
          </cell>
          <cell r="Y68">
            <v>273</v>
          </cell>
          <cell r="Z68" t="e">
            <v>#N/A</v>
          </cell>
          <cell r="AA68">
            <v>0</v>
          </cell>
          <cell r="AB68" t="str">
            <v>谭金祥</v>
          </cell>
          <cell r="AC68" t="str">
            <v>谭金祥</v>
          </cell>
          <cell r="AD68" t="str">
            <v>谭金祥</v>
          </cell>
          <cell r="AE68" t="str">
            <v>谭金祥</v>
          </cell>
          <cell r="AF68" t="str">
            <v>谭金祥</v>
          </cell>
          <cell r="AG68" t="e">
            <v>#N/A</v>
          </cell>
          <cell r="AH68" t="e">
            <v>#N/A</v>
          </cell>
        </row>
        <row r="69">
          <cell r="B69" t="str">
            <v>王子先</v>
          </cell>
          <cell r="C69" t="str">
            <v>发泡</v>
          </cell>
          <cell r="D69">
            <v>45713</v>
          </cell>
          <cell r="E69">
            <v>26</v>
          </cell>
          <cell r="F69">
            <v>19</v>
          </cell>
        </row>
        <row r="69">
          <cell r="O69">
            <v>2</v>
          </cell>
          <cell r="P69">
            <v>2</v>
          </cell>
        </row>
        <row r="69">
          <cell r="T69">
            <v>19</v>
          </cell>
          <cell r="U69">
            <v>19</v>
          </cell>
          <cell r="V69">
            <v>380</v>
          </cell>
          <cell r="W69" t="str">
            <v>2025/06/26号离职</v>
          </cell>
          <cell r="X69">
            <v>85</v>
          </cell>
          <cell r="Y69">
            <v>255</v>
          </cell>
          <cell r="Z69">
            <v>0</v>
          </cell>
          <cell r="AA69" t="str">
            <v>6月5日上午9点未请假离岗，6月28号安排上班也没来，旷工2天考核；3/13号晚班下班卡；白班23/25/26下班卡</v>
          </cell>
          <cell r="AB69" t="e">
            <v>#N/A</v>
          </cell>
          <cell r="AC69" t="str">
            <v>王子先</v>
          </cell>
          <cell r="AD69" t="str">
            <v>王子先</v>
          </cell>
          <cell r="AE69" t="str">
            <v>王子先</v>
          </cell>
          <cell r="AF69" t="str">
            <v>王子先</v>
          </cell>
          <cell r="AG69" t="str">
            <v>王子先</v>
          </cell>
          <cell r="AH69">
            <v>45834</v>
          </cell>
        </row>
        <row r="70">
          <cell r="B70" t="str">
            <v>凌勤凡</v>
          </cell>
          <cell r="C70" t="str">
            <v>发泡</v>
          </cell>
          <cell r="D70">
            <v>45717</v>
          </cell>
          <cell r="E70">
            <v>26</v>
          </cell>
          <cell r="F70">
            <v>7</v>
          </cell>
        </row>
        <row r="70">
          <cell r="K70">
            <v>6</v>
          </cell>
        </row>
        <row r="70">
          <cell r="T70">
            <v>7</v>
          </cell>
          <cell r="U70">
            <v>7</v>
          </cell>
          <cell r="V70">
            <v>140</v>
          </cell>
          <cell r="W70" t="str">
            <v>2025/06/17号离职</v>
          </cell>
          <cell r="X70">
            <v>91</v>
          </cell>
          <cell r="Y70">
            <v>273</v>
          </cell>
          <cell r="Z70">
            <v>0</v>
          </cell>
          <cell r="AA70" t="str">
            <v>6.1-日20点-6.6号8点事假5天</v>
          </cell>
          <cell r="AB70" t="e">
            <v>#N/A</v>
          </cell>
          <cell r="AC70" t="str">
            <v>凌勤凡</v>
          </cell>
          <cell r="AD70" t="str">
            <v>凌勤凡</v>
          </cell>
          <cell r="AE70" t="str">
            <v>凌勤凡</v>
          </cell>
          <cell r="AF70" t="str">
            <v>凌勤凡</v>
          </cell>
          <cell r="AG70" t="str">
            <v>凌勤凡</v>
          </cell>
          <cell r="AH70">
            <v>45808</v>
          </cell>
        </row>
        <row r="71">
          <cell r="B71" t="str">
            <v>袁登宇</v>
          </cell>
          <cell r="C71" t="str">
            <v>发泡-A班</v>
          </cell>
          <cell r="D71">
            <v>45722</v>
          </cell>
          <cell r="E71">
            <v>26</v>
          </cell>
          <cell r="F71">
            <v>12</v>
          </cell>
        </row>
        <row r="71">
          <cell r="P71">
            <v>2</v>
          </cell>
        </row>
        <row r="71">
          <cell r="T71">
            <v>12</v>
          </cell>
          <cell r="U71">
            <v>12</v>
          </cell>
          <cell r="V71">
            <v>240</v>
          </cell>
          <cell r="W71" t="str">
            <v>2025/06/13号离职</v>
          </cell>
          <cell r="X71">
            <v>93</v>
          </cell>
          <cell r="Y71">
            <v>279</v>
          </cell>
          <cell r="Z71">
            <v>0</v>
          </cell>
          <cell r="AA71" t="str">
            <v>白班9号上班卡，12号下班卡</v>
          </cell>
          <cell r="AB71" t="e">
            <v>#N/A</v>
          </cell>
          <cell r="AC71" t="str">
            <v>袁登宇</v>
          </cell>
          <cell r="AD71" t="str">
            <v>袁登宇</v>
          </cell>
          <cell r="AE71" t="str">
            <v>袁登宇</v>
          </cell>
          <cell r="AF71" t="str">
            <v>袁登宇</v>
          </cell>
          <cell r="AG71" t="str">
            <v>袁登宇</v>
          </cell>
          <cell r="AH71">
            <v>45820</v>
          </cell>
        </row>
        <row r="72">
          <cell r="B72" t="str">
            <v>齐康杰</v>
          </cell>
          <cell r="C72" t="str">
            <v>发泡-A班</v>
          </cell>
          <cell r="D72">
            <v>45733</v>
          </cell>
          <cell r="E72">
            <v>26</v>
          </cell>
          <cell r="F72">
            <v>27</v>
          </cell>
        </row>
        <row r="72">
          <cell r="T72">
            <v>27</v>
          </cell>
          <cell r="U72">
            <v>27</v>
          </cell>
          <cell r="V72">
            <v>540</v>
          </cell>
          <cell r="W72" t="str">
            <v>2025/06/30号离职</v>
          </cell>
          <cell r="X72">
            <v>91</v>
          </cell>
          <cell r="Y72">
            <v>273</v>
          </cell>
          <cell r="Z72" t="e">
            <v>#N/A</v>
          </cell>
          <cell r="AA72">
            <v>0</v>
          </cell>
          <cell r="AB72" t="e">
            <v>#N/A</v>
          </cell>
          <cell r="AC72" t="str">
            <v>齐康杰</v>
          </cell>
          <cell r="AD72" t="str">
            <v>齐康杰</v>
          </cell>
          <cell r="AE72" t="str">
            <v>齐康杰</v>
          </cell>
          <cell r="AF72" t="str">
            <v>齐康杰</v>
          </cell>
          <cell r="AG72" t="str">
            <v>齐康杰</v>
          </cell>
          <cell r="AH72">
            <v>45838</v>
          </cell>
        </row>
        <row r="73">
          <cell r="B73" t="str">
            <v>黄希</v>
          </cell>
          <cell r="C73" t="str">
            <v>发泡-A班</v>
          </cell>
          <cell r="D73">
            <v>45734</v>
          </cell>
          <cell r="E73">
            <v>26</v>
          </cell>
          <cell r="F73">
            <v>9</v>
          </cell>
        </row>
        <row r="73">
          <cell r="T73">
            <v>9</v>
          </cell>
          <cell r="U73">
            <v>9</v>
          </cell>
          <cell r="V73">
            <v>180</v>
          </cell>
          <cell r="W73" t="str">
            <v>2025/06/12离职</v>
          </cell>
          <cell r="X73">
            <v>93</v>
          </cell>
          <cell r="Y73">
            <v>279</v>
          </cell>
          <cell r="Z73" t="e">
            <v>#N/A</v>
          </cell>
          <cell r="AA73">
            <v>0</v>
          </cell>
          <cell r="AB73" t="e">
            <v>#N/A</v>
          </cell>
          <cell r="AC73" t="str">
            <v>黄希</v>
          </cell>
          <cell r="AD73" t="str">
            <v>黄希</v>
          </cell>
          <cell r="AE73" t="str">
            <v>黄希</v>
          </cell>
          <cell r="AF73" t="str">
            <v>黄希</v>
          </cell>
          <cell r="AG73" t="str">
            <v>黄希</v>
          </cell>
          <cell r="AH73">
            <v>45820</v>
          </cell>
        </row>
        <row r="74">
          <cell r="B74" t="str">
            <v>李水平</v>
          </cell>
          <cell r="C74" t="str">
            <v>发泡-A班</v>
          </cell>
          <cell r="D74">
            <v>45734</v>
          </cell>
          <cell r="E74">
            <v>26</v>
          </cell>
          <cell r="F74">
            <v>24</v>
          </cell>
        </row>
        <row r="74">
          <cell r="T74">
            <v>24</v>
          </cell>
          <cell r="U74">
            <v>24</v>
          </cell>
          <cell r="V74">
            <v>480</v>
          </cell>
        </row>
        <row r="74">
          <cell r="X74">
            <v>91</v>
          </cell>
          <cell r="Y74">
            <v>273</v>
          </cell>
          <cell r="Z74" t="e">
            <v>#N/A</v>
          </cell>
          <cell r="AA74">
            <v>0</v>
          </cell>
          <cell r="AB74" t="str">
            <v>李水平</v>
          </cell>
          <cell r="AC74" t="str">
            <v>李水平</v>
          </cell>
          <cell r="AD74" t="str">
            <v>李水平</v>
          </cell>
          <cell r="AE74" t="str">
            <v>李水平</v>
          </cell>
          <cell r="AF74" t="str">
            <v>李水平</v>
          </cell>
          <cell r="AG74" t="e">
            <v>#N/A</v>
          </cell>
          <cell r="AH74" t="e">
            <v>#N/A</v>
          </cell>
        </row>
        <row r="75">
          <cell r="B75" t="str">
            <v>吴明贵</v>
          </cell>
          <cell r="C75" t="str">
            <v>发泡-A班</v>
          </cell>
          <cell r="D75">
            <v>45736</v>
          </cell>
          <cell r="E75">
            <v>26</v>
          </cell>
          <cell r="F75">
            <v>18</v>
          </cell>
        </row>
        <row r="75">
          <cell r="K75">
            <v>7</v>
          </cell>
        </row>
        <row r="75">
          <cell r="T75">
            <v>18</v>
          </cell>
          <cell r="U75">
            <v>18</v>
          </cell>
          <cell r="V75">
            <v>360</v>
          </cell>
        </row>
        <row r="75">
          <cell r="X75">
            <v>90</v>
          </cell>
          <cell r="Y75">
            <v>270</v>
          </cell>
          <cell r="Z75">
            <v>0</v>
          </cell>
          <cell r="AA75" t="str">
            <v>6.10事假1天，6.17-6.21事假6天</v>
          </cell>
          <cell r="AB75" t="str">
            <v>吴明贵</v>
          </cell>
          <cell r="AC75" t="str">
            <v>吴明贵</v>
          </cell>
          <cell r="AD75" t="str">
            <v>吴明贵</v>
          </cell>
          <cell r="AE75" t="str">
            <v>吴明贵</v>
          </cell>
          <cell r="AF75" t="str">
            <v>吴明贵</v>
          </cell>
          <cell r="AG75" t="e">
            <v>#N/A</v>
          </cell>
          <cell r="AH75" t="e">
            <v>#N/A</v>
          </cell>
        </row>
        <row r="76">
          <cell r="B76" t="str">
            <v>刘俊杰</v>
          </cell>
          <cell r="C76" t="str">
            <v>发泡</v>
          </cell>
          <cell r="D76">
            <v>45727</v>
          </cell>
          <cell r="E76">
            <v>26</v>
          </cell>
          <cell r="F76">
            <v>26</v>
          </cell>
        </row>
        <row r="76">
          <cell r="K76">
            <v>1</v>
          </cell>
        </row>
        <row r="76">
          <cell r="P76">
            <v>1</v>
          </cell>
        </row>
        <row r="76">
          <cell r="T76">
            <v>26</v>
          </cell>
          <cell r="U76">
            <v>27</v>
          </cell>
          <cell r="V76">
            <v>528</v>
          </cell>
        </row>
        <row r="76">
          <cell r="X76">
            <v>88</v>
          </cell>
          <cell r="Y76">
            <v>264</v>
          </cell>
          <cell r="Z76">
            <v>0</v>
          </cell>
          <cell r="AA76" t="str">
            <v>22白班下班卡</v>
          </cell>
          <cell r="AB76" t="str">
            <v>刘俊杰</v>
          </cell>
          <cell r="AC76" t="str">
            <v>刘俊杰</v>
          </cell>
          <cell r="AD76" t="str">
            <v>刘俊杰</v>
          </cell>
          <cell r="AE76" t="str">
            <v>刘俊杰</v>
          </cell>
          <cell r="AF76" t="str">
            <v>刘俊杰</v>
          </cell>
          <cell r="AG76" t="e">
            <v>#N/A</v>
          </cell>
          <cell r="AH76" t="e">
            <v>#N/A</v>
          </cell>
        </row>
        <row r="77">
          <cell r="B77" t="str">
            <v>瞿芬</v>
          </cell>
          <cell r="C77" t="str">
            <v>发泡</v>
          </cell>
          <cell r="D77">
            <v>45727</v>
          </cell>
          <cell r="E77">
            <v>26</v>
          </cell>
          <cell r="F77">
            <v>27.5</v>
          </cell>
        </row>
        <row r="77">
          <cell r="K77">
            <v>0.5</v>
          </cell>
        </row>
        <row r="77">
          <cell r="T77">
            <v>27</v>
          </cell>
          <cell r="U77">
            <v>27</v>
          </cell>
          <cell r="V77">
            <v>540</v>
          </cell>
        </row>
        <row r="77">
          <cell r="X77">
            <v>94</v>
          </cell>
          <cell r="Y77">
            <v>282</v>
          </cell>
          <cell r="Z77" t="e">
            <v>#N/A</v>
          </cell>
          <cell r="AA77">
            <v>0</v>
          </cell>
          <cell r="AB77" t="str">
            <v>瞿芬</v>
          </cell>
          <cell r="AC77" t="str">
            <v>瞿芬</v>
          </cell>
          <cell r="AD77" t="str">
            <v>瞿芬</v>
          </cell>
          <cell r="AE77" t="str">
            <v>瞿芬</v>
          </cell>
          <cell r="AF77" t="str">
            <v>瞿芬</v>
          </cell>
          <cell r="AG77" t="e">
            <v>#N/A</v>
          </cell>
          <cell r="AH77" t="e">
            <v>#N/A</v>
          </cell>
        </row>
        <row r="78">
          <cell r="B78" t="str">
            <v>瞿欢</v>
          </cell>
          <cell r="C78" t="str">
            <v>发泡</v>
          </cell>
          <cell r="D78">
            <v>45727</v>
          </cell>
          <cell r="E78">
            <v>26</v>
          </cell>
          <cell r="F78">
            <v>26.5</v>
          </cell>
        </row>
        <row r="78">
          <cell r="K78">
            <v>0.5</v>
          </cell>
        </row>
        <row r="78">
          <cell r="P78">
            <v>2</v>
          </cell>
        </row>
        <row r="78">
          <cell r="T78">
            <v>26</v>
          </cell>
          <cell r="U78">
            <v>26</v>
          </cell>
          <cell r="V78">
            <v>520</v>
          </cell>
        </row>
        <row r="78">
          <cell r="X78">
            <v>94</v>
          </cell>
          <cell r="Y78">
            <v>282</v>
          </cell>
          <cell r="Z78">
            <v>0</v>
          </cell>
          <cell r="AA78" t="str">
            <v>白班20/24下班卡</v>
          </cell>
          <cell r="AB78" t="str">
            <v>瞿欢</v>
          </cell>
          <cell r="AC78" t="str">
            <v>瞿欢</v>
          </cell>
          <cell r="AD78" t="str">
            <v>瞿欢</v>
          </cell>
          <cell r="AE78" t="str">
            <v>瞿欢</v>
          </cell>
          <cell r="AF78" t="str">
            <v>瞿欢</v>
          </cell>
          <cell r="AG78" t="e">
            <v>#N/A</v>
          </cell>
          <cell r="AH78" t="e">
            <v>#N/A</v>
          </cell>
        </row>
        <row r="79">
          <cell r="B79" t="str">
            <v>何杰</v>
          </cell>
          <cell r="C79" t="str">
            <v>发泡-A班</v>
          </cell>
          <cell r="D79">
            <v>45758</v>
          </cell>
          <cell r="E79">
            <v>26</v>
          </cell>
          <cell r="F79">
            <v>23</v>
          </cell>
        </row>
        <row r="79">
          <cell r="K79">
            <v>1</v>
          </cell>
        </row>
        <row r="79">
          <cell r="M79">
            <v>7</v>
          </cell>
          <cell r="N79">
            <v>1</v>
          </cell>
        </row>
        <row r="79">
          <cell r="P79">
            <v>2</v>
          </cell>
        </row>
        <row r="79">
          <cell r="T79">
            <v>23</v>
          </cell>
          <cell r="U79">
            <v>23</v>
          </cell>
          <cell r="V79">
            <v>460</v>
          </cell>
          <cell r="W79" t="str">
            <v>2025/06/28号离职</v>
          </cell>
          <cell r="X79">
            <v>85</v>
          </cell>
          <cell r="Y79">
            <v>255</v>
          </cell>
          <cell r="Z79">
            <v>0</v>
          </cell>
          <cell r="AA79" t="str">
            <v>6.12事假1天；2号白班下班卡，24/28白班下班卡，1-15期间白班基本上早上卡都迟到，14号迟到22分钟</v>
          </cell>
          <cell r="AB79" t="e">
            <v>#N/A</v>
          </cell>
          <cell r="AC79" t="str">
            <v>何杰</v>
          </cell>
          <cell r="AD79" t="str">
            <v>何杰</v>
          </cell>
          <cell r="AE79" t="e">
            <v>#N/A</v>
          </cell>
          <cell r="AF79" t="str">
            <v>何杰</v>
          </cell>
          <cell r="AG79" t="str">
            <v>何杰</v>
          </cell>
          <cell r="AH79">
            <v>45836</v>
          </cell>
        </row>
        <row r="80">
          <cell r="B80" t="str">
            <v>杨文</v>
          </cell>
          <cell r="C80" t="str">
            <v>发泡-A班</v>
          </cell>
          <cell r="D80">
            <v>45785</v>
          </cell>
          <cell r="E80">
            <v>26</v>
          </cell>
          <cell r="F80">
            <v>24</v>
          </cell>
        </row>
        <row r="80">
          <cell r="K80">
            <v>1</v>
          </cell>
        </row>
        <row r="80">
          <cell r="P80">
            <v>1</v>
          </cell>
        </row>
        <row r="80">
          <cell r="T80">
            <v>24</v>
          </cell>
          <cell r="U80">
            <v>24</v>
          </cell>
          <cell r="V80">
            <v>480</v>
          </cell>
          <cell r="W80" t="str">
            <v>2025/06/26号离职</v>
          </cell>
          <cell r="X80">
            <v>85</v>
          </cell>
          <cell r="Y80">
            <v>255</v>
          </cell>
          <cell r="Z80">
            <v>0</v>
          </cell>
          <cell r="AA80" t="str">
            <v>6.5事假1天；26晚班上班卡</v>
          </cell>
          <cell r="AB80" t="e">
            <v>#N/A</v>
          </cell>
          <cell r="AC80" t="str">
            <v>杨文</v>
          </cell>
          <cell r="AD80" t="str">
            <v>杨文</v>
          </cell>
          <cell r="AE80" t="e">
            <v>#N/A</v>
          </cell>
          <cell r="AF80" t="str">
            <v>杨文</v>
          </cell>
          <cell r="AG80" t="str">
            <v>杨文</v>
          </cell>
          <cell r="AH80">
            <v>45836</v>
          </cell>
        </row>
        <row r="81">
          <cell r="B81" t="str">
            <v>彭洪准</v>
          </cell>
          <cell r="C81" t="str">
            <v>发泡-A班</v>
          </cell>
          <cell r="D81">
            <v>45743</v>
          </cell>
          <cell r="E81">
            <v>26</v>
          </cell>
          <cell r="F81">
            <v>24</v>
          </cell>
        </row>
        <row r="81">
          <cell r="P81">
            <v>2</v>
          </cell>
        </row>
        <row r="81">
          <cell r="T81">
            <v>24</v>
          </cell>
          <cell r="U81">
            <v>24</v>
          </cell>
          <cell r="V81">
            <v>480</v>
          </cell>
        </row>
        <row r="81">
          <cell r="X81">
            <v>94</v>
          </cell>
          <cell r="Y81">
            <v>282</v>
          </cell>
          <cell r="Z81">
            <v>0</v>
          </cell>
          <cell r="AA81" t="str">
            <v>12白班上班卡，22晚班下班卡</v>
          </cell>
          <cell r="AB81" t="str">
            <v>彭洪准</v>
          </cell>
          <cell r="AC81" t="str">
            <v>彭洪准</v>
          </cell>
          <cell r="AD81" t="str">
            <v>彭洪准</v>
          </cell>
          <cell r="AE81" t="e">
            <v>#N/A</v>
          </cell>
          <cell r="AF81" t="str">
            <v>彭洪准</v>
          </cell>
          <cell r="AG81" t="e">
            <v>#N/A</v>
          </cell>
          <cell r="AH81" t="e">
            <v>#N/A</v>
          </cell>
        </row>
        <row r="82">
          <cell r="B82" t="str">
            <v>周孝勇</v>
          </cell>
          <cell r="C82" t="str">
            <v>发泡-A班</v>
          </cell>
          <cell r="D82">
            <v>45729</v>
          </cell>
          <cell r="E82">
            <v>26</v>
          </cell>
          <cell r="F82">
            <v>26</v>
          </cell>
        </row>
        <row r="82">
          <cell r="P82">
            <v>1</v>
          </cell>
        </row>
        <row r="82">
          <cell r="T82">
            <v>26</v>
          </cell>
          <cell r="U82">
            <v>26</v>
          </cell>
          <cell r="V82">
            <v>520</v>
          </cell>
        </row>
        <row r="82">
          <cell r="X82">
            <v>91</v>
          </cell>
          <cell r="Y82">
            <v>273</v>
          </cell>
          <cell r="Z82">
            <v>0</v>
          </cell>
          <cell r="AA82" t="str">
            <v>28晚班下班卡</v>
          </cell>
          <cell r="AB82" t="str">
            <v>周孝勇</v>
          </cell>
          <cell r="AC82" t="str">
            <v>周孝勇</v>
          </cell>
          <cell r="AD82" t="str">
            <v>周孝勇</v>
          </cell>
          <cell r="AE82" t="str">
            <v>周孝勇</v>
          </cell>
          <cell r="AF82" t="str">
            <v>周孝勇</v>
          </cell>
          <cell r="AG82" t="e">
            <v>#N/A</v>
          </cell>
          <cell r="AH82" t="e">
            <v>#N/A</v>
          </cell>
        </row>
        <row r="83">
          <cell r="B83" t="str">
            <v>冯新宇</v>
          </cell>
          <cell r="C83" t="str">
            <v>发泡-A班</v>
          </cell>
          <cell r="D83">
            <v>45742</v>
          </cell>
          <cell r="E83">
            <v>26</v>
          </cell>
          <cell r="F83">
            <v>24</v>
          </cell>
        </row>
        <row r="83">
          <cell r="T83">
            <v>24</v>
          </cell>
          <cell r="U83">
            <v>24</v>
          </cell>
          <cell r="V83">
            <v>480</v>
          </cell>
          <cell r="W83" t="str">
            <v>2025/06/28号离职</v>
          </cell>
          <cell r="X83">
            <v>88</v>
          </cell>
          <cell r="Y83">
            <v>264</v>
          </cell>
          <cell r="Z83" t="e">
            <v>#N/A</v>
          </cell>
          <cell r="AA83">
            <v>0</v>
          </cell>
          <cell r="AB83" t="e">
            <v>#N/A</v>
          </cell>
          <cell r="AC83" t="str">
            <v>冯新宇</v>
          </cell>
          <cell r="AD83" t="str">
            <v>冯新宇</v>
          </cell>
          <cell r="AE83" t="str">
            <v>冯新宇</v>
          </cell>
          <cell r="AF83" t="str">
            <v>冯新宇</v>
          </cell>
          <cell r="AG83" t="str">
            <v>冯新宇</v>
          </cell>
          <cell r="AH83">
            <v>45836</v>
          </cell>
        </row>
        <row r="84">
          <cell r="B84" t="str">
            <v>肖星</v>
          </cell>
          <cell r="C84" t="str">
            <v>发泡-A班</v>
          </cell>
          <cell r="D84">
            <v>45789</v>
          </cell>
          <cell r="E84">
            <v>26</v>
          </cell>
          <cell r="F84">
            <v>10.5</v>
          </cell>
        </row>
        <row r="84">
          <cell r="P84">
            <v>1</v>
          </cell>
        </row>
        <row r="84">
          <cell r="T84">
            <v>10</v>
          </cell>
          <cell r="U84">
            <v>10</v>
          </cell>
          <cell r="V84">
            <v>200</v>
          </cell>
          <cell r="W84" t="str">
            <v>2025/06/12号离职</v>
          </cell>
          <cell r="X84">
            <v>94</v>
          </cell>
          <cell r="Y84">
            <v>282</v>
          </cell>
          <cell r="Z84">
            <v>0</v>
          </cell>
          <cell r="AA84" t="str">
            <v>11号下班卡</v>
          </cell>
          <cell r="AB84" t="e">
            <v>#N/A</v>
          </cell>
          <cell r="AC84" t="str">
            <v>肖星</v>
          </cell>
          <cell r="AD84" t="str">
            <v>肖星</v>
          </cell>
          <cell r="AE84" t="e">
            <v>#N/A</v>
          </cell>
          <cell r="AF84" t="str">
            <v>肖星</v>
          </cell>
          <cell r="AG84" t="str">
            <v>肖星</v>
          </cell>
          <cell r="AH84">
            <v>45819</v>
          </cell>
        </row>
        <row r="85">
          <cell r="B85" t="str">
            <v>龙意倩</v>
          </cell>
          <cell r="C85" t="str">
            <v>发泡</v>
          </cell>
          <cell r="D85">
            <v>45790</v>
          </cell>
          <cell r="E85">
            <v>26</v>
          </cell>
          <cell r="F85">
            <v>23</v>
          </cell>
        </row>
        <row r="85">
          <cell r="K85">
            <v>2</v>
          </cell>
        </row>
        <row r="85">
          <cell r="T85">
            <v>23</v>
          </cell>
          <cell r="U85">
            <v>23</v>
          </cell>
          <cell r="V85">
            <v>460</v>
          </cell>
        </row>
        <row r="85">
          <cell r="X85">
            <v>95</v>
          </cell>
          <cell r="Y85">
            <v>285</v>
          </cell>
          <cell r="Z85">
            <v>0</v>
          </cell>
          <cell r="AA85" t="str">
            <v>6.17事假1天；6.21事假1天</v>
          </cell>
          <cell r="AB85" t="str">
            <v>龙意倩</v>
          </cell>
          <cell r="AC85" t="str">
            <v>龙意倩</v>
          </cell>
          <cell r="AD85" t="str">
            <v>龙意倩</v>
          </cell>
          <cell r="AE85" t="e">
            <v>#N/A</v>
          </cell>
          <cell r="AF85" t="str">
            <v>龙意倩</v>
          </cell>
          <cell r="AG85" t="e">
            <v>#N/A</v>
          </cell>
          <cell r="AH85" t="e">
            <v>#N/A</v>
          </cell>
        </row>
        <row r="86">
          <cell r="B86" t="str">
            <v>张超锋</v>
          </cell>
          <cell r="C86" t="str">
            <v>发泡-A班</v>
          </cell>
          <cell r="D86">
            <v>45759</v>
          </cell>
          <cell r="E86">
            <v>26</v>
          </cell>
          <cell r="F86">
            <v>25</v>
          </cell>
        </row>
        <row r="86">
          <cell r="K86">
            <v>2</v>
          </cell>
        </row>
        <row r="86">
          <cell r="P86">
            <v>1</v>
          </cell>
        </row>
        <row r="86">
          <cell r="T86">
            <v>25</v>
          </cell>
          <cell r="U86">
            <v>25</v>
          </cell>
          <cell r="V86">
            <v>500</v>
          </cell>
        </row>
        <row r="86">
          <cell r="X86">
            <v>88</v>
          </cell>
          <cell r="Y86">
            <v>264</v>
          </cell>
          <cell r="Z86">
            <v>0</v>
          </cell>
          <cell r="AA86" t="str">
            <v>1号白班上班卡</v>
          </cell>
          <cell r="AB86" t="str">
            <v>张超锋</v>
          </cell>
          <cell r="AC86" t="str">
            <v>张超锋</v>
          </cell>
          <cell r="AD86" t="str">
            <v>张超锋</v>
          </cell>
          <cell r="AE86" t="e">
            <v>#N/A</v>
          </cell>
          <cell r="AF86" t="str">
            <v>张超锋</v>
          </cell>
          <cell r="AG86" t="e">
            <v>#N/A</v>
          </cell>
          <cell r="AH86" t="e">
            <v>#N/A</v>
          </cell>
        </row>
        <row r="87">
          <cell r="B87" t="str">
            <v>彭梅芳</v>
          </cell>
          <cell r="C87" t="str">
            <v>发泡-A班</v>
          </cell>
          <cell r="D87">
            <v>45805</v>
          </cell>
          <cell r="E87">
            <v>26</v>
          </cell>
          <cell r="F87">
            <v>28</v>
          </cell>
        </row>
        <row r="87">
          <cell r="T87">
            <v>28</v>
          </cell>
          <cell r="U87">
            <v>28</v>
          </cell>
          <cell r="V87">
            <v>560</v>
          </cell>
        </row>
        <row r="87">
          <cell r="X87">
            <v>90</v>
          </cell>
          <cell r="Y87">
            <v>270</v>
          </cell>
          <cell r="Z87" t="e">
            <v>#N/A</v>
          </cell>
          <cell r="AA87">
            <v>0</v>
          </cell>
          <cell r="AB87" t="str">
            <v>彭梅芳</v>
          </cell>
          <cell r="AC87" t="str">
            <v>彭梅芳</v>
          </cell>
          <cell r="AD87" t="str">
            <v>彭梅芳</v>
          </cell>
          <cell r="AE87" t="e">
            <v>#N/A</v>
          </cell>
          <cell r="AF87" t="str">
            <v>彭梅芳</v>
          </cell>
          <cell r="AG87" t="e">
            <v>#N/A</v>
          </cell>
          <cell r="AH87" t="e">
            <v>#N/A</v>
          </cell>
        </row>
        <row r="88">
          <cell r="B88" t="str">
            <v>颜俊杰</v>
          </cell>
          <cell r="C88" t="str">
            <v>发泡-A班</v>
          </cell>
          <cell r="D88">
            <v>45805</v>
          </cell>
          <cell r="E88">
            <v>26</v>
          </cell>
          <cell r="F88">
            <v>7</v>
          </cell>
        </row>
        <row r="88">
          <cell r="T88">
            <v>7</v>
          </cell>
          <cell r="U88">
            <v>7</v>
          </cell>
          <cell r="V88">
            <v>140</v>
          </cell>
          <cell r="W88" t="str">
            <v>2025/06/10号离职</v>
          </cell>
          <cell r="X88">
            <v>88</v>
          </cell>
          <cell r="Y88">
            <v>264</v>
          </cell>
          <cell r="Z88" t="e">
            <v>#N/A</v>
          </cell>
          <cell r="AA88">
            <v>0</v>
          </cell>
          <cell r="AB88" t="e">
            <v>#N/A</v>
          </cell>
          <cell r="AC88" t="str">
            <v>颜俊杰</v>
          </cell>
          <cell r="AD88" t="str">
            <v>颜俊杰</v>
          </cell>
          <cell r="AE88" t="e">
            <v>#N/A</v>
          </cell>
          <cell r="AF88" t="str">
            <v>颜俊杰</v>
          </cell>
          <cell r="AG88" t="str">
            <v>颜俊杰</v>
          </cell>
          <cell r="AH88">
            <v>45817</v>
          </cell>
        </row>
        <row r="89">
          <cell r="B89" t="str">
            <v>唐江山</v>
          </cell>
          <cell r="C89" t="str">
            <v>发泡-A班</v>
          </cell>
          <cell r="D89">
            <v>45806</v>
          </cell>
          <cell r="E89">
            <v>26</v>
          </cell>
          <cell r="F89">
            <v>28</v>
          </cell>
        </row>
        <row r="89">
          <cell r="N89">
            <v>1</v>
          </cell>
        </row>
        <row r="89">
          <cell r="T89">
            <v>28</v>
          </cell>
          <cell r="U89">
            <v>28</v>
          </cell>
          <cell r="V89">
            <v>560</v>
          </cell>
        </row>
        <row r="89">
          <cell r="X89">
            <v>88</v>
          </cell>
          <cell r="Y89">
            <v>264</v>
          </cell>
          <cell r="Z89">
            <v>0</v>
          </cell>
          <cell r="AA89" t="str">
            <v>1-3号无打卡记录，手工上班,4号才录考勤？</v>
          </cell>
          <cell r="AB89" t="str">
            <v>唐江山</v>
          </cell>
          <cell r="AC89" t="str">
            <v>唐江山</v>
          </cell>
          <cell r="AD89" t="str">
            <v>唐江山</v>
          </cell>
          <cell r="AE89" t="e">
            <v>#N/A</v>
          </cell>
          <cell r="AF89" t="str">
            <v>唐江山</v>
          </cell>
          <cell r="AG89" t="e">
            <v>#N/A</v>
          </cell>
          <cell r="AH89" t="e">
            <v>#N/A</v>
          </cell>
        </row>
        <row r="90">
          <cell r="B90" t="str">
            <v>高玉霞</v>
          </cell>
          <cell r="C90" t="str">
            <v>发泡-A班</v>
          </cell>
          <cell r="D90">
            <v>45806</v>
          </cell>
          <cell r="E90">
            <v>26</v>
          </cell>
          <cell r="F90">
            <v>28</v>
          </cell>
        </row>
        <row r="90">
          <cell r="T90">
            <v>28</v>
          </cell>
          <cell r="U90">
            <v>28</v>
          </cell>
          <cell r="V90">
            <v>560</v>
          </cell>
        </row>
        <row r="90">
          <cell r="X90">
            <v>91</v>
          </cell>
          <cell r="Y90">
            <v>273</v>
          </cell>
          <cell r="Z90" t="e">
            <v>#N/A</v>
          </cell>
          <cell r="AA90">
            <v>0</v>
          </cell>
          <cell r="AB90" t="str">
            <v>高玉霞</v>
          </cell>
          <cell r="AC90" t="str">
            <v>高玉霞</v>
          </cell>
          <cell r="AD90" t="str">
            <v>高玉霞</v>
          </cell>
          <cell r="AE90" t="e">
            <v>#N/A</v>
          </cell>
          <cell r="AF90" t="str">
            <v>高玉霞</v>
          </cell>
          <cell r="AG90" t="e">
            <v>#N/A</v>
          </cell>
          <cell r="AH90" t="e">
            <v>#N/A</v>
          </cell>
        </row>
        <row r="91">
          <cell r="B91" t="str">
            <v>郭鹏</v>
          </cell>
          <cell r="C91" t="str">
            <v>发泡-A班</v>
          </cell>
          <cell r="D91">
            <v>45806</v>
          </cell>
          <cell r="E91">
            <v>26</v>
          </cell>
          <cell r="F91">
            <v>16</v>
          </cell>
        </row>
        <row r="91">
          <cell r="K91">
            <v>1</v>
          </cell>
        </row>
        <row r="91">
          <cell r="T91">
            <v>16</v>
          </cell>
          <cell r="U91">
            <v>16</v>
          </cell>
          <cell r="V91">
            <v>320</v>
          </cell>
          <cell r="W91" t="str">
            <v>2025/06/19号离职</v>
          </cell>
          <cell r="X91">
            <v>88</v>
          </cell>
          <cell r="Y91">
            <v>264</v>
          </cell>
          <cell r="Z91">
            <v>0</v>
          </cell>
          <cell r="AA91" t="str">
            <v>6.2事假1天；6.13事假1天</v>
          </cell>
          <cell r="AB91" t="e">
            <v>#N/A</v>
          </cell>
          <cell r="AC91" t="str">
            <v>郭鹏</v>
          </cell>
          <cell r="AD91" t="str">
            <v>郭鹏</v>
          </cell>
          <cell r="AE91" t="e">
            <v>#N/A</v>
          </cell>
          <cell r="AF91" t="str">
            <v>郭鹏</v>
          </cell>
          <cell r="AG91" t="str">
            <v>郭鹏</v>
          </cell>
          <cell r="AH91">
            <v>0</v>
          </cell>
        </row>
        <row r="92">
          <cell r="B92" t="str">
            <v>齐水斌</v>
          </cell>
          <cell r="C92" t="str">
            <v>发泡</v>
          </cell>
          <cell r="D92">
            <v>45805</v>
          </cell>
          <cell r="E92">
            <v>26</v>
          </cell>
          <cell r="F92">
            <v>28</v>
          </cell>
        </row>
        <row r="92">
          <cell r="T92">
            <v>28</v>
          </cell>
          <cell r="U92">
            <v>28</v>
          </cell>
          <cell r="V92">
            <v>560</v>
          </cell>
        </row>
        <row r="92">
          <cell r="X92">
            <v>90</v>
          </cell>
          <cell r="Y92">
            <v>270</v>
          </cell>
          <cell r="Z92" t="e">
            <v>#N/A</v>
          </cell>
          <cell r="AA92">
            <v>0</v>
          </cell>
          <cell r="AB92" t="str">
            <v>齐水斌</v>
          </cell>
          <cell r="AC92" t="str">
            <v>齐水斌</v>
          </cell>
          <cell r="AD92" t="str">
            <v>齐水斌</v>
          </cell>
          <cell r="AE92" t="e">
            <v>#N/A</v>
          </cell>
          <cell r="AF92" t="str">
            <v>齐水斌</v>
          </cell>
          <cell r="AG92" t="e">
            <v>#N/A</v>
          </cell>
          <cell r="AH92" t="e">
            <v>#N/A</v>
          </cell>
        </row>
        <row r="93">
          <cell r="B93" t="str">
            <v>陈波</v>
          </cell>
          <cell r="C93" t="str">
            <v>发泡</v>
          </cell>
          <cell r="D93">
            <v>45804</v>
          </cell>
          <cell r="E93">
            <v>26</v>
          </cell>
          <cell r="F93">
            <v>25</v>
          </cell>
        </row>
        <row r="93">
          <cell r="T93">
            <v>25</v>
          </cell>
          <cell r="U93">
            <v>25</v>
          </cell>
          <cell r="V93">
            <v>500</v>
          </cell>
        </row>
        <row r="93">
          <cell r="X93">
            <v>88</v>
          </cell>
          <cell r="Y93">
            <v>264</v>
          </cell>
          <cell r="Z93" t="e">
            <v>#N/A</v>
          </cell>
          <cell r="AA93">
            <v>0</v>
          </cell>
          <cell r="AB93" t="str">
            <v>陈波</v>
          </cell>
          <cell r="AC93" t="str">
            <v>陈波</v>
          </cell>
          <cell r="AD93" t="str">
            <v>陈波</v>
          </cell>
          <cell r="AE93" t="e">
            <v>#N/A</v>
          </cell>
          <cell r="AF93" t="str">
            <v>陈波</v>
          </cell>
          <cell r="AG93" t="e">
            <v>#N/A</v>
          </cell>
          <cell r="AH93" t="e">
            <v>#N/A</v>
          </cell>
        </row>
        <row r="94">
          <cell r="B94" t="str">
            <v>何林</v>
          </cell>
          <cell r="C94" t="str">
            <v>发泡</v>
          </cell>
          <cell r="D94">
            <v>45804</v>
          </cell>
          <cell r="E94">
            <v>26</v>
          </cell>
          <cell r="F94">
            <v>16</v>
          </cell>
        </row>
        <row r="94">
          <cell r="T94">
            <v>16</v>
          </cell>
          <cell r="U94">
            <v>16</v>
          </cell>
          <cell r="V94">
            <v>320</v>
          </cell>
          <cell r="W94" t="str">
            <v>2025/06/18号离职0</v>
          </cell>
          <cell r="X94">
            <v>85</v>
          </cell>
          <cell r="Y94">
            <v>255</v>
          </cell>
          <cell r="Z94" t="e">
            <v>#N/A</v>
          </cell>
          <cell r="AA94">
            <v>0</v>
          </cell>
          <cell r="AB94" t="e">
            <v>#N/A</v>
          </cell>
          <cell r="AC94" t="str">
            <v>何林</v>
          </cell>
          <cell r="AD94" t="str">
            <v>何林</v>
          </cell>
          <cell r="AE94" t="e">
            <v>#N/A</v>
          </cell>
          <cell r="AF94" t="str">
            <v>何林</v>
          </cell>
          <cell r="AG94" t="str">
            <v>何林</v>
          </cell>
          <cell r="AH94">
            <v>45825</v>
          </cell>
        </row>
        <row r="95">
          <cell r="B95" t="str">
            <v>蒋鹏</v>
          </cell>
          <cell r="C95" t="str">
            <v>发泡</v>
          </cell>
          <cell r="D95">
            <v>45800</v>
          </cell>
          <cell r="E95">
            <v>26</v>
          </cell>
          <cell r="F95">
            <v>23</v>
          </cell>
        </row>
        <row r="95">
          <cell r="T95">
            <v>23</v>
          </cell>
          <cell r="U95">
            <v>23</v>
          </cell>
          <cell r="V95">
            <v>460</v>
          </cell>
        </row>
        <row r="95">
          <cell r="X95">
            <v>92</v>
          </cell>
          <cell r="Y95">
            <v>276</v>
          </cell>
          <cell r="Z95" t="e">
            <v>#N/A</v>
          </cell>
          <cell r="AA95">
            <v>0</v>
          </cell>
          <cell r="AB95" t="str">
            <v>蒋鹏</v>
          </cell>
          <cell r="AC95" t="str">
            <v>蒋鹏</v>
          </cell>
          <cell r="AD95" t="str">
            <v>蒋鹏</v>
          </cell>
          <cell r="AE95" t="e">
            <v>#N/A</v>
          </cell>
          <cell r="AF95" t="str">
            <v>蒋鹏</v>
          </cell>
          <cell r="AG95" t="e">
            <v>#N/A</v>
          </cell>
          <cell r="AH95" t="e">
            <v>#N/A</v>
          </cell>
        </row>
        <row r="96">
          <cell r="B96" t="str">
            <v>刘爱国</v>
          </cell>
          <cell r="C96" t="str">
            <v>发泡</v>
          </cell>
          <cell r="D96">
            <v>45805</v>
          </cell>
          <cell r="E96">
            <v>26</v>
          </cell>
          <cell r="F96">
            <v>27</v>
          </cell>
        </row>
        <row r="96">
          <cell r="T96">
            <v>27</v>
          </cell>
          <cell r="U96">
            <v>27</v>
          </cell>
          <cell r="V96">
            <v>540</v>
          </cell>
        </row>
        <row r="96">
          <cell r="X96">
            <v>92</v>
          </cell>
          <cell r="Y96">
            <v>276</v>
          </cell>
          <cell r="Z96" t="e">
            <v>#N/A</v>
          </cell>
          <cell r="AA96">
            <v>0</v>
          </cell>
          <cell r="AB96" t="str">
            <v>刘爱国</v>
          </cell>
          <cell r="AC96" t="str">
            <v>刘爱国</v>
          </cell>
          <cell r="AD96" t="str">
            <v>刘爱国</v>
          </cell>
          <cell r="AE96" t="e">
            <v>#N/A</v>
          </cell>
          <cell r="AF96" t="str">
            <v>刘爱国</v>
          </cell>
          <cell r="AG96" t="e">
            <v>#N/A</v>
          </cell>
          <cell r="AH96" t="e">
            <v>#N/A</v>
          </cell>
        </row>
        <row r="97">
          <cell r="B97" t="str">
            <v>汤建惟</v>
          </cell>
          <cell r="C97" t="str">
            <v>发泡</v>
          </cell>
          <cell r="D97">
            <v>45799</v>
          </cell>
          <cell r="E97">
            <v>26</v>
          </cell>
          <cell r="F97">
            <v>11.5</v>
          </cell>
        </row>
        <row r="97">
          <cell r="K97">
            <v>9.5</v>
          </cell>
        </row>
        <row r="97">
          <cell r="T97">
            <v>11</v>
          </cell>
          <cell r="U97">
            <v>11</v>
          </cell>
          <cell r="V97">
            <v>220</v>
          </cell>
          <cell r="W97" t="str">
            <v>2025/06/18离职</v>
          </cell>
          <cell r="X97">
            <v>83</v>
          </cell>
          <cell r="Y97">
            <v>249</v>
          </cell>
          <cell r="Z97">
            <v>0</v>
          </cell>
          <cell r="AA97" t="str">
            <v>6.11晚班事假；6.16-6.24意外摔伤事假8.5天</v>
          </cell>
          <cell r="AB97" t="e">
            <v>#N/A</v>
          </cell>
          <cell r="AC97" t="str">
            <v>汤建惟</v>
          </cell>
          <cell r="AD97" t="str">
            <v>汤建惟</v>
          </cell>
          <cell r="AE97" t="e">
            <v>#N/A</v>
          </cell>
          <cell r="AF97" t="str">
            <v>汤建惟</v>
          </cell>
          <cell r="AG97" t="str">
            <v>汤建惟</v>
          </cell>
          <cell r="AH97">
            <v>45833</v>
          </cell>
        </row>
        <row r="98">
          <cell r="B98" t="str">
            <v>黄晚娇</v>
          </cell>
          <cell r="C98" t="str">
            <v>发泡</v>
          </cell>
          <cell r="D98">
            <v>45801</v>
          </cell>
          <cell r="E98">
            <v>26</v>
          </cell>
          <cell r="F98">
            <v>9</v>
          </cell>
        </row>
        <row r="98">
          <cell r="P98">
            <v>1</v>
          </cell>
        </row>
        <row r="98">
          <cell r="T98">
            <v>9</v>
          </cell>
          <cell r="U98">
            <v>9</v>
          </cell>
          <cell r="V98">
            <v>180</v>
          </cell>
          <cell r="W98" t="str">
            <v>2025/06/10号离职</v>
          </cell>
          <cell r="X98">
            <v>85</v>
          </cell>
          <cell r="Y98">
            <v>255</v>
          </cell>
          <cell r="Z98">
            <v>0</v>
          </cell>
          <cell r="AA98" t="str">
            <v>5号晚班下班卡</v>
          </cell>
          <cell r="AB98" t="e">
            <v>#N/A</v>
          </cell>
          <cell r="AC98" t="str">
            <v>黄晚娇</v>
          </cell>
          <cell r="AD98" t="str">
            <v>黄晚娇</v>
          </cell>
          <cell r="AE98" t="e">
            <v>#N/A</v>
          </cell>
          <cell r="AF98" t="str">
            <v>黄晚娇</v>
          </cell>
          <cell r="AG98" t="str">
            <v>黄晚娇</v>
          </cell>
          <cell r="AH98">
            <v>45818</v>
          </cell>
        </row>
        <row r="99">
          <cell r="B99" t="str">
            <v>张永桂</v>
          </cell>
          <cell r="C99" t="str">
            <v>发泡</v>
          </cell>
          <cell r="D99">
            <v>45802</v>
          </cell>
          <cell r="E99">
            <v>26</v>
          </cell>
          <cell r="F99">
            <v>27</v>
          </cell>
        </row>
        <row r="99">
          <cell r="P99">
            <v>2</v>
          </cell>
        </row>
        <row r="99">
          <cell r="T99">
            <v>27</v>
          </cell>
          <cell r="U99">
            <v>27</v>
          </cell>
          <cell r="V99">
            <v>540</v>
          </cell>
        </row>
        <row r="99">
          <cell r="X99">
            <v>88</v>
          </cell>
          <cell r="Y99">
            <v>264</v>
          </cell>
          <cell r="Z99">
            <v>0</v>
          </cell>
          <cell r="AA99" t="str">
            <v>9号晚班上班卡，17白班上班卡</v>
          </cell>
          <cell r="AB99" t="str">
            <v>张永桂</v>
          </cell>
          <cell r="AC99" t="str">
            <v>张永桂</v>
          </cell>
          <cell r="AD99" t="str">
            <v>张永桂</v>
          </cell>
          <cell r="AE99" t="e">
            <v>#N/A</v>
          </cell>
          <cell r="AF99" t="str">
            <v>张永桂</v>
          </cell>
          <cell r="AG99" t="e">
            <v>#N/A</v>
          </cell>
          <cell r="AH99" t="e">
            <v>#N/A</v>
          </cell>
        </row>
        <row r="100">
          <cell r="B100" t="str">
            <v>肖军奇</v>
          </cell>
          <cell r="C100" t="str">
            <v>发泡</v>
          </cell>
          <cell r="D100">
            <v>45801</v>
          </cell>
          <cell r="E100">
            <v>26</v>
          </cell>
          <cell r="F100">
            <v>25</v>
          </cell>
        </row>
        <row r="100">
          <cell r="T100">
            <v>25</v>
          </cell>
          <cell r="U100">
            <v>25</v>
          </cell>
          <cell r="V100">
            <v>500</v>
          </cell>
        </row>
        <row r="100">
          <cell r="X100">
            <v>94</v>
          </cell>
          <cell r="Y100">
            <v>282</v>
          </cell>
          <cell r="Z100" t="e">
            <v>#N/A</v>
          </cell>
          <cell r="AA100">
            <v>0</v>
          </cell>
          <cell r="AB100" t="str">
            <v>肖军奇</v>
          </cell>
          <cell r="AC100" t="str">
            <v>肖军奇</v>
          </cell>
          <cell r="AD100" t="str">
            <v>肖军奇</v>
          </cell>
          <cell r="AE100" t="e">
            <v>#N/A</v>
          </cell>
          <cell r="AF100" t="str">
            <v>肖军奇</v>
          </cell>
          <cell r="AG100" t="e">
            <v>#N/A</v>
          </cell>
          <cell r="AH100" t="e">
            <v>#N/A</v>
          </cell>
        </row>
        <row r="101">
          <cell r="B101" t="str">
            <v>付志勇</v>
          </cell>
          <cell r="C101" t="str">
            <v>发泡</v>
          </cell>
          <cell r="D101">
            <v>45801</v>
          </cell>
          <cell r="E101">
            <v>26</v>
          </cell>
          <cell r="F101">
            <v>23</v>
          </cell>
        </row>
        <row r="101">
          <cell r="P101">
            <v>1</v>
          </cell>
        </row>
        <row r="101">
          <cell r="T101">
            <v>23</v>
          </cell>
          <cell r="U101">
            <v>23</v>
          </cell>
          <cell r="V101">
            <v>460</v>
          </cell>
        </row>
        <row r="101">
          <cell r="X101">
            <v>91</v>
          </cell>
          <cell r="Y101">
            <v>273</v>
          </cell>
          <cell r="Z101">
            <v>0</v>
          </cell>
          <cell r="AA101" t="str">
            <v>4号晚班下班卡</v>
          </cell>
          <cell r="AB101" t="str">
            <v>付志勇</v>
          </cell>
          <cell r="AC101" t="str">
            <v>付志勇</v>
          </cell>
          <cell r="AD101" t="str">
            <v>付志勇</v>
          </cell>
          <cell r="AE101" t="e">
            <v>#N/A</v>
          </cell>
          <cell r="AF101" t="str">
            <v>付志勇</v>
          </cell>
          <cell r="AG101" t="e">
            <v>#N/A</v>
          </cell>
          <cell r="AH101" t="e">
            <v>#N/A</v>
          </cell>
        </row>
        <row r="102">
          <cell r="B102" t="str">
            <v>张小双</v>
          </cell>
          <cell r="C102" t="str">
            <v>发泡</v>
          </cell>
          <cell r="D102">
            <v>45803</v>
          </cell>
          <cell r="E102">
            <v>26</v>
          </cell>
          <cell r="F102">
            <v>16</v>
          </cell>
        </row>
        <row r="102">
          <cell r="T102">
            <v>16</v>
          </cell>
          <cell r="U102">
            <v>16</v>
          </cell>
          <cell r="V102">
            <v>320</v>
          </cell>
          <cell r="W102" t="str">
            <v>2025/06/18号离职</v>
          </cell>
          <cell r="X102">
            <v>87</v>
          </cell>
          <cell r="Y102">
            <v>261</v>
          </cell>
          <cell r="Z102" t="e">
            <v>#N/A</v>
          </cell>
          <cell r="AA102">
            <v>0</v>
          </cell>
          <cell r="AB102" t="e">
            <v>#N/A</v>
          </cell>
          <cell r="AC102" t="str">
            <v>张小双</v>
          </cell>
          <cell r="AD102" t="str">
            <v>张小双</v>
          </cell>
          <cell r="AE102" t="e">
            <v>#N/A</v>
          </cell>
          <cell r="AF102" t="str">
            <v>张小双</v>
          </cell>
          <cell r="AG102" t="str">
            <v>张小双</v>
          </cell>
          <cell r="AH102">
            <v>45825</v>
          </cell>
        </row>
        <row r="103">
          <cell r="B103" t="str">
            <v>卢喜春</v>
          </cell>
          <cell r="C103" t="str">
            <v>发泡</v>
          </cell>
          <cell r="D103">
            <v>45802</v>
          </cell>
          <cell r="E103">
            <v>26</v>
          </cell>
          <cell r="F103">
            <v>24</v>
          </cell>
        </row>
        <row r="103">
          <cell r="T103">
            <v>24</v>
          </cell>
          <cell r="U103">
            <v>24</v>
          </cell>
          <cell r="V103">
            <v>480</v>
          </cell>
        </row>
        <row r="103">
          <cell r="X103">
            <v>93</v>
          </cell>
          <cell r="Y103">
            <v>279</v>
          </cell>
          <cell r="Z103" t="e">
            <v>#N/A</v>
          </cell>
          <cell r="AA103">
            <v>0</v>
          </cell>
          <cell r="AB103" t="str">
            <v>卢喜春</v>
          </cell>
          <cell r="AC103" t="str">
            <v>卢喜春</v>
          </cell>
          <cell r="AD103" t="str">
            <v>卢喜春</v>
          </cell>
          <cell r="AE103" t="e">
            <v>#N/A</v>
          </cell>
          <cell r="AF103" t="str">
            <v>卢喜春</v>
          </cell>
          <cell r="AG103" t="e">
            <v>#N/A</v>
          </cell>
          <cell r="AH103" t="e">
            <v>#N/A</v>
          </cell>
        </row>
        <row r="104">
          <cell r="B104" t="str">
            <v>佘军</v>
          </cell>
          <cell r="C104" t="str">
            <v>发泡</v>
          </cell>
          <cell r="D104">
            <v>45804</v>
          </cell>
          <cell r="E104">
            <v>26</v>
          </cell>
          <cell r="F104">
            <v>22</v>
          </cell>
        </row>
        <row r="104">
          <cell r="K104">
            <v>1</v>
          </cell>
        </row>
        <row r="104">
          <cell r="T104">
            <v>22</v>
          </cell>
          <cell r="U104">
            <v>22</v>
          </cell>
          <cell r="V104">
            <v>440</v>
          </cell>
        </row>
        <row r="104">
          <cell r="X104">
            <v>93</v>
          </cell>
          <cell r="Y104">
            <v>279</v>
          </cell>
          <cell r="Z104" t="e">
            <v>#N/A</v>
          </cell>
          <cell r="AA104">
            <v>0</v>
          </cell>
          <cell r="AB104" t="str">
            <v>佘军</v>
          </cell>
          <cell r="AC104" t="str">
            <v>佘军</v>
          </cell>
          <cell r="AD104" t="str">
            <v>佘军</v>
          </cell>
          <cell r="AE104" t="e">
            <v>#N/A</v>
          </cell>
          <cell r="AF104" t="str">
            <v>佘军</v>
          </cell>
          <cell r="AG104" t="e">
            <v>#N/A</v>
          </cell>
          <cell r="AH104" t="e">
            <v>#N/A</v>
          </cell>
        </row>
        <row r="105">
          <cell r="B105" t="str">
            <v>伍星</v>
          </cell>
          <cell r="C105" t="str">
            <v>发泡</v>
          </cell>
          <cell r="D105">
            <v>45805</v>
          </cell>
          <cell r="E105">
            <v>26</v>
          </cell>
          <cell r="F105">
            <v>9</v>
          </cell>
        </row>
        <row r="105">
          <cell r="T105">
            <v>9</v>
          </cell>
          <cell r="U105">
            <v>9</v>
          </cell>
          <cell r="V105">
            <v>180</v>
          </cell>
          <cell r="W105" t="str">
            <v>2025/06/10号离职</v>
          </cell>
          <cell r="X105">
            <v>78</v>
          </cell>
          <cell r="Y105">
            <v>234</v>
          </cell>
          <cell r="Z105" t="e">
            <v>#N/A</v>
          </cell>
          <cell r="AA105">
            <v>0</v>
          </cell>
          <cell r="AB105" t="e">
            <v>#N/A</v>
          </cell>
          <cell r="AC105" t="str">
            <v>伍星</v>
          </cell>
          <cell r="AD105" t="str">
            <v>伍星</v>
          </cell>
          <cell r="AE105" t="e">
            <v>#N/A</v>
          </cell>
          <cell r="AF105" t="str">
            <v>伍星</v>
          </cell>
          <cell r="AG105" t="str">
            <v>伍星</v>
          </cell>
          <cell r="AH105">
            <v>45818</v>
          </cell>
        </row>
        <row r="106">
          <cell r="B106" t="str">
            <v>聂松华</v>
          </cell>
          <cell r="C106" t="str">
            <v>发泡</v>
          </cell>
          <cell r="D106">
            <v>45789</v>
          </cell>
          <cell r="E106">
            <v>26</v>
          </cell>
          <cell r="F106">
            <v>21</v>
          </cell>
        </row>
        <row r="106">
          <cell r="K106">
            <v>1</v>
          </cell>
        </row>
        <row r="106">
          <cell r="T106">
            <v>21</v>
          </cell>
          <cell r="U106">
            <v>21</v>
          </cell>
          <cell r="V106">
            <v>420</v>
          </cell>
          <cell r="W106" t="str">
            <v>2025/06/28号离职</v>
          </cell>
          <cell r="X106">
            <v>83</v>
          </cell>
          <cell r="Y106">
            <v>249</v>
          </cell>
          <cell r="Z106">
            <v>0</v>
          </cell>
          <cell r="AA106" t="str">
            <v>6.18事假1天</v>
          </cell>
          <cell r="AB106" t="e">
            <v>#N/A</v>
          </cell>
          <cell r="AC106" t="str">
            <v>聂松华</v>
          </cell>
          <cell r="AD106" t="str">
            <v>聂松华</v>
          </cell>
          <cell r="AE106" t="e">
            <v>#N/A</v>
          </cell>
          <cell r="AF106" t="str">
            <v>聂松华</v>
          </cell>
          <cell r="AG106" t="str">
            <v>聂松华</v>
          </cell>
          <cell r="AH106">
            <v>45836</v>
          </cell>
        </row>
        <row r="107">
          <cell r="B107" t="str">
            <v>文志辉</v>
          </cell>
          <cell r="C107" t="str">
            <v>发泡</v>
          </cell>
          <cell r="D107">
            <v>45793</v>
          </cell>
          <cell r="E107">
            <v>26</v>
          </cell>
          <cell r="F107">
            <v>5</v>
          </cell>
        </row>
        <row r="107">
          <cell r="P107">
            <v>1</v>
          </cell>
        </row>
        <row r="107">
          <cell r="T107">
            <v>5</v>
          </cell>
          <cell r="U107">
            <v>5</v>
          </cell>
          <cell r="V107">
            <v>100</v>
          </cell>
          <cell r="W107" t="str">
            <v>2025/06/05离职</v>
          </cell>
          <cell r="X107">
            <v>79</v>
          </cell>
          <cell r="Y107">
            <v>237</v>
          </cell>
          <cell r="Z107">
            <v>0</v>
          </cell>
          <cell r="AA107" t="str">
            <v>2号下班卡</v>
          </cell>
          <cell r="AB107" t="e">
            <v>#N/A</v>
          </cell>
          <cell r="AC107" t="str">
            <v>文志辉</v>
          </cell>
          <cell r="AD107" t="str">
            <v>文志辉</v>
          </cell>
          <cell r="AE107" t="e">
            <v>#N/A</v>
          </cell>
          <cell r="AF107" t="str">
            <v>文志辉</v>
          </cell>
          <cell r="AG107" t="str">
            <v>文志辉</v>
          </cell>
          <cell r="AH107">
            <v>0</v>
          </cell>
        </row>
        <row r="108">
          <cell r="B108" t="str">
            <v>袁建平</v>
          </cell>
          <cell r="C108" t="str">
            <v>发泡</v>
          </cell>
          <cell r="D108">
            <v>45734</v>
          </cell>
          <cell r="E108">
            <v>26</v>
          </cell>
          <cell r="F108">
            <v>27</v>
          </cell>
        </row>
        <row r="108">
          <cell r="P108">
            <v>1</v>
          </cell>
        </row>
        <row r="108">
          <cell r="T108">
            <v>27</v>
          </cell>
          <cell r="U108">
            <v>27</v>
          </cell>
          <cell r="V108">
            <v>540</v>
          </cell>
        </row>
        <row r="108">
          <cell r="X108">
            <v>91</v>
          </cell>
          <cell r="Y108">
            <v>273</v>
          </cell>
          <cell r="Z108">
            <v>0</v>
          </cell>
          <cell r="AA108" t="str">
            <v>24白班下班卡</v>
          </cell>
          <cell r="AB108" t="str">
            <v>袁建平</v>
          </cell>
          <cell r="AC108" t="str">
            <v>袁建平</v>
          </cell>
          <cell r="AD108" t="str">
            <v>袁建平</v>
          </cell>
          <cell r="AE108" t="e">
            <v>#N/A</v>
          </cell>
          <cell r="AF108" t="str">
            <v>袁建平</v>
          </cell>
          <cell r="AG108" t="e">
            <v>#N/A</v>
          </cell>
          <cell r="AH108" t="e">
            <v>#N/A</v>
          </cell>
        </row>
        <row r="109">
          <cell r="B109" t="str">
            <v>向友发</v>
          </cell>
          <cell r="C109" t="str">
            <v>发泡</v>
          </cell>
          <cell r="D109">
            <v>45784</v>
          </cell>
          <cell r="E109">
            <v>26</v>
          </cell>
          <cell r="F109">
            <v>5</v>
          </cell>
        </row>
        <row r="109">
          <cell r="T109">
            <v>5</v>
          </cell>
          <cell r="U109">
            <v>5</v>
          </cell>
          <cell r="V109">
            <v>100</v>
          </cell>
          <cell r="W109" t="str">
            <v>2025/06/6号离职</v>
          </cell>
          <cell r="X109">
            <v>78</v>
          </cell>
          <cell r="Y109">
            <v>234</v>
          </cell>
          <cell r="Z109" t="e">
            <v>#N/A</v>
          </cell>
          <cell r="AA109">
            <v>0</v>
          </cell>
          <cell r="AB109" t="e">
            <v>#N/A</v>
          </cell>
          <cell r="AC109" t="str">
            <v>向友发</v>
          </cell>
          <cell r="AD109" t="str">
            <v>向友发</v>
          </cell>
          <cell r="AE109" t="e">
            <v>#N/A</v>
          </cell>
          <cell r="AF109" t="str">
            <v>向友发</v>
          </cell>
          <cell r="AG109" t="str">
            <v>向友发</v>
          </cell>
          <cell r="AH109">
            <v>45817</v>
          </cell>
        </row>
        <row r="110">
          <cell r="B110" t="str">
            <v>刘军玲</v>
          </cell>
          <cell r="C110" t="str">
            <v>发泡</v>
          </cell>
          <cell r="D110">
            <v>45758</v>
          </cell>
          <cell r="E110">
            <v>26</v>
          </cell>
          <cell r="F110">
            <v>28</v>
          </cell>
        </row>
        <row r="110">
          <cell r="T110">
            <v>28</v>
          </cell>
          <cell r="U110">
            <v>28</v>
          </cell>
          <cell r="V110">
            <v>560</v>
          </cell>
        </row>
        <row r="110">
          <cell r="X110">
            <v>90</v>
          </cell>
          <cell r="Y110">
            <v>270</v>
          </cell>
          <cell r="Z110" t="e">
            <v>#N/A</v>
          </cell>
          <cell r="AA110">
            <v>0</v>
          </cell>
          <cell r="AB110" t="str">
            <v>刘军玲</v>
          </cell>
          <cell r="AC110" t="str">
            <v>刘军玲</v>
          </cell>
          <cell r="AD110" t="str">
            <v>刘军玲</v>
          </cell>
          <cell r="AE110" t="e">
            <v>#N/A</v>
          </cell>
          <cell r="AF110" t="str">
            <v>刘军玲</v>
          </cell>
          <cell r="AG110" t="e">
            <v>#N/A</v>
          </cell>
          <cell r="AH110" t="e">
            <v>#N/A</v>
          </cell>
        </row>
        <row r="111">
          <cell r="B111" t="str">
            <v>贺翌昂</v>
          </cell>
          <cell r="C111" t="str">
            <v>发泡</v>
          </cell>
          <cell r="D111">
            <v>45739</v>
          </cell>
          <cell r="E111">
            <v>26</v>
          </cell>
          <cell r="F111">
            <v>23</v>
          </cell>
        </row>
        <row r="111">
          <cell r="T111">
            <v>23</v>
          </cell>
          <cell r="U111">
            <v>23</v>
          </cell>
          <cell r="V111">
            <v>460</v>
          </cell>
        </row>
        <row r="111">
          <cell r="X111">
            <v>94</v>
          </cell>
          <cell r="Y111">
            <v>282</v>
          </cell>
          <cell r="Z111" t="e">
            <v>#N/A</v>
          </cell>
          <cell r="AA111">
            <v>0</v>
          </cell>
          <cell r="AB111" t="str">
            <v>贺翌昂</v>
          </cell>
          <cell r="AC111" t="str">
            <v>贺翌昂</v>
          </cell>
          <cell r="AD111" t="str">
            <v>贺翌昂</v>
          </cell>
          <cell r="AE111" t="e">
            <v>#N/A</v>
          </cell>
          <cell r="AF111" t="str">
            <v>贺翌昂</v>
          </cell>
          <cell r="AG111" t="e">
            <v>#N/A</v>
          </cell>
          <cell r="AH111" t="e">
            <v>#N/A</v>
          </cell>
        </row>
        <row r="112">
          <cell r="B112" t="str">
            <v>罗铁</v>
          </cell>
          <cell r="C112" t="str">
            <v>发泡</v>
          </cell>
          <cell r="D112">
            <v>45741</v>
          </cell>
          <cell r="E112">
            <v>26</v>
          </cell>
          <cell r="F112">
            <v>23</v>
          </cell>
        </row>
        <row r="112">
          <cell r="K112">
            <v>1</v>
          </cell>
        </row>
        <row r="112">
          <cell r="P112">
            <v>1</v>
          </cell>
        </row>
        <row r="112">
          <cell r="T112">
            <v>23</v>
          </cell>
          <cell r="U112">
            <v>23</v>
          </cell>
          <cell r="V112">
            <v>460</v>
          </cell>
        </row>
        <row r="112">
          <cell r="X112">
            <v>91</v>
          </cell>
          <cell r="Y112">
            <v>273</v>
          </cell>
          <cell r="Z112">
            <v>0</v>
          </cell>
          <cell r="AA112" t="str">
            <v>6.6晚班事假1天；1号晚班下班卡</v>
          </cell>
          <cell r="AB112" t="str">
            <v>罗铁</v>
          </cell>
          <cell r="AC112" t="str">
            <v>罗铁</v>
          </cell>
          <cell r="AD112" t="str">
            <v>罗铁</v>
          </cell>
          <cell r="AE112" t="e">
            <v>#N/A</v>
          </cell>
          <cell r="AF112" t="str">
            <v>罗铁</v>
          </cell>
          <cell r="AG112" t="str">
            <v>罗铁</v>
          </cell>
          <cell r="AH112">
            <v>45796</v>
          </cell>
        </row>
        <row r="113">
          <cell r="B113" t="str">
            <v>袁珊珊</v>
          </cell>
          <cell r="C113" t="str">
            <v>发泡</v>
          </cell>
          <cell r="D113">
            <v>45739</v>
          </cell>
          <cell r="E113">
            <v>26</v>
          </cell>
          <cell r="F113">
            <v>27</v>
          </cell>
        </row>
        <row r="113">
          <cell r="T113">
            <v>27</v>
          </cell>
          <cell r="U113">
            <v>27</v>
          </cell>
          <cell r="V113">
            <v>540</v>
          </cell>
        </row>
        <row r="113">
          <cell r="X113">
            <v>94</v>
          </cell>
          <cell r="Y113">
            <v>282</v>
          </cell>
          <cell r="Z113" t="e">
            <v>#N/A</v>
          </cell>
          <cell r="AA113">
            <v>0</v>
          </cell>
          <cell r="AB113" t="str">
            <v>袁珊珊</v>
          </cell>
          <cell r="AC113" t="str">
            <v>袁珊珊</v>
          </cell>
          <cell r="AD113" t="str">
            <v>袁珊珊</v>
          </cell>
          <cell r="AE113" t="e">
            <v>#N/A</v>
          </cell>
          <cell r="AF113" t="str">
            <v>袁珊珊</v>
          </cell>
          <cell r="AG113" t="e">
            <v>#N/A</v>
          </cell>
          <cell r="AH113" t="e">
            <v>#N/A</v>
          </cell>
        </row>
        <row r="114">
          <cell r="B114" t="str">
            <v>卢舟晖</v>
          </cell>
          <cell r="C114" t="str">
            <v>发泡</v>
          </cell>
          <cell r="D114">
            <v>45744</v>
          </cell>
          <cell r="E114">
            <v>26</v>
          </cell>
          <cell r="F114">
            <v>24</v>
          </cell>
        </row>
        <row r="114">
          <cell r="P114">
            <v>1</v>
          </cell>
        </row>
        <row r="114">
          <cell r="T114">
            <v>24</v>
          </cell>
          <cell r="U114">
            <v>24</v>
          </cell>
          <cell r="V114">
            <v>480</v>
          </cell>
          <cell r="W114" t="str">
            <v>2025/06/28号离职</v>
          </cell>
          <cell r="X114">
            <v>94</v>
          </cell>
          <cell r="Y114">
            <v>282</v>
          </cell>
          <cell r="Z114">
            <v>0</v>
          </cell>
          <cell r="AA114" t="str">
            <v>20白班上班卡</v>
          </cell>
          <cell r="AB114" t="e">
            <v>#N/A</v>
          </cell>
          <cell r="AC114" t="str">
            <v>卢舟晖</v>
          </cell>
          <cell r="AD114" t="str">
            <v>卢舟晖</v>
          </cell>
          <cell r="AE114" t="str">
            <v>卢舟晖</v>
          </cell>
          <cell r="AF114" t="str">
            <v>卢舟晖</v>
          </cell>
          <cell r="AG114" t="str">
            <v>卢舟晖</v>
          </cell>
          <cell r="AH114">
            <v>45836</v>
          </cell>
        </row>
        <row r="115">
          <cell r="B115" t="str">
            <v>游围广</v>
          </cell>
          <cell r="C115" t="str">
            <v>发泡-A班</v>
          </cell>
          <cell r="D115">
            <v>45747</v>
          </cell>
          <cell r="E115">
            <v>26</v>
          </cell>
          <cell r="F115">
            <v>24</v>
          </cell>
        </row>
        <row r="115">
          <cell r="P115">
            <v>1</v>
          </cell>
        </row>
        <row r="115">
          <cell r="T115">
            <v>24</v>
          </cell>
          <cell r="U115">
            <v>24</v>
          </cell>
          <cell r="V115">
            <v>480</v>
          </cell>
        </row>
        <row r="115">
          <cell r="X115">
            <v>91</v>
          </cell>
          <cell r="Y115">
            <v>273</v>
          </cell>
          <cell r="Z115">
            <v>0</v>
          </cell>
          <cell r="AA115" t="str">
            <v>11白班上班卡</v>
          </cell>
          <cell r="AB115" t="str">
            <v>游围广</v>
          </cell>
          <cell r="AC115" t="str">
            <v>游围广</v>
          </cell>
          <cell r="AD115" t="str">
            <v>游围广</v>
          </cell>
          <cell r="AE115" t="str">
            <v>游围广</v>
          </cell>
          <cell r="AF115" t="str">
            <v>游围广</v>
          </cell>
          <cell r="AG115" t="e">
            <v>#N/A</v>
          </cell>
          <cell r="AH115" t="e">
            <v>#N/A</v>
          </cell>
        </row>
        <row r="116">
          <cell r="B116" t="str">
            <v>马战</v>
          </cell>
          <cell r="C116" t="str">
            <v>发泡</v>
          </cell>
          <cell r="D116">
            <v>45758</v>
          </cell>
          <cell r="E116">
            <v>26</v>
          </cell>
          <cell r="F116">
            <v>25</v>
          </cell>
        </row>
        <row r="116">
          <cell r="T116">
            <v>25</v>
          </cell>
          <cell r="U116">
            <v>25</v>
          </cell>
          <cell r="V116">
            <v>500</v>
          </cell>
        </row>
        <row r="116">
          <cell r="X116">
            <v>96</v>
          </cell>
          <cell r="Y116">
            <v>288</v>
          </cell>
          <cell r="Z116" t="e">
            <v>#N/A</v>
          </cell>
          <cell r="AA116">
            <v>0</v>
          </cell>
          <cell r="AB116" t="str">
            <v>马战</v>
          </cell>
          <cell r="AC116" t="str">
            <v>马战</v>
          </cell>
          <cell r="AD116" t="str">
            <v>马战</v>
          </cell>
          <cell r="AE116" t="str">
            <v>马战</v>
          </cell>
          <cell r="AF116" t="str">
            <v>马战</v>
          </cell>
          <cell r="AG116" t="e">
            <v>#N/A</v>
          </cell>
          <cell r="AH116" t="e">
            <v>#N/A</v>
          </cell>
        </row>
        <row r="117">
          <cell r="B117" t="str">
            <v>曾选泽</v>
          </cell>
          <cell r="C117" t="str">
            <v>发泡</v>
          </cell>
          <cell r="D117">
            <v>45759</v>
          </cell>
          <cell r="E117">
            <v>26</v>
          </cell>
          <cell r="F117">
            <v>25</v>
          </cell>
        </row>
        <row r="117">
          <cell r="P117">
            <v>2</v>
          </cell>
        </row>
        <row r="117">
          <cell r="T117">
            <v>25</v>
          </cell>
          <cell r="U117">
            <v>25</v>
          </cell>
          <cell r="V117">
            <v>500</v>
          </cell>
        </row>
        <row r="117">
          <cell r="X117">
            <v>92</v>
          </cell>
          <cell r="Y117">
            <v>276</v>
          </cell>
          <cell r="Z117">
            <v>0</v>
          </cell>
          <cell r="AA117" t="str">
            <v>2号晚班上班卡，27白班上班卡</v>
          </cell>
          <cell r="AB117" t="str">
            <v>曾选泽</v>
          </cell>
          <cell r="AC117" t="str">
            <v>曾选泽</v>
          </cell>
          <cell r="AD117" t="str">
            <v>曾选泽</v>
          </cell>
          <cell r="AE117" t="str">
            <v>曾选泽</v>
          </cell>
          <cell r="AF117" t="str">
            <v>曾选泽</v>
          </cell>
          <cell r="AG117" t="e">
            <v>#N/A</v>
          </cell>
          <cell r="AH117" t="e">
            <v>#N/A</v>
          </cell>
        </row>
        <row r="118">
          <cell r="B118" t="str">
            <v>罗熠鹏</v>
          </cell>
          <cell r="C118" t="str">
            <v>发泡-A班</v>
          </cell>
          <cell r="D118">
            <v>45587</v>
          </cell>
          <cell r="E118">
            <v>26</v>
          </cell>
          <cell r="F118">
            <v>27</v>
          </cell>
        </row>
        <row r="118">
          <cell r="P118">
            <v>1</v>
          </cell>
        </row>
        <row r="118">
          <cell r="T118">
            <v>27</v>
          </cell>
          <cell r="U118">
            <v>27</v>
          </cell>
          <cell r="V118">
            <v>540</v>
          </cell>
          <cell r="W118" t="str">
            <v>2025/06/28号离职</v>
          </cell>
          <cell r="X118">
            <v>91</v>
          </cell>
          <cell r="Y118">
            <v>273</v>
          </cell>
          <cell r="Z118">
            <v>0</v>
          </cell>
          <cell r="AA118" t="str">
            <v>28晚班上班卡</v>
          </cell>
          <cell r="AB118" t="e">
            <v>#N/A</v>
          </cell>
          <cell r="AC118" t="str">
            <v>罗熠鹏</v>
          </cell>
          <cell r="AD118" t="str">
            <v>罗熠鹏</v>
          </cell>
          <cell r="AE118" t="str">
            <v>罗熠鹏</v>
          </cell>
          <cell r="AF118" t="str">
            <v>罗熠鹏</v>
          </cell>
          <cell r="AG118" t="str">
            <v>罗熠鹏</v>
          </cell>
          <cell r="AH118">
            <v>45836</v>
          </cell>
        </row>
        <row r="119">
          <cell r="B119" t="str">
            <v>罗冰</v>
          </cell>
          <cell r="C119" t="str">
            <v>发泡</v>
          </cell>
          <cell r="D119">
            <v>45694</v>
          </cell>
          <cell r="E119">
            <v>26</v>
          </cell>
          <cell r="F119">
            <v>24</v>
          </cell>
        </row>
        <row r="119">
          <cell r="P119">
            <v>2</v>
          </cell>
        </row>
        <row r="119">
          <cell r="T119">
            <v>24</v>
          </cell>
          <cell r="U119">
            <v>24</v>
          </cell>
          <cell r="V119">
            <v>480</v>
          </cell>
          <cell r="W119" t="str">
            <v>2025/06/30号离职</v>
          </cell>
          <cell r="X119">
            <v>85</v>
          </cell>
          <cell r="Y119">
            <v>255</v>
          </cell>
          <cell r="Z119">
            <v>0</v>
          </cell>
          <cell r="AA119" t="str">
            <v>11晚班下班卡，12晚班上班卡，19/23白班上班卡</v>
          </cell>
          <cell r="AB119" t="e">
            <v>#N/A</v>
          </cell>
          <cell r="AC119" t="str">
            <v>罗冰</v>
          </cell>
          <cell r="AD119" t="str">
            <v>罗冰</v>
          </cell>
          <cell r="AE119" t="str">
            <v>罗冰</v>
          </cell>
          <cell r="AF119" t="str">
            <v>罗冰</v>
          </cell>
          <cell r="AG119" t="str">
            <v>罗冰</v>
          </cell>
          <cell r="AH119">
            <v>45838</v>
          </cell>
        </row>
        <row r="120">
          <cell r="B120" t="str">
            <v>马凤</v>
          </cell>
          <cell r="C120" t="str">
            <v>发泡-A班</v>
          </cell>
          <cell r="D120">
            <v>45705</v>
          </cell>
          <cell r="E120">
            <v>26</v>
          </cell>
          <cell r="F120">
            <v>27.4</v>
          </cell>
        </row>
        <row r="120">
          <cell r="T120">
            <v>27</v>
          </cell>
          <cell r="U120">
            <v>27</v>
          </cell>
          <cell r="V120">
            <v>540</v>
          </cell>
        </row>
        <row r="120">
          <cell r="X120">
            <v>94</v>
          </cell>
          <cell r="Y120">
            <v>282</v>
          </cell>
          <cell r="Z120" t="e">
            <v>#N/A</v>
          </cell>
          <cell r="AA120">
            <v>0</v>
          </cell>
          <cell r="AB120" t="str">
            <v>马凤</v>
          </cell>
          <cell r="AC120" t="str">
            <v>马凤</v>
          </cell>
          <cell r="AD120" t="str">
            <v>马凤</v>
          </cell>
          <cell r="AE120" t="str">
            <v>马凤</v>
          </cell>
          <cell r="AF120" t="str">
            <v>马凤</v>
          </cell>
          <cell r="AG120" t="e">
            <v>#N/A</v>
          </cell>
          <cell r="AH120" t="e">
            <v>#N/A</v>
          </cell>
        </row>
        <row r="121">
          <cell r="B121" t="str">
            <v>林新龙</v>
          </cell>
          <cell r="C121" t="str">
            <v>发泡</v>
          </cell>
          <cell r="D121">
            <v>45759</v>
          </cell>
          <cell r="E121">
            <v>26</v>
          </cell>
          <cell r="F121">
            <v>7</v>
          </cell>
        </row>
        <row r="121">
          <cell r="O121">
            <v>1</v>
          </cell>
        </row>
        <row r="121">
          <cell r="T121">
            <v>7</v>
          </cell>
          <cell r="U121">
            <v>7</v>
          </cell>
          <cell r="V121">
            <v>140</v>
          </cell>
          <cell r="W121" t="str">
            <v>2025/06/09号离职</v>
          </cell>
          <cell r="X121">
            <v>94</v>
          </cell>
          <cell r="Y121">
            <v>282</v>
          </cell>
          <cell r="Z121">
            <v>0</v>
          </cell>
          <cell r="AA121" t="str">
            <v>6.9旷工一天安排工作做不了直接下班；6.13反应自己旷工3天自离；1号无打卡记录手工考勤上班</v>
          </cell>
          <cell r="AB121" t="e">
            <v>#N/A</v>
          </cell>
          <cell r="AC121" t="str">
            <v>林新龙</v>
          </cell>
          <cell r="AD121" t="str">
            <v>林新龙</v>
          </cell>
          <cell r="AE121" t="str">
            <v>林新龙</v>
          </cell>
          <cell r="AF121" t="str">
            <v>林新龙</v>
          </cell>
          <cell r="AG121" t="str">
            <v>林新龙</v>
          </cell>
          <cell r="AH121">
            <v>45817</v>
          </cell>
        </row>
        <row r="122">
          <cell r="B122" t="str">
            <v>唐锋</v>
          </cell>
          <cell r="C122" t="str">
            <v>发泡-A班</v>
          </cell>
          <cell r="D122">
            <v>45772</v>
          </cell>
          <cell r="E122">
            <v>26</v>
          </cell>
          <cell r="F122">
            <v>20</v>
          </cell>
        </row>
        <row r="122">
          <cell r="K122">
            <v>5</v>
          </cell>
        </row>
        <row r="122">
          <cell r="P122">
            <v>2</v>
          </cell>
        </row>
        <row r="122">
          <cell r="T122">
            <v>20</v>
          </cell>
          <cell r="U122">
            <v>20</v>
          </cell>
          <cell r="V122">
            <v>400</v>
          </cell>
        </row>
        <row r="122">
          <cell r="X122">
            <v>91</v>
          </cell>
          <cell r="Y122">
            <v>273</v>
          </cell>
          <cell r="Z122">
            <v>0</v>
          </cell>
          <cell r="AA122" t="str">
            <v>6.16-6.20事假5天；23/26晚班上班卡</v>
          </cell>
          <cell r="AB122" t="str">
            <v>唐锋</v>
          </cell>
          <cell r="AC122" t="str">
            <v>唐锋</v>
          </cell>
          <cell r="AD122" t="str">
            <v>唐锋</v>
          </cell>
          <cell r="AE122" t="str">
            <v>唐锋</v>
          </cell>
          <cell r="AF122" t="str">
            <v>唐锋</v>
          </cell>
          <cell r="AG122" t="e">
            <v>#N/A</v>
          </cell>
          <cell r="AH122" t="e">
            <v>#N/A</v>
          </cell>
        </row>
        <row r="123">
          <cell r="B123" t="str">
            <v>刘红勇</v>
          </cell>
          <cell r="C123" t="str">
            <v>发泡-A班</v>
          </cell>
          <cell r="D123">
            <v>45774</v>
          </cell>
          <cell r="E123">
            <v>26</v>
          </cell>
          <cell r="F123">
            <v>22</v>
          </cell>
        </row>
        <row r="123">
          <cell r="K123">
            <v>2</v>
          </cell>
        </row>
        <row r="123">
          <cell r="P123">
            <v>1</v>
          </cell>
        </row>
        <row r="123">
          <cell r="T123">
            <v>22</v>
          </cell>
          <cell r="U123">
            <v>22</v>
          </cell>
          <cell r="V123">
            <v>440</v>
          </cell>
        </row>
        <row r="123">
          <cell r="X123">
            <v>85</v>
          </cell>
          <cell r="Y123">
            <v>255</v>
          </cell>
          <cell r="Z123">
            <v>0</v>
          </cell>
          <cell r="AA123" t="str">
            <v>6.6事假1天；6.14事假1天；3号白班上班卡，14号无打卡记录手工考勤上班</v>
          </cell>
          <cell r="AB123" t="str">
            <v>刘红勇</v>
          </cell>
          <cell r="AC123" t="str">
            <v>刘红勇</v>
          </cell>
          <cell r="AD123" t="str">
            <v>刘红勇</v>
          </cell>
          <cell r="AE123" t="str">
            <v>刘红勇</v>
          </cell>
          <cell r="AF123" t="str">
            <v>刘红勇</v>
          </cell>
          <cell r="AG123" t="e">
            <v>#N/A</v>
          </cell>
          <cell r="AH123" t="e">
            <v>#N/A</v>
          </cell>
        </row>
        <row r="124">
          <cell r="B124" t="str">
            <v>贺钢</v>
          </cell>
          <cell r="C124" t="str">
            <v>发泡</v>
          </cell>
          <cell r="D124">
            <v>45804</v>
          </cell>
          <cell r="E124">
            <v>26</v>
          </cell>
          <cell r="F124">
            <v>3</v>
          </cell>
        </row>
        <row r="124">
          <cell r="T124">
            <v>3</v>
          </cell>
          <cell r="U124">
            <v>3</v>
          </cell>
          <cell r="V124">
            <v>60</v>
          </cell>
          <cell r="W124" t="str">
            <v>2025/06/04号离职</v>
          </cell>
          <cell r="X124">
            <v>85</v>
          </cell>
          <cell r="Y124">
            <v>255</v>
          </cell>
          <cell r="Z124" t="e">
            <v>#N/A</v>
          </cell>
          <cell r="AA124">
            <v>0</v>
          </cell>
          <cell r="AB124" t="e">
            <v>#N/A</v>
          </cell>
          <cell r="AC124" t="str">
            <v>贺钢</v>
          </cell>
          <cell r="AD124" t="str">
            <v>贺钢</v>
          </cell>
          <cell r="AE124" t="e">
            <v>#N/A</v>
          </cell>
          <cell r="AF124" t="str">
            <v>贺钢</v>
          </cell>
          <cell r="AG124" t="str">
            <v>贺钢</v>
          </cell>
          <cell r="AH124">
            <v>45812</v>
          </cell>
        </row>
        <row r="125">
          <cell r="B125" t="str">
            <v>刘顺新</v>
          </cell>
          <cell r="C125" t="str">
            <v>发泡</v>
          </cell>
          <cell r="D125">
            <v>45777</v>
          </cell>
          <cell r="E125">
            <v>26</v>
          </cell>
          <cell r="F125">
            <v>22</v>
          </cell>
        </row>
        <row r="125">
          <cell r="K125">
            <v>0.5</v>
          </cell>
        </row>
        <row r="125">
          <cell r="T125">
            <v>22</v>
          </cell>
          <cell r="U125">
            <v>22</v>
          </cell>
          <cell r="V125">
            <v>440</v>
          </cell>
        </row>
        <row r="125">
          <cell r="X125">
            <v>94</v>
          </cell>
          <cell r="Y125">
            <v>282</v>
          </cell>
          <cell r="Z125">
            <v>0</v>
          </cell>
          <cell r="AA125" t="str">
            <v>17号无打卡记录，手工考勤上班半天</v>
          </cell>
          <cell r="AB125" t="str">
            <v>刘顺新</v>
          </cell>
          <cell r="AC125" t="str">
            <v>刘顺新</v>
          </cell>
          <cell r="AD125" t="str">
            <v>刘顺新</v>
          </cell>
          <cell r="AE125" t="e">
            <v>#N/A</v>
          </cell>
          <cell r="AF125" t="str">
            <v>刘顺新</v>
          </cell>
          <cell r="AG125" t="e">
            <v>#N/A</v>
          </cell>
          <cell r="AH125" t="e">
            <v>#N/A</v>
          </cell>
        </row>
        <row r="126">
          <cell r="B126" t="str">
            <v>谢宗伏</v>
          </cell>
          <cell r="C126" t="str">
            <v>发泡</v>
          </cell>
          <cell r="D126">
            <v>45775</v>
          </cell>
          <cell r="E126">
            <v>26</v>
          </cell>
          <cell r="F126">
            <v>23</v>
          </cell>
        </row>
        <row r="126">
          <cell r="O126">
            <v>1</v>
          </cell>
          <cell r="P126">
            <v>1</v>
          </cell>
        </row>
        <row r="126">
          <cell r="T126">
            <v>23</v>
          </cell>
          <cell r="U126">
            <v>23</v>
          </cell>
          <cell r="V126">
            <v>460</v>
          </cell>
          <cell r="W126" t="str">
            <v>2025/06/25号离职</v>
          </cell>
          <cell r="X126">
            <v>82</v>
          </cell>
          <cell r="Y126">
            <v>246</v>
          </cell>
          <cell r="Z126">
            <v>0</v>
          </cell>
          <cell r="AA126" t="str">
            <v>6.28安排上班未经请假擅自不来上班，旷工1天；10号晚班上班卡</v>
          </cell>
          <cell r="AB126" t="e">
            <v>#N/A</v>
          </cell>
          <cell r="AC126" t="str">
            <v>谢宗伏</v>
          </cell>
          <cell r="AD126" t="str">
            <v>谢宗伏</v>
          </cell>
          <cell r="AE126" t="str">
            <v>谢宗伏</v>
          </cell>
          <cell r="AF126" t="str">
            <v>谢宗伏</v>
          </cell>
          <cell r="AG126" t="str">
            <v>谢宗伏</v>
          </cell>
          <cell r="AH126">
            <v>45833</v>
          </cell>
        </row>
        <row r="127">
          <cell r="B127" t="str">
            <v>张建波</v>
          </cell>
          <cell r="C127" t="str">
            <v>发泡</v>
          </cell>
          <cell r="D127">
            <v>45809</v>
          </cell>
          <cell r="E127">
            <v>26</v>
          </cell>
          <cell r="F127">
            <v>6</v>
          </cell>
        </row>
        <row r="127">
          <cell r="T127">
            <v>6</v>
          </cell>
          <cell r="U127">
            <v>6</v>
          </cell>
          <cell r="V127">
            <v>120</v>
          </cell>
          <cell r="W127" t="str">
            <v>2025/06/07离职</v>
          </cell>
          <cell r="X127">
            <v>87</v>
          </cell>
          <cell r="Y127">
            <v>261</v>
          </cell>
          <cell r="Z127" t="e">
            <v>#N/A</v>
          </cell>
          <cell r="AA127">
            <v>0</v>
          </cell>
          <cell r="AB127" t="e">
            <v>#N/A</v>
          </cell>
          <cell r="AC127" t="str">
            <v>张建波</v>
          </cell>
          <cell r="AD127" t="str">
            <v>张建波</v>
          </cell>
          <cell r="AE127" t="e">
            <v>#N/A</v>
          </cell>
          <cell r="AF127" t="str">
            <v>张建波</v>
          </cell>
          <cell r="AG127" t="str">
            <v>张建波</v>
          </cell>
          <cell r="AH127">
            <v>45817</v>
          </cell>
        </row>
        <row r="128">
          <cell r="B128" t="str">
            <v>陶勇军</v>
          </cell>
          <cell r="C128" t="str">
            <v>发泡</v>
          </cell>
          <cell r="D128">
            <v>45810</v>
          </cell>
          <cell r="E128">
            <v>26</v>
          </cell>
          <cell r="F128">
            <v>27</v>
          </cell>
        </row>
        <row r="128">
          <cell r="T128">
            <v>27</v>
          </cell>
          <cell r="U128">
            <v>27</v>
          </cell>
          <cell r="V128">
            <v>540</v>
          </cell>
        </row>
        <row r="128">
          <cell r="X128">
            <v>92</v>
          </cell>
          <cell r="Y128">
            <v>276</v>
          </cell>
          <cell r="Z128" t="e">
            <v>#N/A</v>
          </cell>
          <cell r="AA128">
            <v>0</v>
          </cell>
          <cell r="AB128" t="str">
            <v>陶勇军</v>
          </cell>
          <cell r="AC128" t="str">
            <v>陶勇军</v>
          </cell>
          <cell r="AD128" t="str">
            <v>陶勇军</v>
          </cell>
          <cell r="AE128" t="e">
            <v>#N/A</v>
          </cell>
          <cell r="AF128" t="str">
            <v>陶勇军</v>
          </cell>
          <cell r="AG128" t="e">
            <v>#N/A</v>
          </cell>
          <cell r="AH128" t="e">
            <v>#N/A</v>
          </cell>
        </row>
        <row r="129">
          <cell r="B129" t="str">
            <v>韩建军</v>
          </cell>
          <cell r="C129" t="str">
            <v>发泡</v>
          </cell>
          <cell r="D129">
            <v>45812</v>
          </cell>
          <cell r="E129">
            <v>26</v>
          </cell>
          <cell r="F129">
            <v>25</v>
          </cell>
        </row>
        <row r="129">
          <cell r="P129">
            <v>1</v>
          </cell>
        </row>
        <row r="129">
          <cell r="T129">
            <v>25</v>
          </cell>
          <cell r="U129">
            <v>25</v>
          </cell>
          <cell r="V129">
            <v>500</v>
          </cell>
          <cell r="W129" t="str">
            <v>2025/6/29离职</v>
          </cell>
          <cell r="X129">
            <v>82</v>
          </cell>
          <cell r="Y129">
            <v>246</v>
          </cell>
          <cell r="Z129">
            <v>0</v>
          </cell>
          <cell r="AA129" t="str">
            <v>23白班上班卡</v>
          </cell>
          <cell r="AB129" t="e">
            <v>#N/A</v>
          </cell>
          <cell r="AC129" t="str">
            <v>韩建军</v>
          </cell>
          <cell r="AD129" t="str">
            <v>韩建军</v>
          </cell>
          <cell r="AE129" t="e">
            <v>#N/A</v>
          </cell>
          <cell r="AF129" t="str">
            <v>韩建军</v>
          </cell>
          <cell r="AG129" t="str">
            <v>韩建军</v>
          </cell>
          <cell r="AH129">
            <v>45837</v>
          </cell>
        </row>
        <row r="130">
          <cell r="B130" t="str">
            <v>黄夏明</v>
          </cell>
          <cell r="C130" t="str">
            <v>发泡</v>
          </cell>
          <cell r="D130">
            <v>45812</v>
          </cell>
          <cell r="E130">
            <v>26</v>
          </cell>
          <cell r="F130">
            <v>19</v>
          </cell>
        </row>
        <row r="130">
          <cell r="K130">
            <v>1</v>
          </cell>
        </row>
        <row r="130">
          <cell r="T130">
            <v>19</v>
          </cell>
          <cell r="U130">
            <v>19</v>
          </cell>
          <cell r="V130">
            <v>380</v>
          </cell>
        </row>
        <row r="130">
          <cell r="X130">
            <v>89</v>
          </cell>
          <cell r="Y130">
            <v>267</v>
          </cell>
          <cell r="Z130">
            <v>0</v>
          </cell>
          <cell r="AA130" t="str">
            <v>6.13晚班事假1天</v>
          </cell>
          <cell r="AB130" t="str">
            <v>黄夏明</v>
          </cell>
          <cell r="AC130" t="str">
            <v>黄夏明</v>
          </cell>
          <cell r="AD130" t="str">
            <v>黄夏明</v>
          </cell>
          <cell r="AE130" t="e">
            <v>#N/A</v>
          </cell>
          <cell r="AF130" t="str">
            <v>黄夏明</v>
          </cell>
          <cell r="AG130" t="e">
            <v>#N/A</v>
          </cell>
          <cell r="AH130" t="e">
            <v>#N/A</v>
          </cell>
        </row>
        <row r="131">
          <cell r="B131" t="str">
            <v>李运泉</v>
          </cell>
          <cell r="C131" t="str">
            <v>发泡</v>
          </cell>
          <cell r="D131">
            <v>45812</v>
          </cell>
          <cell r="E131">
            <v>26</v>
          </cell>
          <cell r="F131">
            <v>11</v>
          </cell>
        </row>
        <row r="131">
          <cell r="T131">
            <v>11</v>
          </cell>
          <cell r="U131">
            <v>11</v>
          </cell>
          <cell r="V131">
            <v>220</v>
          </cell>
          <cell r="W131" t="str">
            <v>2025/06/19号离职</v>
          </cell>
          <cell r="X131">
            <v>91</v>
          </cell>
          <cell r="Y131">
            <v>273</v>
          </cell>
          <cell r="Z131" t="e">
            <v>#N/A</v>
          </cell>
          <cell r="AA131">
            <v>0</v>
          </cell>
          <cell r="AB131" t="e">
            <v>#N/A</v>
          </cell>
          <cell r="AC131" t="str">
            <v>李运泉</v>
          </cell>
          <cell r="AD131" t="str">
            <v>李运泉</v>
          </cell>
          <cell r="AE131" t="e">
            <v>#N/A</v>
          </cell>
          <cell r="AF131" t="str">
            <v>李运泉</v>
          </cell>
          <cell r="AG131" t="str">
            <v>李运泉</v>
          </cell>
          <cell r="AH131">
            <v>0</v>
          </cell>
        </row>
        <row r="132">
          <cell r="B132" t="str">
            <v>曹诗富</v>
          </cell>
          <cell r="C132" t="str">
            <v>发泡</v>
          </cell>
          <cell r="D132">
            <v>45812</v>
          </cell>
          <cell r="E132">
            <v>26</v>
          </cell>
          <cell r="F132">
            <v>22</v>
          </cell>
        </row>
        <row r="132">
          <cell r="T132">
            <v>22</v>
          </cell>
          <cell r="U132">
            <v>22</v>
          </cell>
          <cell r="V132">
            <v>440</v>
          </cell>
          <cell r="W132" t="str">
            <v>2025/7/10要求退回</v>
          </cell>
          <cell r="X132">
            <v>89</v>
          </cell>
          <cell r="Y132">
            <v>267</v>
          </cell>
          <cell r="Z132" t="e">
            <v>#N/A</v>
          </cell>
          <cell r="AA132">
            <v>0</v>
          </cell>
          <cell r="AB132" t="str">
            <v>曹诗富</v>
          </cell>
          <cell r="AC132" t="str">
            <v>曹诗富</v>
          </cell>
          <cell r="AD132" t="str">
            <v>曹诗富</v>
          </cell>
          <cell r="AE132" t="e">
            <v>#N/A</v>
          </cell>
          <cell r="AF132" t="str">
            <v>曹诗富</v>
          </cell>
          <cell r="AG132" t="e">
            <v>#N/A</v>
          </cell>
          <cell r="AH132" t="e">
            <v>#N/A</v>
          </cell>
        </row>
        <row r="133">
          <cell r="B133" t="str">
            <v>汤锦程</v>
          </cell>
          <cell r="C133" t="str">
            <v>发泡</v>
          </cell>
          <cell r="D133">
            <v>45813</v>
          </cell>
          <cell r="E133">
            <v>26</v>
          </cell>
          <cell r="F133">
            <v>16</v>
          </cell>
        </row>
        <row r="133">
          <cell r="O133">
            <v>1</v>
          </cell>
        </row>
        <row r="133">
          <cell r="T133">
            <v>16</v>
          </cell>
          <cell r="U133">
            <v>16</v>
          </cell>
          <cell r="V133">
            <v>320</v>
          </cell>
          <cell r="W133" t="str">
            <v>2025/06/26号离职</v>
          </cell>
          <cell r="X133">
            <v>89</v>
          </cell>
          <cell r="Y133">
            <v>267</v>
          </cell>
          <cell r="Z133">
            <v>0</v>
          </cell>
          <cell r="AA133" t="str">
            <v>6.28安排上班未经请假擅自不来上班，旷工1天</v>
          </cell>
          <cell r="AB133" t="e">
            <v>#N/A</v>
          </cell>
          <cell r="AC133" t="str">
            <v>汤锦程</v>
          </cell>
          <cell r="AD133" t="str">
            <v>汤锦程</v>
          </cell>
          <cell r="AE133" t="e">
            <v>#N/A</v>
          </cell>
          <cell r="AF133" t="str">
            <v>汤锦程</v>
          </cell>
          <cell r="AG133" t="str">
            <v>汤锦程</v>
          </cell>
          <cell r="AH133">
            <v>45834</v>
          </cell>
        </row>
        <row r="134">
          <cell r="B134" t="str">
            <v>李冬阳</v>
          </cell>
          <cell r="C134" t="str">
            <v>发泡</v>
          </cell>
          <cell r="D134">
            <v>45813</v>
          </cell>
          <cell r="E134">
            <v>26</v>
          </cell>
          <cell r="F134">
            <v>17</v>
          </cell>
        </row>
        <row r="134">
          <cell r="T134">
            <v>17</v>
          </cell>
          <cell r="U134">
            <v>17</v>
          </cell>
          <cell r="V134">
            <v>340</v>
          </cell>
          <cell r="W134" t="str">
            <v>2025/7/9离职</v>
          </cell>
          <cell r="X134">
            <v>89</v>
          </cell>
          <cell r="Y134">
            <v>267</v>
          </cell>
          <cell r="Z134" t="e">
            <v>#N/A</v>
          </cell>
          <cell r="AA134">
            <v>0</v>
          </cell>
          <cell r="AB134" t="str">
            <v>李冬阳</v>
          </cell>
          <cell r="AC134" t="str">
            <v>李冬阳</v>
          </cell>
          <cell r="AD134" t="str">
            <v>李冬阳</v>
          </cell>
          <cell r="AE134" t="e">
            <v>#N/A</v>
          </cell>
          <cell r="AF134" t="str">
            <v>李冬阳</v>
          </cell>
          <cell r="AG134" t="e">
            <v>#N/A</v>
          </cell>
          <cell r="AH134" t="e">
            <v>#N/A</v>
          </cell>
        </row>
        <row r="135">
          <cell r="B135" t="str">
            <v>莫芳强</v>
          </cell>
          <cell r="C135" t="str">
            <v>发泡</v>
          </cell>
          <cell r="D135">
            <v>45814</v>
          </cell>
          <cell r="E135">
            <v>26</v>
          </cell>
          <cell r="F135">
            <v>14</v>
          </cell>
        </row>
        <row r="135">
          <cell r="T135">
            <v>14</v>
          </cell>
          <cell r="U135">
            <v>14</v>
          </cell>
          <cell r="V135">
            <v>280</v>
          </cell>
          <cell r="W135" t="str">
            <v>2025/06/25号离职</v>
          </cell>
          <cell r="X135">
            <v>85</v>
          </cell>
          <cell r="Y135">
            <v>255</v>
          </cell>
          <cell r="Z135" t="e">
            <v>#N/A</v>
          </cell>
          <cell r="AA135">
            <v>0</v>
          </cell>
          <cell r="AB135" t="e">
            <v>#N/A</v>
          </cell>
          <cell r="AC135" t="str">
            <v>莫芳强</v>
          </cell>
          <cell r="AD135" t="str">
            <v>莫芳强</v>
          </cell>
          <cell r="AE135" t="e">
            <v>#N/A</v>
          </cell>
          <cell r="AF135" t="str">
            <v>莫芳强</v>
          </cell>
          <cell r="AG135" t="str">
            <v>莫芳强</v>
          </cell>
          <cell r="AH135">
            <v>0</v>
          </cell>
        </row>
        <row r="136">
          <cell r="B136" t="str">
            <v>肖海燕</v>
          </cell>
          <cell r="C136" t="str">
            <v>发泡</v>
          </cell>
          <cell r="D136">
            <v>45814</v>
          </cell>
          <cell r="E136">
            <v>26</v>
          </cell>
          <cell r="F136">
            <v>4</v>
          </cell>
        </row>
        <row r="136">
          <cell r="T136">
            <v>4</v>
          </cell>
          <cell r="U136">
            <v>4</v>
          </cell>
          <cell r="V136">
            <v>80</v>
          </cell>
          <cell r="W136" t="str">
            <v>2025/06/10号离职</v>
          </cell>
          <cell r="X136">
            <v>85</v>
          </cell>
          <cell r="Y136">
            <v>255</v>
          </cell>
          <cell r="Z136" t="e">
            <v>#N/A</v>
          </cell>
          <cell r="AA136">
            <v>0</v>
          </cell>
          <cell r="AB136" t="e">
            <v>#N/A</v>
          </cell>
          <cell r="AC136" t="str">
            <v>肖海燕</v>
          </cell>
          <cell r="AD136" t="str">
            <v>肖海燕</v>
          </cell>
          <cell r="AE136" t="e">
            <v>#N/A</v>
          </cell>
          <cell r="AF136" t="str">
            <v>肖海燕</v>
          </cell>
          <cell r="AG136" t="str">
            <v>肖海燕</v>
          </cell>
          <cell r="AH136">
            <v>45818</v>
          </cell>
        </row>
        <row r="137">
          <cell r="B137" t="str">
            <v>蔡建兵</v>
          </cell>
          <cell r="C137" t="str">
            <v>发泡</v>
          </cell>
          <cell r="D137">
            <v>45814</v>
          </cell>
          <cell r="E137">
            <v>26</v>
          </cell>
          <cell r="F137">
            <v>21</v>
          </cell>
        </row>
        <row r="137">
          <cell r="T137">
            <v>21</v>
          </cell>
          <cell r="U137">
            <v>21</v>
          </cell>
          <cell r="V137">
            <v>420</v>
          </cell>
        </row>
        <row r="137">
          <cell r="X137">
            <v>85</v>
          </cell>
          <cell r="Y137">
            <v>255</v>
          </cell>
          <cell r="Z137" t="e">
            <v>#N/A</v>
          </cell>
          <cell r="AA137">
            <v>0</v>
          </cell>
          <cell r="AB137" t="str">
            <v>蔡建兵</v>
          </cell>
          <cell r="AC137" t="str">
            <v>蔡建兵</v>
          </cell>
          <cell r="AD137" t="str">
            <v>蔡建兵</v>
          </cell>
          <cell r="AE137" t="e">
            <v>#N/A</v>
          </cell>
          <cell r="AF137" t="str">
            <v>蔡建兵</v>
          </cell>
          <cell r="AG137" t="str">
            <v>蔡建兵</v>
          </cell>
          <cell r="AH137">
            <v>0</v>
          </cell>
        </row>
        <row r="138">
          <cell r="B138" t="str">
            <v>曾建伟</v>
          </cell>
          <cell r="C138" t="str">
            <v>发泡</v>
          </cell>
          <cell r="D138">
            <v>45814</v>
          </cell>
          <cell r="E138">
            <v>26</v>
          </cell>
          <cell r="F138">
            <v>22</v>
          </cell>
        </row>
        <row r="138">
          <cell r="K138">
            <v>1</v>
          </cell>
        </row>
        <row r="138">
          <cell r="T138">
            <v>22</v>
          </cell>
          <cell r="U138">
            <v>22</v>
          </cell>
          <cell r="V138">
            <v>440</v>
          </cell>
        </row>
        <row r="138">
          <cell r="X138">
            <v>86</v>
          </cell>
          <cell r="Y138">
            <v>258</v>
          </cell>
          <cell r="Z138">
            <v>0</v>
          </cell>
          <cell r="AA138" t="str">
            <v>6.27事假1天；5号有打卡手工无记录</v>
          </cell>
          <cell r="AB138" t="str">
            <v>曾建伟</v>
          </cell>
          <cell r="AC138" t="str">
            <v>曾建伟</v>
          </cell>
          <cell r="AD138" t="str">
            <v>曾建伟</v>
          </cell>
          <cell r="AE138" t="e">
            <v>#N/A</v>
          </cell>
          <cell r="AF138" t="str">
            <v>曾建伟</v>
          </cell>
          <cell r="AG138" t="e">
            <v>#N/A</v>
          </cell>
          <cell r="AH138" t="e">
            <v>#N/A</v>
          </cell>
        </row>
        <row r="139">
          <cell r="B139" t="str">
            <v>李先文</v>
          </cell>
          <cell r="C139" t="str">
            <v>发泡</v>
          </cell>
          <cell r="D139">
            <v>45817</v>
          </cell>
          <cell r="E139">
            <v>26</v>
          </cell>
          <cell r="F139">
            <v>18</v>
          </cell>
        </row>
        <row r="139">
          <cell r="T139">
            <v>18</v>
          </cell>
          <cell r="U139">
            <v>18</v>
          </cell>
          <cell r="V139">
            <v>360</v>
          </cell>
        </row>
        <row r="139">
          <cell r="X139">
            <v>86</v>
          </cell>
          <cell r="Y139">
            <v>258</v>
          </cell>
          <cell r="Z139" t="e">
            <v>#N/A</v>
          </cell>
          <cell r="AA139">
            <v>0</v>
          </cell>
          <cell r="AB139" t="str">
            <v>李先文</v>
          </cell>
          <cell r="AC139" t="str">
            <v>李先文</v>
          </cell>
          <cell r="AD139" t="str">
            <v>李先文</v>
          </cell>
          <cell r="AE139" t="e">
            <v>#N/A</v>
          </cell>
          <cell r="AF139" t="str">
            <v>李先文</v>
          </cell>
          <cell r="AG139" t="e">
            <v>#N/A</v>
          </cell>
          <cell r="AH139" t="e">
            <v>#N/A</v>
          </cell>
        </row>
        <row r="140">
          <cell r="B140" t="str">
            <v>钟习红</v>
          </cell>
          <cell r="C140" t="str">
            <v>发泡</v>
          </cell>
          <cell r="D140">
            <v>45817</v>
          </cell>
          <cell r="E140">
            <v>26</v>
          </cell>
          <cell r="F140">
            <v>7</v>
          </cell>
        </row>
        <row r="140">
          <cell r="T140">
            <v>7</v>
          </cell>
          <cell r="U140">
            <v>7</v>
          </cell>
          <cell r="V140">
            <v>140</v>
          </cell>
          <cell r="W140" t="str">
            <v>2025/06/17号离职</v>
          </cell>
          <cell r="X140">
            <v>82</v>
          </cell>
          <cell r="Y140">
            <v>246</v>
          </cell>
          <cell r="Z140" t="e">
            <v>#N/A</v>
          </cell>
          <cell r="AA140">
            <v>0</v>
          </cell>
          <cell r="AB140" t="e">
            <v>#N/A</v>
          </cell>
          <cell r="AC140" t="str">
            <v>钟习红</v>
          </cell>
          <cell r="AD140" t="str">
            <v>钟习红</v>
          </cell>
          <cell r="AE140" t="e">
            <v>#N/A</v>
          </cell>
          <cell r="AF140" t="str">
            <v>钟习红</v>
          </cell>
          <cell r="AG140" t="str">
            <v>钟习红</v>
          </cell>
          <cell r="AH140">
            <v>0</v>
          </cell>
        </row>
        <row r="141">
          <cell r="B141" t="str">
            <v>肖志</v>
          </cell>
          <cell r="C141" t="str">
            <v>发泡</v>
          </cell>
          <cell r="D141">
            <v>45813</v>
          </cell>
          <cell r="E141">
            <v>26</v>
          </cell>
          <cell r="F141">
            <v>23</v>
          </cell>
        </row>
        <row r="141">
          <cell r="T141">
            <v>23</v>
          </cell>
          <cell r="U141">
            <v>23</v>
          </cell>
          <cell r="V141">
            <v>460</v>
          </cell>
        </row>
        <row r="141">
          <cell r="X141">
            <v>94</v>
          </cell>
          <cell r="Y141">
            <v>282</v>
          </cell>
          <cell r="Z141" t="e">
            <v>#N/A</v>
          </cell>
          <cell r="AA141">
            <v>0</v>
          </cell>
          <cell r="AB141" t="str">
            <v>肖志</v>
          </cell>
          <cell r="AC141" t="str">
            <v>肖志</v>
          </cell>
          <cell r="AD141" t="str">
            <v>肖志</v>
          </cell>
          <cell r="AE141" t="e">
            <v>#N/A</v>
          </cell>
          <cell r="AF141" t="str">
            <v>肖志</v>
          </cell>
          <cell r="AG141" t="e">
            <v>#N/A</v>
          </cell>
          <cell r="AH141" t="e">
            <v>#N/A</v>
          </cell>
        </row>
        <row r="142">
          <cell r="B142" t="str">
            <v>程跃辉</v>
          </cell>
          <cell r="C142" t="str">
            <v>发泡</v>
          </cell>
          <cell r="D142">
            <v>45818</v>
          </cell>
          <cell r="E142">
            <v>26</v>
          </cell>
          <cell r="F142">
            <v>7</v>
          </cell>
        </row>
        <row r="142">
          <cell r="T142">
            <v>7</v>
          </cell>
          <cell r="U142">
            <v>7</v>
          </cell>
          <cell r="V142">
            <v>140</v>
          </cell>
          <cell r="W142" t="str">
            <v>2025/06/18号离职</v>
          </cell>
          <cell r="X142">
            <v>82</v>
          </cell>
          <cell r="Y142">
            <v>246</v>
          </cell>
          <cell r="Z142" t="e">
            <v>#N/A</v>
          </cell>
          <cell r="AA142">
            <v>0</v>
          </cell>
          <cell r="AB142" t="e">
            <v>#N/A</v>
          </cell>
          <cell r="AC142" t="str">
            <v>程跃辉</v>
          </cell>
          <cell r="AD142" t="str">
            <v>程跃辉</v>
          </cell>
          <cell r="AE142" t="e">
            <v>#N/A</v>
          </cell>
          <cell r="AF142" t="str">
            <v>程跃辉</v>
          </cell>
          <cell r="AG142" t="str">
            <v>程跃辉</v>
          </cell>
          <cell r="AH142">
            <v>0</v>
          </cell>
        </row>
        <row r="143">
          <cell r="B143" t="str">
            <v>李湘泉</v>
          </cell>
          <cell r="C143" t="str">
            <v>发泡</v>
          </cell>
          <cell r="D143">
            <v>45818</v>
          </cell>
          <cell r="E143">
            <v>26</v>
          </cell>
          <cell r="F143">
            <v>19</v>
          </cell>
        </row>
        <row r="143">
          <cell r="P143">
            <v>1</v>
          </cell>
        </row>
        <row r="143">
          <cell r="T143">
            <v>19</v>
          </cell>
          <cell r="U143">
            <v>19</v>
          </cell>
          <cell r="V143">
            <v>380</v>
          </cell>
        </row>
        <row r="143">
          <cell r="X143">
            <v>94</v>
          </cell>
          <cell r="Y143">
            <v>282</v>
          </cell>
          <cell r="Z143">
            <v>0</v>
          </cell>
          <cell r="AA143" t="str">
            <v>16白班上班卡</v>
          </cell>
          <cell r="AB143" t="str">
            <v>李湘泉</v>
          </cell>
          <cell r="AC143" t="str">
            <v>李湘泉</v>
          </cell>
          <cell r="AD143" t="str">
            <v>李湘泉</v>
          </cell>
          <cell r="AE143" t="e">
            <v>#N/A</v>
          </cell>
          <cell r="AF143" t="str">
            <v>李湘泉</v>
          </cell>
          <cell r="AG143" t="e">
            <v>#N/A</v>
          </cell>
          <cell r="AH143" t="e">
            <v>#N/A</v>
          </cell>
        </row>
        <row r="144">
          <cell r="B144" t="str">
            <v>唐国祥</v>
          </cell>
          <cell r="C144" t="str">
            <v>发泡</v>
          </cell>
          <cell r="D144">
            <v>45829</v>
          </cell>
          <cell r="E144">
            <v>26</v>
          </cell>
          <cell r="F144">
            <v>9</v>
          </cell>
        </row>
        <row r="144">
          <cell r="P144">
            <v>2</v>
          </cell>
        </row>
        <row r="144">
          <cell r="T144">
            <v>9</v>
          </cell>
          <cell r="U144">
            <v>9</v>
          </cell>
          <cell r="V144">
            <v>180</v>
          </cell>
        </row>
        <row r="144">
          <cell r="X144">
            <v>88</v>
          </cell>
          <cell r="Y144">
            <v>264</v>
          </cell>
          <cell r="Z144">
            <v>0</v>
          </cell>
          <cell r="AA144" t="str">
            <v>27白班上班卡，28下班卡</v>
          </cell>
          <cell r="AB144" t="str">
            <v>唐国祥</v>
          </cell>
          <cell r="AC144" t="str">
            <v>唐国祥</v>
          </cell>
          <cell r="AD144" t="str">
            <v>唐国祥</v>
          </cell>
          <cell r="AE144" t="e">
            <v>#N/A</v>
          </cell>
          <cell r="AF144" t="str">
            <v>唐国祥</v>
          </cell>
          <cell r="AG144" t="e">
            <v>#N/A</v>
          </cell>
          <cell r="AH144" t="e">
            <v>#N/A</v>
          </cell>
        </row>
        <row r="145">
          <cell r="B145" t="str">
            <v>张桂花</v>
          </cell>
          <cell r="C145" t="str">
            <v>发泡</v>
          </cell>
          <cell r="D145">
            <v>45829</v>
          </cell>
          <cell r="E145">
            <v>26</v>
          </cell>
          <cell r="F145">
            <v>9</v>
          </cell>
        </row>
        <row r="145">
          <cell r="T145">
            <v>9</v>
          </cell>
          <cell r="U145">
            <v>9</v>
          </cell>
          <cell r="V145">
            <v>180</v>
          </cell>
        </row>
        <row r="145">
          <cell r="X145">
            <v>91</v>
          </cell>
          <cell r="Y145">
            <v>273</v>
          </cell>
          <cell r="Z145" t="e">
            <v>#N/A</v>
          </cell>
          <cell r="AA145">
            <v>0</v>
          </cell>
          <cell r="AB145" t="str">
            <v>张桂花</v>
          </cell>
          <cell r="AC145" t="str">
            <v>张桂花</v>
          </cell>
          <cell r="AD145" t="str">
            <v>张桂花</v>
          </cell>
          <cell r="AE145" t="e">
            <v>#N/A</v>
          </cell>
          <cell r="AF145" t="str">
            <v>张桂花</v>
          </cell>
          <cell r="AG145" t="e">
            <v>#N/A</v>
          </cell>
          <cell r="AH145" t="e">
            <v>#N/A</v>
          </cell>
        </row>
        <row r="146">
          <cell r="B146" t="str">
            <v>曹庆华</v>
          </cell>
          <cell r="C146" t="str">
            <v>发泡</v>
          </cell>
          <cell r="D146">
            <v>45830</v>
          </cell>
          <cell r="E146">
            <v>26</v>
          </cell>
          <cell r="F146">
            <v>7</v>
          </cell>
        </row>
        <row r="146">
          <cell r="T146">
            <v>7</v>
          </cell>
          <cell r="U146">
            <v>7</v>
          </cell>
          <cell r="V146">
            <v>140</v>
          </cell>
        </row>
        <row r="146">
          <cell r="X146">
            <v>91</v>
          </cell>
          <cell r="Y146">
            <v>273</v>
          </cell>
          <cell r="Z146" t="e">
            <v>#N/A</v>
          </cell>
          <cell r="AA146">
            <v>0</v>
          </cell>
          <cell r="AB146" t="str">
            <v>曹庆华</v>
          </cell>
          <cell r="AC146" t="str">
            <v>曹庆华</v>
          </cell>
          <cell r="AD146" t="str">
            <v>曹庆华</v>
          </cell>
          <cell r="AE146" t="e">
            <v>#N/A</v>
          </cell>
          <cell r="AF146" t="str">
            <v>曹庆华</v>
          </cell>
          <cell r="AG146" t="e">
            <v>#N/A</v>
          </cell>
          <cell r="AH146" t="e">
            <v>#N/A</v>
          </cell>
        </row>
        <row r="147">
          <cell r="B147" t="str">
            <v>曾丽梅</v>
          </cell>
          <cell r="C147" t="str">
            <v>发泡</v>
          </cell>
          <cell r="D147">
            <v>45811</v>
          </cell>
          <cell r="E147">
            <v>26</v>
          </cell>
          <cell r="F147">
            <v>26</v>
          </cell>
        </row>
        <row r="147">
          <cell r="T147">
            <v>26</v>
          </cell>
          <cell r="U147">
            <v>26</v>
          </cell>
          <cell r="V147">
            <v>520</v>
          </cell>
        </row>
        <row r="147">
          <cell r="X147">
            <v>88</v>
          </cell>
          <cell r="Y147">
            <v>264</v>
          </cell>
          <cell r="Z147" t="e">
            <v>#N/A</v>
          </cell>
          <cell r="AA147">
            <v>0</v>
          </cell>
          <cell r="AB147" t="str">
            <v>曾丽梅</v>
          </cell>
          <cell r="AC147" t="str">
            <v>曾丽梅</v>
          </cell>
          <cell r="AD147" t="str">
            <v>曾丽梅</v>
          </cell>
          <cell r="AE147" t="e">
            <v>#N/A</v>
          </cell>
          <cell r="AF147" t="str">
            <v>曾丽梅</v>
          </cell>
          <cell r="AG147" t="e">
            <v>#N/A</v>
          </cell>
          <cell r="AH147" t="e">
            <v>#N/A</v>
          </cell>
        </row>
        <row r="148">
          <cell r="B148" t="str">
            <v>王攀</v>
          </cell>
          <cell r="C148" t="str">
            <v>发泡-A班</v>
          </cell>
          <cell r="D148">
            <v>45826</v>
          </cell>
          <cell r="E148">
            <v>26</v>
          </cell>
          <cell r="F148">
            <v>9</v>
          </cell>
        </row>
        <row r="148">
          <cell r="T148">
            <v>9</v>
          </cell>
          <cell r="U148">
            <v>9</v>
          </cell>
          <cell r="V148">
            <v>180</v>
          </cell>
        </row>
        <row r="148">
          <cell r="X148">
            <v>88</v>
          </cell>
          <cell r="Y148">
            <v>264</v>
          </cell>
          <cell r="Z148" t="e">
            <v>#N/A</v>
          </cell>
          <cell r="AA148">
            <v>0</v>
          </cell>
          <cell r="AB148" t="str">
            <v>王攀</v>
          </cell>
          <cell r="AC148" t="str">
            <v>王攀</v>
          </cell>
          <cell r="AD148" t="str">
            <v>王攀</v>
          </cell>
          <cell r="AE148" t="e">
            <v>#N/A</v>
          </cell>
          <cell r="AF148" t="str">
            <v>王攀</v>
          </cell>
          <cell r="AG148" t="e">
            <v>#N/A</v>
          </cell>
          <cell r="AH148" t="e">
            <v>#N/A</v>
          </cell>
        </row>
        <row r="149">
          <cell r="B149" t="str">
            <v>刘红卫</v>
          </cell>
          <cell r="C149" t="str">
            <v>发泡-A班</v>
          </cell>
          <cell r="D149">
            <v>45809</v>
          </cell>
          <cell r="E149">
            <v>26</v>
          </cell>
          <cell r="F149">
            <v>28</v>
          </cell>
        </row>
        <row r="149">
          <cell r="P149">
            <v>2</v>
          </cell>
        </row>
        <row r="149">
          <cell r="T149">
            <v>28</v>
          </cell>
          <cell r="U149">
            <v>28</v>
          </cell>
          <cell r="V149">
            <v>560</v>
          </cell>
        </row>
        <row r="149">
          <cell r="X149">
            <v>88</v>
          </cell>
          <cell r="Y149">
            <v>264</v>
          </cell>
          <cell r="Z149">
            <v>0</v>
          </cell>
          <cell r="AA149" t="str">
            <v>18/28晚班上班卡</v>
          </cell>
          <cell r="AB149" t="str">
            <v>刘红卫</v>
          </cell>
          <cell r="AC149" t="str">
            <v>刘红卫</v>
          </cell>
          <cell r="AD149" t="str">
            <v>刘红卫</v>
          </cell>
          <cell r="AE149" t="e">
            <v>#N/A</v>
          </cell>
          <cell r="AF149" t="str">
            <v>刘红卫</v>
          </cell>
          <cell r="AG149" t="e">
            <v>#N/A</v>
          </cell>
          <cell r="AH149" t="e">
            <v>#N/A</v>
          </cell>
        </row>
        <row r="150">
          <cell r="B150" t="str">
            <v>刘戚香</v>
          </cell>
          <cell r="C150" t="str">
            <v>发泡-A班</v>
          </cell>
          <cell r="D150">
            <v>45809</v>
          </cell>
          <cell r="E150">
            <v>26</v>
          </cell>
          <cell r="F150">
            <v>28</v>
          </cell>
        </row>
        <row r="150">
          <cell r="P150">
            <v>1</v>
          </cell>
        </row>
        <row r="150">
          <cell r="T150">
            <v>28</v>
          </cell>
          <cell r="U150">
            <v>28</v>
          </cell>
          <cell r="V150">
            <v>560</v>
          </cell>
        </row>
        <row r="150">
          <cell r="X150">
            <v>88</v>
          </cell>
          <cell r="Y150">
            <v>264</v>
          </cell>
          <cell r="Z150">
            <v>0</v>
          </cell>
          <cell r="AA150" t="str">
            <v>22晚班上班卡</v>
          </cell>
          <cell r="AB150" t="str">
            <v>刘戚香</v>
          </cell>
          <cell r="AC150" t="str">
            <v>刘戚香</v>
          </cell>
          <cell r="AD150" t="str">
            <v>刘戚香</v>
          </cell>
          <cell r="AE150" t="e">
            <v>#N/A</v>
          </cell>
          <cell r="AF150" t="str">
            <v>刘戚香</v>
          </cell>
          <cell r="AG150" t="e">
            <v>#N/A</v>
          </cell>
          <cell r="AH150" t="e">
            <v>#N/A</v>
          </cell>
        </row>
        <row r="151">
          <cell r="B151" t="str">
            <v>张波滔</v>
          </cell>
          <cell r="C151" t="str">
            <v>发泡-A班</v>
          </cell>
          <cell r="D151">
            <v>45825</v>
          </cell>
          <cell r="E151">
            <v>26</v>
          </cell>
          <cell r="F151">
            <v>10</v>
          </cell>
        </row>
        <row r="151">
          <cell r="T151">
            <v>10</v>
          </cell>
          <cell r="U151">
            <v>10</v>
          </cell>
          <cell r="V151">
            <v>200</v>
          </cell>
        </row>
        <row r="151">
          <cell r="X151">
            <v>88</v>
          </cell>
          <cell r="Y151">
            <v>264</v>
          </cell>
          <cell r="Z151" t="e">
            <v>#N/A</v>
          </cell>
          <cell r="AA151">
            <v>0</v>
          </cell>
          <cell r="AB151" t="str">
            <v>张波滔</v>
          </cell>
          <cell r="AC151" t="str">
            <v>张波滔</v>
          </cell>
          <cell r="AD151" t="str">
            <v>张波滔</v>
          </cell>
          <cell r="AE151" t="e">
            <v>#N/A</v>
          </cell>
          <cell r="AF151" t="str">
            <v>张波滔</v>
          </cell>
          <cell r="AG151" t="e">
            <v>#N/A</v>
          </cell>
          <cell r="AH151" t="e">
            <v>#N/A</v>
          </cell>
        </row>
        <row r="152">
          <cell r="B152" t="str">
            <v>谭哲</v>
          </cell>
          <cell r="C152" t="str">
            <v>发泡-A班</v>
          </cell>
          <cell r="D152">
            <v>45825</v>
          </cell>
          <cell r="E152">
            <v>26</v>
          </cell>
          <cell r="F152">
            <v>10</v>
          </cell>
        </row>
        <row r="152">
          <cell r="T152">
            <v>10</v>
          </cell>
          <cell r="U152">
            <v>10</v>
          </cell>
          <cell r="V152">
            <v>200</v>
          </cell>
        </row>
        <row r="152">
          <cell r="X152">
            <v>88</v>
          </cell>
          <cell r="Y152">
            <v>264</v>
          </cell>
          <cell r="Z152" t="e">
            <v>#N/A</v>
          </cell>
          <cell r="AA152">
            <v>0</v>
          </cell>
          <cell r="AB152" t="str">
            <v>谭哲</v>
          </cell>
          <cell r="AC152" t="str">
            <v>谭哲</v>
          </cell>
          <cell r="AD152" t="str">
            <v>谭哲</v>
          </cell>
          <cell r="AE152" t="e">
            <v>#N/A</v>
          </cell>
          <cell r="AF152" t="str">
            <v>谭哲</v>
          </cell>
          <cell r="AG152" t="e">
            <v>#N/A</v>
          </cell>
          <cell r="AH152" t="e">
            <v>#N/A</v>
          </cell>
        </row>
        <row r="153">
          <cell r="B153" t="str">
            <v>邹联忠</v>
          </cell>
          <cell r="C153" t="str">
            <v>发泡-A班</v>
          </cell>
          <cell r="D153">
            <v>45811</v>
          </cell>
          <cell r="E153">
            <v>26</v>
          </cell>
          <cell r="F153">
            <v>4</v>
          </cell>
        </row>
        <row r="153">
          <cell r="T153">
            <v>4</v>
          </cell>
          <cell r="U153">
            <v>4</v>
          </cell>
          <cell r="V153">
            <v>80</v>
          </cell>
          <cell r="W153" t="str">
            <v>2025/06/7号离职</v>
          </cell>
          <cell r="X153">
            <v>0</v>
          </cell>
          <cell r="Y153">
            <v>0</v>
          </cell>
          <cell r="Z153" t="e">
            <v>#N/A</v>
          </cell>
          <cell r="AA153">
            <v>0</v>
          </cell>
          <cell r="AB153" t="e">
            <v>#N/A</v>
          </cell>
          <cell r="AC153" t="str">
            <v>邹联忠</v>
          </cell>
          <cell r="AD153" t="str">
            <v>邹联忠</v>
          </cell>
          <cell r="AE153" t="e">
            <v>#N/A</v>
          </cell>
          <cell r="AF153" t="str">
            <v>邹联忠</v>
          </cell>
          <cell r="AG153" t="str">
            <v>邹联忠</v>
          </cell>
          <cell r="AH153">
            <v>45818</v>
          </cell>
        </row>
        <row r="154">
          <cell r="B154" t="str">
            <v>谭怀风</v>
          </cell>
          <cell r="C154" t="str">
            <v>发泡-A班</v>
          </cell>
          <cell r="D154">
            <v>45812</v>
          </cell>
          <cell r="E154">
            <v>26</v>
          </cell>
          <cell r="F154">
            <v>15</v>
          </cell>
        </row>
        <row r="154">
          <cell r="T154">
            <v>15</v>
          </cell>
          <cell r="U154">
            <v>15</v>
          </cell>
          <cell r="V154">
            <v>300</v>
          </cell>
          <cell r="W154" t="str">
            <v>2025/06/22号离职</v>
          </cell>
          <cell r="X154">
            <v>85</v>
          </cell>
          <cell r="Y154">
            <v>255</v>
          </cell>
          <cell r="Z154" t="e">
            <v>#N/A</v>
          </cell>
          <cell r="AA154">
            <v>0</v>
          </cell>
          <cell r="AB154" t="e">
            <v>#N/A</v>
          </cell>
          <cell r="AC154" t="str">
            <v>谭怀风</v>
          </cell>
          <cell r="AD154" t="str">
            <v>谭怀风</v>
          </cell>
          <cell r="AE154" t="e">
            <v>#N/A</v>
          </cell>
          <cell r="AF154" t="str">
            <v>谭怀风</v>
          </cell>
          <cell r="AG154" t="str">
            <v>谭怀风</v>
          </cell>
          <cell r="AH154">
            <v>45830</v>
          </cell>
        </row>
        <row r="155">
          <cell r="B155" t="str">
            <v>谭桂平</v>
          </cell>
          <cell r="C155" t="str">
            <v>发泡-A班</v>
          </cell>
          <cell r="D155">
            <v>45811</v>
          </cell>
          <cell r="E155">
            <v>26</v>
          </cell>
          <cell r="F155">
            <v>10</v>
          </cell>
        </row>
        <row r="155">
          <cell r="O155">
            <v>1</v>
          </cell>
        </row>
        <row r="155">
          <cell r="T155">
            <v>10</v>
          </cell>
          <cell r="U155">
            <v>10</v>
          </cell>
          <cell r="V155">
            <v>200</v>
          </cell>
          <cell r="W155" t="str">
            <v>2025/06/16号离职</v>
          </cell>
          <cell r="X155">
            <v>88</v>
          </cell>
          <cell r="Y155">
            <v>264</v>
          </cell>
          <cell r="Z155">
            <v>0</v>
          </cell>
          <cell r="AA155" t="str">
            <v>6.16不服从管理人员安排，于晚上11点无故离开岗位下班，给予旷工一天处理</v>
          </cell>
          <cell r="AB155" t="e">
            <v>#N/A</v>
          </cell>
          <cell r="AC155" t="str">
            <v>谭桂平</v>
          </cell>
          <cell r="AD155" t="str">
            <v>谭桂平</v>
          </cell>
          <cell r="AE155" t="e">
            <v>#N/A</v>
          </cell>
          <cell r="AF155" t="str">
            <v>谭桂平</v>
          </cell>
          <cell r="AG155" t="str">
            <v>谭桂平</v>
          </cell>
          <cell r="AH155">
            <v>45824</v>
          </cell>
        </row>
        <row r="156">
          <cell r="B156" t="str">
            <v>朱新良</v>
          </cell>
          <cell r="C156" t="str">
            <v>发泡-A班</v>
          </cell>
          <cell r="D156">
            <v>45825</v>
          </cell>
          <cell r="E156">
            <v>26</v>
          </cell>
          <cell r="F156">
            <v>6</v>
          </cell>
        </row>
        <row r="156">
          <cell r="T156">
            <v>6</v>
          </cell>
          <cell r="U156">
            <v>6</v>
          </cell>
          <cell r="V156">
            <v>120</v>
          </cell>
          <cell r="W156" t="str">
            <v>2025/06/23号离职</v>
          </cell>
          <cell r="X156">
            <v>76</v>
          </cell>
          <cell r="Y156">
            <v>228</v>
          </cell>
          <cell r="Z156" t="e">
            <v>#N/A</v>
          </cell>
          <cell r="AA156">
            <v>0</v>
          </cell>
          <cell r="AB156" t="e">
            <v>#N/A</v>
          </cell>
          <cell r="AC156" t="str">
            <v>朱新良</v>
          </cell>
          <cell r="AD156" t="str">
            <v>朱新良</v>
          </cell>
          <cell r="AE156" t="e">
            <v>#N/A</v>
          </cell>
          <cell r="AF156" t="str">
            <v>朱新良</v>
          </cell>
          <cell r="AG156" t="str">
            <v>朱新良</v>
          </cell>
          <cell r="AH156">
            <v>45832</v>
          </cell>
        </row>
        <row r="157">
          <cell r="B157" t="str">
            <v>黄翠兰</v>
          </cell>
          <cell r="C157" t="str">
            <v>发泡-A班</v>
          </cell>
          <cell r="D157">
            <v>45811</v>
          </cell>
          <cell r="E157">
            <v>26</v>
          </cell>
          <cell r="F157">
            <v>26</v>
          </cell>
        </row>
        <row r="157">
          <cell r="T157">
            <v>26</v>
          </cell>
          <cell r="U157">
            <v>26</v>
          </cell>
          <cell r="V157">
            <v>520</v>
          </cell>
        </row>
        <row r="157">
          <cell r="X157">
            <v>88</v>
          </cell>
          <cell r="Y157">
            <v>264</v>
          </cell>
          <cell r="Z157" t="e">
            <v>#N/A</v>
          </cell>
          <cell r="AA157">
            <v>0</v>
          </cell>
          <cell r="AB157" t="str">
            <v>黄翠兰</v>
          </cell>
          <cell r="AC157" t="str">
            <v>黄翠兰</v>
          </cell>
          <cell r="AD157" t="str">
            <v>黄翠兰</v>
          </cell>
          <cell r="AE157" t="e">
            <v>#N/A</v>
          </cell>
          <cell r="AF157" t="str">
            <v>黄翠兰</v>
          </cell>
          <cell r="AG157" t="e">
            <v>#N/A</v>
          </cell>
          <cell r="AH157" t="e">
            <v>#N/A</v>
          </cell>
        </row>
        <row r="158">
          <cell r="B158" t="str">
            <v>诸葛启发</v>
          </cell>
          <cell r="C158" t="str">
            <v>发泡-A班</v>
          </cell>
          <cell r="D158">
            <v>45811</v>
          </cell>
          <cell r="E158">
            <v>26</v>
          </cell>
          <cell r="F158">
            <v>25</v>
          </cell>
        </row>
        <row r="158">
          <cell r="P158">
            <v>2</v>
          </cell>
        </row>
        <row r="158">
          <cell r="T158">
            <v>25</v>
          </cell>
          <cell r="U158">
            <v>25</v>
          </cell>
          <cell r="V158">
            <v>500</v>
          </cell>
        </row>
        <row r="158">
          <cell r="X158">
            <v>88</v>
          </cell>
          <cell r="Y158">
            <v>264</v>
          </cell>
          <cell r="Z158">
            <v>0</v>
          </cell>
          <cell r="AA158" t="str">
            <v>7号白班下班卡，25晚班上班卡；8号无打卡记录手工考勤上班</v>
          </cell>
          <cell r="AB158" t="e">
            <v>#N/A</v>
          </cell>
          <cell r="AC158" t="str">
            <v>诸葛启发</v>
          </cell>
          <cell r="AD158" t="str">
            <v>诸葛启发</v>
          </cell>
          <cell r="AE158" t="e">
            <v>#N/A</v>
          </cell>
          <cell r="AF158" t="str">
            <v>诸葛启发</v>
          </cell>
          <cell r="AG158" t="e">
            <v>#N/A</v>
          </cell>
          <cell r="AH158" t="e">
            <v>#N/A</v>
          </cell>
        </row>
        <row r="159">
          <cell r="B159" t="str">
            <v>陈元庆</v>
          </cell>
          <cell r="C159" t="str">
            <v>发泡-A班</v>
          </cell>
          <cell r="D159">
            <v>45695</v>
          </cell>
          <cell r="E159">
            <v>26</v>
          </cell>
          <cell r="F159">
            <v>26</v>
          </cell>
        </row>
        <row r="159">
          <cell r="T159">
            <v>26</v>
          </cell>
          <cell r="U159">
            <v>26</v>
          </cell>
          <cell r="V159">
            <v>520</v>
          </cell>
        </row>
        <row r="159">
          <cell r="X159">
            <v>88</v>
          </cell>
          <cell r="Y159">
            <v>264</v>
          </cell>
          <cell r="Z159" t="e">
            <v>#N/A</v>
          </cell>
          <cell r="AA159">
            <v>0</v>
          </cell>
          <cell r="AB159" t="str">
            <v>陈元庆</v>
          </cell>
          <cell r="AC159" t="str">
            <v>陈元庆</v>
          </cell>
          <cell r="AD159" t="str">
            <v>陈元庆</v>
          </cell>
          <cell r="AE159" t="e">
            <v>#N/A</v>
          </cell>
          <cell r="AF159" t="str">
            <v>陈元庆</v>
          </cell>
          <cell r="AG159" t="e">
            <v>#N/A</v>
          </cell>
          <cell r="AH159" t="e">
            <v>#N/A</v>
          </cell>
        </row>
        <row r="160">
          <cell r="B160" t="str">
            <v>黄槿喆</v>
          </cell>
          <cell r="C160" t="str">
            <v>发泡-A班</v>
          </cell>
          <cell r="D160">
            <v>45812</v>
          </cell>
          <cell r="E160">
            <v>26</v>
          </cell>
          <cell r="F160">
            <v>20</v>
          </cell>
        </row>
        <row r="160">
          <cell r="K160">
            <v>1</v>
          </cell>
        </row>
        <row r="160">
          <cell r="P160">
            <v>1</v>
          </cell>
        </row>
        <row r="160">
          <cell r="T160">
            <v>20</v>
          </cell>
          <cell r="U160">
            <v>20</v>
          </cell>
          <cell r="V160">
            <v>400</v>
          </cell>
        </row>
        <row r="160">
          <cell r="X160">
            <v>85</v>
          </cell>
          <cell r="Y160">
            <v>255</v>
          </cell>
          <cell r="Z160">
            <v>0</v>
          </cell>
          <cell r="AA160" t="str">
            <v>6.14事假1天；7号白班下班卡；4号和8号无打卡记录手工上班-4号没录卡？</v>
          </cell>
          <cell r="AB160" t="str">
            <v>黄槿喆</v>
          </cell>
          <cell r="AC160" t="str">
            <v>黄槿喆</v>
          </cell>
          <cell r="AD160" t="str">
            <v>黄槿喆</v>
          </cell>
          <cell r="AE160" t="e">
            <v>#N/A</v>
          </cell>
          <cell r="AF160" t="str">
            <v>黄槿喆</v>
          </cell>
          <cell r="AG160" t="e">
            <v>#N/A</v>
          </cell>
          <cell r="AH160" t="e">
            <v>#N/A</v>
          </cell>
        </row>
        <row r="161">
          <cell r="B161" t="str">
            <v>赖金龙</v>
          </cell>
          <cell r="C161" t="str">
            <v>发泡-A班</v>
          </cell>
          <cell r="D161">
            <v>45810</v>
          </cell>
          <cell r="E161">
            <v>26</v>
          </cell>
          <cell r="F161">
            <v>24</v>
          </cell>
        </row>
        <row r="161">
          <cell r="K161">
            <v>1</v>
          </cell>
        </row>
        <row r="161">
          <cell r="T161">
            <v>24</v>
          </cell>
          <cell r="U161">
            <v>24</v>
          </cell>
          <cell r="V161">
            <v>480</v>
          </cell>
        </row>
        <row r="161">
          <cell r="X161">
            <v>94</v>
          </cell>
          <cell r="Y161">
            <v>282</v>
          </cell>
          <cell r="Z161">
            <v>0</v>
          </cell>
          <cell r="AA161" t="str">
            <v>6.15严重感冒事假1天；15/23号无打卡记录手工上班；15号有写事假单</v>
          </cell>
          <cell r="AB161" t="str">
            <v>赖金龙</v>
          </cell>
          <cell r="AC161" t="str">
            <v>赖金龙</v>
          </cell>
          <cell r="AD161" t="str">
            <v>赖金龙</v>
          </cell>
          <cell r="AE161" t="e">
            <v>#N/A</v>
          </cell>
          <cell r="AF161" t="str">
            <v>赖金龙</v>
          </cell>
          <cell r="AG161" t="e">
            <v>#N/A</v>
          </cell>
          <cell r="AH161" t="e">
            <v>#N/A</v>
          </cell>
        </row>
        <row r="162">
          <cell r="B162" t="str">
            <v>陶巨喜</v>
          </cell>
          <cell r="C162" t="str">
            <v>发泡-A班</v>
          </cell>
          <cell r="D162">
            <v>45814</v>
          </cell>
          <cell r="E162">
            <v>26</v>
          </cell>
          <cell r="F162">
            <v>19</v>
          </cell>
        </row>
        <row r="162">
          <cell r="P162">
            <v>1</v>
          </cell>
        </row>
        <row r="162">
          <cell r="T162">
            <v>19</v>
          </cell>
          <cell r="U162">
            <v>19</v>
          </cell>
          <cell r="V162">
            <v>380</v>
          </cell>
        </row>
        <row r="162">
          <cell r="X162">
            <v>90</v>
          </cell>
          <cell r="Y162">
            <v>270</v>
          </cell>
          <cell r="Z162">
            <v>0</v>
          </cell>
          <cell r="AA162" t="str">
            <v>26晚班上班卡</v>
          </cell>
          <cell r="AB162" t="str">
            <v>陶巨喜</v>
          </cell>
          <cell r="AC162" t="str">
            <v>陶巨喜</v>
          </cell>
          <cell r="AD162" t="str">
            <v>陶巨喜</v>
          </cell>
          <cell r="AE162" t="e">
            <v>#N/A</v>
          </cell>
          <cell r="AF162" t="str">
            <v>陶巨喜</v>
          </cell>
          <cell r="AG162" t="e">
            <v>#N/A</v>
          </cell>
          <cell r="AH162" t="e">
            <v>#N/A</v>
          </cell>
        </row>
        <row r="163">
          <cell r="B163" t="str">
            <v>唐相健</v>
          </cell>
          <cell r="C163" t="str">
            <v>发泡-A班</v>
          </cell>
          <cell r="D163">
            <v>45818</v>
          </cell>
          <cell r="E163">
            <v>26</v>
          </cell>
          <cell r="F163">
            <v>17</v>
          </cell>
        </row>
        <row r="163">
          <cell r="P163">
            <v>1</v>
          </cell>
        </row>
        <row r="163">
          <cell r="T163">
            <v>17</v>
          </cell>
          <cell r="U163">
            <v>17</v>
          </cell>
          <cell r="V163">
            <v>340</v>
          </cell>
        </row>
        <row r="163">
          <cell r="X163">
            <v>88</v>
          </cell>
          <cell r="Y163">
            <v>264</v>
          </cell>
          <cell r="Z163">
            <v>0</v>
          </cell>
          <cell r="AA163" t="str">
            <v>6.12晚上20点的卡</v>
          </cell>
          <cell r="AB163" t="str">
            <v>唐相健</v>
          </cell>
          <cell r="AC163" t="str">
            <v>唐相健</v>
          </cell>
          <cell r="AD163" t="str">
            <v>唐相健</v>
          </cell>
          <cell r="AE163" t="e">
            <v>#N/A</v>
          </cell>
          <cell r="AF163" t="str">
            <v>唐相健</v>
          </cell>
          <cell r="AG163" t="e">
            <v>#N/A</v>
          </cell>
          <cell r="AH163" t="e">
            <v>#N/A</v>
          </cell>
        </row>
        <row r="164">
          <cell r="B164" t="str">
            <v>马立香</v>
          </cell>
          <cell r="C164" t="str">
            <v>发泡-A班</v>
          </cell>
          <cell r="D164">
            <v>45818</v>
          </cell>
          <cell r="E164">
            <v>26</v>
          </cell>
          <cell r="F164">
            <v>14</v>
          </cell>
        </row>
        <row r="164">
          <cell r="P164">
            <v>1</v>
          </cell>
        </row>
        <row r="164">
          <cell r="T164">
            <v>14</v>
          </cell>
          <cell r="U164">
            <v>14</v>
          </cell>
          <cell r="V164">
            <v>280</v>
          </cell>
          <cell r="W164" t="str">
            <v>2025/06/25号离职</v>
          </cell>
          <cell r="X164">
            <v>80</v>
          </cell>
          <cell r="Y164">
            <v>240</v>
          </cell>
          <cell r="Z164">
            <v>0</v>
          </cell>
          <cell r="AA164" t="str">
            <v>17晚班上班卡</v>
          </cell>
          <cell r="AB164" t="e">
            <v>#N/A</v>
          </cell>
          <cell r="AC164" t="str">
            <v>马立香</v>
          </cell>
          <cell r="AD164" t="str">
            <v>马立香</v>
          </cell>
          <cell r="AE164" t="e">
            <v>#N/A</v>
          </cell>
          <cell r="AF164" t="str">
            <v>马立香</v>
          </cell>
          <cell r="AG164" t="str">
            <v>马立香</v>
          </cell>
          <cell r="AH164">
            <v>0</v>
          </cell>
        </row>
        <row r="165">
          <cell r="B165" t="str">
            <v>包文彬</v>
          </cell>
          <cell r="C165" t="str">
            <v>发泡-A班</v>
          </cell>
          <cell r="D165">
            <v>45818</v>
          </cell>
          <cell r="E165">
            <v>26</v>
          </cell>
          <cell r="F165">
            <v>16</v>
          </cell>
        </row>
        <row r="165">
          <cell r="K165">
            <v>1</v>
          </cell>
        </row>
        <row r="165">
          <cell r="T165">
            <v>16</v>
          </cell>
          <cell r="U165">
            <v>16</v>
          </cell>
          <cell r="V165">
            <v>320</v>
          </cell>
        </row>
        <row r="165">
          <cell r="X165">
            <v>85</v>
          </cell>
          <cell r="Y165">
            <v>255</v>
          </cell>
          <cell r="Z165">
            <v>0</v>
          </cell>
          <cell r="AA165" t="str">
            <v>6.14事假1天</v>
          </cell>
          <cell r="AB165" t="str">
            <v>包文彬</v>
          </cell>
          <cell r="AC165" t="str">
            <v>包文彬</v>
          </cell>
          <cell r="AD165" t="str">
            <v>包文彬</v>
          </cell>
          <cell r="AE165" t="e">
            <v>#N/A</v>
          </cell>
          <cell r="AF165" t="str">
            <v>包文彬</v>
          </cell>
          <cell r="AG165" t="e">
            <v>#N/A</v>
          </cell>
          <cell r="AH165" t="e">
            <v>#N/A</v>
          </cell>
        </row>
        <row r="166">
          <cell r="B166" t="str">
            <v>李孟泉</v>
          </cell>
          <cell r="C166" t="str">
            <v>发泡-A班</v>
          </cell>
          <cell r="D166">
            <v>45818</v>
          </cell>
          <cell r="E166">
            <v>26</v>
          </cell>
          <cell r="F166">
            <v>7</v>
          </cell>
        </row>
        <row r="166">
          <cell r="P166">
            <v>2</v>
          </cell>
        </row>
        <row r="166">
          <cell r="T166">
            <v>7</v>
          </cell>
          <cell r="U166">
            <v>7</v>
          </cell>
          <cell r="V166">
            <v>140</v>
          </cell>
          <cell r="W166" t="str">
            <v>2025/06/18号离职</v>
          </cell>
          <cell r="X166">
            <v>76</v>
          </cell>
          <cell r="Y166">
            <v>228</v>
          </cell>
          <cell r="Z166">
            <v>0</v>
          </cell>
          <cell r="AA166" t="str">
            <v>13白班上班卡，15白班下班卡；17晚班没有上下班卡，手工考勤上班</v>
          </cell>
          <cell r="AB166" t="e">
            <v>#N/A</v>
          </cell>
          <cell r="AC166" t="str">
            <v>李孟泉</v>
          </cell>
          <cell r="AD166" t="str">
            <v>李孟泉</v>
          </cell>
          <cell r="AE166" t="e">
            <v>#N/A</v>
          </cell>
          <cell r="AF166" t="str">
            <v>李孟泉</v>
          </cell>
          <cell r="AG166" t="str">
            <v>李孟泉</v>
          </cell>
          <cell r="AH166">
            <v>45825</v>
          </cell>
        </row>
        <row r="167">
          <cell r="B167" t="str">
            <v>张智杰</v>
          </cell>
          <cell r="C167" t="str">
            <v>发泡-A班</v>
          </cell>
          <cell r="D167">
            <v>45818</v>
          </cell>
          <cell r="E167">
            <v>26</v>
          </cell>
          <cell r="F167">
            <v>10</v>
          </cell>
        </row>
        <row r="167">
          <cell r="T167">
            <v>10</v>
          </cell>
          <cell r="U167">
            <v>10</v>
          </cell>
          <cell r="V167">
            <v>200</v>
          </cell>
          <cell r="W167" t="str">
            <v>2025/06/22号离职</v>
          </cell>
          <cell r="X167">
            <v>76</v>
          </cell>
          <cell r="Y167">
            <v>228</v>
          </cell>
          <cell r="Z167" t="e">
            <v>#N/A</v>
          </cell>
          <cell r="AA167">
            <v>0</v>
          </cell>
          <cell r="AB167" t="e">
            <v>#N/A</v>
          </cell>
          <cell r="AC167" t="str">
            <v>张智杰</v>
          </cell>
          <cell r="AD167" t="str">
            <v>张智杰</v>
          </cell>
          <cell r="AE167" t="e">
            <v>#N/A</v>
          </cell>
          <cell r="AF167" t="str">
            <v>张智杰</v>
          </cell>
          <cell r="AG167" t="str">
            <v>张智杰</v>
          </cell>
          <cell r="AH167">
            <v>0</v>
          </cell>
        </row>
        <row r="168">
          <cell r="B168" t="str">
            <v>袁后平</v>
          </cell>
          <cell r="C168" t="str">
            <v>发泡-A班</v>
          </cell>
          <cell r="D168">
            <v>45818</v>
          </cell>
          <cell r="E168">
            <v>26</v>
          </cell>
          <cell r="F168">
            <v>8</v>
          </cell>
        </row>
        <row r="168">
          <cell r="P168">
            <v>2</v>
          </cell>
        </row>
        <row r="168">
          <cell r="T168">
            <v>8</v>
          </cell>
          <cell r="U168">
            <v>8</v>
          </cell>
          <cell r="V168">
            <v>160</v>
          </cell>
          <cell r="W168" t="str">
            <v>2025/06/18号离职</v>
          </cell>
          <cell r="X168">
            <v>76</v>
          </cell>
          <cell r="Y168">
            <v>228</v>
          </cell>
          <cell r="Z168">
            <v>0</v>
          </cell>
          <cell r="AA168" t="str">
            <v>17晚班下班卡</v>
          </cell>
          <cell r="AB168" t="e">
            <v>#N/A</v>
          </cell>
          <cell r="AC168" t="str">
            <v>袁后平</v>
          </cell>
          <cell r="AD168" t="str">
            <v>袁后平</v>
          </cell>
          <cell r="AE168" t="e">
            <v>#N/A</v>
          </cell>
          <cell r="AF168" t="str">
            <v>袁后平</v>
          </cell>
          <cell r="AG168" t="str">
            <v>袁后平</v>
          </cell>
          <cell r="AH168">
            <v>45825</v>
          </cell>
        </row>
        <row r="169">
          <cell r="B169" t="str">
            <v>谢素平</v>
          </cell>
          <cell r="C169" t="str">
            <v>发泡-A班</v>
          </cell>
          <cell r="D169">
            <v>45812</v>
          </cell>
          <cell r="E169">
            <v>26</v>
          </cell>
          <cell r="F169">
            <v>7</v>
          </cell>
        </row>
        <row r="169">
          <cell r="T169">
            <v>7</v>
          </cell>
          <cell r="U169">
            <v>7</v>
          </cell>
          <cell r="V169">
            <v>140</v>
          </cell>
          <cell r="W169" t="str">
            <v>2025/06/12号离职</v>
          </cell>
          <cell r="X169">
            <v>76</v>
          </cell>
          <cell r="Y169">
            <v>228</v>
          </cell>
          <cell r="Z169" t="e">
            <v>#N/A</v>
          </cell>
          <cell r="AA169">
            <v>0</v>
          </cell>
          <cell r="AB169" t="e">
            <v>#N/A</v>
          </cell>
          <cell r="AC169" t="str">
            <v>谢素平</v>
          </cell>
          <cell r="AD169" t="str">
            <v>谢素平</v>
          </cell>
          <cell r="AE169" t="e">
            <v>#N/A</v>
          </cell>
          <cell r="AF169" t="str">
            <v>谢素平</v>
          </cell>
          <cell r="AG169" t="str">
            <v>谢素平</v>
          </cell>
          <cell r="AH169">
            <v>0</v>
          </cell>
        </row>
        <row r="170">
          <cell r="B170" t="str">
            <v>张子望</v>
          </cell>
          <cell r="C170" t="str">
            <v>发泡-A班</v>
          </cell>
          <cell r="D170">
            <v>45830</v>
          </cell>
          <cell r="E170">
            <v>26</v>
          </cell>
          <cell r="F170">
            <v>6</v>
          </cell>
        </row>
        <row r="170">
          <cell r="T170">
            <v>6</v>
          </cell>
          <cell r="U170">
            <v>6</v>
          </cell>
          <cell r="V170">
            <v>120</v>
          </cell>
        </row>
        <row r="170">
          <cell r="X170">
            <v>85</v>
          </cell>
          <cell r="Y170">
            <v>255</v>
          </cell>
          <cell r="Z170" t="e">
            <v>#N/A</v>
          </cell>
          <cell r="AA170">
            <v>0</v>
          </cell>
          <cell r="AB170" t="str">
            <v>张子望</v>
          </cell>
          <cell r="AC170" t="str">
            <v>张子望</v>
          </cell>
          <cell r="AD170" t="str">
            <v>张子望</v>
          </cell>
          <cell r="AE170" t="e">
            <v>#N/A</v>
          </cell>
          <cell r="AF170" t="str">
            <v>张子望</v>
          </cell>
          <cell r="AG170" t="e">
            <v>#N/A</v>
          </cell>
          <cell r="AH170" t="e">
            <v>#N/A</v>
          </cell>
        </row>
        <row r="171">
          <cell r="B171" t="str">
            <v>陈钰</v>
          </cell>
          <cell r="C171" t="str">
            <v>发泡-A班</v>
          </cell>
          <cell r="D171">
            <v>45830</v>
          </cell>
          <cell r="E171">
            <v>26</v>
          </cell>
          <cell r="F171">
            <v>6</v>
          </cell>
        </row>
        <row r="171">
          <cell r="T171">
            <v>6</v>
          </cell>
          <cell r="U171">
            <v>6</v>
          </cell>
          <cell r="V171">
            <v>120</v>
          </cell>
        </row>
        <row r="171">
          <cell r="Y171">
            <v>0</v>
          </cell>
          <cell r="Z171" t="e">
            <v>#N/A</v>
          </cell>
          <cell r="AA171">
            <v>0</v>
          </cell>
          <cell r="AB171" t="str">
            <v>陈钰</v>
          </cell>
          <cell r="AC171" t="str">
            <v>陈钰</v>
          </cell>
          <cell r="AD171" t="str">
            <v>陈钰</v>
          </cell>
          <cell r="AE171" t="e">
            <v>#N/A</v>
          </cell>
          <cell r="AF171" t="str">
            <v>陈钰</v>
          </cell>
          <cell r="AG171" t="e">
            <v>#N/A</v>
          </cell>
          <cell r="AH171" t="e">
            <v>#N/A</v>
          </cell>
        </row>
        <row r="172">
          <cell r="B172" t="str">
            <v>罗石连</v>
          </cell>
          <cell r="C172" t="str">
            <v>发泡-A班</v>
          </cell>
          <cell r="D172">
            <v>45811</v>
          </cell>
          <cell r="E172">
            <v>26</v>
          </cell>
          <cell r="F172">
            <v>7</v>
          </cell>
        </row>
        <row r="172">
          <cell r="T172">
            <v>7</v>
          </cell>
          <cell r="U172">
            <v>7</v>
          </cell>
          <cell r="V172">
            <v>140</v>
          </cell>
          <cell r="W172" t="str">
            <v>2025/06/10号离职</v>
          </cell>
          <cell r="X172">
            <v>85</v>
          </cell>
          <cell r="Y172">
            <v>255</v>
          </cell>
          <cell r="Z172" t="e">
            <v>#N/A</v>
          </cell>
          <cell r="AA172">
            <v>0</v>
          </cell>
          <cell r="AB172" t="e">
            <v>#N/A</v>
          </cell>
          <cell r="AC172" t="str">
            <v>罗石连</v>
          </cell>
          <cell r="AD172" t="str">
            <v>罗石连</v>
          </cell>
          <cell r="AE172" t="e">
            <v>#N/A</v>
          </cell>
          <cell r="AF172" t="str">
            <v>罗石连</v>
          </cell>
          <cell r="AG172" t="str">
            <v>罗石连</v>
          </cell>
          <cell r="AH172">
            <v>45818</v>
          </cell>
        </row>
        <row r="173">
          <cell r="B173" t="str">
            <v>罗军灿</v>
          </cell>
          <cell r="C173" t="str">
            <v>发泡-A班</v>
          </cell>
          <cell r="D173">
            <v>45809</v>
          </cell>
          <cell r="E173">
            <v>26</v>
          </cell>
          <cell r="F173">
            <v>15</v>
          </cell>
        </row>
        <row r="173">
          <cell r="K173">
            <v>1</v>
          </cell>
        </row>
        <row r="173">
          <cell r="T173">
            <v>15</v>
          </cell>
          <cell r="U173">
            <v>15</v>
          </cell>
          <cell r="V173">
            <v>300</v>
          </cell>
          <cell r="W173" t="str">
            <v>2025/06/17号离职</v>
          </cell>
          <cell r="X173">
            <v>76</v>
          </cell>
          <cell r="Y173">
            <v>228</v>
          </cell>
          <cell r="Z173">
            <v>0</v>
          </cell>
          <cell r="AA173" t="str">
            <v>6.10晚班事假1天</v>
          </cell>
          <cell r="AB173" t="e">
            <v>#N/A</v>
          </cell>
          <cell r="AC173" t="str">
            <v>罗军灿</v>
          </cell>
          <cell r="AD173" t="str">
            <v>罗军灿</v>
          </cell>
          <cell r="AE173" t="e">
            <v>#N/A</v>
          </cell>
          <cell r="AF173" t="str">
            <v>罗军灿</v>
          </cell>
          <cell r="AG173" t="str">
            <v>罗军灿</v>
          </cell>
          <cell r="AH173">
            <v>45826</v>
          </cell>
        </row>
        <row r="174">
          <cell r="B174" t="str">
            <v>雍期望</v>
          </cell>
          <cell r="C174" t="str">
            <v>焊接车间</v>
          </cell>
          <cell r="D174">
            <v>42602</v>
          </cell>
          <cell r="E174">
            <v>21</v>
          </cell>
          <cell r="F174">
            <v>21</v>
          </cell>
        </row>
        <row r="174">
          <cell r="T174">
            <v>21</v>
          </cell>
          <cell r="U174">
            <v>4</v>
          </cell>
          <cell r="V174">
            <v>284</v>
          </cell>
        </row>
        <row r="174">
          <cell r="X174">
            <v>96</v>
          </cell>
          <cell r="Y174">
            <v>288</v>
          </cell>
          <cell r="Z174" t="e">
            <v>#N/A</v>
          </cell>
          <cell r="AA174">
            <v>0</v>
          </cell>
          <cell r="AB174" t="str">
            <v>雍期望</v>
          </cell>
          <cell r="AC174" t="str">
            <v>雍期望</v>
          </cell>
          <cell r="AD174" t="str">
            <v>雍期望</v>
          </cell>
          <cell r="AE174" t="str">
            <v>雍期望</v>
          </cell>
          <cell r="AF174" t="e">
            <v>#N/A</v>
          </cell>
          <cell r="AG174" t="e">
            <v>#N/A</v>
          </cell>
          <cell r="AH174" t="e">
            <v>#N/A</v>
          </cell>
        </row>
        <row r="175">
          <cell r="B175" t="str">
            <v>邹文祥</v>
          </cell>
          <cell r="C175" t="str">
            <v>焊接车间</v>
          </cell>
          <cell r="D175">
            <v>42262</v>
          </cell>
          <cell r="E175">
            <v>21</v>
          </cell>
          <cell r="F175">
            <v>20</v>
          </cell>
        </row>
        <row r="175">
          <cell r="K175">
            <v>1</v>
          </cell>
        </row>
        <row r="175">
          <cell r="T175">
            <v>20</v>
          </cell>
          <cell r="U175">
            <v>2</v>
          </cell>
          <cell r="V175">
            <v>256</v>
          </cell>
        </row>
        <row r="175">
          <cell r="X175">
            <v>96</v>
          </cell>
          <cell r="Y175">
            <v>288</v>
          </cell>
          <cell r="Z175">
            <v>0</v>
          </cell>
          <cell r="AA175" t="str">
            <v>6.1事假1天-爸爸60岁生日</v>
          </cell>
          <cell r="AB175" t="str">
            <v>邹文祥</v>
          </cell>
          <cell r="AC175" t="str">
            <v>邹文祥</v>
          </cell>
          <cell r="AD175" t="str">
            <v>邹文祥</v>
          </cell>
          <cell r="AE175" t="str">
            <v>邹文祥</v>
          </cell>
          <cell r="AF175" t="e">
            <v>#N/A</v>
          </cell>
          <cell r="AG175" t="e">
            <v>#N/A</v>
          </cell>
          <cell r="AH175" t="e">
            <v>#N/A</v>
          </cell>
        </row>
        <row r="176">
          <cell r="B176" t="str">
            <v>张周</v>
          </cell>
          <cell r="C176" t="str">
            <v>焊接车间</v>
          </cell>
          <cell r="D176">
            <v>42665</v>
          </cell>
          <cell r="E176">
            <v>22</v>
          </cell>
          <cell r="F176">
            <v>21</v>
          </cell>
        </row>
        <row r="176">
          <cell r="K176">
            <v>1</v>
          </cell>
        </row>
        <row r="176">
          <cell r="P176">
            <v>1</v>
          </cell>
        </row>
        <row r="176">
          <cell r="T176">
            <v>21</v>
          </cell>
          <cell r="U176">
            <v>3</v>
          </cell>
          <cell r="V176">
            <v>276</v>
          </cell>
        </row>
        <row r="176">
          <cell r="X176">
            <v>96</v>
          </cell>
          <cell r="Y176">
            <v>288</v>
          </cell>
          <cell r="Z176">
            <v>0</v>
          </cell>
          <cell r="AA176" t="str">
            <v>6.1事假1天-哥哥结婚；4号下班卡</v>
          </cell>
          <cell r="AB176" t="str">
            <v>张周</v>
          </cell>
          <cell r="AC176" t="str">
            <v>张周</v>
          </cell>
          <cell r="AD176" t="str">
            <v>张周</v>
          </cell>
          <cell r="AE176" t="str">
            <v>张周</v>
          </cell>
          <cell r="AF176" t="e">
            <v>#N/A</v>
          </cell>
          <cell r="AG176" t="e">
            <v>#N/A</v>
          </cell>
          <cell r="AH176" t="e">
            <v>#N/A</v>
          </cell>
        </row>
        <row r="177">
          <cell r="B177" t="str">
            <v>霍海涛</v>
          </cell>
          <cell r="C177" t="str">
            <v>焊接车间</v>
          </cell>
          <cell r="D177">
            <v>41463</v>
          </cell>
          <cell r="E177">
            <v>17.5</v>
          </cell>
          <cell r="F177">
            <v>17.5</v>
          </cell>
        </row>
        <row r="177">
          <cell r="P177">
            <v>1</v>
          </cell>
        </row>
        <row r="177">
          <cell r="T177">
            <v>17</v>
          </cell>
          <cell r="U177">
            <v>4</v>
          </cell>
          <cell r="V177">
            <v>236</v>
          </cell>
        </row>
        <row r="177">
          <cell r="X177">
            <v>95</v>
          </cell>
          <cell r="Y177">
            <v>285</v>
          </cell>
          <cell r="Z177">
            <v>0</v>
          </cell>
          <cell r="AA177" t="str">
            <v>17下班卡</v>
          </cell>
          <cell r="AB177" t="str">
            <v>霍海涛</v>
          </cell>
          <cell r="AC177" t="str">
            <v>霍海涛</v>
          </cell>
          <cell r="AD177" t="str">
            <v>霍海涛</v>
          </cell>
          <cell r="AE177" t="str">
            <v>霍海涛</v>
          </cell>
          <cell r="AF177" t="e">
            <v>#N/A</v>
          </cell>
          <cell r="AG177" t="e">
            <v>#N/A</v>
          </cell>
          <cell r="AH177" t="e">
            <v>#N/A</v>
          </cell>
        </row>
        <row r="178">
          <cell r="B178" t="str">
            <v>谭刚</v>
          </cell>
          <cell r="C178" t="str">
            <v>焊接车间</v>
          </cell>
          <cell r="D178">
            <v>43292</v>
          </cell>
          <cell r="E178">
            <v>20</v>
          </cell>
          <cell r="F178">
            <v>19</v>
          </cell>
        </row>
        <row r="178">
          <cell r="K178">
            <v>1</v>
          </cell>
        </row>
        <row r="178">
          <cell r="T178">
            <v>19</v>
          </cell>
          <cell r="U178">
            <v>2</v>
          </cell>
          <cell r="V178">
            <v>244</v>
          </cell>
        </row>
        <row r="178">
          <cell r="X178">
            <v>96</v>
          </cell>
          <cell r="Y178">
            <v>288</v>
          </cell>
          <cell r="Z178">
            <v>0</v>
          </cell>
          <cell r="AA178" t="str">
            <v>6.1事假1天</v>
          </cell>
          <cell r="AB178" t="str">
            <v>谭刚</v>
          </cell>
          <cell r="AC178" t="str">
            <v>谭刚</v>
          </cell>
          <cell r="AD178" t="str">
            <v>谭刚</v>
          </cell>
          <cell r="AE178" t="str">
            <v>谭刚</v>
          </cell>
          <cell r="AF178" t="e">
            <v>#N/A</v>
          </cell>
          <cell r="AG178" t="e">
            <v>#N/A</v>
          </cell>
          <cell r="AH178" t="e">
            <v>#N/A</v>
          </cell>
        </row>
        <row r="179">
          <cell r="B179" t="str">
            <v>伍志强</v>
          </cell>
          <cell r="C179" t="str">
            <v>焊接车间</v>
          </cell>
          <cell r="D179">
            <v>43242</v>
          </cell>
          <cell r="E179">
            <v>19</v>
          </cell>
          <cell r="F179">
            <v>19</v>
          </cell>
        </row>
        <row r="179">
          <cell r="T179">
            <v>19</v>
          </cell>
          <cell r="U179">
            <v>3</v>
          </cell>
          <cell r="V179">
            <v>252</v>
          </cell>
        </row>
        <row r="179">
          <cell r="X179">
            <v>91</v>
          </cell>
          <cell r="Y179">
            <v>273</v>
          </cell>
          <cell r="Z179" t="e">
            <v>#N/A</v>
          </cell>
          <cell r="AA179">
            <v>0</v>
          </cell>
          <cell r="AB179" t="str">
            <v>伍志强</v>
          </cell>
          <cell r="AC179" t="str">
            <v>伍志强</v>
          </cell>
          <cell r="AD179" t="str">
            <v>伍志强</v>
          </cell>
          <cell r="AE179" t="str">
            <v>伍志强</v>
          </cell>
          <cell r="AF179" t="e">
            <v>#N/A</v>
          </cell>
          <cell r="AG179" t="e">
            <v>#N/A</v>
          </cell>
          <cell r="AH179" t="e">
            <v>#N/A</v>
          </cell>
        </row>
        <row r="180">
          <cell r="B180" t="str">
            <v>邹明旺</v>
          </cell>
          <cell r="C180" t="str">
            <v>焊接车间</v>
          </cell>
          <cell r="D180">
            <v>43551</v>
          </cell>
          <cell r="E180">
            <v>19</v>
          </cell>
          <cell r="F180">
            <v>18</v>
          </cell>
        </row>
        <row r="180">
          <cell r="K180">
            <v>1</v>
          </cell>
        </row>
        <row r="180">
          <cell r="T180">
            <v>18</v>
          </cell>
          <cell r="U180">
            <v>4</v>
          </cell>
          <cell r="V180">
            <v>248</v>
          </cell>
        </row>
        <row r="180">
          <cell r="X180">
            <v>95</v>
          </cell>
          <cell r="Y180">
            <v>285</v>
          </cell>
          <cell r="Z180">
            <v>0</v>
          </cell>
          <cell r="AA180" t="str">
            <v>6.1事假1天-家中幼弟结婚</v>
          </cell>
          <cell r="AB180" t="str">
            <v>邹明旺</v>
          </cell>
          <cell r="AC180" t="str">
            <v>邹明旺</v>
          </cell>
          <cell r="AD180" t="str">
            <v>邹明旺</v>
          </cell>
          <cell r="AE180" t="str">
            <v>邹明旺</v>
          </cell>
          <cell r="AF180" t="e">
            <v>#N/A</v>
          </cell>
          <cell r="AG180" t="e">
            <v>#N/A</v>
          </cell>
          <cell r="AH180" t="e">
            <v>#N/A</v>
          </cell>
        </row>
        <row r="181">
          <cell r="B181" t="str">
            <v>彭孜刚</v>
          </cell>
          <cell r="C181" t="str">
            <v>焊接车间</v>
          </cell>
          <cell r="D181">
            <v>43675</v>
          </cell>
          <cell r="E181">
            <v>22</v>
          </cell>
          <cell r="F181">
            <v>22</v>
          </cell>
        </row>
        <row r="181">
          <cell r="T181">
            <v>22</v>
          </cell>
          <cell r="U181">
            <v>3</v>
          </cell>
          <cell r="V181">
            <v>288</v>
          </cell>
        </row>
        <row r="181">
          <cell r="X181">
            <v>96</v>
          </cell>
          <cell r="Y181">
            <v>288</v>
          </cell>
          <cell r="Z181" t="e">
            <v>#N/A</v>
          </cell>
          <cell r="AA181">
            <v>0</v>
          </cell>
          <cell r="AB181" t="str">
            <v>彭孜刚</v>
          </cell>
          <cell r="AC181" t="str">
            <v>彭孜刚</v>
          </cell>
          <cell r="AD181" t="str">
            <v>彭孜刚</v>
          </cell>
          <cell r="AE181" t="str">
            <v>彭孜刚</v>
          </cell>
          <cell r="AF181" t="e">
            <v>#N/A</v>
          </cell>
          <cell r="AG181" t="e">
            <v>#N/A</v>
          </cell>
          <cell r="AH181" t="e">
            <v>#N/A</v>
          </cell>
        </row>
        <row r="182">
          <cell r="B182" t="str">
            <v>吴朗</v>
          </cell>
          <cell r="C182" t="str">
            <v>焊接车间</v>
          </cell>
          <cell r="D182">
            <v>44730</v>
          </cell>
          <cell r="E182">
            <v>19</v>
          </cell>
          <cell r="F182">
            <v>19</v>
          </cell>
        </row>
        <row r="182">
          <cell r="P182">
            <v>1</v>
          </cell>
        </row>
        <row r="182">
          <cell r="T182">
            <v>19</v>
          </cell>
          <cell r="U182">
            <v>3</v>
          </cell>
          <cell r="V182">
            <v>252</v>
          </cell>
        </row>
        <row r="182">
          <cell r="X182">
            <v>94</v>
          </cell>
          <cell r="Y182">
            <v>282</v>
          </cell>
          <cell r="Z182">
            <v>0</v>
          </cell>
          <cell r="AA182" t="str">
            <v>10号下班卡</v>
          </cell>
          <cell r="AB182" t="str">
            <v>吴朗</v>
          </cell>
          <cell r="AC182" t="str">
            <v>吴朗</v>
          </cell>
          <cell r="AD182" t="str">
            <v>吴朗</v>
          </cell>
          <cell r="AE182" t="str">
            <v>吴朗</v>
          </cell>
          <cell r="AF182" t="e">
            <v>#N/A</v>
          </cell>
          <cell r="AG182" t="e">
            <v>#N/A</v>
          </cell>
          <cell r="AH182" t="e">
            <v>#N/A</v>
          </cell>
        </row>
        <row r="183">
          <cell r="B183" t="str">
            <v>刘辉兵</v>
          </cell>
          <cell r="C183" t="str">
            <v>焊接车间</v>
          </cell>
          <cell r="D183">
            <v>41856</v>
          </cell>
          <cell r="E183">
            <v>23</v>
          </cell>
          <cell r="F183">
            <v>22</v>
          </cell>
        </row>
        <row r="183">
          <cell r="K183">
            <v>1</v>
          </cell>
        </row>
        <row r="183">
          <cell r="T183">
            <v>22</v>
          </cell>
          <cell r="U183">
            <v>10</v>
          </cell>
          <cell r="V183">
            <v>344</v>
          </cell>
        </row>
        <row r="183">
          <cell r="X183">
            <v>95</v>
          </cell>
          <cell r="Y183">
            <v>285</v>
          </cell>
          <cell r="Z183">
            <v>0</v>
          </cell>
          <cell r="AA183" t="str">
            <v>6.2事假1天</v>
          </cell>
          <cell r="AB183" t="str">
            <v>刘辉兵</v>
          </cell>
          <cell r="AC183" t="str">
            <v>刘辉兵</v>
          </cell>
          <cell r="AD183" t="str">
            <v>刘辉兵</v>
          </cell>
          <cell r="AE183" t="str">
            <v>刘辉兵</v>
          </cell>
          <cell r="AF183" t="str">
            <v>刘辉兵</v>
          </cell>
          <cell r="AG183" t="e">
            <v>#N/A</v>
          </cell>
          <cell r="AH183" t="e">
            <v>#N/A</v>
          </cell>
        </row>
        <row r="184">
          <cell r="B184" t="str">
            <v>范文榜</v>
          </cell>
          <cell r="C184" t="str">
            <v>焊接车间</v>
          </cell>
          <cell r="D184">
            <v>42070</v>
          </cell>
          <cell r="E184">
            <v>23</v>
          </cell>
          <cell r="F184">
            <v>23</v>
          </cell>
        </row>
        <row r="184">
          <cell r="T184">
            <v>23</v>
          </cell>
          <cell r="U184">
            <v>11</v>
          </cell>
          <cell r="V184">
            <v>364</v>
          </cell>
        </row>
        <row r="184">
          <cell r="X184">
            <v>95</v>
          </cell>
          <cell r="Y184">
            <v>285</v>
          </cell>
          <cell r="Z184" t="e">
            <v>#N/A</v>
          </cell>
          <cell r="AA184">
            <v>0</v>
          </cell>
          <cell r="AB184" t="str">
            <v>范文榜</v>
          </cell>
          <cell r="AC184" t="str">
            <v>范文榜</v>
          </cell>
          <cell r="AD184" t="str">
            <v>范文榜</v>
          </cell>
          <cell r="AE184" t="str">
            <v>范文榜</v>
          </cell>
          <cell r="AF184" t="str">
            <v>范文榜</v>
          </cell>
          <cell r="AG184" t="e">
            <v>#N/A</v>
          </cell>
          <cell r="AH184" t="e">
            <v>#N/A</v>
          </cell>
        </row>
        <row r="185">
          <cell r="B185" t="str">
            <v>彭光宏</v>
          </cell>
          <cell r="C185" t="str">
            <v>焊接车间</v>
          </cell>
          <cell r="D185">
            <v>44805</v>
          </cell>
          <cell r="E185">
            <v>21.75</v>
          </cell>
          <cell r="F185">
            <v>0</v>
          </cell>
        </row>
        <row r="185">
          <cell r="V185">
            <v>0</v>
          </cell>
        </row>
        <row r="185">
          <cell r="X185">
            <v>0</v>
          </cell>
          <cell r="Y185">
            <v>0</v>
          </cell>
        </row>
        <row r="186">
          <cell r="B186" t="str">
            <v>付雄</v>
          </cell>
          <cell r="C186" t="str">
            <v>焊接车间</v>
          </cell>
          <cell r="D186">
            <v>44826</v>
          </cell>
          <cell r="E186">
            <v>21.75</v>
          </cell>
          <cell r="F186">
            <v>0</v>
          </cell>
        </row>
        <row r="186">
          <cell r="V186">
            <v>0</v>
          </cell>
          <cell r="W186" t="str">
            <v>2025/7/7优化离职</v>
          </cell>
          <cell r="X186">
            <v>0</v>
          </cell>
          <cell r="Y186">
            <v>0</v>
          </cell>
        </row>
        <row r="187">
          <cell r="B187" t="str">
            <v>罗亚南</v>
          </cell>
          <cell r="C187" t="str">
            <v>总装车间</v>
          </cell>
          <cell r="D187">
            <v>41612</v>
          </cell>
          <cell r="E187">
            <v>17.5</v>
          </cell>
          <cell r="F187">
            <v>17.5</v>
          </cell>
        </row>
        <row r="187">
          <cell r="H187">
            <v>2</v>
          </cell>
        </row>
        <row r="187">
          <cell r="P187">
            <v>1</v>
          </cell>
        </row>
        <row r="187">
          <cell r="T187">
            <v>12</v>
          </cell>
          <cell r="U187">
            <v>2</v>
          </cell>
          <cell r="V187">
            <v>160</v>
          </cell>
        </row>
        <row r="187">
          <cell r="X187">
            <v>96</v>
          </cell>
          <cell r="Y187">
            <v>288</v>
          </cell>
          <cell r="Z187">
            <v>0</v>
          </cell>
          <cell r="AA187" t="str">
            <v>11号下班卡；2号有打卡手工休-包头枕</v>
          </cell>
          <cell r="AB187" t="str">
            <v>罗亚南</v>
          </cell>
          <cell r="AC187" t="str">
            <v>罗亚南</v>
          </cell>
          <cell r="AD187" t="str">
            <v>罗亚南</v>
          </cell>
          <cell r="AE187" t="str">
            <v>罗亚南</v>
          </cell>
          <cell r="AF187" t="e">
            <v>#N/A</v>
          </cell>
          <cell r="AG187" t="e">
            <v>#N/A</v>
          </cell>
          <cell r="AH187" t="e">
            <v>#N/A</v>
          </cell>
        </row>
        <row r="188">
          <cell r="B188" t="str">
            <v>欧响亮</v>
          </cell>
          <cell r="C188" t="str">
            <v>总装前排</v>
          </cell>
          <cell r="D188">
            <v>43595</v>
          </cell>
          <cell r="E188">
            <v>18</v>
          </cell>
          <cell r="F188">
            <v>18</v>
          </cell>
        </row>
        <row r="188">
          <cell r="H188">
            <v>3.65</v>
          </cell>
        </row>
        <row r="188">
          <cell r="T188">
            <v>13</v>
          </cell>
          <cell r="U188">
            <v>3</v>
          </cell>
          <cell r="V188">
            <v>180</v>
          </cell>
        </row>
        <row r="188">
          <cell r="X188">
            <v>95</v>
          </cell>
          <cell r="Y188">
            <v>285</v>
          </cell>
          <cell r="Z188" t="e">
            <v>#N/A</v>
          </cell>
          <cell r="AA188">
            <v>0</v>
          </cell>
          <cell r="AB188" t="str">
            <v>欧响亮</v>
          </cell>
          <cell r="AC188" t="str">
            <v>欧响亮</v>
          </cell>
          <cell r="AD188" t="str">
            <v>欧响亮</v>
          </cell>
          <cell r="AE188" t="str">
            <v>欧响亮</v>
          </cell>
          <cell r="AF188" t="e">
            <v>#N/A</v>
          </cell>
          <cell r="AG188" t="e">
            <v>#N/A</v>
          </cell>
          <cell r="AH188" t="e">
            <v>#N/A</v>
          </cell>
        </row>
        <row r="189">
          <cell r="B189" t="str">
            <v>刘明</v>
          </cell>
          <cell r="C189" t="str">
            <v>总装前排</v>
          </cell>
          <cell r="D189">
            <v>44306</v>
          </cell>
          <cell r="E189">
            <v>15</v>
          </cell>
          <cell r="F189">
            <v>15</v>
          </cell>
        </row>
        <row r="189">
          <cell r="H189">
            <v>0</v>
          </cell>
        </row>
        <row r="189">
          <cell r="T189">
            <v>7</v>
          </cell>
          <cell r="U189">
            <v>2</v>
          </cell>
          <cell r="V189">
            <v>100</v>
          </cell>
        </row>
        <row r="189">
          <cell r="X189">
            <v>94</v>
          </cell>
          <cell r="Y189">
            <v>282</v>
          </cell>
          <cell r="Z189">
            <v>0</v>
          </cell>
          <cell r="AA189" t="str">
            <v>2号有打卡手工休-包头枕</v>
          </cell>
          <cell r="AB189" t="str">
            <v>刘明</v>
          </cell>
          <cell r="AC189" t="str">
            <v>刘明</v>
          </cell>
          <cell r="AD189" t="str">
            <v>刘明</v>
          </cell>
          <cell r="AE189" t="str">
            <v>刘明</v>
          </cell>
          <cell r="AF189" t="e">
            <v>#N/A</v>
          </cell>
          <cell r="AG189" t="e">
            <v>#N/A</v>
          </cell>
          <cell r="AH189" t="e">
            <v>#N/A</v>
          </cell>
        </row>
        <row r="190">
          <cell r="B190" t="str">
            <v>苏超</v>
          </cell>
          <cell r="C190" t="str">
            <v>总装前排</v>
          </cell>
          <cell r="D190">
            <v>41884</v>
          </cell>
          <cell r="E190">
            <v>18</v>
          </cell>
          <cell r="F190">
            <v>18</v>
          </cell>
        </row>
        <row r="190">
          <cell r="H190">
            <v>4.55</v>
          </cell>
        </row>
        <row r="190">
          <cell r="T190">
            <v>12</v>
          </cell>
          <cell r="U190">
            <v>3</v>
          </cell>
          <cell r="V190">
            <v>168</v>
          </cell>
        </row>
        <row r="190">
          <cell r="X190">
            <v>92</v>
          </cell>
          <cell r="Y190">
            <v>276</v>
          </cell>
          <cell r="Z190" t="e">
            <v>#N/A</v>
          </cell>
          <cell r="AA190">
            <v>0</v>
          </cell>
          <cell r="AB190" t="str">
            <v>苏超</v>
          </cell>
          <cell r="AC190" t="str">
            <v>苏超</v>
          </cell>
          <cell r="AD190" t="str">
            <v>苏超</v>
          </cell>
          <cell r="AE190" t="str">
            <v>苏超</v>
          </cell>
          <cell r="AF190" t="e">
            <v>#N/A</v>
          </cell>
          <cell r="AG190" t="e">
            <v>#N/A</v>
          </cell>
          <cell r="AH190" t="e">
            <v>#N/A</v>
          </cell>
        </row>
        <row r="191">
          <cell r="B191" t="str">
            <v>吴陈</v>
          </cell>
          <cell r="C191" t="str">
            <v>总装前排</v>
          </cell>
          <cell r="D191">
            <v>42107</v>
          </cell>
          <cell r="E191">
            <v>16</v>
          </cell>
          <cell r="F191">
            <v>16</v>
          </cell>
        </row>
        <row r="191">
          <cell r="H191">
            <v>2.5</v>
          </cell>
        </row>
        <row r="191">
          <cell r="T191">
            <v>9</v>
          </cell>
          <cell r="U191">
            <v>2</v>
          </cell>
          <cell r="V191">
            <v>124</v>
          </cell>
        </row>
        <row r="191">
          <cell r="X191">
            <v>90</v>
          </cell>
          <cell r="Y191">
            <v>270</v>
          </cell>
          <cell r="Z191" t="e">
            <v>#N/A</v>
          </cell>
          <cell r="AA191">
            <v>0</v>
          </cell>
          <cell r="AB191" t="str">
            <v>吴陈</v>
          </cell>
          <cell r="AC191" t="str">
            <v>吴陈</v>
          </cell>
          <cell r="AD191" t="str">
            <v>吴陈</v>
          </cell>
          <cell r="AE191" t="str">
            <v>吴陈</v>
          </cell>
          <cell r="AF191" t="e">
            <v>#N/A</v>
          </cell>
          <cell r="AG191" t="e">
            <v>#N/A</v>
          </cell>
          <cell r="AH191" t="e">
            <v>#N/A</v>
          </cell>
        </row>
        <row r="192">
          <cell r="B192" t="str">
            <v>李亦斌</v>
          </cell>
          <cell r="C192" t="str">
            <v>总装前排</v>
          </cell>
          <cell r="D192">
            <v>41718</v>
          </cell>
          <cell r="E192">
            <v>16</v>
          </cell>
          <cell r="F192">
            <v>16</v>
          </cell>
        </row>
        <row r="192">
          <cell r="H192">
            <v>2.5</v>
          </cell>
        </row>
        <row r="192">
          <cell r="P192">
            <v>1</v>
          </cell>
        </row>
        <row r="192">
          <cell r="T192">
            <v>9</v>
          </cell>
          <cell r="U192">
            <v>3</v>
          </cell>
          <cell r="V192">
            <v>132</v>
          </cell>
        </row>
        <row r="192">
          <cell r="X192">
            <v>87</v>
          </cell>
          <cell r="Y192">
            <v>261</v>
          </cell>
          <cell r="Z192">
            <v>0</v>
          </cell>
          <cell r="AA192" t="str">
            <v>23上班卡</v>
          </cell>
          <cell r="AB192" t="str">
            <v>李亦斌</v>
          </cell>
          <cell r="AC192" t="str">
            <v>李亦斌</v>
          </cell>
          <cell r="AD192" t="str">
            <v>李亦斌</v>
          </cell>
          <cell r="AE192" t="str">
            <v>李亦斌</v>
          </cell>
          <cell r="AF192" t="e">
            <v>#N/A</v>
          </cell>
          <cell r="AG192" t="e">
            <v>#N/A</v>
          </cell>
          <cell r="AH192" t="e">
            <v>#N/A</v>
          </cell>
        </row>
        <row r="193">
          <cell r="B193" t="str">
            <v>刘文强</v>
          </cell>
          <cell r="C193" t="str">
            <v>总装前排</v>
          </cell>
          <cell r="D193">
            <v>42554</v>
          </cell>
          <cell r="E193">
            <v>15</v>
          </cell>
          <cell r="F193">
            <v>15</v>
          </cell>
        </row>
        <row r="193">
          <cell r="H193">
            <v>1.5</v>
          </cell>
        </row>
        <row r="193">
          <cell r="T193">
            <v>8</v>
          </cell>
          <cell r="U193">
            <v>3</v>
          </cell>
          <cell r="V193">
            <v>120</v>
          </cell>
        </row>
        <row r="193">
          <cell r="X193">
            <v>86</v>
          </cell>
          <cell r="Y193">
            <v>258</v>
          </cell>
          <cell r="Z193" t="e">
            <v>#N/A</v>
          </cell>
          <cell r="AA193">
            <v>0</v>
          </cell>
          <cell r="AB193" t="str">
            <v>刘文强</v>
          </cell>
          <cell r="AC193" t="str">
            <v>刘文强</v>
          </cell>
          <cell r="AD193" t="str">
            <v>刘文强</v>
          </cell>
          <cell r="AE193" t="str">
            <v>刘文强</v>
          </cell>
          <cell r="AF193" t="e">
            <v>#N/A</v>
          </cell>
          <cell r="AG193" t="e">
            <v>#N/A</v>
          </cell>
          <cell r="AH193" t="e">
            <v>#N/A</v>
          </cell>
        </row>
        <row r="194">
          <cell r="B194" t="str">
            <v>罗鹏</v>
          </cell>
          <cell r="C194" t="str">
            <v>总装前排</v>
          </cell>
          <cell r="D194">
            <v>41213</v>
          </cell>
          <cell r="E194">
            <v>17</v>
          </cell>
          <cell r="F194">
            <v>17</v>
          </cell>
        </row>
        <row r="194">
          <cell r="H194">
            <v>3.5</v>
          </cell>
        </row>
        <row r="194">
          <cell r="T194">
            <v>10</v>
          </cell>
          <cell r="U194">
            <v>3</v>
          </cell>
          <cell r="V194">
            <v>144</v>
          </cell>
        </row>
        <row r="194">
          <cell r="X194">
            <v>94</v>
          </cell>
          <cell r="Y194">
            <v>282</v>
          </cell>
          <cell r="Z194" t="e">
            <v>#N/A</v>
          </cell>
          <cell r="AA194">
            <v>0</v>
          </cell>
          <cell r="AB194" t="str">
            <v>罗鹏</v>
          </cell>
          <cell r="AC194" t="str">
            <v>罗鹏</v>
          </cell>
          <cell r="AD194" t="str">
            <v>罗鹏</v>
          </cell>
          <cell r="AE194" t="str">
            <v>罗鹏</v>
          </cell>
          <cell r="AF194" t="e">
            <v>#N/A</v>
          </cell>
          <cell r="AG194" t="e">
            <v>#N/A</v>
          </cell>
          <cell r="AH194" t="e">
            <v>#N/A</v>
          </cell>
        </row>
        <row r="195">
          <cell r="B195" t="str">
            <v>易任红</v>
          </cell>
          <cell r="C195" t="str">
            <v>总装前排</v>
          </cell>
          <cell r="D195">
            <v>41332</v>
          </cell>
          <cell r="E195">
            <v>16</v>
          </cell>
          <cell r="F195">
            <v>16</v>
          </cell>
        </row>
        <row r="195">
          <cell r="H195">
            <v>2.5</v>
          </cell>
        </row>
        <row r="195">
          <cell r="T195">
            <v>9</v>
          </cell>
          <cell r="U195">
            <v>3</v>
          </cell>
          <cell r="V195">
            <v>132</v>
          </cell>
        </row>
        <row r="195">
          <cell r="X195">
            <v>93</v>
          </cell>
          <cell r="Y195">
            <v>279</v>
          </cell>
          <cell r="Z195" t="e">
            <v>#N/A</v>
          </cell>
          <cell r="AA195">
            <v>0</v>
          </cell>
          <cell r="AB195" t="str">
            <v>易任红</v>
          </cell>
          <cell r="AC195" t="str">
            <v>易任红</v>
          </cell>
          <cell r="AD195" t="str">
            <v>易任红</v>
          </cell>
          <cell r="AE195" t="str">
            <v>易任红</v>
          </cell>
          <cell r="AF195" t="e">
            <v>#N/A</v>
          </cell>
          <cell r="AG195" t="e">
            <v>#N/A</v>
          </cell>
          <cell r="AH195" t="e">
            <v>#N/A</v>
          </cell>
        </row>
        <row r="196">
          <cell r="B196" t="str">
            <v>邓日顺</v>
          </cell>
          <cell r="C196" t="str">
            <v>总装前排</v>
          </cell>
          <cell r="D196">
            <v>41881</v>
          </cell>
          <cell r="E196">
            <v>16.5</v>
          </cell>
          <cell r="F196">
            <v>16.5</v>
          </cell>
        </row>
        <row r="196">
          <cell r="H196">
            <v>2.5</v>
          </cell>
        </row>
        <row r="196">
          <cell r="P196">
            <v>1</v>
          </cell>
        </row>
        <row r="196">
          <cell r="T196">
            <v>10</v>
          </cell>
          <cell r="U196">
            <v>3</v>
          </cell>
          <cell r="V196">
            <v>144</v>
          </cell>
        </row>
        <row r="196">
          <cell r="X196">
            <v>90</v>
          </cell>
          <cell r="Y196">
            <v>270</v>
          </cell>
          <cell r="Z196">
            <v>0</v>
          </cell>
          <cell r="AA196" t="str">
            <v>3号上班卡</v>
          </cell>
          <cell r="AB196" t="str">
            <v>邓日顺</v>
          </cell>
          <cell r="AC196" t="str">
            <v>邓日顺</v>
          </cell>
          <cell r="AD196" t="str">
            <v>邓日顺</v>
          </cell>
          <cell r="AE196" t="str">
            <v>邓日顺</v>
          </cell>
          <cell r="AF196" t="e">
            <v>#N/A</v>
          </cell>
          <cell r="AG196" t="e">
            <v>#N/A</v>
          </cell>
          <cell r="AH196" t="e">
            <v>#N/A</v>
          </cell>
        </row>
        <row r="197">
          <cell r="B197" t="str">
            <v>曹卫清</v>
          </cell>
          <cell r="C197" t="str">
            <v>总装前排</v>
          </cell>
          <cell r="D197">
            <v>44753</v>
          </cell>
          <cell r="E197">
            <v>20</v>
          </cell>
          <cell r="F197">
            <v>19</v>
          </cell>
        </row>
        <row r="197">
          <cell r="H197">
            <v>5.05</v>
          </cell>
        </row>
        <row r="197">
          <cell r="O197">
            <v>1</v>
          </cell>
        </row>
        <row r="197">
          <cell r="T197">
            <v>15</v>
          </cell>
          <cell r="U197">
            <v>2</v>
          </cell>
          <cell r="V197">
            <v>196</v>
          </cell>
          <cell r="W197" t="str">
            <v>2025/7/7退休</v>
          </cell>
          <cell r="X197">
            <v>83</v>
          </cell>
          <cell r="Y197">
            <v>249</v>
          </cell>
          <cell r="Z197">
            <v>0</v>
          </cell>
          <cell r="AA197" t="str">
            <v>6.1通知发泡支援，因个人原因未到岗，旷工1天</v>
          </cell>
          <cell r="AB197" t="str">
            <v>曹卫清</v>
          </cell>
          <cell r="AC197" t="str">
            <v>曹卫清</v>
          </cell>
          <cell r="AD197" t="str">
            <v>曹卫清</v>
          </cell>
          <cell r="AE197" t="str">
            <v>曹卫清</v>
          </cell>
          <cell r="AF197" t="e">
            <v>#N/A</v>
          </cell>
          <cell r="AG197" t="str">
            <v>曹卫清</v>
          </cell>
          <cell r="AH197">
            <v>45845</v>
          </cell>
        </row>
        <row r="198">
          <cell r="B198" t="str">
            <v>胡荣华</v>
          </cell>
          <cell r="C198" t="str">
            <v>总装前排</v>
          </cell>
          <cell r="D198">
            <v>41518</v>
          </cell>
          <cell r="E198">
            <v>17.5</v>
          </cell>
          <cell r="F198">
            <v>17.5</v>
          </cell>
        </row>
        <row r="198">
          <cell r="H198">
            <v>4.1</v>
          </cell>
        </row>
        <row r="198">
          <cell r="T198">
            <v>11</v>
          </cell>
          <cell r="U198">
            <v>3</v>
          </cell>
          <cell r="V198">
            <v>156</v>
          </cell>
        </row>
        <row r="198">
          <cell r="X198">
            <v>83</v>
          </cell>
          <cell r="Y198">
            <v>249</v>
          </cell>
          <cell r="Z198" t="e">
            <v>#N/A</v>
          </cell>
          <cell r="AA198">
            <v>0</v>
          </cell>
          <cell r="AB198" t="str">
            <v>胡荣华</v>
          </cell>
          <cell r="AC198" t="str">
            <v>胡荣华</v>
          </cell>
          <cell r="AD198" t="str">
            <v>胡荣华</v>
          </cell>
          <cell r="AE198" t="str">
            <v>胡荣华</v>
          </cell>
          <cell r="AF198" t="e">
            <v>#N/A</v>
          </cell>
          <cell r="AG198" t="e">
            <v>#N/A</v>
          </cell>
          <cell r="AH198" t="e">
            <v>#N/A</v>
          </cell>
        </row>
        <row r="199">
          <cell r="B199" t="str">
            <v>杨亮亮</v>
          </cell>
          <cell r="C199" t="str">
            <v>总装前排</v>
          </cell>
          <cell r="D199">
            <v>43685</v>
          </cell>
          <cell r="E199">
            <v>18</v>
          </cell>
          <cell r="F199">
            <v>18</v>
          </cell>
        </row>
        <row r="199">
          <cell r="H199">
            <v>4.6</v>
          </cell>
        </row>
        <row r="199">
          <cell r="P199">
            <v>1</v>
          </cell>
        </row>
        <row r="199">
          <cell r="T199">
            <v>12</v>
          </cell>
          <cell r="U199">
            <v>3</v>
          </cell>
          <cell r="V199">
            <v>168</v>
          </cell>
        </row>
        <row r="199">
          <cell r="X199">
            <v>88</v>
          </cell>
          <cell r="Y199">
            <v>264</v>
          </cell>
          <cell r="Z199">
            <v>0</v>
          </cell>
          <cell r="AA199" t="str">
            <v>8号上班卡</v>
          </cell>
          <cell r="AB199" t="str">
            <v>杨亮亮</v>
          </cell>
          <cell r="AC199" t="str">
            <v>杨亮亮</v>
          </cell>
          <cell r="AD199" t="str">
            <v>杨亮亮</v>
          </cell>
          <cell r="AE199" t="str">
            <v>杨亮亮</v>
          </cell>
          <cell r="AF199" t="e">
            <v>#N/A</v>
          </cell>
          <cell r="AG199" t="e">
            <v>#N/A</v>
          </cell>
          <cell r="AH199" t="e">
            <v>#N/A</v>
          </cell>
        </row>
        <row r="200">
          <cell r="B200" t="str">
            <v>李知洋</v>
          </cell>
          <cell r="C200" t="str">
            <v>总装前排</v>
          </cell>
          <cell r="D200">
            <v>44788</v>
          </cell>
          <cell r="E200">
            <v>16</v>
          </cell>
          <cell r="F200">
            <v>16</v>
          </cell>
        </row>
        <row r="200">
          <cell r="H200">
            <v>2.6</v>
          </cell>
        </row>
        <row r="200">
          <cell r="T200">
            <v>10</v>
          </cell>
          <cell r="U200">
            <v>3</v>
          </cell>
          <cell r="V200">
            <v>144</v>
          </cell>
        </row>
        <row r="200">
          <cell r="X200">
            <v>90</v>
          </cell>
          <cell r="Y200">
            <v>270</v>
          </cell>
          <cell r="Z200" t="e">
            <v>#N/A</v>
          </cell>
          <cell r="AA200">
            <v>0</v>
          </cell>
          <cell r="AB200" t="str">
            <v>李知洋</v>
          </cell>
          <cell r="AC200" t="str">
            <v>李知洋</v>
          </cell>
          <cell r="AD200" t="str">
            <v>李知洋</v>
          </cell>
          <cell r="AE200" t="str">
            <v>李知洋</v>
          </cell>
          <cell r="AF200" t="e">
            <v>#N/A</v>
          </cell>
          <cell r="AG200" t="e">
            <v>#N/A</v>
          </cell>
          <cell r="AH200" t="e">
            <v>#N/A</v>
          </cell>
        </row>
        <row r="201">
          <cell r="B201" t="str">
            <v>曾李文</v>
          </cell>
          <cell r="C201" t="str">
            <v>总装前排</v>
          </cell>
          <cell r="D201">
            <v>45116</v>
          </cell>
          <cell r="E201">
            <v>16</v>
          </cell>
          <cell r="F201">
            <v>16</v>
          </cell>
        </row>
        <row r="201">
          <cell r="H201">
            <v>2.6</v>
          </cell>
        </row>
        <row r="201">
          <cell r="T201">
            <v>10</v>
          </cell>
          <cell r="U201">
            <v>3</v>
          </cell>
          <cell r="V201">
            <v>144</v>
          </cell>
        </row>
        <row r="201">
          <cell r="X201">
            <v>90</v>
          </cell>
          <cell r="Y201">
            <v>270</v>
          </cell>
          <cell r="Z201" t="e">
            <v>#N/A</v>
          </cell>
          <cell r="AA201">
            <v>0</v>
          </cell>
          <cell r="AB201" t="str">
            <v>曾李文</v>
          </cell>
          <cell r="AC201" t="str">
            <v>曾李文</v>
          </cell>
          <cell r="AD201" t="str">
            <v>曾李文</v>
          </cell>
          <cell r="AE201" t="str">
            <v>曾李文</v>
          </cell>
          <cell r="AF201" t="e">
            <v>#N/A</v>
          </cell>
          <cell r="AG201" t="e">
            <v>#N/A</v>
          </cell>
          <cell r="AH201" t="e">
            <v>#N/A</v>
          </cell>
        </row>
        <row r="202">
          <cell r="B202" t="str">
            <v>刘谦</v>
          </cell>
          <cell r="C202" t="str">
            <v>总装前排</v>
          </cell>
          <cell r="D202">
            <v>42783</v>
          </cell>
          <cell r="E202">
            <v>16</v>
          </cell>
          <cell r="F202">
            <v>15</v>
          </cell>
        </row>
        <row r="202">
          <cell r="H202">
            <v>2.6</v>
          </cell>
        </row>
        <row r="202">
          <cell r="K202">
            <v>1</v>
          </cell>
        </row>
        <row r="202">
          <cell r="T202">
            <v>10</v>
          </cell>
          <cell r="U202">
            <v>3</v>
          </cell>
          <cell r="V202">
            <v>144</v>
          </cell>
        </row>
        <row r="202">
          <cell r="X202">
            <v>90</v>
          </cell>
          <cell r="Y202">
            <v>270</v>
          </cell>
          <cell r="Z202">
            <v>0</v>
          </cell>
          <cell r="AA202" t="str">
            <v>6.14事假1天</v>
          </cell>
          <cell r="AB202" t="str">
            <v>刘谦</v>
          </cell>
          <cell r="AC202" t="str">
            <v>刘谦</v>
          </cell>
          <cell r="AD202" t="str">
            <v>刘谦</v>
          </cell>
          <cell r="AE202" t="str">
            <v>刘谦</v>
          </cell>
          <cell r="AF202" t="e">
            <v>#N/A</v>
          </cell>
          <cell r="AG202" t="e">
            <v>#N/A</v>
          </cell>
          <cell r="AH202" t="e">
            <v>#N/A</v>
          </cell>
        </row>
        <row r="203">
          <cell r="B203" t="str">
            <v>王锋卡</v>
          </cell>
          <cell r="C203" t="str">
            <v>总装前排</v>
          </cell>
          <cell r="D203">
            <v>45102</v>
          </cell>
          <cell r="E203">
            <v>17</v>
          </cell>
          <cell r="F203">
            <v>17</v>
          </cell>
        </row>
        <row r="203">
          <cell r="H203">
            <v>3.6</v>
          </cell>
        </row>
        <row r="203">
          <cell r="P203">
            <v>2</v>
          </cell>
        </row>
        <row r="203">
          <cell r="T203">
            <v>9</v>
          </cell>
          <cell r="U203">
            <v>3</v>
          </cell>
          <cell r="V203">
            <v>132</v>
          </cell>
        </row>
        <row r="203">
          <cell r="X203">
            <v>93</v>
          </cell>
          <cell r="Y203">
            <v>279</v>
          </cell>
          <cell r="Z203">
            <v>0</v>
          </cell>
          <cell r="AA203" t="str">
            <v>6/12号下班卡</v>
          </cell>
          <cell r="AB203" t="str">
            <v>王锋卡</v>
          </cell>
          <cell r="AC203" t="str">
            <v>王锋卡</v>
          </cell>
          <cell r="AD203" t="str">
            <v>王锋卡</v>
          </cell>
          <cell r="AE203" t="str">
            <v>王锋卡</v>
          </cell>
          <cell r="AF203" t="e">
            <v>#N/A</v>
          </cell>
          <cell r="AG203" t="e">
            <v>#N/A</v>
          </cell>
          <cell r="AH203" t="e">
            <v>#N/A</v>
          </cell>
        </row>
        <row r="204">
          <cell r="B204" t="str">
            <v>蒋正林</v>
          </cell>
          <cell r="C204" t="str">
            <v>总装后排-发泡</v>
          </cell>
          <cell r="D204">
            <v>41520</v>
          </cell>
          <cell r="E204">
            <v>26</v>
          </cell>
          <cell r="F204">
            <v>16</v>
          </cell>
        </row>
        <row r="204">
          <cell r="K204">
            <v>2</v>
          </cell>
          <cell r="L204">
            <v>9</v>
          </cell>
        </row>
        <row r="204">
          <cell r="O204">
            <v>1</v>
          </cell>
        </row>
        <row r="204">
          <cell r="T204">
            <v>16</v>
          </cell>
          <cell r="U204">
            <v>16</v>
          </cell>
          <cell r="V204">
            <v>320</v>
          </cell>
        </row>
        <row r="204">
          <cell r="X204">
            <v>82</v>
          </cell>
          <cell r="Y204">
            <v>246</v>
          </cell>
          <cell r="Z204">
            <v>0</v>
          </cell>
          <cell r="AA204" t="str">
            <v>6月7日未经请假擅自不来上班，旷工一天；6.16事假1天</v>
          </cell>
          <cell r="AB204" t="str">
            <v>蒋正林</v>
          </cell>
          <cell r="AC204" t="str">
            <v>蒋正林</v>
          </cell>
          <cell r="AD204" t="str">
            <v>蒋正林</v>
          </cell>
          <cell r="AE204" t="str">
            <v>蒋正林</v>
          </cell>
          <cell r="AF204" t="str">
            <v>蒋正林</v>
          </cell>
          <cell r="AG204" t="e">
            <v>#N/A</v>
          </cell>
          <cell r="AH204" t="e">
            <v>#N/A</v>
          </cell>
        </row>
        <row r="205">
          <cell r="B205" t="str">
            <v>刘孝其</v>
          </cell>
          <cell r="C205" t="str">
            <v>支援发泡A班</v>
          </cell>
          <cell r="D205">
            <v>41325</v>
          </cell>
          <cell r="E205">
            <v>26</v>
          </cell>
          <cell r="F205">
            <v>13</v>
          </cell>
        </row>
        <row r="205">
          <cell r="K205">
            <v>1</v>
          </cell>
          <cell r="L205">
            <v>13</v>
          </cell>
        </row>
        <row r="205">
          <cell r="T205">
            <v>13</v>
          </cell>
          <cell r="U205">
            <v>11</v>
          </cell>
          <cell r="V205">
            <v>244</v>
          </cell>
        </row>
        <row r="205">
          <cell r="X205">
            <v>88</v>
          </cell>
          <cell r="Y205">
            <v>264</v>
          </cell>
          <cell r="Z205">
            <v>0</v>
          </cell>
          <cell r="AA205" t="str">
            <v>6.2-6.9事假7天，1号晚上下班回家摔跤受伤；6.13-6.15事假3天；6.10-12下班路上受伤缝8针休息7天后，续假3天；6.26事假1天</v>
          </cell>
          <cell r="AB205" t="str">
            <v>刘孝其</v>
          </cell>
          <cell r="AC205" t="str">
            <v>刘孝其</v>
          </cell>
          <cell r="AD205" t="str">
            <v>刘孝其</v>
          </cell>
          <cell r="AE205" t="str">
            <v>刘孝其</v>
          </cell>
          <cell r="AF205" t="str">
            <v>刘孝其</v>
          </cell>
          <cell r="AG205" t="e">
            <v>#N/A</v>
          </cell>
          <cell r="AH205" t="e">
            <v>#N/A</v>
          </cell>
        </row>
        <row r="206">
          <cell r="B206" t="str">
            <v>冉景斌</v>
          </cell>
          <cell r="C206" t="str">
            <v>支援发泡</v>
          </cell>
          <cell r="D206">
            <v>41396</v>
          </cell>
          <cell r="E206">
            <v>26</v>
          </cell>
          <cell r="F206">
            <v>26</v>
          </cell>
        </row>
        <row r="206">
          <cell r="O206">
            <v>1</v>
          </cell>
        </row>
        <row r="206">
          <cell r="T206">
            <v>26</v>
          </cell>
          <cell r="U206">
            <v>17</v>
          </cell>
          <cell r="V206">
            <v>448</v>
          </cell>
        </row>
        <row r="206">
          <cell r="X206">
            <v>82</v>
          </cell>
          <cell r="Y206">
            <v>246</v>
          </cell>
          <cell r="Z206">
            <v>0</v>
          </cell>
          <cell r="AA206" t="str">
            <v>6.15无故不来上班，并且没有与管理人员请假，旷工一天处理</v>
          </cell>
          <cell r="AB206" t="str">
            <v>冉景斌</v>
          </cell>
          <cell r="AC206" t="str">
            <v>冉景斌</v>
          </cell>
          <cell r="AD206" t="str">
            <v>冉景斌</v>
          </cell>
          <cell r="AE206" t="str">
            <v>冉景斌</v>
          </cell>
          <cell r="AF206" t="str">
            <v>冉景斌</v>
          </cell>
          <cell r="AG206" t="e">
            <v>#N/A</v>
          </cell>
          <cell r="AH206" t="e">
            <v>#N/A</v>
          </cell>
        </row>
        <row r="207">
          <cell r="B207" t="str">
            <v>林虎</v>
          </cell>
          <cell r="C207" t="str">
            <v>支援发泡</v>
          </cell>
          <cell r="D207">
            <v>41904</v>
          </cell>
          <cell r="E207">
            <v>23</v>
          </cell>
          <cell r="F207">
            <v>23</v>
          </cell>
        </row>
        <row r="207">
          <cell r="T207">
            <v>23</v>
          </cell>
          <cell r="U207">
            <v>23</v>
          </cell>
          <cell r="V207">
            <v>460</v>
          </cell>
        </row>
        <row r="207">
          <cell r="X207">
            <v>96</v>
          </cell>
          <cell r="Y207">
            <v>288</v>
          </cell>
          <cell r="Z207" t="e">
            <v>#N/A</v>
          </cell>
          <cell r="AA207">
            <v>0</v>
          </cell>
          <cell r="AB207" t="str">
            <v>林虎</v>
          </cell>
          <cell r="AC207" t="str">
            <v>林虎</v>
          </cell>
          <cell r="AD207" t="str">
            <v>林虎</v>
          </cell>
          <cell r="AE207" t="str">
            <v>林虎</v>
          </cell>
          <cell r="AF207" t="str">
            <v>林虎</v>
          </cell>
          <cell r="AG207" t="e">
            <v>#N/A</v>
          </cell>
          <cell r="AH207" t="e">
            <v>#N/A</v>
          </cell>
        </row>
        <row r="208">
          <cell r="B208" t="str">
            <v>郭正军</v>
          </cell>
          <cell r="C208" t="str">
            <v>支援发泡A班</v>
          </cell>
          <cell r="D208">
            <v>44712</v>
          </cell>
          <cell r="E208">
            <v>24</v>
          </cell>
          <cell r="F208">
            <v>24</v>
          </cell>
        </row>
        <row r="208">
          <cell r="T208">
            <v>24</v>
          </cell>
          <cell r="U208">
            <v>24</v>
          </cell>
          <cell r="V208">
            <v>480</v>
          </cell>
        </row>
        <row r="208">
          <cell r="X208">
            <v>92</v>
          </cell>
          <cell r="Y208">
            <v>276</v>
          </cell>
          <cell r="Z208" t="e">
            <v>#N/A</v>
          </cell>
          <cell r="AA208">
            <v>0</v>
          </cell>
          <cell r="AB208" t="str">
            <v>郭正军</v>
          </cell>
          <cell r="AC208" t="str">
            <v>郭正军</v>
          </cell>
          <cell r="AD208" t="str">
            <v>郭正军</v>
          </cell>
          <cell r="AE208" t="str">
            <v>郭正军</v>
          </cell>
          <cell r="AF208" t="str">
            <v>郭正军</v>
          </cell>
          <cell r="AG208" t="e">
            <v>#N/A</v>
          </cell>
          <cell r="AH208" t="e">
            <v>#N/A</v>
          </cell>
        </row>
        <row r="209">
          <cell r="B209" t="str">
            <v>刘志平</v>
          </cell>
          <cell r="C209" t="str">
            <v>支援发泡A班</v>
          </cell>
          <cell r="D209">
            <v>41253</v>
          </cell>
          <cell r="E209">
            <v>26</v>
          </cell>
          <cell r="F209">
            <v>28</v>
          </cell>
        </row>
        <row r="209">
          <cell r="T209">
            <v>28</v>
          </cell>
          <cell r="U209">
            <v>28</v>
          </cell>
          <cell r="V209">
            <v>560</v>
          </cell>
        </row>
        <row r="209">
          <cell r="X209">
            <v>91</v>
          </cell>
          <cell r="Y209">
            <v>273</v>
          </cell>
          <cell r="Z209" t="e">
            <v>#N/A</v>
          </cell>
          <cell r="AA209">
            <v>0</v>
          </cell>
          <cell r="AB209" t="str">
            <v>刘志平</v>
          </cell>
          <cell r="AC209" t="str">
            <v>刘志平</v>
          </cell>
          <cell r="AD209" t="str">
            <v>刘志平</v>
          </cell>
          <cell r="AE209" t="str">
            <v>刘志平</v>
          </cell>
          <cell r="AF209" t="str">
            <v>刘志平</v>
          </cell>
          <cell r="AG209" t="e">
            <v>#N/A</v>
          </cell>
          <cell r="AH209" t="e">
            <v>#N/A</v>
          </cell>
        </row>
        <row r="210">
          <cell r="B210" t="str">
            <v>高万</v>
          </cell>
        </row>
        <row r="210">
          <cell r="D210">
            <v>45309</v>
          </cell>
          <cell r="E210">
            <v>21</v>
          </cell>
          <cell r="F210">
            <v>21</v>
          </cell>
        </row>
        <row r="210">
          <cell r="T210">
            <v>0</v>
          </cell>
          <cell r="U210">
            <v>0</v>
          </cell>
          <cell r="V210">
            <v>0</v>
          </cell>
          <cell r="W210" t="str">
            <v>残疾人安置</v>
          </cell>
        </row>
        <row r="210">
          <cell r="Z210" t="e">
            <v>#N/A</v>
          </cell>
          <cell r="AA210">
            <v>0</v>
          </cell>
          <cell r="AB210" t="str">
            <v>高万</v>
          </cell>
          <cell r="AC210" t="str">
            <v>高万</v>
          </cell>
          <cell r="AD210" t="str">
            <v>高万</v>
          </cell>
          <cell r="AE210" t="str">
            <v>高万</v>
          </cell>
          <cell r="AF210" t="e">
            <v>#N/A</v>
          </cell>
          <cell r="AG210" t="e">
            <v>#N/A</v>
          </cell>
          <cell r="AH210" t="e">
            <v>#N/A</v>
          </cell>
        </row>
        <row r="211">
          <cell r="H211">
            <v>33.65</v>
          </cell>
          <cell r="I211">
            <v>0</v>
          </cell>
        </row>
        <row r="212">
          <cell r="B212" t="str">
            <v>考勤人数</v>
          </cell>
          <cell r="C212">
            <v>207</v>
          </cell>
          <cell r="D212" t="str">
            <v>含离职59人</v>
          </cell>
        </row>
        <row r="212">
          <cell r="H212" t="str">
            <v>A线</v>
          </cell>
          <cell r="I212" t="str">
            <v>打杂其他</v>
          </cell>
        </row>
        <row r="213">
          <cell r="B213" t="str">
            <v>工资表人数</v>
          </cell>
          <cell r="C213">
            <v>208</v>
          </cell>
          <cell r="D213" t="str">
            <v>赵平无考勤</v>
          </cell>
          <cell r="E213">
            <v>211</v>
          </cell>
        </row>
        <row r="214">
          <cell r="B214" t="str">
            <v>长沙现服</v>
          </cell>
          <cell r="C214">
            <v>1</v>
          </cell>
          <cell r="D214" t="str">
            <v>11月转公司</v>
          </cell>
        </row>
        <row r="215">
          <cell r="B215" t="str">
            <v>在职花名册</v>
          </cell>
          <cell r="C215">
            <v>152</v>
          </cell>
          <cell r="D215" t="str">
            <v>不含59人离职</v>
          </cell>
        </row>
        <row r="215">
          <cell r="G215">
            <v>0</v>
          </cell>
          <cell r="H215">
            <v>74.5</v>
          </cell>
          <cell r="I215">
            <v>0</v>
          </cell>
          <cell r="J215">
            <v>0</v>
          </cell>
          <cell r="K215">
            <v>77</v>
          </cell>
          <cell r="L215">
            <v>22</v>
          </cell>
          <cell r="M215">
            <v>7</v>
          </cell>
          <cell r="N215">
            <v>2</v>
          </cell>
          <cell r="O215">
            <v>9</v>
          </cell>
          <cell r="P215">
            <v>93</v>
          </cell>
          <cell r="Q215">
            <v>0</v>
          </cell>
          <cell r="R215">
            <v>33.5</v>
          </cell>
          <cell r="S215">
            <v>174.5</v>
          </cell>
          <cell r="T215">
            <v>3887.5</v>
          </cell>
          <cell r="U215">
            <v>3046</v>
          </cell>
          <cell r="V215">
            <v>71018</v>
          </cell>
        </row>
        <row r="216">
          <cell r="B216" t="str">
            <v>不含</v>
          </cell>
          <cell r="C216">
            <v>59</v>
          </cell>
          <cell r="D216" t="str">
            <v>离职含陈纪龙5月已经发放</v>
          </cell>
        </row>
        <row r="217">
          <cell r="M217">
            <v>7</v>
          </cell>
          <cell r="N217">
            <v>2</v>
          </cell>
          <cell r="O217" t="str">
            <v>一线</v>
          </cell>
          <cell r="P217">
            <v>85</v>
          </cell>
        </row>
        <row r="218">
          <cell r="B218" t="str">
            <v>社保人数</v>
          </cell>
        </row>
        <row r="218">
          <cell r="D218" t="str">
            <v>李开阳重复</v>
          </cell>
        </row>
        <row r="218">
          <cell r="O218" t="str">
            <v>销售</v>
          </cell>
          <cell r="P218">
            <v>0</v>
          </cell>
        </row>
        <row r="219">
          <cell r="D219" t="str">
            <v>李开阳退休返聘诚展交商业工伤</v>
          </cell>
        </row>
        <row r="219">
          <cell r="O219" t="str">
            <v>研发</v>
          </cell>
          <cell r="P219">
            <v>0</v>
          </cell>
        </row>
        <row r="220">
          <cell r="M220">
            <v>0</v>
          </cell>
        </row>
        <row r="220">
          <cell r="O220" t="str">
            <v>科室</v>
          </cell>
          <cell r="P220">
            <v>8</v>
          </cell>
        </row>
        <row r="221">
          <cell r="B221" t="str">
            <v>7.11李子祥社保明细中无此人不核算工资</v>
          </cell>
        </row>
        <row r="221">
          <cell r="M221">
            <v>0</v>
          </cell>
          <cell r="N221">
            <v>0</v>
          </cell>
        </row>
        <row r="221">
          <cell r="P221">
            <v>0</v>
          </cell>
        </row>
        <row r="222">
          <cell r="C222" t="str">
            <v>发泡-A班</v>
          </cell>
          <cell r="D222">
            <v>45809</v>
          </cell>
          <cell r="E222">
            <v>26</v>
          </cell>
          <cell r="F222">
            <v>3</v>
          </cell>
        </row>
        <row r="222">
          <cell r="H222" t="str">
            <v>李子祥</v>
          </cell>
        </row>
        <row r="222">
          <cell r="T222">
            <v>3</v>
          </cell>
          <cell r="U222">
            <v>3</v>
          </cell>
          <cell r="V222">
            <v>60</v>
          </cell>
          <cell r="W222" t="str">
            <v>2025/06/4号离职</v>
          </cell>
          <cell r="X222">
            <v>0</v>
          </cell>
          <cell r="Y222">
            <v>0</v>
          </cell>
          <cell r="Z222" t="e">
            <v>#N/A</v>
          </cell>
          <cell r="AA222">
            <v>0</v>
          </cell>
          <cell r="AB222" t="e">
            <v>#N/A</v>
          </cell>
          <cell r="AC222" t="e">
            <v>#N/A</v>
          </cell>
          <cell r="AD222" t="str">
            <v>李子祥</v>
          </cell>
          <cell r="AE222" t="e">
            <v>#N/A</v>
          </cell>
          <cell r="AF222" t="str">
            <v>李子祥</v>
          </cell>
          <cell r="AG222" t="str">
            <v>李子祥</v>
          </cell>
          <cell r="AH222">
            <v>0</v>
          </cell>
        </row>
        <row r="224">
          <cell r="B224" t="str">
            <v>5月已经发放</v>
          </cell>
          <cell r="C224" t="str">
            <v>发泡</v>
          </cell>
          <cell r="D224">
            <v>45775</v>
          </cell>
          <cell r="E224">
            <v>26</v>
          </cell>
          <cell r="F224">
            <v>1</v>
          </cell>
        </row>
        <row r="224">
          <cell r="H224" t="str">
            <v>周忠有</v>
          </cell>
        </row>
        <row r="224">
          <cell r="T224">
            <v>1</v>
          </cell>
          <cell r="U224">
            <v>1</v>
          </cell>
          <cell r="V224">
            <v>20</v>
          </cell>
          <cell r="W224" t="str">
            <v>2025/06/02退回</v>
          </cell>
        </row>
        <row r="224">
          <cell r="Y224">
            <v>0</v>
          </cell>
          <cell r="Z224" t="e">
            <v>#N/A</v>
          </cell>
          <cell r="AA224">
            <v>0</v>
          </cell>
          <cell r="AB224" t="e">
            <v>#N/A</v>
          </cell>
          <cell r="AC224" t="e">
            <v>#N/A</v>
          </cell>
          <cell r="AD224" t="str">
            <v>周忠有</v>
          </cell>
          <cell r="AE224" t="str">
            <v>周忠有</v>
          </cell>
          <cell r="AF224" t="str">
            <v>周忠有</v>
          </cell>
          <cell r="AG224" t="str">
            <v>周忠有</v>
          </cell>
          <cell r="AH224">
            <v>45810</v>
          </cell>
        </row>
        <row r="225">
          <cell r="D225">
            <v>45803</v>
          </cell>
          <cell r="E225">
            <v>26</v>
          </cell>
          <cell r="F225">
            <v>1</v>
          </cell>
        </row>
        <row r="225">
          <cell r="H225" t="str">
            <v>郭庆</v>
          </cell>
        </row>
        <row r="225">
          <cell r="S225" t="str">
            <v>2025/06/02号退回</v>
          </cell>
          <cell r="T225">
            <v>1</v>
          </cell>
          <cell r="U225">
            <v>1</v>
          </cell>
          <cell r="V225">
            <v>20</v>
          </cell>
        </row>
        <row r="225">
          <cell r="Z225" t="e">
            <v>#N/A</v>
          </cell>
          <cell r="AA225">
            <v>0</v>
          </cell>
          <cell r="AB225" t="e">
            <v>#N/A</v>
          </cell>
          <cell r="AC225" t="e">
            <v>#N/A</v>
          </cell>
          <cell r="AD225" t="e">
            <v>#N/A</v>
          </cell>
          <cell r="AE225" t="e">
            <v>#N/A</v>
          </cell>
          <cell r="AF225" t="str">
            <v>郭庆</v>
          </cell>
          <cell r="AG225" t="e">
            <v>#N/A</v>
          </cell>
          <cell r="AH225" t="e">
            <v>#N/A</v>
          </cell>
        </row>
        <row r="226">
          <cell r="D226">
            <v>45804</v>
          </cell>
          <cell r="E226">
            <v>26</v>
          </cell>
          <cell r="F226">
            <v>4</v>
          </cell>
        </row>
        <row r="226">
          <cell r="H226" t="str">
            <v>陈纪龙</v>
          </cell>
        </row>
        <row r="226">
          <cell r="T226">
            <v>4</v>
          </cell>
          <cell r="U226">
            <v>4</v>
          </cell>
          <cell r="V226">
            <v>80</v>
          </cell>
          <cell r="W226" t="str">
            <v>2025/06/05退回</v>
          </cell>
        </row>
        <row r="226">
          <cell r="Z226" t="e">
            <v>#N/A</v>
          </cell>
          <cell r="AA226">
            <v>0</v>
          </cell>
          <cell r="AB226" t="e">
            <v>#N/A</v>
          </cell>
          <cell r="AC226" t="e">
            <v>#N/A</v>
          </cell>
          <cell r="AD226" t="str">
            <v>陈纪龙</v>
          </cell>
          <cell r="AE226" t="e">
            <v>#N/A</v>
          </cell>
          <cell r="AF226" t="str">
            <v>陈纪龙</v>
          </cell>
          <cell r="AG226" t="str">
            <v>陈纪龙</v>
          </cell>
          <cell r="AH226">
            <v>45818</v>
          </cell>
        </row>
        <row r="227">
          <cell r="B227" t="str">
            <v>重复</v>
          </cell>
        </row>
        <row r="227">
          <cell r="D227">
            <v>45821</v>
          </cell>
          <cell r="E227">
            <v>26</v>
          </cell>
          <cell r="F227">
            <v>16</v>
          </cell>
        </row>
        <row r="227">
          <cell r="H227" t="str">
            <v>彭智勇</v>
          </cell>
        </row>
        <row r="227">
          <cell r="T227">
            <v>16</v>
          </cell>
          <cell r="U227">
            <v>16</v>
          </cell>
          <cell r="V227" t="e">
            <v>#REF!</v>
          </cell>
        </row>
        <row r="227">
          <cell r="Z227">
            <v>0</v>
          </cell>
          <cell r="AA227" t="str">
            <v>1号白班上班卡，12号白班下班卡</v>
          </cell>
          <cell r="AB227" t="str">
            <v>彭智勇</v>
          </cell>
          <cell r="AC227" t="str">
            <v>彭智勇</v>
          </cell>
          <cell r="AD227" t="str">
            <v>彭智勇</v>
          </cell>
          <cell r="AE227" t="str">
            <v>彭智勇</v>
          </cell>
          <cell r="AF227" t="str">
            <v>彭智勇</v>
          </cell>
          <cell r="AG227" t="e">
            <v>#N/A</v>
          </cell>
          <cell r="AH227" t="e">
            <v>#N/A</v>
          </cell>
        </row>
        <row r="228">
          <cell r="B228" t="str">
            <v>7.10上班2天不核算</v>
          </cell>
          <cell r="C228" t="str">
            <v>发泡</v>
          </cell>
          <cell r="D228">
            <v>45817</v>
          </cell>
          <cell r="E228">
            <v>26</v>
          </cell>
          <cell r="F228">
            <v>2</v>
          </cell>
        </row>
        <row r="228">
          <cell r="H228" t="str">
            <v>聂孟冬</v>
          </cell>
        </row>
        <row r="228">
          <cell r="T228">
            <v>2</v>
          </cell>
          <cell r="U228">
            <v>2</v>
          </cell>
          <cell r="V228">
            <v>40</v>
          </cell>
          <cell r="W228" t="str">
            <v>2025/06/11号离职</v>
          </cell>
        </row>
        <row r="228">
          <cell r="Z228" t="e">
            <v>#N/A</v>
          </cell>
          <cell r="AA228">
            <v>0</v>
          </cell>
          <cell r="AB228" t="e">
            <v>#N/A</v>
          </cell>
          <cell r="AC228" t="e">
            <v>#N/A</v>
          </cell>
          <cell r="AD228" t="str">
            <v>聂孟冬</v>
          </cell>
          <cell r="AE228" t="e">
            <v>#N/A</v>
          </cell>
          <cell r="AF228" t="str">
            <v>聂孟冬</v>
          </cell>
          <cell r="AG228" t="str">
            <v>聂孟冬</v>
          </cell>
          <cell r="AH22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70"/>
  <sheetViews>
    <sheetView tabSelected="1" topLeftCell="A48" workbookViewId="0">
      <selection activeCell="F61" sqref="F61"/>
    </sheetView>
  </sheetViews>
  <sheetFormatPr defaultColWidth="9" defaultRowHeight="15" customHeight="1"/>
  <cols>
    <col min="1" max="1" width="3.88333333333333" style="2" customWidth="1"/>
    <col min="2" max="2" width="4.88333333333333" style="1" customWidth="1"/>
    <col min="3" max="3" width="7.75" style="3" customWidth="1"/>
    <col min="4" max="7" width="7.13333333333333" style="4" customWidth="1"/>
    <col min="8" max="8" width="7.13333333333333" style="5" customWidth="1"/>
    <col min="9" max="9" width="7.13333333333333" style="4" customWidth="1"/>
    <col min="10" max="10" width="8.125" style="6" customWidth="1"/>
    <col min="11" max="11" width="11.6333333333333" style="7" customWidth="1"/>
    <col min="12" max="12" width="30" style="8" customWidth="1"/>
    <col min="13" max="16" width="9" style="1"/>
    <col min="17" max="17" width="12.625" style="9" customWidth="1"/>
    <col min="18" max="238" width="9" style="1"/>
    <col min="239" max="16370" width="9" style="2"/>
    <col min="16371" max="16384" width="9" style="10"/>
  </cols>
  <sheetData>
    <row r="1" s="1" customFormat="1" ht="24" customHeight="1" spans="1:17">
      <c r="A1" s="11" t="s">
        <v>0</v>
      </c>
      <c r="B1" s="11"/>
      <c r="C1" s="12"/>
      <c r="D1" s="11"/>
      <c r="E1" s="11"/>
      <c r="F1" s="11"/>
      <c r="G1" s="11"/>
      <c r="H1" s="13"/>
      <c r="I1" s="11"/>
      <c r="J1" s="51"/>
      <c r="K1" s="52"/>
      <c r="L1" s="11"/>
      <c r="Q1" s="9"/>
    </row>
    <row r="2" s="1" customFormat="1" ht="14" customHeight="1" spans="1:17">
      <c r="A2" s="11"/>
      <c r="B2" s="11"/>
      <c r="C2" s="12">
        <v>1</v>
      </c>
      <c r="D2" s="12">
        <v>2</v>
      </c>
      <c r="E2" s="12">
        <v>3</v>
      </c>
      <c r="F2" s="12">
        <v>4</v>
      </c>
      <c r="G2" s="12">
        <v>5</v>
      </c>
      <c r="H2" s="12">
        <v>6</v>
      </c>
      <c r="I2" s="12">
        <v>7</v>
      </c>
      <c r="J2" s="12">
        <v>8</v>
      </c>
      <c r="K2" s="12">
        <v>9</v>
      </c>
      <c r="L2" s="12">
        <v>10</v>
      </c>
      <c r="Q2" s="9"/>
    </row>
    <row r="3" s="1" customFormat="1" customHeight="1" spans="1:17">
      <c r="A3" s="14" t="s">
        <v>1</v>
      </c>
      <c r="B3" s="15" t="s">
        <v>2</v>
      </c>
      <c r="C3" s="12" t="s">
        <v>3</v>
      </c>
      <c r="D3" s="16" t="s">
        <v>4</v>
      </c>
      <c r="E3" s="16"/>
      <c r="F3" s="16" t="s">
        <v>5</v>
      </c>
      <c r="G3" s="16"/>
      <c r="H3" s="17"/>
      <c r="I3" s="16"/>
      <c r="J3" s="53" t="s">
        <v>6</v>
      </c>
      <c r="K3" s="54" t="s">
        <v>7</v>
      </c>
      <c r="L3" s="15" t="s">
        <v>8</v>
      </c>
      <c r="Q3" s="9"/>
    </row>
    <row r="4" s="1" customFormat="1" customHeight="1" spans="1:17">
      <c r="A4" s="14"/>
      <c r="B4" s="15"/>
      <c r="C4" s="12"/>
      <c r="D4" s="16" t="s">
        <v>9</v>
      </c>
      <c r="E4" s="16" t="s">
        <v>10</v>
      </c>
      <c r="F4" s="16" t="s">
        <v>11</v>
      </c>
      <c r="G4" s="16" t="s">
        <v>12</v>
      </c>
      <c r="H4" s="17" t="s">
        <v>13</v>
      </c>
      <c r="I4" s="16" t="s">
        <v>14</v>
      </c>
      <c r="J4" s="53"/>
      <c r="K4" s="54"/>
      <c r="L4" s="15"/>
      <c r="Q4" s="9"/>
    </row>
    <row r="5" s="1" customFormat="1" ht="16.15" customHeight="1" spans="1:17">
      <c r="A5" s="18">
        <f>ROW()-4</f>
        <v>1</v>
      </c>
      <c r="B5" s="19">
        <v>222</v>
      </c>
      <c r="C5" s="20" t="s">
        <v>15</v>
      </c>
      <c r="D5" s="21">
        <v>166</v>
      </c>
      <c r="E5" s="21">
        <v>187</v>
      </c>
      <c r="F5" s="21">
        <f>E5-D5</f>
        <v>21</v>
      </c>
      <c r="G5" s="22">
        <v>1</v>
      </c>
      <c r="H5" s="23">
        <f>F5*G5</f>
        <v>21</v>
      </c>
      <c r="I5" s="23">
        <v>125</v>
      </c>
      <c r="J5" s="55">
        <f>ROUND((H5+I5)/5,2)</f>
        <v>29.2</v>
      </c>
      <c r="K5" s="56" t="s">
        <v>16</v>
      </c>
      <c r="L5" s="57"/>
      <c r="M5" s="1">
        <f ca="1">VLOOKUP(C5,'[1]25.6月定稿'!$B$3:$CM$500,4,0)</f>
        <v>18</v>
      </c>
      <c r="N5" s="1" t="str">
        <f ca="1">VLOOKUP(C5,'[1]25.6月定稿'!$B$3:$CM$500,1,0)</f>
        <v>苏超</v>
      </c>
      <c r="O5" s="1">
        <f ca="1">VLOOKUP(C5,'[1]25.6月定稿'!$B$3:$CM$500,22,0)</f>
        <v>0</v>
      </c>
      <c r="Q5" s="9"/>
    </row>
    <row r="6" s="1" customFormat="1" ht="16.15" customHeight="1" spans="1:17">
      <c r="A6" s="18">
        <f t="shared" ref="A6:A15" si="0">ROW()-4</f>
        <v>2</v>
      </c>
      <c r="B6" s="19"/>
      <c r="C6" s="20" t="s">
        <v>17</v>
      </c>
      <c r="D6" s="21"/>
      <c r="E6" s="21"/>
      <c r="F6" s="21"/>
      <c r="G6" s="22"/>
      <c r="H6" s="23"/>
      <c r="I6" s="23"/>
      <c r="J6" s="55">
        <f t="shared" ref="J6:J9" si="1">J5</f>
        <v>29.2</v>
      </c>
      <c r="K6" s="58" t="s">
        <v>18</v>
      </c>
      <c r="L6" s="57"/>
      <c r="M6" s="1">
        <f ca="1">VLOOKUP(C6,'[1]25.6月定稿'!$B$3:$CM$500,4,0)</f>
        <v>22</v>
      </c>
      <c r="N6" s="1" t="str">
        <f ca="1">VLOOKUP(C6,'[1]25.6月定稿'!$B$3:$CM$500,1,0)</f>
        <v>张周</v>
      </c>
      <c r="O6" s="1">
        <f ca="1">VLOOKUP(C6,'[1]25.6月定稿'!$B$3:$CM$500,22,0)</f>
        <v>0</v>
      </c>
      <c r="Q6" s="9"/>
    </row>
    <row r="7" s="1" customFormat="1" ht="16.15" customHeight="1" spans="1:17">
      <c r="A7" s="18">
        <f t="shared" si="0"/>
        <v>3</v>
      </c>
      <c r="B7" s="19"/>
      <c r="C7" s="20" t="s">
        <v>19</v>
      </c>
      <c r="D7" s="21"/>
      <c r="E7" s="21"/>
      <c r="F7" s="21"/>
      <c r="G7" s="22"/>
      <c r="H7" s="23"/>
      <c r="I7" s="23"/>
      <c r="J7" s="55">
        <f t="shared" si="1"/>
        <v>29.2</v>
      </c>
      <c r="K7" s="59" t="s">
        <v>20</v>
      </c>
      <c r="L7" s="57"/>
      <c r="M7" s="1">
        <f ca="1">VLOOKUP(C7,'[1]25.6月定稿'!$B$3:$CM$500,4,0)</f>
        <v>26</v>
      </c>
      <c r="N7" s="1" t="str">
        <f ca="1">VLOOKUP(C7,'[1]25.6月定稿'!$B$3:$CM$500,1,0)</f>
        <v>左昌福</v>
      </c>
      <c r="O7" s="1">
        <f ca="1">VLOOKUP(C7,'[1]25.6月定稿'!$B$3:$CM$500,22,0)</f>
        <v>0</v>
      </c>
      <c r="Q7" s="9"/>
    </row>
    <row r="8" s="1" customFormat="1" ht="16.15" customHeight="1" spans="1:17">
      <c r="A8" s="18">
        <f t="shared" si="0"/>
        <v>4</v>
      </c>
      <c r="B8" s="19"/>
      <c r="C8" s="20" t="s">
        <v>21</v>
      </c>
      <c r="D8" s="21"/>
      <c r="E8" s="21"/>
      <c r="F8" s="21"/>
      <c r="G8" s="22"/>
      <c r="H8" s="23"/>
      <c r="I8" s="23"/>
      <c r="J8" s="55">
        <f t="shared" si="1"/>
        <v>29.2</v>
      </c>
      <c r="K8" s="56" t="s">
        <v>18</v>
      </c>
      <c r="L8" s="57"/>
      <c r="M8" s="1">
        <f ca="1">VLOOKUP(C8,'[1]25.6月定稿'!$B$3:$CM$500,4,0)</f>
        <v>26</v>
      </c>
      <c r="N8" s="1" t="str">
        <f ca="1">VLOOKUP(C8,'[1]25.6月定稿'!$B$3:$CM$500,1,0)</f>
        <v>刘志平</v>
      </c>
      <c r="O8" s="1">
        <f ca="1">VLOOKUP(C8,'[1]25.6月定稿'!$B$3:$CM$500,22,0)</f>
        <v>0</v>
      </c>
      <c r="Q8" s="9"/>
    </row>
    <row r="9" s="1" customFormat="1" ht="16.15" customHeight="1" spans="1:17">
      <c r="A9" s="18">
        <f t="shared" si="0"/>
        <v>5</v>
      </c>
      <c r="B9" s="19"/>
      <c r="C9" s="20" t="s">
        <v>22</v>
      </c>
      <c r="D9" s="21"/>
      <c r="E9" s="21"/>
      <c r="F9" s="21"/>
      <c r="G9" s="22"/>
      <c r="H9" s="23"/>
      <c r="I9" s="23"/>
      <c r="J9" s="55">
        <f t="shared" si="1"/>
        <v>29.2</v>
      </c>
      <c r="K9" s="60" t="s">
        <v>23</v>
      </c>
      <c r="L9" s="57"/>
      <c r="M9" s="1">
        <f ca="1">VLOOKUP(C9,'[1]25.6月定稿'!$B$3:$CM$500,4,0)</f>
        <v>23</v>
      </c>
      <c r="N9" s="1" t="str">
        <f ca="1">VLOOKUP(C9,'[1]25.6月定稿'!$B$3:$CM$500,1,0)</f>
        <v>林虎</v>
      </c>
      <c r="O9" s="1">
        <f ca="1">VLOOKUP(C9,'[1]25.6月定稿'!$B$3:$CM$500,22,0)</f>
        <v>0</v>
      </c>
      <c r="Q9" s="9"/>
    </row>
    <row r="10" s="1" customFormat="1" ht="16.15" customHeight="1" spans="1:242">
      <c r="A10" s="18">
        <f t="shared" si="0"/>
        <v>6</v>
      </c>
      <c r="B10" s="19">
        <v>223</v>
      </c>
      <c r="C10" s="20" t="s">
        <v>24</v>
      </c>
      <c r="D10" s="21">
        <v>3045</v>
      </c>
      <c r="E10" s="21">
        <v>3096</v>
      </c>
      <c r="F10" s="21">
        <f>E10-D10</f>
        <v>51</v>
      </c>
      <c r="G10" s="24">
        <v>1</v>
      </c>
      <c r="H10" s="23">
        <f>F10*G10</f>
        <v>51</v>
      </c>
      <c r="I10" s="24">
        <v>100</v>
      </c>
      <c r="J10" s="55">
        <f>ROUND((H10+I10)/4,2)-5</f>
        <v>32.75</v>
      </c>
      <c r="K10" s="61" t="s">
        <v>25</v>
      </c>
      <c r="L10" s="57"/>
      <c r="M10" s="1">
        <f ca="1">VLOOKUP(C10,'[1]25.6月定稿'!$B$3:$CM$500,4,0)</f>
        <v>19</v>
      </c>
      <c r="N10" s="1" t="str">
        <f ca="1">VLOOKUP(C10,'[1]25.6月定稿'!$B$3:$CM$500,1,0)</f>
        <v>伍志强</v>
      </c>
      <c r="O10" s="1">
        <f ca="1">VLOOKUP(C10,'[1]25.6月定稿'!$B$3:$CM$500,22,0)</f>
        <v>0</v>
      </c>
      <c r="Q10" s="9"/>
      <c r="IF10" s="2"/>
      <c r="IG10" s="2"/>
      <c r="IH10" s="2"/>
    </row>
    <row r="11" s="1" customFormat="1" ht="16.15" customHeight="1" spans="1:242">
      <c r="A11" s="18">
        <f t="shared" si="0"/>
        <v>7</v>
      </c>
      <c r="B11" s="19"/>
      <c r="C11" s="20" t="s">
        <v>26</v>
      </c>
      <c r="D11" s="21"/>
      <c r="E11" s="21"/>
      <c r="F11" s="21"/>
      <c r="G11" s="25"/>
      <c r="H11" s="23"/>
      <c r="I11" s="25"/>
      <c r="J11" s="55">
        <f>J10</f>
        <v>32.75</v>
      </c>
      <c r="K11" s="60" t="s">
        <v>27</v>
      </c>
      <c r="L11" s="57"/>
      <c r="M11" s="1">
        <f ca="1">VLOOKUP(C11,'[1]25.6月定稿'!$B$3:$CM$500,4,0)</f>
        <v>24</v>
      </c>
      <c r="N11" s="1" t="str">
        <f ca="1">VLOOKUP(C11,'[1]25.6月定稿'!$B$3:$CM$500,1,0)</f>
        <v>麻志超</v>
      </c>
      <c r="O11" s="1">
        <f ca="1">VLOOKUP(C11,'[1]25.6月定稿'!$B$3:$CM$500,22,0)</f>
        <v>0</v>
      </c>
      <c r="Q11" s="9"/>
      <c r="IF11" s="2"/>
      <c r="IG11" s="2"/>
      <c r="IH11" s="2"/>
    </row>
    <row r="12" s="1" customFormat="1" ht="16.15" customHeight="1" spans="1:242">
      <c r="A12" s="18">
        <f t="shared" si="0"/>
        <v>8</v>
      </c>
      <c r="B12" s="19"/>
      <c r="C12" s="20" t="s">
        <v>28</v>
      </c>
      <c r="D12" s="21"/>
      <c r="E12" s="21"/>
      <c r="F12" s="21"/>
      <c r="G12" s="25"/>
      <c r="H12" s="23"/>
      <c r="I12" s="25"/>
      <c r="J12" s="55">
        <f>J11</f>
        <v>32.75</v>
      </c>
      <c r="K12" s="61" t="s">
        <v>27</v>
      </c>
      <c r="L12" s="57"/>
      <c r="M12" s="1">
        <f ca="1">VLOOKUP(C12,'[1]25.6月定稿'!$B$3:$CM$500,4,0)</f>
        <v>24</v>
      </c>
      <c r="N12" s="1" t="str">
        <f ca="1">VLOOKUP(C12,'[1]25.6月定稿'!$B$3:$CM$500,1,0)</f>
        <v>王虎彪</v>
      </c>
      <c r="O12" s="1">
        <f ca="1">VLOOKUP(C12,'[1]25.6月定稿'!$B$3:$CM$500,22,0)</f>
        <v>0</v>
      </c>
      <c r="Q12" s="9"/>
      <c r="IF12" s="2"/>
      <c r="IG12" s="2"/>
      <c r="IH12" s="2"/>
    </row>
    <row r="13" s="1" customFormat="1" ht="16.15" customHeight="1" spans="1:242">
      <c r="A13" s="18">
        <f t="shared" si="0"/>
        <v>9</v>
      </c>
      <c r="B13" s="19"/>
      <c r="C13" s="26" t="s">
        <v>29</v>
      </c>
      <c r="D13" s="21"/>
      <c r="E13" s="21"/>
      <c r="F13" s="21"/>
      <c r="G13" s="25"/>
      <c r="H13" s="23"/>
      <c r="I13" s="25"/>
      <c r="J13" s="55">
        <f>J12</f>
        <v>32.75</v>
      </c>
      <c r="K13" s="61" t="s">
        <v>30</v>
      </c>
      <c r="L13" s="57"/>
      <c r="M13" s="1">
        <f ca="1">VLOOKUP(C13,'[1]25.6月定稿'!$B$3:$CM$500,4,0)</f>
        <v>26</v>
      </c>
      <c r="N13" s="1" t="str">
        <f ca="1">VLOOKUP(C13,'[1]25.6月定稿'!$B$3:$CM$500,1,0)</f>
        <v>彭洪准</v>
      </c>
      <c r="O13" s="1">
        <f ca="1">VLOOKUP(C13,'[1]25.6月定稿'!$B$3:$CM$500,22,0)</f>
        <v>0</v>
      </c>
      <c r="Q13" s="9"/>
      <c r="IF13" s="2"/>
      <c r="IG13" s="2"/>
      <c r="IH13" s="2"/>
    </row>
    <row r="14" s="1" customFormat="1" ht="16.15" customHeight="1" spans="1:242">
      <c r="A14" s="18">
        <f t="shared" si="0"/>
        <v>10</v>
      </c>
      <c r="B14" s="27">
        <v>207</v>
      </c>
      <c r="C14" s="20" t="s">
        <v>31</v>
      </c>
      <c r="D14" s="21">
        <v>12340</v>
      </c>
      <c r="E14" s="21">
        <v>12581</v>
      </c>
      <c r="F14" s="21">
        <f>E14-D14</f>
        <v>241</v>
      </c>
      <c r="G14" s="24">
        <v>1</v>
      </c>
      <c r="H14" s="24">
        <f>F14*G14</f>
        <v>241</v>
      </c>
      <c r="I14" s="24">
        <v>100</v>
      </c>
      <c r="J14" s="55">
        <f>ROUND((H14+I14)/4-5,2)</f>
        <v>80.25</v>
      </c>
      <c r="K14" s="61" t="s">
        <v>32</v>
      </c>
      <c r="L14" s="57"/>
      <c r="M14" s="1">
        <f ca="1">VLOOKUP(C14,'[1]25.6月定稿'!$B$3:$CM$500,4,0)</f>
        <v>17.5</v>
      </c>
      <c r="N14" s="1" t="str">
        <f ca="1">VLOOKUP(C14,'[1]25.6月定稿'!$B$3:$CM$500,1,0)</f>
        <v>罗亚南</v>
      </c>
      <c r="O14" s="1">
        <f ca="1">VLOOKUP(C14,'[1]25.6月定稿'!$B$3:$CM$500,22,0)</f>
        <v>0</v>
      </c>
      <c r="Q14" s="9"/>
      <c r="IF14" s="2"/>
      <c r="IG14" s="2"/>
      <c r="IH14" s="2"/>
    </row>
    <row r="15" s="1" customFormat="1" ht="16.15" customHeight="1" spans="1:242">
      <c r="A15" s="18">
        <f t="shared" si="0"/>
        <v>11</v>
      </c>
      <c r="B15" s="27"/>
      <c r="C15" s="20" t="s">
        <v>33</v>
      </c>
      <c r="D15" s="21"/>
      <c r="E15" s="21"/>
      <c r="F15" s="21"/>
      <c r="G15" s="25"/>
      <c r="H15" s="25"/>
      <c r="I15" s="25"/>
      <c r="J15" s="55">
        <f>J14</f>
        <v>80.25</v>
      </c>
      <c r="K15" s="61" t="s">
        <v>34</v>
      </c>
      <c r="L15" s="57"/>
      <c r="M15" s="1">
        <f ca="1">VLOOKUP(C15,'[1]25.6月定稿'!$B$3:$CM$500,4,0)</f>
        <v>15</v>
      </c>
      <c r="N15" s="1" t="str">
        <f ca="1">VLOOKUP(C15,'[1]25.6月定稿'!$B$3:$CM$500,1,0)</f>
        <v>刘明</v>
      </c>
      <c r="O15" s="1">
        <f ca="1">VLOOKUP(C15,'[1]25.6月定稿'!$B$3:$CM$500,22,0)</f>
        <v>0</v>
      </c>
      <c r="Q15" s="9"/>
      <c r="IF15" s="2"/>
      <c r="IG15" s="2"/>
      <c r="IH15" s="2"/>
    </row>
    <row r="16" s="1" customFormat="1" ht="16.15" customHeight="1" spans="1:242">
      <c r="A16" s="18">
        <f t="shared" ref="A16:A25" si="2">ROW()-4</f>
        <v>12</v>
      </c>
      <c r="B16" s="27"/>
      <c r="C16" s="20" t="s">
        <v>35</v>
      </c>
      <c r="D16" s="21"/>
      <c r="E16" s="21"/>
      <c r="F16" s="21"/>
      <c r="G16" s="25"/>
      <c r="H16" s="25"/>
      <c r="I16" s="25"/>
      <c r="J16" s="55">
        <f t="shared" ref="J15:J17" si="3">J15</f>
        <v>80.25</v>
      </c>
      <c r="K16" s="61" t="s">
        <v>36</v>
      </c>
      <c r="L16" s="62" t="s">
        <v>37</v>
      </c>
      <c r="M16" s="1">
        <f ca="1">VLOOKUP(C16,'[1]25.6月定稿'!$B$3:$CM$500,4,0)</f>
        <v>20</v>
      </c>
      <c r="N16" s="1" t="str">
        <f ca="1">VLOOKUP(C16,'[1]25.6月定稿'!$B$3:$CM$500,1,0)</f>
        <v>曹卫清</v>
      </c>
      <c r="O16" s="1" t="str">
        <f ca="1">VLOOKUP(C16,'[1]25.6月定稿'!$B$3:$CM$500,22,0)</f>
        <v>2025/7/7退休</v>
      </c>
      <c r="Q16" s="9"/>
      <c r="IF16" s="2"/>
      <c r="IG16" s="2"/>
      <c r="IH16" s="2"/>
    </row>
    <row r="17" s="1" customFormat="1" ht="16.15" customHeight="1" spans="1:242">
      <c r="A17" s="18">
        <f t="shared" si="2"/>
        <v>13</v>
      </c>
      <c r="B17" s="27"/>
      <c r="C17" s="20" t="s">
        <v>38</v>
      </c>
      <c r="D17" s="21"/>
      <c r="E17" s="21"/>
      <c r="F17" s="21"/>
      <c r="G17" s="25"/>
      <c r="H17" s="25"/>
      <c r="I17" s="25"/>
      <c r="J17" s="55">
        <f t="shared" si="3"/>
        <v>80.25</v>
      </c>
      <c r="K17" s="61" t="s">
        <v>39</v>
      </c>
      <c r="L17" s="57"/>
      <c r="M17" s="1">
        <f ca="1">VLOOKUP(C17,'[1]25.6月定稿'!$B$3:$CM$500,4,0)</f>
        <v>26</v>
      </c>
      <c r="N17" s="1" t="str">
        <f ca="1">VLOOKUP(C17,'[1]25.6月定稿'!$B$3:$CM$500,1,0)</f>
        <v>史双宇</v>
      </c>
      <c r="O17" s="1">
        <f ca="1">VLOOKUP(C17,'[1]25.6月定稿'!$B$3:$CM$500,22,0)</f>
        <v>0</v>
      </c>
      <c r="Q17" s="9"/>
      <c r="IF17" s="2"/>
      <c r="IG17" s="2"/>
      <c r="IH17" s="2"/>
    </row>
    <row r="18" s="1" customFormat="1" ht="16.15" customHeight="1" spans="1:242">
      <c r="A18" s="18">
        <f t="shared" si="2"/>
        <v>14</v>
      </c>
      <c r="B18" s="27">
        <v>209</v>
      </c>
      <c r="C18" s="20" t="s">
        <v>40</v>
      </c>
      <c r="D18" s="21">
        <v>2945</v>
      </c>
      <c r="E18" s="21">
        <v>3100</v>
      </c>
      <c r="F18" s="21">
        <f>E18-D18</f>
        <v>155</v>
      </c>
      <c r="G18" s="22">
        <v>1</v>
      </c>
      <c r="H18" s="28">
        <f>F18*G18</f>
        <v>155</v>
      </c>
      <c r="I18" s="28">
        <v>100</v>
      </c>
      <c r="J18" s="55">
        <f>ROUND((H18+I18)/4,2)</f>
        <v>63.75</v>
      </c>
      <c r="K18" s="61" t="s">
        <v>41</v>
      </c>
      <c r="L18" s="55"/>
      <c r="M18" s="1">
        <f ca="1">VLOOKUP(C18,'[1]25.6月定稿'!$B$3:$CM$500,4,0)</f>
        <v>24</v>
      </c>
      <c r="N18" s="1" t="str">
        <f ca="1">VLOOKUP(C18,'[1]25.6月定稿'!$B$3:$CM$500,1,0)</f>
        <v>贺楚平</v>
      </c>
      <c r="O18" s="1">
        <f ca="1">VLOOKUP(C18,'[1]25.6月定稿'!$B$3:$CM$500,22,0)</f>
        <v>0</v>
      </c>
      <c r="Q18" s="9"/>
      <c r="IF18" s="2"/>
      <c r="IG18" s="2"/>
      <c r="IH18" s="2"/>
    </row>
    <row r="19" s="1" customFormat="1" ht="16.15" customHeight="1" spans="1:242">
      <c r="A19" s="18">
        <f t="shared" si="2"/>
        <v>15</v>
      </c>
      <c r="B19" s="27"/>
      <c r="C19" s="20" t="s">
        <v>42</v>
      </c>
      <c r="D19" s="21"/>
      <c r="E19" s="21"/>
      <c r="F19" s="21"/>
      <c r="G19" s="22"/>
      <c r="H19" s="29"/>
      <c r="I19" s="29"/>
      <c r="J19" s="55">
        <f>J18</f>
        <v>63.75</v>
      </c>
      <c r="K19" s="61" t="s">
        <v>43</v>
      </c>
      <c r="L19" s="63" t="s">
        <v>44</v>
      </c>
      <c r="M19" s="1">
        <f ca="1">VLOOKUP(C19,'[1]25.6月定稿'!$B$3:$CM$500,4,0)</f>
        <v>26</v>
      </c>
      <c r="N19" s="1" t="str">
        <f ca="1">VLOOKUP(C19,'[1]25.6月定稿'!$B$3:$CM$500,1,0)</f>
        <v>何杰</v>
      </c>
      <c r="O19" s="1" t="str">
        <f ca="1">VLOOKUP(C19,'[1]25.6月定稿'!$B$3:$CM$500,22,0)</f>
        <v>2025/06/28号离职</v>
      </c>
      <c r="Q19" s="9"/>
      <c r="IF19" s="2"/>
      <c r="IG19" s="2"/>
      <c r="IH19" s="2"/>
    </row>
    <row r="20" s="1" customFormat="1" ht="16.15" customHeight="1" spans="1:242">
      <c r="A20" s="18">
        <f t="shared" si="2"/>
        <v>16</v>
      </c>
      <c r="B20" s="27"/>
      <c r="C20" s="20" t="s">
        <v>45</v>
      </c>
      <c r="D20" s="21"/>
      <c r="E20" s="21"/>
      <c r="F20" s="21"/>
      <c r="G20" s="22"/>
      <c r="H20" s="29"/>
      <c r="I20" s="29"/>
      <c r="J20" s="55">
        <f>J19</f>
        <v>63.75</v>
      </c>
      <c r="K20" s="61" t="s">
        <v>46</v>
      </c>
      <c r="L20" s="55"/>
      <c r="M20" s="1">
        <f ca="1">VLOOKUP(C20,'[1]25.6月定稿'!$B$3:$CM$500,4,0)</f>
        <v>21.75</v>
      </c>
      <c r="N20" s="1" t="str">
        <f ca="1">VLOOKUP(C20,'[1]25.6月定稿'!$B$3:$CM$500,1,0)</f>
        <v>彭光宏</v>
      </c>
      <c r="O20" s="1">
        <f ca="1">VLOOKUP(C20,'[1]25.6月定稿'!$B$3:$CM$500,22,0)</f>
        <v>0</v>
      </c>
      <c r="Q20" s="9"/>
      <c r="IF20" s="2"/>
      <c r="IG20" s="2"/>
      <c r="IH20" s="2"/>
    </row>
    <row r="21" s="1" customFormat="1" ht="16.15" customHeight="1" spans="1:242">
      <c r="A21" s="18">
        <f t="shared" si="2"/>
        <v>17</v>
      </c>
      <c r="B21" s="27"/>
      <c r="C21" s="20" t="s">
        <v>47</v>
      </c>
      <c r="D21" s="21"/>
      <c r="E21" s="21"/>
      <c r="F21" s="21"/>
      <c r="G21" s="22"/>
      <c r="H21" s="29"/>
      <c r="I21" s="29"/>
      <c r="J21" s="55">
        <f>J20</f>
        <v>63.75</v>
      </c>
      <c r="K21" s="64">
        <v>45777</v>
      </c>
      <c r="L21" s="55"/>
      <c r="M21" s="1">
        <f ca="1">VLOOKUP(C21,'[1]25.6月定稿'!$B$3:$CM$500,4,0)</f>
        <v>26</v>
      </c>
      <c r="N21" s="1" t="str">
        <f ca="1">VLOOKUP(C21,'[1]25.6月定稿'!$B$3:$CM$500,1,0)</f>
        <v>刘顺新</v>
      </c>
      <c r="O21" s="1">
        <f ca="1">VLOOKUP(C21,'[1]25.6月定稿'!$B$3:$CM$500,22,0)</f>
        <v>0</v>
      </c>
      <c r="Q21" s="9"/>
      <c r="IF21" s="2"/>
      <c r="IG21" s="2"/>
      <c r="IH21" s="2"/>
    </row>
    <row r="22" s="1" customFormat="1" ht="16.15" customHeight="1" spans="1:242">
      <c r="A22" s="18">
        <f t="shared" si="2"/>
        <v>18</v>
      </c>
      <c r="B22" s="27">
        <v>218</v>
      </c>
      <c r="C22" s="20" t="s">
        <v>48</v>
      </c>
      <c r="D22" s="30">
        <v>7030</v>
      </c>
      <c r="E22" s="31">
        <v>7052</v>
      </c>
      <c r="F22" s="32">
        <f>E22-D22</f>
        <v>22</v>
      </c>
      <c r="G22" s="24">
        <v>1</v>
      </c>
      <c r="H22" s="24">
        <f>F22*G22</f>
        <v>22</v>
      </c>
      <c r="I22" s="24">
        <v>100</v>
      </c>
      <c r="J22" s="55">
        <f>ROUND((H22+I22-11)/4,2)</f>
        <v>27.75</v>
      </c>
      <c r="K22" s="61" t="s">
        <v>49</v>
      </c>
      <c r="L22" s="57"/>
      <c r="M22" s="1">
        <f ca="1">VLOOKUP(C22,'[1]25.6月定稿'!$B$3:$CM$500,4,0)</f>
        <v>23</v>
      </c>
      <c r="N22" s="1" t="str">
        <f ca="1">VLOOKUP(C22,'[1]25.6月定稿'!$B$3:$CM$500,1,0)</f>
        <v>刘湘宇</v>
      </c>
      <c r="O22" s="1">
        <f ca="1">VLOOKUP(C22,'[1]25.6月定稿'!$B$3:$CM$500,22,0)</f>
        <v>0</v>
      </c>
      <c r="Q22" s="9"/>
      <c r="IF22" s="2"/>
      <c r="IG22" s="2"/>
      <c r="IH22" s="2"/>
    </row>
    <row r="23" s="1" customFormat="1" ht="16.15" customHeight="1" spans="1:242">
      <c r="A23" s="18">
        <f t="shared" si="2"/>
        <v>19</v>
      </c>
      <c r="B23" s="27"/>
      <c r="C23" s="20" t="s">
        <v>50</v>
      </c>
      <c r="D23" s="33"/>
      <c r="E23" s="34"/>
      <c r="F23" s="32"/>
      <c r="G23" s="25"/>
      <c r="H23" s="25"/>
      <c r="I23" s="25"/>
      <c r="J23" s="55">
        <f>J22</f>
        <v>27.75</v>
      </c>
      <c r="K23" s="64">
        <v>45734</v>
      </c>
      <c r="L23" s="64"/>
      <c r="M23" s="1">
        <f ca="1">VLOOKUP(C23,'[1]25.6月定稿'!$B$3:$CM$500,4,0)</f>
        <v>26</v>
      </c>
      <c r="N23" s="1" t="str">
        <f ca="1">VLOOKUP(C23,'[1]25.6月定稿'!$B$3:$CM$500,1,0)</f>
        <v>袁建平</v>
      </c>
      <c r="O23" s="1">
        <f ca="1">VLOOKUP(C23,'[1]25.6月定稿'!$B$3:$CM$500,22,0)</f>
        <v>0</v>
      </c>
      <c r="Q23" s="9"/>
      <c r="IF23" s="2"/>
      <c r="IG23" s="2"/>
      <c r="IH23" s="2"/>
    </row>
    <row r="24" s="1" customFormat="1" ht="16.15" customHeight="1" spans="1:242">
      <c r="A24" s="18">
        <f t="shared" si="2"/>
        <v>20</v>
      </c>
      <c r="B24" s="27"/>
      <c r="C24" s="20" t="s">
        <v>51</v>
      </c>
      <c r="D24" s="33"/>
      <c r="E24" s="34"/>
      <c r="F24" s="32"/>
      <c r="G24" s="25"/>
      <c r="H24" s="25"/>
      <c r="I24" s="25"/>
      <c r="J24" s="55">
        <f>J23</f>
        <v>27.75</v>
      </c>
      <c r="K24" s="64">
        <v>45713</v>
      </c>
      <c r="L24" s="65">
        <v>45838</v>
      </c>
      <c r="M24" s="1">
        <f ca="1">VLOOKUP(C24,'[1]25.6月定稿'!$B$3:$CM$500,4,0)</f>
        <v>26</v>
      </c>
      <c r="N24" s="1" t="str">
        <f ca="1">VLOOKUP(C24,'[1]25.6月定稿'!$B$3:$CM$500,1,0)</f>
        <v>王子先</v>
      </c>
      <c r="O24" s="1" t="str">
        <f ca="1">VLOOKUP(C24,'[1]25.6月定稿'!$B$3:$CM$500,22,0)</f>
        <v>2025/06/26号离职</v>
      </c>
      <c r="Q24" s="9"/>
      <c r="IF24" s="2"/>
      <c r="IG24" s="2"/>
      <c r="IH24" s="2"/>
    </row>
    <row r="25" s="1" customFormat="1" ht="16.15" customHeight="1" spans="1:242">
      <c r="A25" s="18">
        <f t="shared" si="2"/>
        <v>21</v>
      </c>
      <c r="B25" s="27"/>
      <c r="C25" s="20" t="s">
        <v>52</v>
      </c>
      <c r="D25" s="33"/>
      <c r="E25" s="34"/>
      <c r="F25" s="32"/>
      <c r="G25" s="25"/>
      <c r="H25" s="25"/>
      <c r="I25" s="25"/>
      <c r="J25" s="55">
        <f>J24</f>
        <v>27.75</v>
      </c>
      <c r="K25" s="64">
        <v>45713</v>
      </c>
      <c r="L25" s="66">
        <v>45833</v>
      </c>
      <c r="M25" s="1">
        <f ca="1">VLOOKUP(C25,'[1]25.6月定稿'!$B$3:$CM$500,4,0)</f>
        <v>26</v>
      </c>
      <c r="N25" s="1" t="str">
        <f ca="1">VLOOKUP(C25,'[1]25.6月定稿'!$B$3:$CM$500,1,0)</f>
        <v>赵琦</v>
      </c>
      <c r="O25" s="1" t="str">
        <f ca="1">VLOOKUP(C25,'[1]25.6月定稿'!$B$3:$CM$500,22,0)</f>
        <v>2025/06/22号离职</v>
      </c>
      <c r="Q25" s="9"/>
      <c r="IF25" s="2"/>
      <c r="IG25" s="2"/>
      <c r="IH25" s="2"/>
    </row>
    <row r="26" s="1" customFormat="1" ht="16.15" customHeight="1" spans="1:242">
      <c r="A26" s="18">
        <f t="shared" ref="A26:A35" si="4">ROW()-4</f>
        <v>22</v>
      </c>
      <c r="B26" s="27">
        <v>220</v>
      </c>
      <c r="C26" s="35" t="s">
        <v>53</v>
      </c>
      <c r="D26" s="30">
        <v>4886</v>
      </c>
      <c r="E26" s="30">
        <v>4886</v>
      </c>
      <c r="F26" s="21">
        <f>E26-D26</f>
        <v>0</v>
      </c>
      <c r="G26" s="24">
        <v>1</v>
      </c>
      <c r="H26" s="24">
        <f>F26*G26-H29</f>
        <v>0</v>
      </c>
      <c r="I26" s="24">
        <v>100</v>
      </c>
      <c r="J26" s="55">
        <v>25</v>
      </c>
      <c r="K26" s="67">
        <v>45694</v>
      </c>
      <c r="L26" s="66">
        <v>45821</v>
      </c>
      <c r="M26" s="1">
        <f ca="1">VLOOKUP(C26,'[1]25.6月定稿'!$B$3:$CM$500,4,0)</f>
        <v>26</v>
      </c>
      <c r="N26" s="1" t="str">
        <f ca="1">VLOOKUP(C26,'[1]25.6月定稿'!$B$3:$CM$500,1,0)</f>
        <v>黄希</v>
      </c>
      <c r="O26" s="1" t="str">
        <f ca="1">VLOOKUP(C26,'[1]25.6月定稿'!$B$3:$CM$500,22,0)</f>
        <v>2025/06/12离职</v>
      </c>
      <c r="Q26" s="9"/>
      <c r="IF26" s="2"/>
      <c r="IG26" s="2"/>
      <c r="IH26" s="2"/>
    </row>
    <row r="27" s="1" customFormat="1" ht="16.15" customHeight="1" spans="1:242">
      <c r="A27" s="18">
        <f t="shared" si="4"/>
        <v>23</v>
      </c>
      <c r="B27" s="27"/>
      <c r="C27" s="35" t="s">
        <v>54</v>
      </c>
      <c r="D27" s="33"/>
      <c r="E27" s="33"/>
      <c r="F27" s="21"/>
      <c r="G27" s="25"/>
      <c r="H27" s="25"/>
      <c r="I27" s="25"/>
      <c r="J27" s="55">
        <v>25</v>
      </c>
      <c r="K27" s="67">
        <v>45722</v>
      </c>
      <c r="L27" s="66">
        <v>45826</v>
      </c>
      <c r="M27" s="1">
        <f ca="1">VLOOKUP(C27,'[1]25.6月定稿'!$B$3:$CM$500,4,0)</f>
        <v>26</v>
      </c>
      <c r="N27" s="1" t="str">
        <f ca="1">VLOOKUP(C27,'[1]25.6月定稿'!$B$3:$CM$500,1,0)</f>
        <v>凌勤凡</v>
      </c>
      <c r="O27" s="1" t="str">
        <f ca="1">VLOOKUP(C27,'[1]25.6月定稿'!$B$3:$CM$500,22,0)</f>
        <v>2025/06/17号离职</v>
      </c>
      <c r="Q27" s="9"/>
      <c r="IF27" s="2"/>
      <c r="IG27" s="2"/>
      <c r="IH27" s="2"/>
    </row>
    <row r="28" s="1" customFormat="1" ht="16.15" customHeight="1" spans="1:242">
      <c r="A28" s="18">
        <f t="shared" si="4"/>
        <v>24</v>
      </c>
      <c r="B28" s="27"/>
      <c r="C28" s="35" t="s">
        <v>55</v>
      </c>
      <c r="D28" s="33"/>
      <c r="E28" s="33"/>
      <c r="F28" s="21"/>
      <c r="G28" s="25"/>
      <c r="H28" s="25"/>
      <c r="I28" s="25"/>
      <c r="J28" s="55">
        <f>J27</f>
        <v>25</v>
      </c>
      <c r="K28" s="64">
        <v>46008</v>
      </c>
      <c r="L28" s="57"/>
      <c r="M28" s="1">
        <f ca="1">VLOOKUP(C28,'[1]25.6月定稿'!$B$3:$CM$500,4,0)</f>
        <v>26</v>
      </c>
      <c r="N28" s="1" t="str">
        <f ca="1">VLOOKUP(C28,'[1]25.6月定稿'!$B$3:$CM$500,1,0)</f>
        <v>李力争</v>
      </c>
      <c r="O28" s="1">
        <f ca="1">VLOOKUP(C28,'[1]25.6月定稿'!$B$3:$CM$500,22,0)</f>
        <v>0</v>
      </c>
      <c r="Q28" s="9"/>
      <c r="IF28" s="2"/>
      <c r="IG28" s="2"/>
      <c r="IH28" s="2"/>
    </row>
    <row r="29" s="1" customFormat="1" ht="16.15" customHeight="1" spans="1:242">
      <c r="A29" s="18">
        <f t="shared" si="4"/>
        <v>25</v>
      </c>
      <c r="B29" s="27"/>
      <c r="C29" s="36" t="s">
        <v>56</v>
      </c>
      <c r="D29" s="33"/>
      <c r="E29" s="33"/>
      <c r="F29" s="21"/>
      <c r="G29" s="25"/>
      <c r="H29" s="37"/>
      <c r="I29" s="37"/>
      <c r="J29" s="55">
        <v>25</v>
      </c>
      <c r="K29" s="67">
        <v>45826</v>
      </c>
      <c r="L29" s="66">
        <v>45832</v>
      </c>
      <c r="M29" s="1">
        <f ca="1">VLOOKUP(C29,'[1]25.6月定稿'!$B$3:$CM$500,4,0)</f>
        <v>26</v>
      </c>
      <c r="N29" s="1" t="str">
        <f ca="1">VLOOKUP(C29,'[1]25.6月定稿'!$B$3:$CM$500,1,0)</f>
        <v>朱新良</v>
      </c>
      <c r="O29" s="1" t="str">
        <f ca="1">VLOOKUP(C29,'[1]25.6月定稿'!$B$3:$CM$500,22,0)</f>
        <v>2025/06/23号离职</v>
      </c>
      <c r="Q29" s="9"/>
      <c r="IF29" s="2"/>
      <c r="IG29" s="2"/>
      <c r="IH29" s="2"/>
    </row>
    <row r="30" s="1" customFormat="1" ht="16.15" customHeight="1" spans="1:242">
      <c r="A30" s="18">
        <f t="shared" si="4"/>
        <v>26</v>
      </c>
      <c r="B30" s="38">
        <v>210</v>
      </c>
      <c r="C30" s="35" t="s">
        <v>57</v>
      </c>
      <c r="D30" s="21">
        <v>3215</v>
      </c>
      <c r="E30" s="21">
        <v>3668</v>
      </c>
      <c r="F30" s="21">
        <f>E30-D30</f>
        <v>453</v>
      </c>
      <c r="G30" s="22">
        <v>1</v>
      </c>
      <c r="H30" s="24">
        <f>F30*G30-H32</f>
        <v>453</v>
      </c>
      <c r="I30" s="28">
        <v>125</v>
      </c>
      <c r="J30" s="55">
        <f>(H30+I30)/5</f>
        <v>115.6</v>
      </c>
      <c r="K30" s="64">
        <v>45818</v>
      </c>
      <c r="L30" s="65"/>
      <c r="M30" s="1">
        <f ca="1">VLOOKUP(C30,'[1]25.6月定稿'!$B$3:$CM$500,4,0)</f>
        <v>26</v>
      </c>
      <c r="N30" s="1" t="str">
        <f ca="1">VLOOKUP(C30,'[1]25.6月定稿'!$B$3:$CM$500,1,0)</f>
        <v>唐相健</v>
      </c>
      <c r="O30" s="1">
        <f ca="1">VLOOKUP(C30,'[1]25.6月定稿'!$B$3:$CM$500,22,0)</f>
        <v>0</v>
      </c>
      <c r="Q30" s="9"/>
      <c r="IF30" s="2"/>
      <c r="IG30" s="2"/>
      <c r="IH30" s="2"/>
    </row>
    <row r="31" s="1" customFormat="1" ht="16.15" customHeight="1" spans="1:242">
      <c r="A31" s="18">
        <f t="shared" si="4"/>
        <v>27</v>
      </c>
      <c r="B31" s="38"/>
      <c r="C31" s="35" t="s">
        <v>58</v>
      </c>
      <c r="D31" s="21"/>
      <c r="E31" s="21"/>
      <c r="F31" s="21"/>
      <c r="G31" s="22"/>
      <c r="H31" s="25"/>
      <c r="I31" s="29"/>
      <c r="J31" s="55">
        <v>86.7</v>
      </c>
      <c r="K31" s="64"/>
      <c r="L31" s="65">
        <v>45828</v>
      </c>
      <c r="M31" s="1">
        <f ca="1">VLOOKUP(C31,'[1]25.6月定稿'!$B$3:$CM$500,4,0)</f>
        <v>24</v>
      </c>
      <c r="N31" s="1" t="str">
        <f ca="1">VLOOKUP(C31,'[1]25.6月定稿'!$B$3:$CM$500,1,0)</f>
        <v>郭佳</v>
      </c>
      <c r="O31" s="1" t="str">
        <f ca="1">VLOOKUP(C31,'[1]25.6月定稿'!$B$3:$CM$500,22,0)</f>
        <v>2025/06/19号离职</v>
      </c>
      <c r="Q31" s="9"/>
      <c r="IF31" s="2"/>
      <c r="IG31" s="2"/>
      <c r="IH31" s="2"/>
    </row>
    <row r="32" s="1" customFormat="1" ht="16.15" customHeight="1" spans="1:242">
      <c r="A32" s="18">
        <f t="shared" si="4"/>
        <v>28</v>
      </c>
      <c r="B32" s="38"/>
      <c r="C32" s="35" t="s">
        <v>59</v>
      </c>
      <c r="D32" s="21"/>
      <c r="E32" s="21"/>
      <c r="F32" s="21"/>
      <c r="G32" s="22"/>
      <c r="H32" s="25"/>
      <c r="I32" s="29"/>
      <c r="J32" s="55">
        <v>28.9</v>
      </c>
      <c r="K32" s="64">
        <v>45733</v>
      </c>
      <c r="L32" s="64">
        <v>45817</v>
      </c>
      <c r="M32" s="1">
        <f ca="1">VLOOKUP(C32,'[1]25.6月定稿'!$B$3:$CM$500,4,0)</f>
        <v>26</v>
      </c>
      <c r="N32" s="1" t="str">
        <f ca="1">VLOOKUP(C32,'[1]25.6月定稿'!$B$3:$CM$500,1,0)</f>
        <v>林新龙</v>
      </c>
      <c r="O32" s="1" t="str">
        <f ca="1">VLOOKUP(C32,'[1]25.6月定稿'!$B$3:$CM$500,22,0)</f>
        <v>2025/06/09号离职</v>
      </c>
      <c r="Q32" s="9"/>
      <c r="IF32" s="2"/>
      <c r="IG32" s="2"/>
      <c r="IH32" s="2"/>
    </row>
    <row r="33" s="1" customFormat="1" ht="16.15" customHeight="1" spans="1:242">
      <c r="A33" s="18">
        <f t="shared" si="4"/>
        <v>29</v>
      </c>
      <c r="B33" s="38"/>
      <c r="C33" s="35" t="s">
        <v>60</v>
      </c>
      <c r="D33" s="21"/>
      <c r="E33" s="21"/>
      <c r="F33" s="21"/>
      <c r="G33" s="22"/>
      <c r="H33" s="25"/>
      <c r="I33" s="29"/>
      <c r="J33" s="55">
        <v>115.6</v>
      </c>
      <c r="K33" s="64">
        <v>45790</v>
      </c>
      <c r="L33" s="64">
        <v>45838</v>
      </c>
      <c r="M33" s="1">
        <f ca="1">VLOOKUP(C33,'[1]25.6月定稿'!$B$3:$CM$500,4,0)</f>
        <v>26</v>
      </c>
      <c r="N33" s="1" t="str">
        <f ca="1">VLOOKUP(C33,'[1]25.6月定稿'!$B$3:$CM$500,1,0)</f>
        <v>聂松华</v>
      </c>
      <c r="O33" s="1" t="str">
        <f ca="1">VLOOKUP(C33,'[1]25.6月定稿'!$B$3:$CM$500,22,0)</f>
        <v>2025/06/28号离职</v>
      </c>
      <c r="Q33" s="9"/>
      <c r="IF33" s="2"/>
      <c r="IG33" s="2"/>
      <c r="IH33" s="2"/>
    </row>
    <row r="34" s="1" customFormat="1" ht="16.15" customHeight="1" spans="1:242">
      <c r="A34" s="18">
        <f t="shared" si="4"/>
        <v>30</v>
      </c>
      <c r="B34" s="38"/>
      <c r="C34" s="35" t="s">
        <v>61</v>
      </c>
      <c r="D34" s="21"/>
      <c r="E34" s="21"/>
      <c r="F34" s="21"/>
      <c r="G34" s="22"/>
      <c r="H34" s="25"/>
      <c r="I34" s="29"/>
      <c r="J34" s="55">
        <v>115.6</v>
      </c>
      <c r="K34" s="64">
        <v>45799</v>
      </c>
      <c r="L34" s="64">
        <v>45838</v>
      </c>
      <c r="M34" s="1">
        <f ca="1">VLOOKUP(C34,'[1]25.6月定稿'!$B$3:$CM$500,4,0)</f>
        <v>26</v>
      </c>
      <c r="N34" s="1" t="str">
        <f ca="1">VLOOKUP(C34,'[1]25.6月定稿'!$B$3:$CM$500,1,0)</f>
        <v>汤建惟</v>
      </c>
      <c r="O34" s="1" t="str">
        <f ca="1">VLOOKUP(C34,'[1]25.6月定稿'!$B$3:$CM$500,22,0)</f>
        <v>2025/06/18离职</v>
      </c>
      <c r="Q34" s="9"/>
      <c r="IF34" s="2"/>
      <c r="IG34" s="2"/>
      <c r="IH34" s="2"/>
    </row>
    <row r="35" s="1" customFormat="1" ht="16.15" customHeight="1" spans="1:242">
      <c r="A35" s="18">
        <f t="shared" si="4"/>
        <v>31</v>
      </c>
      <c r="B35" s="38"/>
      <c r="C35" s="35" t="s">
        <v>62</v>
      </c>
      <c r="D35" s="21"/>
      <c r="E35" s="21"/>
      <c r="F35" s="21"/>
      <c r="G35" s="22"/>
      <c r="H35" s="25"/>
      <c r="I35" s="29"/>
      <c r="J35" s="55">
        <v>115.6</v>
      </c>
      <c r="K35" s="64">
        <v>45734</v>
      </c>
      <c r="L35" s="64"/>
      <c r="M35" s="1">
        <f ca="1">VLOOKUP(C35,'[1]25.6月定稿'!$B$3:$CM$500,4,0)</f>
        <v>26</v>
      </c>
      <c r="N35" s="1" t="str">
        <f ca="1">VLOOKUP(C35,'[1]25.6月定稿'!$B$3:$CM$500,1,0)</f>
        <v>刘俊杰</v>
      </c>
      <c r="O35" s="1">
        <f ca="1">VLOOKUP(C35,'[1]25.6月定稿'!$B$3:$CM$500,22,0)</f>
        <v>0</v>
      </c>
      <c r="Q35" s="9"/>
      <c r="IF35" s="2"/>
      <c r="IG35" s="2"/>
      <c r="IH35" s="2"/>
    </row>
    <row r="36" s="1" customFormat="1" ht="16.15" customHeight="1" spans="1:242">
      <c r="A36" s="18">
        <f t="shared" ref="A36:A45" si="5">ROW()-4</f>
        <v>32</v>
      </c>
      <c r="B36" s="38">
        <v>221</v>
      </c>
      <c r="C36" s="35" t="s">
        <v>63</v>
      </c>
      <c r="D36" s="21">
        <v>2212</v>
      </c>
      <c r="E36" s="21">
        <v>2404</v>
      </c>
      <c r="F36" s="21">
        <f>E36-D36</f>
        <v>192</v>
      </c>
      <c r="G36" s="22">
        <v>1</v>
      </c>
      <c r="H36" s="24">
        <f>F36*G36</f>
        <v>192</v>
      </c>
      <c r="I36" s="28">
        <v>100</v>
      </c>
      <c r="J36" s="55">
        <f>ROUND((H36+I36)/4,2)</f>
        <v>73</v>
      </c>
      <c r="K36" s="64">
        <v>45744</v>
      </c>
      <c r="L36" s="64">
        <v>45838</v>
      </c>
      <c r="M36" s="1">
        <f ca="1">VLOOKUP(C36,'[1]25.6月定稿'!$B$3:$CM$500,4,0)</f>
        <v>26</v>
      </c>
      <c r="N36" s="1" t="str">
        <f ca="1">VLOOKUP(C36,'[1]25.6月定稿'!$B$3:$CM$500,1,0)</f>
        <v>卢舟晖</v>
      </c>
      <c r="O36" s="1" t="str">
        <f ca="1">VLOOKUP(C36,'[1]25.6月定稿'!$B$3:$CM$500,22,0)</f>
        <v>2025/06/28号离职</v>
      </c>
      <c r="Q36" s="9"/>
      <c r="IF36" s="2"/>
      <c r="IG36" s="2"/>
      <c r="IH36" s="2"/>
    </row>
    <row r="37" s="1" customFormat="1" ht="16.15" customHeight="1" spans="1:242">
      <c r="A37" s="18">
        <f t="shared" si="5"/>
        <v>33</v>
      </c>
      <c r="B37" s="38"/>
      <c r="C37" s="35" t="s">
        <v>64</v>
      </c>
      <c r="D37" s="21"/>
      <c r="E37" s="21"/>
      <c r="F37" s="21"/>
      <c r="G37" s="22"/>
      <c r="H37" s="25"/>
      <c r="I37" s="29"/>
      <c r="J37" s="55">
        <f>J36</f>
        <v>73</v>
      </c>
      <c r="K37" s="64">
        <v>45785</v>
      </c>
      <c r="L37" s="65">
        <v>45838</v>
      </c>
      <c r="M37" s="1">
        <f ca="1">VLOOKUP(C37,'[1]25.6月定稿'!$B$3:$CM$500,4,0)</f>
        <v>26</v>
      </c>
      <c r="N37" s="1" t="str">
        <f ca="1">VLOOKUP(C37,'[1]25.6月定稿'!$B$3:$CM$500,1,0)</f>
        <v>杨文</v>
      </c>
      <c r="O37" s="1" t="str">
        <f ca="1">VLOOKUP(C37,'[1]25.6月定稿'!$B$3:$CM$500,22,0)</f>
        <v>2025/06/26号离职</v>
      </c>
      <c r="Q37" s="9"/>
      <c r="IF37" s="2"/>
      <c r="IG37" s="2"/>
      <c r="IH37" s="2"/>
    </row>
    <row r="38" s="1" customFormat="1" ht="16.15" customHeight="1" spans="1:242">
      <c r="A38" s="18">
        <f t="shared" si="5"/>
        <v>34</v>
      </c>
      <c r="B38" s="38"/>
      <c r="C38" s="35" t="s">
        <v>65</v>
      </c>
      <c r="D38" s="21"/>
      <c r="E38" s="21"/>
      <c r="F38" s="21"/>
      <c r="G38" s="22"/>
      <c r="H38" s="25"/>
      <c r="I38" s="29"/>
      <c r="J38" s="55">
        <f>J37</f>
        <v>73</v>
      </c>
      <c r="K38" s="64">
        <v>45811</v>
      </c>
      <c r="L38" s="68"/>
      <c r="M38" s="1">
        <f ca="1">VLOOKUP(C38,'[1]25.6月定稿'!$B$3:$CM$500,4,0)</f>
        <v>26</v>
      </c>
      <c r="N38" s="1" t="str">
        <f ca="1">VLOOKUP(C38,'[1]25.6月定稿'!$B$3:$CM$500,1,0)</f>
        <v>齐水斌</v>
      </c>
      <c r="O38" s="1">
        <f ca="1">VLOOKUP(C38,'[1]25.6月定稿'!$B$3:$CM$500,22,0)</f>
        <v>0</v>
      </c>
      <c r="Q38" s="9"/>
      <c r="IF38" s="2"/>
      <c r="IG38" s="2"/>
      <c r="IH38" s="2"/>
    </row>
    <row r="39" s="1" customFormat="1" ht="16.15" customHeight="1" spans="1:242">
      <c r="A39" s="18">
        <f t="shared" si="5"/>
        <v>35</v>
      </c>
      <c r="B39" s="38"/>
      <c r="C39" s="35" t="s">
        <v>66</v>
      </c>
      <c r="D39" s="21"/>
      <c r="E39" s="21"/>
      <c r="F39" s="21"/>
      <c r="G39" s="22"/>
      <c r="H39" s="25"/>
      <c r="I39" s="29"/>
      <c r="J39" s="55">
        <f>J38</f>
        <v>73</v>
      </c>
      <c r="K39" s="64">
        <v>45811</v>
      </c>
      <c r="L39" s="68"/>
      <c r="M39" s="1">
        <f ca="1">VLOOKUP(C39,'[1]25.6月定稿'!$B$3:$CM$500,4,0)</f>
        <v>26</v>
      </c>
      <c r="N39" s="1" t="str">
        <f ca="1">VLOOKUP(C39,'[1]25.6月定稿'!$B$3:$CM$500,1,0)</f>
        <v>曾建伟</v>
      </c>
      <c r="O39" s="1">
        <f ca="1">VLOOKUP(C39,'[1]25.6月定稿'!$B$3:$CM$500,22,0)</f>
        <v>0</v>
      </c>
      <c r="Q39" s="9"/>
      <c r="IF39" s="2"/>
      <c r="IG39" s="2"/>
      <c r="IH39" s="2"/>
    </row>
    <row r="40" s="1" customFormat="1" ht="16.15" customHeight="1" spans="1:242">
      <c r="A40" s="18">
        <f t="shared" si="5"/>
        <v>36</v>
      </c>
      <c r="B40" s="38">
        <v>206</v>
      </c>
      <c r="C40" s="35" t="s">
        <v>67</v>
      </c>
      <c r="D40" s="21">
        <v>3161</v>
      </c>
      <c r="E40" s="21">
        <v>3483</v>
      </c>
      <c r="F40" s="21">
        <f>E40-D40</f>
        <v>322</v>
      </c>
      <c r="G40" s="22">
        <v>1</v>
      </c>
      <c r="H40" s="24">
        <f>F40*G40</f>
        <v>322</v>
      </c>
      <c r="I40" s="28">
        <v>125</v>
      </c>
      <c r="J40" s="55">
        <f>ROUND((H40+I40)/4,2)</f>
        <v>111.75</v>
      </c>
      <c r="K40" s="64">
        <v>45809</v>
      </c>
      <c r="L40" s="64"/>
      <c r="M40" s="1">
        <f ca="1">VLOOKUP(C40,'[1]25.6月定稿'!$B$3:$CM$500,4,0)</f>
        <v>26</v>
      </c>
      <c r="N40" s="1" t="str">
        <f ca="1">VLOOKUP(C40,'[1]25.6月定稿'!$B$3:$CM$500,1,0)</f>
        <v>赖金龙</v>
      </c>
      <c r="O40" s="1">
        <f ca="1">VLOOKUP(C40,'[1]25.6月定稿'!$B$3:$CM$500,22,0)</f>
        <v>0</v>
      </c>
      <c r="Q40" s="9"/>
      <c r="IF40" s="2"/>
      <c r="IG40" s="2"/>
      <c r="IH40" s="2"/>
    </row>
    <row r="41" s="1" customFormat="1" ht="16.15" customHeight="1" spans="1:242">
      <c r="A41" s="18">
        <f t="shared" si="5"/>
        <v>37</v>
      </c>
      <c r="B41" s="38"/>
      <c r="C41" s="35" t="s">
        <v>68</v>
      </c>
      <c r="D41" s="21"/>
      <c r="E41" s="21"/>
      <c r="F41" s="21"/>
      <c r="G41" s="22"/>
      <c r="H41" s="25"/>
      <c r="I41" s="29"/>
      <c r="J41" s="55">
        <f>J40</f>
        <v>111.75</v>
      </c>
      <c r="K41" s="64">
        <v>45809</v>
      </c>
      <c r="L41" s="64"/>
      <c r="M41" s="1">
        <f ca="1">VLOOKUP(C41,'[1]25.6月定稿'!$B$3:$CM$500,4,0)</f>
        <v>24</v>
      </c>
      <c r="N41" s="1" t="str">
        <f ca="1">VLOOKUP(C41,'[1]25.6月定稿'!$B$3:$CM$500,1,0)</f>
        <v>王启明</v>
      </c>
      <c r="O41" s="1">
        <f ca="1">VLOOKUP(C41,'[1]25.6月定稿'!$B$3:$CM$500,22,0)</f>
        <v>0</v>
      </c>
      <c r="Q41" s="9"/>
      <c r="IF41" s="2"/>
      <c r="IG41" s="2"/>
      <c r="IH41" s="2"/>
    </row>
    <row r="42" s="1" customFormat="1" ht="16.15" customHeight="1" spans="1:242">
      <c r="A42" s="18">
        <f t="shared" si="5"/>
        <v>38</v>
      </c>
      <c r="B42" s="38"/>
      <c r="C42" s="35" t="s">
        <v>69</v>
      </c>
      <c r="D42" s="21"/>
      <c r="E42" s="21"/>
      <c r="F42" s="21"/>
      <c r="G42" s="22"/>
      <c r="H42" s="25"/>
      <c r="I42" s="29"/>
      <c r="J42" s="55">
        <f>J41</f>
        <v>111.75</v>
      </c>
      <c r="K42" s="64">
        <v>45805</v>
      </c>
      <c r="L42" s="68"/>
      <c r="M42" s="1">
        <f ca="1">VLOOKUP(C42,'[1]25.6月定稿'!$B$3:$CM$500,4,0)</f>
        <v>24</v>
      </c>
      <c r="N42" s="1" t="str">
        <f ca="1">VLOOKUP(C42,'[1]25.6月定稿'!$B$3:$CM$500,1,0)</f>
        <v>周建华</v>
      </c>
      <c r="O42" s="1">
        <f ca="1">VLOOKUP(C42,'[1]25.6月定稿'!$B$3:$CM$500,22,0)</f>
        <v>0</v>
      </c>
      <c r="Q42" s="9"/>
      <c r="IF42" s="2"/>
      <c r="IG42" s="2"/>
      <c r="IH42" s="2"/>
    </row>
    <row r="43" s="1" customFormat="1" ht="16.15" customHeight="1" spans="1:242">
      <c r="A43" s="18">
        <f t="shared" si="5"/>
        <v>39</v>
      </c>
      <c r="B43" s="38"/>
      <c r="C43" s="35" t="s">
        <v>70</v>
      </c>
      <c r="D43" s="21"/>
      <c r="E43" s="21"/>
      <c r="F43" s="21"/>
      <c r="G43" s="22"/>
      <c r="H43" s="25"/>
      <c r="I43" s="29"/>
      <c r="J43" s="55">
        <f>J42</f>
        <v>111.75</v>
      </c>
      <c r="K43" s="64">
        <v>45803</v>
      </c>
      <c r="L43" s="68"/>
      <c r="M43" s="1">
        <f ca="1">VLOOKUP(C43,'[1]25.6月定稿'!$B$3:$CM$500,4,0)</f>
        <v>26</v>
      </c>
      <c r="N43" s="1" t="str">
        <f ca="1">VLOOKUP(C43,'[1]25.6月定稿'!$B$3:$CM$500,1,0)</f>
        <v>陈波</v>
      </c>
      <c r="O43" s="1">
        <f ca="1">VLOOKUP(C43,'[1]25.6月定稿'!$B$3:$CM$500,22,0)</f>
        <v>0</v>
      </c>
      <c r="Q43" s="9"/>
      <c r="IF43" s="2"/>
      <c r="IG43" s="2"/>
      <c r="IH43" s="2"/>
    </row>
    <row r="44" s="1" customFormat="1" ht="16.15" customHeight="1" spans="1:242">
      <c r="A44" s="18">
        <f t="shared" si="5"/>
        <v>40</v>
      </c>
      <c r="B44" s="38"/>
      <c r="C44" s="39" t="s">
        <v>71</v>
      </c>
      <c r="D44" s="21"/>
      <c r="E44" s="21"/>
      <c r="F44" s="21"/>
      <c r="G44" s="22"/>
      <c r="H44" s="25"/>
      <c r="I44" s="29"/>
      <c r="J44" s="55">
        <f>J43</f>
        <v>111.75</v>
      </c>
      <c r="K44" s="64">
        <v>45803</v>
      </c>
      <c r="L44" s="65"/>
      <c r="M44" s="1">
        <f ca="1">VLOOKUP(C44,'[1]25.6月定稿'!$B$3:$CM$500,4,0)</f>
        <v>26</v>
      </c>
      <c r="N44" s="1" t="str">
        <f ca="1">VLOOKUP(C44,'[1]25.6月定稿'!$B$3:$CM$500,1,0)</f>
        <v>佘军</v>
      </c>
      <c r="O44" s="1">
        <f ca="1">VLOOKUP(C44,'[1]25.6月定稿'!$B$3:$CM$500,22,0)</f>
        <v>0</v>
      </c>
      <c r="Q44" s="9"/>
      <c r="IF44" s="2"/>
      <c r="IG44" s="2"/>
      <c r="IH44" s="2"/>
    </row>
    <row r="45" s="1" customFormat="1" ht="16.15" customHeight="1" spans="1:242">
      <c r="A45" s="18">
        <f t="shared" si="5"/>
        <v>41</v>
      </c>
      <c r="B45" s="38">
        <v>211</v>
      </c>
      <c r="C45" s="35" t="s">
        <v>72</v>
      </c>
      <c r="D45" s="21">
        <v>4967</v>
      </c>
      <c r="E45" s="21">
        <v>5322</v>
      </c>
      <c r="F45" s="21">
        <f>E45-D45</f>
        <v>355</v>
      </c>
      <c r="G45" s="22">
        <v>1</v>
      </c>
      <c r="H45" s="24">
        <f>F45*G45</f>
        <v>355</v>
      </c>
      <c r="I45" s="28">
        <v>100</v>
      </c>
      <c r="J45" s="55">
        <f>(H45+I45)/4+37</f>
        <v>150.75</v>
      </c>
      <c r="K45" s="64">
        <v>45812</v>
      </c>
      <c r="L45" s="64">
        <v>45834</v>
      </c>
      <c r="M45" s="1">
        <f ca="1">VLOOKUP(C45,'[1]25.6月定稿'!$B$3:$CM$500,4,0)</f>
        <v>26</v>
      </c>
      <c r="N45" s="1" t="str">
        <f ca="1">VLOOKUP(C45,'[1]25.6月定稿'!$B$3:$CM$500,1,0)</f>
        <v>汤锦程</v>
      </c>
      <c r="O45" s="1" t="str">
        <f ca="1">VLOOKUP(C45,'[1]25.6月定稿'!$B$3:$CM$500,22,0)</f>
        <v>2025/06/26号离职</v>
      </c>
      <c r="Q45" s="9"/>
      <c r="IF45" s="2"/>
      <c r="IG45" s="2"/>
      <c r="IH45" s="2"/>
    </row>
    <row r="46" s="1" customFormat="1" ht="16.15" customHeight="1" spans="1:242">
      <c r="A46" s="18">
        <f t="shared" ref="A46:A60" si="6">ROW()-4</f>
        <v>42</v>
      </c>
      <c r="B46" s="38"/>
      <c r="C46" s="35" t="s">
        <v>73</v>
      </c>
      <c r="D46" s="21"/>
      <c r="E46" s="21"/>
      <c r="F46" s="21"/>
      <c r="G46" s="22"/>
      <c r="H46" s="25"/>
      <c r="I46" s="29"/>
      <c r="J46" s="55">
        <f>J45</f>
        <v>150.75</v>
      </c>
      <c r="K46" s="64">
        <v>45813</v>
      </c>
      <c r="L46" s="69" t="s">
        <v>74</v>
      </c>
      <c r="M46" s="1">
        <f ca="1">VLOOKUP(C46,'[1]25.6月定稿'!$B$3:$CM$500,4,0)</f>
        <v>26</v>
      </c>
      <c r="N46" s="1" t="str">
        <f ca="1">VLOOKUP(C46,'[1]25.6月定稿'!$B$3:$CM$500,1,0)</f>
        <v>曹诗富</v>
      </c>
      <c r="O46" s="1" t="str">
        <f ca="1">VLOOKUP(C46,'[1]25.6月定稿'!$B$3:$CM$500,22,0)</f>
        <v>2025/7/10要求退回</v>
      </c>
      <c r="Q46" s="9"/>
      <c r="IF46" s="2"/>
      <c r="IG46" s="2"/>
      <c r="IH46" s="2"/>
    </row>
    <row r="47" s="1" customFormat="1" ht="16.15" customHeight="1" spans="1:242">
      <c r="A47" s="18">
        <f t="shared" si="6"/>
        <v>43</v>
      </c>
      <c r="B47" s="38"/>
      <c r="C47" s="35" t="s">
        <v>75</v>
      </c>
      <c r="D47" s="21"/>
      <c r="E47" s="21"/>
      <c r="F47" s="21"/>
      <c r="G47" s="22"/>
      <c r="H47" s="25"/>
      <c r="I47" s="29"/>
      <c r="J47" s="70">
        <v>59.9</v>
      </c>
      <c r="K47" s="64">
        <v>45813</v>
      </c>
      <c r="L47" s="65">
        <v>45825</v>
      </c>
      <c r="M47" s="1">
        <f ca="1">VLOOKUP(C47,'[1]25.6月定稿'!$B$3:$CM$500,4,0)</f>
        <v>26</v>
      </c>
      <c r="N47" s="1" t="str">
        <f ca="1">VLOOKUP(C47,'[1]25.6月定稿'!$B$3:$CM$500,1,0)</f>
        <v>李运泉</v>
      </c>
      <c r="O47" s="1" t="str">
        <f ca="1">VLOOKUP(C47,'[1]25.6月定稿'!$B$3:$CM$500,22,0)</f>
        <v>2025/06/19号离职</v>
      </c>
      <c r="Q47" s="9"/>
      <c r="IF47" s="2"/>
      <c r="IG47" s="2"/>
      <c r="IH47" s="2"/>
    </row>
    <row r="48" s="1" customFormat="1" ht="16.15" customHeight="1" spans="1:242">
      <c r="A48" s="18">
        <f t="shared" si="6"/>
        <v>44</v>
      </c>
      <c r="B48" s="38"/>
      <c r="C48" s="35" t="s">
        <v>76</v>
      </c>
      <c r="D48" s="21"/>
      <c r="E48" s="21"/>
      <c r="F48" s="21"/>
      <c r="G48" s="22"/>
      <c r="H48" s="25"/>
      <c r="I48" s="29"/>
      <c r="J48" s="55">
        <f>J46</f>
        <v>150.75</v>
      </c>
      <c r="K48" s="64">
        <v>45813</v>
      </c>
      <c r="L48" s="65">
        <v>45836</v>
      </c>
      <c r="M48" s="1">
        <f ca="1">VLOOKUP(C48,'[1]25.6月定稿'!$B$3:$CM$500,4,0)</f>
        <v>26</v>
      </c>
      <c r="N48" s="1" t="str">
        <f ca="1">VLOOKUP(C48,'[1]25.6月定稿'!$B$3:$CM$500,1,0)</f>
        <v>韩建军</v>
      </c>
      <c r="O48" s="1" t="str">
        <f ca="1">VLOOKUP(C48,'[1]25.6月定稿'!$B$3:$CM$500,22,0)</f>
        <v>2025/6/29离职</v>
      </c>
      <c r="Q48" s="9"/>
      <c r="IF48" s="2"/>
      <c r="IG48" s="2"/>
      <c r="IH48" s="2"/>
    </row>
    <row r="49" s="1" customFormat="1" ht="16.15" customHeight="1" spans="1:242">
      <c r="A49" s="18">
        <f t="shared" si="6"/>
        <v>45</v>
      </c>
      <c r="B49" s="38">
        <v>219</v>
      </c>
      <c r="C49" s="35" t="s">
        <v>77</v>
      </c>
      <c r="D49" s="21">
        <v>2177</v>
      </c>
      <c r="E49" s="21">
        <v>2212</v>
      </c>
      <c r="F49" s="21">
        <f>E49-D49</f>
        <v>35</v>
      </c>
      <c r="G49" s="22">
        <v>1</v>
      </c>
      <c r="H49" s="24">
        <f>F49*G49</f>
        <v>35</v>
      </c>
      <c r="I49" s="28">
        <v>50</v>
      </c>
      <c r="J49" s="71">
        <f>(H49+I49)/2</f>
        <v>42.5</v>
      </c>
      <c r="K49" s="64">
        <v>45812</v>
      </c>
      <c r="L49" s="64">
        <v>45834</v>
      </c>
      <c r="M49" s="1">
        <f ca="1">VLOOKUP(C49,'[1]25.6月定稿'!$B$3:$CM$500,4,0)</f>
        <v>26</v>
      </c>
      <c r="N49" s="1" t="str">
        <f ca="1">VLOOKUP(C49,'[1]25.6月定稿'!$B$3:$CM$500,1,0)</f>
        <v>黄夏明</v>
      </c>
      <c r="O49" s="1">
        <f ca="1">VLOOKUP(C49,'[1]25.6月定稿'!$B$3:$CM$500,22,0)</f>
        <v>0</v>
      </c>
      <c r="Q49" s="9"/>
      <c r="IF49" s="2"/>
      <c r="IG49" s="2"/>
      <c r="IH49" s="2"/>
    </row>
    <row r="50" s="1" customFormat="1" ht="16.15" customHeight="1" spans="1:242">
      <c r="A50" s="18">
        <f t="shared" si="6"/>
        <v>46</v>
      </c>
      <c r="B50" s="38"/>
      <c r="C50" s="35" t="s">
        <v>78</v>
      </c>
      <c r="D50" s="21"/>
      <c r="E50" s="21"/>
      <c r="F50" s="21"/>
      <c r="G50" s="22"/>
      <c r="H50" s="25"/>
      <c r="I50" s="29"/>
      <c r="J50" s="55">
        <v>0</v>
      </c>
      <c r="K50" s="64">
        <v>45804</v>
      </c>
      <c r="L50" s="64">
        <v>45814</v>
      </c>
      <c r="M50" s="1" t="e">
        <f ca="1">VLOOKUP(C50,'[1]25.6月定稿'!$B$3:$CM$500,4,0)</f>
        <v>#N/A</v>
      </c>
      <c r="N50" s="1" t="e">
        <f ca="1">VLOOKUP(C50,'[1]25.6月定稿'!$B$3:$CM$500,1,0)</f>
        <v>#N/A</v>
      </c>
      <c r="O50" s="1" t="e">
        <f ca="1">VLOOKUP(C50,'[1]25.6月定稿'!$B$3:$CM$500,22,0)</f>
        <v>#N/A</v>
      </c>
      <c r="Q50" s="9"/>
      <c r="IF50" s="2"/>
      <c r="IG50" s="2"/>
      <c r="IH50" s="2"/>
    </row>
    <row r="51" s="1" customFormat="1" ht="16.15" customHeight="1" spans="1:242">
      <c r="A51" s="18">
        <f t="shared" si="6"/>
        <v>47</v>
      </c>
      <c r="B51" s="38"/>
      <c r="C51" s="35" t="s">
        <v>79</v>
      </c>
      <c r="D51" s="21"/>
      <c r="E51" s="21"/>
      <c r="F51" s="21"/>
      <c r="G51" s="22"/>
      <c r="H51" s="25"/>
      <c r="I51" s="29"/>
      <c r="J51" s="71">
        <f>J49</f>
        <v>42.5</v>
      </c>
      <c r="K51" s="64">
        <v>45811</v>
      </c>
      <c r="L51" s="64">
        <v>45824</v>
      </c>
      <c r="M51" s="1">
        <f ca="1">VLOOKUP(C51,'[1]25.6月定稿'!$B$3:$CM$500,4,0)</f>
        <v>26</v>
      </c>
      <c r="N51" s="1" t="str">
        <f ca="1">VLOOKUP(C51,'[1]25.6月定稿'!$B$3:$CM$500,1,0)</f>
        <v>谭桂平</v>
      </c>
      <c r="O51" s="1" t="str">
        <f ca="1">VLOOKUP(C51,'[1]25.6月定稿'!$B$3:$CM$500,22,0)</f>
        <v>2025/06/16号离职</v>
      </c>
      <c r="Q51" s="9"/>
      <c r="IF51" s="2"/>
      <c r="IG51" s="2"/>
      <c r="IH51" s="2"/>
    </row>
    <row r="52" s="1" customFormat="1" ht="16.15" customHeight="1" spans="1:242">
      <c r="A52" s="18">
        <f t="shared" si="6"/>
        <v>48</v>
      </c>
      <c r="B52" s="40" t="s">
        <v>80</v>
      </c>
      <c r="C52" s="41" t="s">
        <v>81</v>
      </c>
      <c r="D52" s="42">
        <v>477</v>
      </c>
      <c r="E52" s="42">
        <v>505</v>
      </c>
      <c r="F52" s="30">
        <f>E52-D52</f>
        <v>28</v>
      </c>
      <c r="G52" s="30">
        <v>1</v>
      </c>
      <c r="H52" s="24">
        <f>F52*G52-H61</f>
        <v>28</v>
      </c>
      <c r="I52" s="72">
        <v>125</v>
      </c>
      <c r="J52" s="55">
        <f>ROUND((H52+I52)/5,2)</f>
        <v>30.6</v>
      </c>
      <c r="K52" s="73">
        <v>45742</v>
      </c>
      <c r="L52" s="73">
        <v>45838</v>
      </c>
      <c r="M52" s="1">
        <f ca="1">VLOOKUP(C52,'[1]25.6月定稿'!$B$3:$CM$500,4,0)</f>
        <v>26</v>
      </c>
      <c r="N52" s="1" t="str">
        <f ca="1">VLOOKUP(C52,'[1]25.6月定稿'!$B$3:$CM$500,1,0)</f>
        <v>罗冰</v>
      </c>
      <c r="O52" s="1" t="str">
        <f ca="1">VLOOKUP(C52,'[1]25.6月定稿'!$B$3:$CM$500,22,0)</f>
        <v>2025/06/30号离职</v>
      </c>
      <c r="Q52" s="9"/>
      <c r="IF52" s="2"/>
      <c r="IG52" s="2"/>
      <c r="IH52" s="2"/>
    </row>
    <row r="53" s="1" customFormat="1" ht="16.15" customHeight="1" spans="1:242">
      <c r="A53" s="18">
        <f t="shared" si="6"/>
        <v>49</v>
      </c>
      <c r="B53" s="43"/>
      <c r="C53" s="41" t="s">
        <v>82</v>
      </c>
      <c r="D53" s="44"/>
      <c r="E53" s="44"/>
      <c r="F53" s="33"/>
      <c r="G53" s="33"/>
      <c r="H53" s="25"/>
      <c r="I53" s="74"/>
      <c r="J53" s="55">
        <f>J52</f>
        <v>30.6</v>
      </c>
      <c r="K53" s="73">
        <v>45809</v>
      </c>
      <c r="L53" s="73"/>
      <c r="M53" s="1">
        <f ca="1">VLOOKUP(C53,'[1]25.6月定稿'!$B$3:$CM$500,4,0)</f>
        <v>26</v>
      </c>
      <c r="N53" s="1" t="str">
        <f ca="1">VLOOKUP(C53,'[1]25.6月定稿'!$B$3:$CM$500,1,0)</f>
        <v>高玉霞</v>
      </c>
      <c r="O53" s="1">
        <f ca="1">VLOOKUP(C53,'[1]25.6月定稿'!$B$3:$CM$500,22,0)</f>
        <v>0</v>
      </c>
      <c r="Q53" s="9"/>
      <c r="IF53" s="2"/>
      <c r="IG53" s="2"/>
      <c r="IH53" s="2"/>
    </row>
    <row r="54" s="1" customFormat="1" ht="16.15" customHeight="1" spans="1:242">
      <c r="A54" s="18">
        <f t="shared" si="6"/>
        <v>50</v>
      </c>
      <c r="B54" s="43"/>
      <c r="C54" s="41" t="s">
        <v>83</v>
      </c>
      <c r="D54" s="44"/>
      <c r="E54" s="44"/>
      <c r="F54" s="33"/>
      <c r="G54" s="33"/>
      <c r="H54" s="25"/>
      <c r="I54" s="74"/>
      <c r="J54" s="55">
        <f>J53</f>
        <v>30.6</v>
      </c>
      <c r="K54" s="73">
        <v>45812</v>
      </c>
      <c r="L54" s="75"/>
      <c r="M54" s="1">
        <f ca="1">VLOOKUP(C54,'[1]25.6月定稿'!$B$3:$CM$500,4,0)</f>
        <v>26</v>
      </c>
      <c r="N54" s="1" t="str">
        <f ca="1">VLOOKUP(C54,'[1]25.6月定稿'!$B$3:$CM$500,1,0)</f>
        <v>曾丽梅</v>
      </c>
      <c r="O54" s="1">
        <f ca="1">VLOOKUP(C54,'[1]25.6月定稿'!$B$3:$CM$500,22,0)</f>
        <v>0</v>
      </c>
      <c r="Q54" s="9"/>
      <c r="IF54" s="2"/>
      <c r="IG54" s="2"/>
      <c r="IH54" s="2"/>
    </row>
    <row r="55" s="1" customFormat="1" ht="16.15" customHeight="1" spans="1:242">
      <c r="A55" s="18">
        <f t="shared" si="6"/>
        <v>51</v>
      </c>
      <c r="B55" s="43"/>
      <c r="C55" s="41" t="s">
        <v>84</v>
      </c>
      <c r="D55" s="44"/>
      <c r="E55" s="44"/>
      <c r="F55" s="33"/>
      <c r="G55" s="33"/>
      <c r="H55" s="25"/>
      <c r="I55" s="74"/>
      <c r="J55" s="55">
        <f>J54</f>
        <v>30.6</v>
      </c>
      <c r="K55" s="73">
        <v>45809</v>
      </c>
      <c r="L55" s="75"/>
      <c r="M55" s="1">
        <f ca="1">VLOOKUP(C55,'[1]25.6月定稿'!$B$3:$CM$500,4,0)</f>
        <v>26</v>
      </c>
      <c r="N55" s="1" t="str">
        <f ca="1">VLOOKUP(C55,'[1]25.6月定稿'!$B$3:$CM$500,1,0)</f>
        <v>刘红卫</v>
      </c>
      <c r="O55" s="1">
        <f ca="1">VLOOKUP(C55,'[1]25.6月定稿'!$B$3:$CM$500,22,0)</f>
        <v>0</v>
      </c>
      <c r="Q55" s="9"/>
      <c r="IF55" s="2"/>
      <c r="IG55" s="2"/>
      <c r="IH55" s="2"/>
    </row>
    <row r="56" s="1" customFormat="1" ht="16.15" customHeight="1" spans="1:242">
      <c r="A56" s="18">
        <f t="shared" si="6"/>
        <v>52</v>
      </c>
      <c r="B56" s="43"/>
      <c r="C56" s="45" t="s">
        <v>85</v>
      </c>
      <c r="D56" s="44"/>
      <c r="E56" s="44"/>
      <c r="F56" s="33"/>
      <c r="G56" s="33"/>
      <c r="H56" s="25"/>
      <c r="I56" s="74"/>
      <c r="J56" s="55">
        <f>J55</f>
        <v>30.6</v>
      </c>
      <c r="K56" s="73">
        <v>45742</v>
      </c>
      <c r="L56" s="75"/>
      <c r="M56" s="1">
        <f ca="1">VLOOKUP(C56,'[1]25.6月定稿'!$B$3:$CM$500,4,0)</f>
        <v>26</v>
      </c>
      <c r="N56" s="1" t="str">
        <f ca="1">VLOOKUP(C56,'[1]25.6月定稿'!$B$3:$CM$500,1,0)</f>
        <v>袁珊珊</v>
      </c>
      <c r="O56" s="1">
        <f ca="1">VLOOKUP(C56,'[1]25.6月定稿'!$B$3:$CM$500,22,0)</f>
        <v>0</v>
      </c>
      <c r="Q56" s="9"/>
      <c r="IF56" s="2"/>
      <c r="IG56" s="2"/>
      <c r="IH56" s="2"/>
    </row>
    <row r="57" s="1" customFormat="1" ht="16.15" customHeight="1" spans="1:242">
      <c r="A57" s="18">
        <f t="shared" si="6"/>
        <v>53</v>
      </c>
      <c r="B57" s="40" t="s">
        <v>86</v>
      </c>
      <c r="C57" s="41" t="s">
        <v>87</v>
      </c>
      <c r="D57" s="42">
        <v>656</v>
      </c>
      <c r="E57" s="42">
        <v>665</v>
      </c>
      <c r="F57" s="30">
        <f>E57-D57</f>
        <v>9</v>
      </c>
      <c r="G57" s="30">
        <v>1</v>
      </c>
      <c r="H57" s="24">
        <f>F57*G57-H67</f>
        <v>9</v>
      </c>
      <c r="I57" s="72">
        <v>62.5</v>
      </c>
      <c r="J57" s="55">
        <f>ROUND((H57)/4+6.25,2)</f>
        <v>8.5</v>
      </c>
      <c r="K57" s="73">
        <v>45831</v>
      </c>
      <c r="L57" s="66"/>
      <c r="M57" s="1">
        <f ca="1">VLOOKUP(C57,'[1]25.6月定稿'!$B$3:$CM$500,4,0)</f>
        <v>26</v>
      </c>
      <c r="N57" s="1" t="str">
        <f ca="1">VLOOKUP(C57,'[1]25.6月定稿'!$B$3:$CM$500,1,0)</f>
        <v>李湘泉</v>
      </c>
      <c r="O57" s="1">
        <f ca="1">VLOOKUP(C57,'[1]25.6月定稿'!$B$3:$CM$500,22,0)</f>
        <v>0</v>
      </c>
      <c r="Q57" s="9"/>
      <c r="IF57" s="2"/>
      <c r="IG57" s="2"/>
      <c r="IH57" s="2"/>
    </row>
    <row r="58" s="1" customFormat="1" ht="16.15" customHeight="1" spans="1:242">
      <c r="A58" s="18">
        <f t="shared" si="6"/>
        <v>54</v>
      </c>
      <c r="B58" s="43"/>
      <c r="C58" s="41" t="s">
        <v>88</v>
      </c>
      <c r="D58" s="44"/>
      <c r="E58" s="44"/>
      <c r="F58" s="33"/>
      <c r="G58" s="33"/>
      <c r="H58" s="25"/>
      <c r="I58" s="74"/>
      <c r="J58" s="55">
        <f>J57</f>
        <v>8.5</v>
      </c>
      <c r="K58" s="73">
        <v>45831</v>
      </c>
      <c r="L58" s="75"/>
      <c r="M58" s="1">
        <f ca="1">VLOOKUP(C58,'[1]25.6月定稿'!$B$3:$CM$500,4,0)</f>
        <v>26</v>
      </c>
      <c r="N58" s="1" t="str">
        <f ca="1">VLOOKUP(C58,'[1]25.6月定稿'!$B$3:$CM$500,1,0)</f>
        <v>曹庆华</v>
      </c>
      <c r="O58" s="1">
        <f ca="1">VLOOKUP(C58,'[1]25.6月定稿'!$B$3:$CM$500,22,0)</f>
        <v>0</v>
      </c>
      <c r="Q58" s="9"/>
      <c r="IF58" s="2"/>
      <c r="IG58" s="2"/>
      <c r="IH58" s="2"/>
    </row>
    <row r="59" s="1" customFormat="1" ht="16.15" customHeight="1" spans="1:242">
      <c r="A59" s="18">
        <f t="shared" si="6"/>
        <v>55</v>
      </c>
      <c r="B59" s="43"/>
      <c r="C59" s="46" t="s">
        <v>89</v>
      </c>
      <c r="D59" s="44"/>
      <c r="E59" s="44"/>
      <c r="F59" s="33"/>
      <c r="G59" s="33"/>
      <c r="H59" s="25"/>
      <c r="I59" s="74"/>
      <c r="J59" s="55">
        <f>ROUND((H57)/4+25,2)</f>
        <v>27.25</v>
      </c>
      <c r="K59" s="73">
        <v>45809</v>
      </c>
      <c r="L59" s="75"/>
      <c r="M59" s="1">
        <f ca="1">VLOOKUP(C59,'[1]25.6月定稿'!$B$3:$CM$500,4,0)</f>
        <v>26</v>
      </c>
      <c r="N59" s="1" t="str">
        <f ca="1">VLOOKUP(C59,'[1]25.6月定稿'!$B$3:$CM$500,1,0)</f>
        <v>刘戚香</v>
      </c>
      <c r="O59" s="1">
        <f ca="1">VLOOKUP(C59,'[1]25.6月定稿'!$B$3:$CM$500,22,0)</f>
        <v>0</v>
      </c>
      <c r="Q59" s="9"/>
      <c r="IF59" s="2"/>
      <c r="IG59" s="2"/>
      <c r="IH59" s="2"/>
    </row>
    <row r="60" s="1" customFormat="1" ht="16.15" customHeight="1" spans="1:242">
      <c r="A60" s="18">
        <f t="shared" si="6"/>
        <v>56</v>
      </c>
      <c r="B60" s="43"/>
      <c r="C60" s="41" t="s">
        <v>90</v>
      </c>
      <c r="D60" s="44"/>
      <c r="E60" s="44"/>
      <c r="F60" s="33"/>
      <c r="G60" s="33"/>
      <c r="H60" s="25"/>
      <c r="I60" s="74"/>
      <c r="J60" s="55">
        <f>J59</f>
        <v>27.25</v>
      </c>
      <c r="K60" s="73">
        <v>45811</v>
      </c>
      <c r="L60" s="75"/>
      <c r="M60" s="1">
        <f ca="1">VLOOKUP(C60,'[1]25.6月定稿'!$B$3:$CM$500,4,0)</f>
        <v>26</v>
      </c>
      <c r="N60" s="1" t="str">
        <f ca="1">VLOOKUP(C60,'[1]25.6月定稿'!$B$3:$CM$500,1,0)</f>
        <v>黄翠兰</v>
      </c>
      <c r="O60" s="1">
        <f ca="1">VLOOKUP(C60,'[1]25.6月定稿'!$B$3:$CM$500,22,0)</f>
        <v>0</v>
      </c>
      <c r="Q60" s="9"/>
      <c r="IF60" s="2"/>
      <c r="IG60" s="2"/>
      <c r="IH60" s="2"/>
    </row>
    <row r="61" s="1" customFormat="1" ht="21" customHeight="1" spans="1:17">
      <c r="A61" s="47" t="s">
        <v>91</v>
      </c>
      <c r="B61" s="47"/>
      <c r="C61" s="48"/>
      <c r="D61" s="48"/>
      <c r="E61" s="47"/>
      <c r="F61" s="47">
        <f>SUM(F5:F57)</f>
        <v>1884</v>
      </c>
      <c r="G61" s="47"/>
      <c r="H61" s="49"/>
      <c r="I61" s="76">
        <f>SUM(I5:I60)</f>
        <v>1312.5</v>
      </c>
      <c r="J61" s="76">
        <f>SUM(J5:J60)</f>
        <v>3314.4</v>
      </c>
      <c r="K61" s="47"/>
      <c r="L61" s="47"/>
      <c r="Q61" s="9"/>
    </row>
    <row r="62" s="1" customFormat="1" customHeight="1" spans="1:240">
      <c r="A62" s="2"/>
      <c r="B62" s="2"/>
      <c r="C62" s="2"/>
      <c r="D62" s="2"/>
      <c r="E62" s="2"/>
      <c r="F62" s="2"/>
      <c r="G62" s="2"/>
      <c r="H62" s="50"/>
      <c r="I62" s="50"/>
      <c r="J62" s="2"/>
      <c r="K62" s="2"/>
      <c r="L62" s="2"/>
      <c r="Q62" s="9"/>
      <c r="IE62" s="2"/>
      <c r="IF62" s="2"/>
    </row>
    <row r="63" s="1" customFormat="1" customHeight="1" spans="1:240">
      <c r="A63" s="2" t="s">
        <v>92</v>
      </c>
      <c r="B63" s="2"/>
      <c r="C63" s="2"/>
      <c r="D63" s="2"/>
      <c r="E63" s="2"/>
      <c r="F63" s="2"/>
      <c r="G63" s="2"/>
      <c r="H63" s="8"/>
      <c r="I63" s="8">
        <f>F61+I61</f>
        <v>3196.5</v>
      </c>
      <c r="J63" s="77">
        <f>J61-I63</f>
        <v>117.9</v>
      </c>
      <c r="K63" s="1" t="s">
        <v>93</v>
      </c>
      <c r="M63" s="77"/>
      <c r="Q63" s="9"/>
      <c r="IE63" s="2"/>
      <c r="IF63" s="2"/>
    </row>
    <row r="64" s="2" customFormat="1" customHeight="1" spans="2:16372">
      <c r="B64" s="1"/>
      <c r="C64" s="3" t="s">
        <v>94</v>
      </c>
      <c r="D64" s="4"/>
      <c r="E64" s="4"/>
      <c r="F64" s="4">
        <v>1858</v>
      </c>
      <c r="G64" s="4"/>
      <c r="H64" s="50"/>
      <c r="I64" s="8">
        <v>1250</v>
      </c>
      <c r="J64" s="78">
        <v>3314.4</v>
      </c>
      <c r="K64" s="2" t="s">
        <v>95</v>
      </c>
      <c r="L64" s="8" t="s">
        <v>96</v>
      </c>
      <c r="M64" s="1"/>
      <c r="N64" s="1"/>
      <c r="O64" s="1"/>
      <c r="P64" s="1"/>
      <c r="Q64" s="9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XEQ64" s="10"/>
      <c r="XER64" s="10"/>
    </row>
    <row r="65" s="2" customFormat="1" customHeight="1" spans="2:16372">
      <c r="B65" s="1"/>
      <c r="C65" s="3"/>
      <c r="D65" s="4"/>
      <c r="E65" s="4"/>
      <c r="F65" s="4"/>
      <c r="G65" s="4"/>
      <c r="H65" s="5"/>
      <c r="I65" s="4"/>
      <c r="J65" s="6"/>
      <c r="K65" s="7" t="s">
        <v>97</v>
      </c>
      <c r="M65" s="1"/>
      <c r="N65" s="1"/>
      <c r="O65" s="1"/>
      <c r="P65" s="1"/>
      <c r="Q65" s="9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XEQ65" s="10"/>
      <c r="XER65" s="10"/>
    </row>
    <row r="66" s="2" customFormat="1" customHeight="1" spans="2:16372">
      <c r="B66" s="1"/>
      <c r="C66" s="3"/>
      <c r="D66" s="4"/>
      <c r="E66" s="4"/>
      <c r="F66" s="4"/>
      <c r="G66" s="4"/>
      <c r="H66" s="5"/>
      <c r="I66" s="4"/>
      <c r="J66" s="6"/>
      <c r="K66" s="4" t="s">
        <v>98</v>
      </c>
      <c r="L66" s="4"/>
      <c r="M66" s="1"/>
      <c r="N66" s="1"/>
      <c r="O66" s="1"/>
      <c r="P66" s="1"/>
      <c r="Q66" s="9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XEQ66" s="10"/>
      <c r="XER66" s="10"/>
    </row>
    <row r="67" s="2" customFormat="1" customHeight="1" spans="2:16375">
      <c r="B67" s="1"/>
      <c r="C67" s="3"/>
      <c r="D67" s="4"/>
      <c r="E67" s="4"/>
      <c r="F67" s="4">
        <f>F64-F61</f>
        <v>-26</v>
      </c>
      <c r="G67" s="4"/>
      <c r="H67" s="5"/>
      <c r="I67" s="4"/>
      <c r="J67" s="79">
        <f>J61-J64-J65-J66</f>
        <v>0</v>
      </c>
      <c r="K67" s="80"/>
      <c r="L67" s="8"/>
      <c r="M67" s="1"/>
      <c r="N67" s="1"/>
      <c r="O67" s="1"/>
      <c r="P67" s="1"/>
      <c r="Q67" s="9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XEQ67" s="10"/>
      <c r="XER67" s="10"/>
      <c r="XES67" s="10"/>
      <c r="XET67" s="10"/>
      <c r="XEU67" s="10"/>
    </row>
    <row r="68" s="2" customFormat="1" customHeight="1" spans="2:16376">
      <c r="B68" s="1"/>
      <c r="C68" s="3"/>
      <c r="D68" s="4"/>
      <c r="E68" s="4"/>
      <c r="F68" s="4"/>
      <c r="G68" s="4"/>
      <c r="H68" s="5"/>
      <c r="I68" s="4"/>
      <c r="J68" s="6"/>
      <c r="K68" s="7"/>
      <c r="L68" s="8"/>
      <c r="M68" s="1"/>
      <c r="N68" s="1"/>
      <c r="O68" s="1"/>
      <c r="P68" s="1"/>
      <c r="Q68" s="9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1"/>
      <c r="FZ68" s="1"/>
      <c r="GA68" s="1"/>
      <c r="GB68" s="1"/>
      <c r="GC68" s="1"/>
      <c r="GD68" s="1"/>
      <c r="GE68" s="1"/>
      <c r="GF68" s="1"/>
      <c r="GG68" s="1"/>
      <c r="GH68" s="1"/>
      <c r="GI68" s="1"/>
      <c r="GJ68" s="1"/>
      <c r="GK68" s="1"/>
      <c r="GL68" s="1"/>
      <c r="GM68" s="1"/>
      <c r="GN68" s="1"/>
      <c r="GO68" s="1"/>
      <c r="GP68" s="1"/>
      <c r="GQ68" s="1"/>
      <c r="GR68" s="1"/>
      <c r="GS68" s="1"/>
      <c r="GT68" s="1"/>
      <c r="GU68" s="1"/>
      <c r="GV68" s="1"/>
      <c r="GW68" s="1"/>
      <c r="GX68" s="1"/>
      <c r="GY68" s="1"/>
      <c r="GZ68" s="1"/>
      <c r="HA68" s="1"/>
      <c r="HB68" s="1"/>
      <c r="HC68" s="1"/>
      <c r="HD68" s="1"/>
      <c r="HE68" s="1"/>
      <c r="HF68" s="1"/>
      <c r="HG68" s="1"/>
      <c r="HH68" s="1"/>
      <c r="HI68" s="1"/>
      <c r="HJ68" s="1"/>
      <c r="HK68" s="1"/>
      <c r="HL68" s="1"/>
      <c r="HM68" s="1"/>
      <c r="HN68" s="1"/>
      <c r="HO68" s="1"/>
      <c r="HP68" s="1"/>
      <c r="HQ68" s="1"/>
      <c r="HR68" s="1"/>
      <c r="HS68" s="1"/>
      <c r="HT68" s="1"/>
      <c r="HU68" s="1"/>
      <c r="HV68" s="1"/>
      <c r="HW68" s="1"/>
      <c r="HX68" s="1"/>
      <c r="HY68" s="1"/>
      <c r="HZ68" s="1"/>
      <c r="IA68" s="1"/>
      <c r="IB68" s="1"/>
      <c r="IC68" s="1"/>
      <c r="ID68" s="1"/>
      <c r="XEQ68" s="10"/>
      <c r="XER68" s="10"/>
      <c r="XES68" s="10"/>
      <c r="XET68" s="10"/>
      <c r="XEU68" s="10"/>
      <c r="XEV68" s="10"/>
    </row>
    <row r="69" s="2" customFormat="1" customHeight="1" spans="2:16376">
      <c r="B69" s="1"/>
      <c r="C69" s="3"/>
      <c r="D69" s="4"/>
      <c r="E69" s="4"/>
      <c r="F69" s="4"/>
      <c r="G69" s="4"/>
      <c r="H69" s="5"/>
      <c r="I69" s="4"/>
      <c r="J69" s="6"/>
      <c r="K69" s="7"/>
      <c r="L69" s="8"/>
      <c r="M69" s="1"/>
      <c r="N69" s="1"/>
      <c r="O69" s="1"/>
      <c r="P69" s="1"/>
      <c r="Q69" s="9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XEQ69" s="10"/>
      <c r="XER69" s="10"/>
      <c r="XES69" s="10"/>
      <c r="XET69" s="10"/>
      <c r="XEU69" s="10"/>
      <c r="XEV69" s="10"/>
    </row>
    <row r="70" customHeight="1" spans="4:6">
      <c r="D70" s="4" t="s">
        <v>99</v>
      </c>
      <c r="F70" s="4">
        <f>F49-9</f>
        <v>26</v>
      </c>
    </row>
  </sheetData>
  <mergeCells count="101">
    <mergeCell ref="A1:L1"/>
    <mergeCell ref="D3:E3"/>
    <mergeCell ref="F3:I3"/>
    <mergeCell ref="A61:B61"/>
    <mergeCell ref="A3:A4"/>
    <mergeCell ref="B3:B4"/>
    <mergeCell ref="B5:B9"/>
    <mergeCell ref="B10:B13"/>
    <mergeCell ref="B14:B17"/>
    <mergeCell ref="B18:B21"/>
    <mergeCell ref="B22:B25"/>
    <mergeCell ref="B26:B29"/>
    <mergeCell ref="B30:B35"/>
    <mergeCell ref="B36:B39"/>
    <mergeCell ref="B40:B44"/>
    <mergeCell ref="B45:B48"/>
    <mergeCell ref="B49:B51"/>
    <mergeCell ref="B52:B56"/>
    <mergeCell ref="B57:B60"/>
    <mergeCell ref="C3:C4"/>
    <mergeCell ref="D5:D9"/>
    <mergeCell ref="D10:D13"/>
    <mergeCell ref="D14:D17"/>
    <mergeCell ref="D18:D21"/>
    <mergeCell ref="D22:D25"/>
    <mergeCell ref="D26:D29"/>
    <mergeCell ref="D30:D35"/>
    <mergeCell ref="D36:D39"/>
    <mergeCell ref="D40:D44"/>
    <mergeCell ref="D45:D48"/>
    <mergeCell ref="D49:D51"/>
    <mergeCell ref="D52:D56"/>
    <mergeCell ref="D57:D60"/>
    <mergeCell ref="E5:E9"/>
    <mergeCell ref="E10:E13"/>
    <mergeCell ref="E14:E17"/>
    <mergeCell ref="E18:E21"/>
    <mergeCell ref="E22:E25"/>
    <mergeCell ref="E26:E29"/>
    <mergeCell ref="E30:E35"/>
    <mergeCell ref="E36:E39"/>
    <mergeCell ref="E40:E44"/>
    <mergeCell ref="E45:E48"/>
    <mergeCell ref="E49:E51"/>
    <mergeCell ref="E52:E56"/>
    <mergeCell ref="E57:E60"/>
    <mergeCell ref="F5:F9"/>
    <mergeCell ref="F10:F13"/>
    <mergeCell ref="F14:F17"/>
    <mergeCell ref="F18:F21"/>
    <mergeCell ref="F22:F25"/>
    <mergeCell ref="F26:F29"/>
    <mergeCell ref="F30:F35"/>
    <mergeCell ref="F36:F39"/>
    <mergeCell ref="F40:F44"/>
    <mergeCell ref="F45:F48"/>
    <mergeCell ref="F49:F51"/>
    <mergeCell ref="F52:F56"/>
    <mergeCell ref="F57:F60"/>
    <mergeCell ref="G5:G9"/>
    <mergeCell ref="G10:G13"/>
    <mergeCell ref="G14:G17"/>
    <mergeCell ref="G18:G21"/>
    <mergeCell ref="G22:G25"/>
    <mergeCell ref="G26:G29"/>
    <mergeCell ref="G30:G35"/>
    <mergeCell ref="G36:G39"/>
    <mergeCell ref="G40:G44"/>
    <mergeCell ref="G45:G48"/>
    <mergeCell ref="G49:G51"/>
    <mergeCell ref="G52:G56"/>
    <mergeCell ref="G57:G60"/>
    <mergeCell ref="H5:H9"/>
    <mergeCell ref="H10:H13"/>
    <mergeCell ref="H14:H17"/>
    <mergeCell ref="H18:H21"/>
    <mergeCell ref="H22:H25"/>
    <mergeCell ref="H26:H29"/>
    <mergeCell ref="H30:H35"/>
    <mergeCell ref="H36:H39"/>
    <mergeCell ref="H40:H44"/>
    <mergeCell ref="H45:H48"/>
    <mergeCell ref="H49:H51"/>
    <mergeCell ref="H52:H56"/>
    <mergeCell ref="H57:H60"/>
    <mergeCell ref="I5:I9"/>
    <mergeCell ref="I10:I13"/>
    <mergeCell ref="I14:I17"/>
    <mergeCell ref="I18:I21"/>
    <mergeCell ref="I22:I25"/>
    <mergeCell ref="I26:I29"/>
    <mergeCell ref="I30:I35"/>
    <mergeCell ref="I36:I39"/>
    <mergeCell ref="I40:I44"/>
    <mergeCell ref="I45:I48"/>
    <mergeCell ref="I49:I51"/>
    <mergeCell ref="I52:I56"/>
    <mergeCell ref="I57:I60"/>
    <mergeCell ref="J3:J4"/>
    <mergeCell ref="K3:K4"/>
    <mergeCell ref="L3:L4"/>
  </mergeCell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2025-02-10T08:11:00Z</dcterms:created>
  <dcterms:modified xsi:type="dcterms:W3CDTF">2025-07-11T09:15:44Z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BA46F76D0AA04DEEA1F455125F4F6F2E</vt:lpwstr>
  </property>
  <property fmtid="{D5CDD505-2E9C-101B-9397-08002B2CF9AE}" pid="3" name="KSOProductBuildVer">
    <vt:lpwstr>2052-11.8.2.12011</vt:lpwstr>
  </property>
</Properties>
</file>