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375"/>
  </bookViews>
  <sheets>
    <sheet name="Sheet1" sheetId="8" r:id="rId1"/>
    <sheet name="驾驶员座总成EBOM清单" sheetId="5" r:id="rId2"/>
  </sheets>
  <definedNames>
    <definedName name="_xlnm._FilterDatabase" localSheetId="1" hidden="1">驾驶员座总成EBOM清单!$A$8:$AK$208</definedName>
    <definedName name="_xlnm.Print_Area" localSheetId="1">驾驶员座总成EBOM清单!$A$1:$AS$213</definedName>
    <definedName name="_xlnm.Print_Titles" localSheetId="1">驾驶员座总成EBOM清单!$7:$8</definedName>
  </definedNames>
  <calcPr calcId="125725"/>
</workbook>
</file>

<file path=xl/calcChain.xml><?xml version="1.0" encoding="utf-8"?>
<calcChain xmlns="http://schemas.openxmlformats.org/spreadsheetml/2006/main">
  <c r="AA150" i="5"/>
  <c r="AA144" s="1"/>
  <c r="AA130"/>
  <c r="AA128" s="1"/>
  <c r="AA122"/>
  <c r="AA117"/>
  <c r="AA112"/>
  <c r="AA101"/>
  <c r="AA97"/>
  <c r="AA92"/>
  <c r="AA82"/>
  <c r="AA81" s="1"/>
  <c r="AA75"/>
  <c r="AA72"/>
  <c r="AA55"/>
  <c r="AA41" s="1"/>
  <c r="AA47"/>
  <c r="AA46"/>
  <c r="AA25"/>
  <c r="AA16" s="1"/>
  <c r="AA91" l="1"/>
  <c r="AA70"/>
  <c r="AA138"/>
  <c r="AA139"/>
  <c r="AA42"/>
  <c r="AA68" l="1"/>
  <c r="AA32" s="1"/>
  <c r="AA9" s="1"/>
  <c r="AA34"/>
  <c r="AA33" l="1"/>
  <c r="AA10" l="1"/>
  <c r="AJ5" s="1"/>
</calcChain>
</file>

<file path=xl/comments1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family val="2"/>
            <charset val="134"/>
          </rPr>
          <t>深绿色标记：增加加热配置</t>
        </r>
      </text>
    </comment>
    <comment ref="L37" author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L38" author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L39" author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L40" author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M77" authorId="1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  <comment ref="M105" authorId="1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</commentList>
</comments>
</file>

<file path=xl/sharedStrings.xml><?xml version="1.0" encoding="utf-8"?>
<sst xmlns="http://schemas.openxmlformats.org/spreadsheetml/2006/main" count="2729" uniqueCount="570">
  <si>
    <t>序号</t>
  </si>
  <si>
    <t>零件号</t>
  </si>
  <si>
    <t>备注</t>
  </si>
  <si>
    <t>6800010HH26-C00
SLT0010666</t>
  </si>
  <si>
    <t>驾驶员座总成</t>
  </si>
  <si>
    <t>6800010BH26-C00
SLT0010202</t>
  </si>
  <si>
    <t>图示</t>
  </si>
  <si>
    <t>车型配置</t>
  </si>
  <si>
    <t>6800010CA95-C00
SLT0011515</t>
  </si>
  <si>
    <t>座椅总成（减震）</t>
  </si>
  <si>
    <t>6800010DH26-C00
SLT0002437</t>
  </si>
  <si>
    <t>6800010-H95-C00</t>
  </si>
  <si>
    <t>6800010MA96
(SLT0011801)</t>
  </si>
  <si>
    <t>座椅总成（减震+阳晨扶手）</t>
  </si>
  <si>
    <t>6800010MA98
(SLT0011802)</t>
  </si>
  <si>
    <t>座椅总成（减震+立天扶手）</t>
  </si>
  <si>
    <t>A</t>
  </si>
  <si>
    <t>SLT0011547</t>
  </si>
  <si>
    <t>扶手安装支架焊接总成</t>
  </si>
  <si>
    <t>B</t>
  </si>
  <si>
    <t>SLT0011546</t>
  </si>
  <si>
    <t>扶手旋转轴</t>
  </si>
  <si>
    <t>SLT0010680</t>
  </si>
  <si>
    <t>减震器右侧支撑轴套</t>
  </si>
  <si>
    <t>驾驶员靠背护面</t>
  </si>
  <si>
    <t>BFA0000130</t>
  </si>
  <si>
    <t>外六角盘头螺钉（Q2150820，靠背骨架与扶手安装支架固定）</t>
  </si>
  <si>
    <t>SLT0010723</t>
  </si>
  <si>
    <t>SLT0010696</t>
  </si>
  <si>
    <t>扶手总成</t>
  </si>
  <si>
    <t>6801636X2001A</t>
  </si>
  <si>
    <t>驾驶员靠背调角器涡簧</t>
  </si>
  <si>
    <t>SLT0010697</t>
  </si>
  <si>
    <t>扶手固定螺栓</t>
  </si>
  <si>
    <t>SLT0010701</t>
  </si>
  <si>
    <t>扶手总成堵盖</t>
  </si>
  <si>
    <t xml:space="preserve">BPC0010100  </t>
  </si>
  <si>
    <t>φ6卡箍</t>
  </si>
  <si>
    <t>BFA0010075</t>
  </si>
  <si>
    <t>十字槽盘头自攻螺钉</t>
  </si>
  <si>
    <t>驾驶员左侧护板-通风＋空气腰托</t>
  </si>
  <si>
    <t>驾驶员靠背腰托总成</t>
  </si>
  <si>
    <t>SLT0010733</t>
  </si>
  <si>
    <t>驾驶员左侧护板-加热+通风+空气腰托</t>
  </si>
  <si>
    <t>SLT0010646</t>
  </si>
  <si>
    <t>气管接头</t>
  </si>
  <si>
    <t>SLT0010629</t>
  </si>
  <si>
    <t>扶手安装支架</t>
  </si>
  <si>
    <t>C</t>
  </si>
  <si>
    <t>SLT0010414</t>
  </si>
  <si>
    <t>SLT0011518</t>
  </si>
  <si>
    <t>驾驶员头枕总成</t>
  </si>
  <si>
    <t>SHT0011363</t>
  </si>
  <si>
    <t>焊接轴套</t>
  </si>
  <si>
    <t>SLT0011519</t>
  </si>
  <si>
    <t>驾驶员头枕护面总成</t>
  </si>
  <si>
    <t>BFA0000012</t>
  </si>
  <si>
    <t>M8*25外六角螺栓</t>
  </si>
  <si>
    <t xml:space="preserve">驾驶员靠背泡沫及护面总成 </t>
  </si>
  <si>
    <t>SLT0010347</t>
  </si>
  <si>
    <t>SLT0010423</t>
  </si>
  <si>
    <t>驾驶员座垫泡沫及护面总成</t>
  </si>
  <si>
    <t>SLT0010427</t>
  </si>
  <si>
    <t>扶手堵盖C</t>
  </si>
  <si>
    <t>驾驶员座垫护面总成</t>
  </si>
  <si>
    <t>SLT0010346</t>
  </si>
  <si>
    <t>驾驶员左侧护板</t>
  </si>
  <si>
    <t>BPC0000027</t>
  </si>
  <si>
    <t>直通变径快插接头4-6</t>
  </si>
  <si>
    <t>SLT0011553</t>
  </si>
  <si>
    <t>SLT0011554</t>
  </si>
  <si>
    <t>SLT0011538</t>
  </si>
  <si>
    <t>驾驶员减震器总成-低配</t>
  </si>
  <si>
    <t>SLT0011539</t>
  </si>
  <si>
    <t>底座模块化总成-低配</t>
  </si>
  <si>
    <t>SLT0011771</t>
  </si>
  <si>
    <t>驾驶员座椅靠背总成</t>
  </si>
  <si>
    <t>SLT0011772</t>
  </si>
  <si>
    <t>SLT0011773</t>
  </si>
  <si>
    <t>SLT0011803</t>
  </si>
  <si>
    <t>SLT0011774</t>
  </si>
  <si>
    <t>SLT0011804</t>
  </si>
  <si>
    <t>SLT0011775</t>
  </si>
  <si>
    <t>SLT0011805</t>
  </si>
  <si>
    <t>SLT0011776</t>
  </si>
  <si>
    <t>SLT0011806</t>
  </si>
  <si>
    <t>头枕主插管</t>
  </si>
  <si>
    <t>SLT0011777</t>
  </si>
  <si>
    <t>SLT0011807</t>
  </si>
  <si>
    <t>头枕副插管</t>
  </si>
  <si>
    <t>SLT0011778</t>
  </si>
  <si>
    <t>SLT0010808</t>
  </si>
  <si>
    <t>SLT0011779</t>
  </si>
  <si>
    <t>驾驶员靠背泡沫总成（通风）</t>
  </si>
  <si>
    <t>SLT0011809</t>
  </si>
  <si>
    <t>SLT0011780</t>
  </si>
  <si>
    <t>驾驶员靠背泡沫总成（非通风）</t>
  </si>
  <si>
    <t>SLT0011810</t>
  </si>
  <si>
    <t>SLT0011781</t>
  </si>
  <si>
    <t>驾驶员靠背泡沫本体（通风）</t>
  </si>
  <si>
    <t>SLT0011811</t>
  </si>
  <si>
    <t>SLT0011782</t>
  </si>
  <si>
    <t>驾驶员靠背泡沫本体（非通风）</t>
  </si>
  <si>
    <t>SLT0011812</t>
  </si>
  <si>
    <t>SLT0011783</t>
  </si>
  <si>
    <t>驾驶员靠背泡沫预埋钢丝A</t>
  </si>
  <si>
    <t>SLT0011813</t>
  </si>
  <si>
    <t>SLT0011784</t>
  </si>
  <si>
    <t>驾驶员靠背泡沫预埋钢丝B</t>
  </si>
  <si>
    <t>SLT0011814</t>
  </si>
  <si>
    <t>驾驶员右侧护板</t>
  </si>
  <si>
    <t>SLT0011785</t>
  </si>
  <si>
    <t>驾驶员座垫泡沫预埋钢丝C</t>
  </si>
  <si>
    <t>SLT0011815</t>
  </si>
  <si>
    <t>驾驶员调角器手柄</t>
  </si>
  <si>
    <t>SLT0011786</t>
  </si>
  <si>
    <t>驾驶员腰托开关</t>
  </si>
  <si>
    <t>SLT0011787</t>
  </si>
  <si>
    <t>BPC0010220</t>
  </si>
  <si>
    <t>SLT0011788</t>
  </si>
  <si>
    <t>SHT0010465</t>
  </si>
  <si>
    <t>气管防护弹簧</t>
  </si>
  <si>
    <t>SLT0011789</t>
  </si>
  <si>
    <t>BFA0000391</t>
  </si>
  <si>
    <t>开口挡圈</t>
  </si>
  <si>
    <t>SLT0011790</t>
  </si>
  <si>
    <t>SLT0011791</t>
  </si>
  <si>
    <t>SLT0011792</t>
  </si>
  <si>
    <t>SLT0011793</t>
  </si>
  <si>
    <t>SLT0011794</t>
  </si>
  <si>
    <t>SLT0011795</t>
  </si>
  <si>
    <t>SLT0011796</t>
  </si>
  <si>
    <t>SLT0011797</t>
  </si>
  <si>
    <t>SLT0011798</t>
  </si>
  <si>
    <t>SLT0011799</t>
  </si>
  <si>
    <t>SLT0011800</t>
  </si>
  <si>
    <t>BEC0010271</t>
  </si>
  <si>
    <t>BEC0010270</t>
  </si>
  <si>
    <t>校核：</t>
  </si>
  <si>
    <t>标准化：</t>
  </si>
  <si>
    <t>一汽轻卡减震驾驶员座总成EBOM清单</t>
  </si>
  <si>
    <t>物料情况
（包括调货，自制，库存）</t>
  </si>
  <si>
    <t>会签：</t>
  </si>
  <si>
    <t>中文名称</t>
  </si>
  <si>
    <t xml:space="preserve">批准: </t>
  </si>
  <si>
    <t>规格型号</t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</si>
  <si>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</si>
  <si>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</si>
  <si>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</si>
  <si>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</si>
  <si>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</si>
  <si>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</si>
  <si>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</si>
  <si>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</si>
  <si>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</si>
  <si>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</si>
  <si>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</si>
  <si>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</si>
  <si>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</si>
  <si>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</si>
  <si>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</si>
  <si>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</si>
  <si>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</si>
  <si>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</si>
  <si>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</si>
  <si>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</si>
  <si>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微软雅黑"/>
        <family val="2"/>
        <charset val="134"/>
      </rPr>
      <t>涂装面积
（m</t>
    </r>
    <r>
      <rPr>
        <vertAlign val="superscript"/>
        <sz val="11"/>
        <rFont val="微软雅黑"/>
        <family val="2"/>
        <charset val="134"/>
      </rPr>
      <t>2</t>
    </r>
    <r>
      <rPr>
        <sz val="11"/>
        <rFont val="微软雅黑"/>
        <family val="2"/>
        <charset val="134"/>
      </rPr>
      <t>）</t>
    </r>
  </si>
  <si>
    <t>外购/ 自制</t>
  </si>
  <si>
    <t>用量</t>
  </si>
  <si>
    <t>座椅总成（减震+加热+靠背通风+空气腰托+窄扶手）</t>
  </si>
  <si>
    <t>个</t>
  </si>
  <si>
    <t>N</t>
  </si>
  <si>
    <t>Y</t>
  </si>
  <si>
    <t>总成件</t>
  </si>
  <si>
    <t>ASSY</t>
  </si>
  <si>
    <t>— —</t>
  </si>
  <si>
    <t>座椅总成（减震+加热+靠背通风+空气腰托+宽扶手）</t>
  </si>
  <si>
    <t>6800010-H95-C00 SLT0011552</t>
  </si>
  <si>
    <t>座椅总成（减震+加热+靠背通风+空气腰托+窄扶手+头枕刺绣+蓝白格面料）</t>
  </si>
  <si>
    <t>6808100X2001B</t>
  </si>
  <si>
    <t>借用BA95</t>
  </si>
  <si>
    <t>N/A</t>
  </si>
  <si>
    <t>1</t>
  </si>
  <si>
    <t>新开，面料：FDVQ0304BKOA1</t>
  </si>
  <si>
    <t>新开，缝线为蓝色，带刺绣</t>
  </si>
  <si>
    <t>新开，黑色辅料0670-79</t>
  </si>
  <si>
    <t>6808110X2001A</t>
  </si>
  <si>
    <t>6808111X2001A</t>
  </si>
  <si>
    <t>线材</t>
  </si>
  <si>
    <t>Q235 φ10</t>
  </si>
  <si>
    <t>GB/T 342
GB/T 700</t>
  </si>
  <si>
    <t>6808121X2001A</t>
  </si>
  <si>
    <t>聚氨酯</t>
  </si>
  <si>
    <r>
      <rPr>
        <sz val="11"/>
        <rFont val="微软雅黑"/>
        <family val="2"/>
        <charset val="134"/>
      </rPr>
      <t>PUR,40kg/</t>
    </r>
    <r>
      <rPr>
        <sz val="11"/>
        <rFont val="宋体"/>
        <family val="3"/>
        <charset val="134"/>
      </rPr>
      <t>㎥</t>
    </r>
  </si>
  <si>
    <r>
      <rPr>
        <sz val="11"/>
        <rFont val="微软雅黑"/>
        <family val="2"/>
        <charset val="134"/>
      </rPr>
      <t>40kg/</t>
    </r>
    <r>
      <rPr>
        <sz val="11"/>
        <rFont val="宋体"/>
        <family val="3"/>
        <charset val="134"/>
      </rPr>
      <t>㎥</t>
    </r>
  </si>
  <si>
    <t>6808130X2001B</t>
  </si>
  <si>
    <t>新开，通风</t>
  </si>
  <si>
    <t>新开，通风，加热</t>
  </si>
  <si>
    <t>新开，低配，不带通风加热腰托</t>
  </si>
  <si>
    <t>新开，通风，加热（主料蓝白格，缝线蓝色）</t>
  </si>
  <si>
    <t>新开，黑色辅料0670-79，橙色主料TR565-25）</t>
  </si>
  <si>
    <t>MP-X-6805070S</t>
  </si>
  <si>
    <t>借用蒙派克</t>
  </si>
  <si>
    <t>注塑件</t>
  </si>
  <si>
    <t>MP-X-6805071S</t>
  </si>
  <si>
    <t>B40调色（色号QKYS001苏州禾昌）</t>
  </si>
  <si>
    <t>新开（主料：FDZQ0427PGOA1辅料：11.LA1528E）</t>
  </si>
  <si>
    <t>新开，（面料主料：蓝白格，缝线蓝色）</t>
  </si>
  <si>
    <t>新开，（黑色辅料0670-79，橙色主料TR565-25）</t>
  </si>
  <si>
    <t>新开</t>
  </si>
  <si>
    <r>
      <rPr>
        <sz val="11"/>
        <rFont val="微软雅黑"/>
        <family val="2"/>
        <charset val="134"/>
      </rPr>
      <t>PUR 60kg/</t>
    </r>
    <r>
      <rPr>
        <sz val="11"/>
        <rFont val="宋体"/>
        <family val="3"/>
        <charset val="134"/>
      </rPr>
      <t>㎥</t>
    </r>
  </si>
  <si>
    <r>
      <rPr>
        <sz val="11"/>
        <rFont val="微软雅黑"/>
        <family val="2"/>
        <charset val="134"/>
      </rPr>
      <t>60kg/</t>
    </r>
    <r>
      <rPr>
        <sz val="11"/>
        <rFont val="Arial Unicode MS"/>
        <family val="2"/>
        <charset val="134"/>
      </rPr>
      <t>㎥</t>
    </r>
  </si>
  <si>
    <t>60 Φ2.5</t>
  </si>
  <si>
    <t>GB/T 342
GB/T 699</t>
  </si>
  <si>
    <t>SLT0001092</t>
  </si>
  <si>
    <t>驾驶员座垫泡沫预埋钢丝B</t>
  </si>
  <si>
    <t>借用-220*2.5</t>
  </si>
  <si>
    <t>6805424X2001A</t>
  </si>
  <si>
    <t>驾驶员靠背泡沫无纺布</t>
  </si>
  <si>
    <t>借用BA95，通风</t>
  </si>
  <si>
    <t>无纺布</t>
  </si>
  <si>
    <t>100g/㎡</t>
  </si>
  <si>
    <t>6804560X2001A</t>
  </si>
  <si>
    <t>驾驶员靠背通风系统</t>
  </si>
  <si>
    <t>分总成</t>
  </si>
  <si>
    <t>270*197*830</t>
  </si>
  <si>
    <t>SHT0010958</t>
  </si>
  <si>
    <t>风扇</t>
  </si>
  <si>
    <t>借用D03</t>
  </si>
  <si>
    <t>6804512X2001A</t>
  </si>
  <si>
    <t>靠背通风袋体</t>
  </si>
  <si>
    <t>SHT0010959</t>
  </si>
  <si>
    <t>减震钉</t>
  </si>
  <si>
    <t>橡胶</t>
  </si>
  <si>
    <t>靠背加热垫总成</t>
  </si>
  <si>
    <t>电器件</t>
  </si>
  <si>
    <t>SLT0010734</t>
  </si>
  <si>
    <t>靠背舒适性海绵1</t>
  </si>
  <si>
    <t xml:space="preserve">PUR </t>
  </si>
  <si>
    <t>SLT0010735</t>
  </si>
  <si>
    <t>靠背舒适性海绵2</t>
  </si>
  <si>
    <t>新开（主料：FDZQ0427PGOA1辅料：FDVQ0304BKOA1）标识（CA95）</t>
  </si>
  <si>
    <t>SLT0011682</t>
  </si>
  <si>
    <t>新开（主料：FDZQ0427PGOA1辅料：FDVQ0304BKOA1）标识（DH26）</t>
  </si>
  <si>
    <t>新开（面料主料：蓝白格，缝线蓝色）</t>
  </si>
  <si>
    <t>新开（黑色辅料0670-79，橙色主料TR565-25）</t>
  </si>
  <si>
    <t>GHRC00001</t>
  </si>
  <si>
    <t>C型钉</t>
  </si>
  <si>
    <t>标准件</t>
  </si>
  <si>
    <t>SLT0010217</t>
  </si>
  <si>
    <t>驾驶员靠背焊接骨架总成</t>
  </si>
  <si>
    <t>新开，分总成</t>
  </si>
  <si>
    <t>SLT0011525</t>
  </si>
  <si>
    <t>SLT0010645</t>
  </si>
  <si>
    <t>驾驶员靠背骨架焊接分总成</t>
  </si>
  <si>
    <t>SLT0011526</t>
  </si>
  <si>
    <t>6801740X2001A</t>
  </si>
  <si>
    <t>驾驶员靠背弯管总成</t>
  </si>
  <si>
    <t>6801741X2001A</t>
  </si>
  <si>
    <t>驾驶员靠背弯管</t>
  </si>
  <si>
    <t>管材</t>
  </si>
  <si>
    <t>Q235φ25×1.5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</si>
  <si>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</si>
  <si>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</si>
  <si>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</si>
  <si>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</si>
  <si>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</si>
  <si>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</si>
  <si>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SLT0010412</t>
  </si>
  <si>
    <t>驾驶员扶手安装钣金焊接总成</t>
  </si>
  <si>
    <t>借用统帅</t>
  </si>
  <si>
    <t>SLT0010336</t>
  </si>
  <si>
    <t>驾驶员扶手安装钣金</t>
  </si>
  <si>
    <t>钣金件</t>
  </si>
  <si>
    <t>SPFH590 3.0</t>
  </si>
  <si>
    <t>Q/BQB 301
Q/BQB 310</t>
  </si>
  <si>
    <t>54*29*90</t>
  </si>
  <si>
    <t>BFA0000518</t>
  </si>
  <si>
    <t>焊接方螺母</t>
  </si>
  <si>
    <t>标准件
Q37108</t>
  </si>
  <si>
    <t>M8</t>
  </si>
  <si>
    <t>BQB40-6802131</t>
  </si>
  <si>
    <t>主头枕管</t>
  </si>
  <si>
    <t>借用B40</t>
  </si>
  <si>
    <t>Q195  φ20×2.0</t>
  </si>
  <si>
    <t>GB/T 13793
GB/T 700</t>
  </si>
  <si>
    <t>BQB40-6802139</t>
  </si>
  <si>
    <t>副头枕管</t>
  </si>
  <si>
    <t>6801611X2001A</t>
  </si>
  <si>
    <t>驾驶员靠背下弯管</t>
  </si>
  <si>
    <t>Q235 φ20×1.5</t>
  </si>
  <si>
    <t>54*361*138</t>
  </si>
  <si>
    <t>驾驶员靠背支撑焊接总成
(BA95-6801660X2001A 基础上，腰托支撑钣金下降10mm原因样件评审：顶后背，子零件相同）</t>
  </si>
  <si>
    <t>新开（黄骅焊接）</t>
  </si>
  <si>
    <t>A1</t>
  </si>
  <si>
    <t>6801670X2001A</t>
  </si>
  <si>
    <t>驾驶员靠背支撑钢丝总成</t>
  </si>
  <si>
    <t>分总成，
借用BA95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</si>
  <si>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</si>
  <si>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</si>
  <si>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</si>
  <si>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</si>
  <si>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</si>
  <si>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</si>
  <si>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</si>
  <si>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</si>
  <si>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</si>
  <si>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6801662X2001A</t>
  </si>
  <si>
    <t>驾驶员靠背支撑钢丝B</t>
  </si>
  <si>
    <t>13*375*32</t>
  </si>
  <si>
    <t>6801664X2001A</t>
  </si>
  <si>
    <t>驾驶员靠背支撑钢丝D</t>
  </si>
  <si>
    <t>5*156*5</t>
  </si>
  <si>
    <t>6801612X2001A</t>
  </si>
  <si>
    <t>靠背风扇安装板</t>
  </si>
  <si>
    <t>Q235 1.0</t>
  </si>
  <si>
    <t>20*155*98</t>
  </si>
  <si>
    <t>SLT0010194</t>
  </si>
  <si>
    <t>气动腰托支撑钣金</t>
  </si>
  <si>
    <t>Q235 2.0</t>
  </si>
  <si>
    <t>6801711X2001A</t>
  </si>
  <si>
    <t>驾驶员靠背支撑钢丝F</t>
  </si>
  <si>
    <t>26*355*60</t>
  </si>
  <si>
    <t>SLT0010661</t>
  </si>
  <si>
    <t>驾驶员左侧调角器焊接总成</t>
  </si>
  <si>
    <t>6801720X2001A</t>
  </si>
  <si>
    <t>驾驶员调角器上连接板总成</t>
  </si>
  <si>
    <t>分总成
借用统帅</t>
  </si>
  <si>
    <t>6801621X2001A</t>
  </si>
  <si>
    <t>驾驶员调角器上连接板</t>
  </si>
  <si>
    <t>QStE500TM 2.5</t>
  </si>
  <si>
    <t>6801622X2001A</t>
  </si>
  <si>
    <t>前排靠背复位卷簧限位支架</t>
  </si>
  <si>
    <t>SLT0010190</t>
  </si>
  <si>
    <t>复位卷簧下限位支架</t>
  </si>
  <si>
    <t>6804520X2001A</t>
  </si>
  <si>
    <t>左侧手动调角器总成</t>
  </si>
  <si>
    <t>SLT0010222</t>
  </si>
  <si>
    <t>驾驶员左侧调角器下连接板焊接总成</t>
  </si>
  <si>
    <t>新开,电泳件号为SLT0011497</t>
  </si>
  <si>
    <t>SLT0010223</t>
  </si>
  <si>
    <t>驾驶员左侧调角器下连接板</t>
  </si>
  <si>
    <t>QStE500TM 3.5</t>
  </si>
  <si>
    <t>电泳</t>
  </si>
  <si>
    <t>6801634X2001A</t>
  </si>
  <si>
    <t>前排靠背复位卷簧安装支架</t>
  </si>
  <si>
    <t>SAPH440 4.0</t>
  </si>
  <si>
    <t>6801635X2001A</t>
  </si>
  <si>
    <t>调角器下连接板上加强板</t>
  </si>
  <si>
    <t>SLT0010230</t>
  </si>
  <si>
    <t>驾驶员座垫右侧安装板总成</t>
  </si>
  <si>
    <t>新开，电泳件号为SLT0011498</t>
  </si>
  <si>
    <t>SLT0010231</t>
  </si>
  <si>
    <t>驾驶员座垫右侧安装板</t>
  </si>
  <si>
    <t>321721801400</t>
  </si>
  <si>
    <t>中排独立软带轴承</t>
  </si>
  <si>
    <t>借用M60</t>
  </si>
  <si>
    <t>DC01 0.5</t>
  </si>
  <si>
    <t>——</t>
  </si>
  <si>
    <t>20*3.5*20</t>
  </si>
  <si>
    <t>QC /T712</t>
  </si>
  <si>
    <t>7/16'螺母</t>
  </si>
  <si>
    <t>Q40208</t>
  </si>
  <si>
    <t>大垫圈</t>
  </si>
  <si>
    <t>借用M4-2060</t>
  </si>
  <si>
    <t>8</t>
  </si>
  <si>
    <t>24*2*24</t>
  </si>
  <si>
    <t>1B180-6805009</t>
  </si>
  <si>
    <t>司机背右旋转阶梯螺栓</t>
  </si>
  <si>
    <t>紧固件</t>
  </si>
  <si>
    <t>φ20 45</t>
  </si>
  <si>
    <t>20*21*20</t>
  </si>
  <si>
    <t>Q395B08</t>
  </si>
  <si>
    <t>盖型螺母</t>
  </si>
  <si>
    <t>15*15*13</t>
  </si>
  <si>
    <t>曲簧</t>
  </si>
  <si>
    <t>65Mn</t>
  </si>
  <si>
    <t>GB/T1222</t>
  </si>
  <si>
    <t>6801614X2001A</t>
  </si>
  <si>
    <t>驾驶员左侧侧翼支撑钢丝</t>
  </si>
  <si>
    <t>Q235 φ6</t>
  </si>
  <si>
    <t>SLT0010242</t>
  </si>
  <si>
    <t>驾驶员右侧侧翼支撑钢丝</t>
  </si>
  <si>
    <t>借用减震款</t>
  </si>
  <si>
    <t>45#</t>
  </si>
  <si>
    <t>借用H6，冷镦</t>
  </si>
  <si>
    <t>冷镦</t>
  </si>
  <si>
    <t>20#</t>
  </si>
  <si>
    <t>GB/T 702       GB/T699</t>
  </si>
  <si>
    <t>96*19*84</t>
  </si>
  <si>
    <t>M8*25</t>
  </si>
  <si>
    <t>发黑</t>
  </si>
  <si>
    <t>涂螺纹胶</t>
  </si>
  <si>
    <t>SLT0010547</t>
  </si>
  <si>
    <t>M8*20</t>
  </si>
  <si>
    <t>BPC0000063</t>
  </si>
  <si>
    <t>6804420X2001A</t>
  </si>
  <si>
    <t>SHT0011332</t>
  </si>
  <si>
    <t>气袋支撑板</t>
  </si>
  <si>
    <t>借用H6</t>
  </si>
  <si>
    <t>毛毡</t>
  </si>
  <si>
    <t>H5-6802105</t>
  </si>
  <si>
    <t>圣诞树卡扣</t>
  </si>
  <si>
    <t>塑料件</t>
  </si>
  <si>
    <t>PA66</t>
  </si>
  <si>
    <t>H5-6802103</t>
  </si>
  <si>
    <t>腰托气袋</t>
  </si>
  <si>
    <t>BPC0010111</t>
  </si>
  <si>
    <t>黑色气管</t>
  </si>
  <si>
    <t>φ6×790</t>
  </si>
  <si>
    <t>BPC0010112</t>
  </si>
  <si>
    <t>白色气管</t>
  </si>
  <si>
    <t>φ6×740</t>
  </si>
  <si>
    <t>SLT0010827</t>
  </si>
  <si>
    <t>底座模块化总成</t>
  </si>
  <si>
    <t>新开总成</t>
  </si>
  <si>
    <t>整椅规划</t>
  </si>
  <si>
    <t>新开总成（CA95专用）</t>
  </si>
  <si>
    <t>SLT0010554</t>
  </si>
  <si>
    <t>驾驶员减震器总成</t>
  </si>
  <si>
    <t>减震模块</t>
  </si>
  <si>
    <t>新开，分总成（CA95专用）</t>
  </si>
  <si>
    <t>SLT0010296</t>
  </si>
  <si>
    <t>驾驶员左侧滑轨总成</t>
  </si>
  <si>
    <t>地脚新开，分总成</t>
  </si>
  <si>
    <t>SLT0010296
供应商提供</t>
  </si>
  <si>
    <t>6804540X2001A</t>
  </si>
  <si>
    <t>驾驶员右侧滑轨总成</t>
  </si>
  <si>
    <t>BFA0000110</t>
  </si>
  <si>
    <t>全金属六角法兰面锁紧螺母</t>
  </si>
  <si>
    <t>借用BA95，固定滑轨</t>
  </si>
  <si>
    <t>镀黑锌</t>
  </si>
  <si>
    <t>SLT0010297</t>
  </si>
  <si>
    <t>驾驶员滑轨U型把手</t>
  </si>
  <si>
    <t>SPCC φ10</t>
  </si>
  <si>
    <t>外六角盘头螺钉（Q2150820，靠背骨架与减震器固定）</t>
  </si>
  <si>
    <t>借用</t>
  </si>
  <si>
    <t>M8X20</t>
  </si>
  <si>
    <t>新开，分总成，加热</t>
  </si>
  <si>
    <t>新开，分总成，加热（面料主料为蓝白格，缝线为蓝色）</t>
  </si>
  <si>
    <t>新开，黑色辅料0670-79，橙色主料TR565-25（MA96标识）</t>
  </si>
  <si>
    <t>SLT0011848</t>
  </si>
  <si>
    <t>新开，黑色辅料0670-79，橙色主料TR565-25（MA98标识）</t>
  </si>
  <si>
    <t>驾驶员座垫泡沫总成</t>
  </si>
  <si>
    <t>SLT0010299</t>
  </si>
  <si>
    <t>驾驶员座垫泡沫本体</t>
  </si>
  <si>
    <t>泡沫</t>
  </si>
  <si>
    <t>PUR,65kg/m³</t>
  </si>
  <si>
    <t>65kg/m³</t>
  </si>
  <si>
    <t>驾驶员座垫泡沫预埋钢丝A</t>
  </si>
  <si>
    <t>新开240*2.5</t>
  </si>
  <si>
    <t>60 φ2</t>
  </si>
  <si>
    <t>60 φ2.5</t>
  </si>
  <si>
    <t>新开380*2.5</t>
  </si>
  <si>
    <t>SLT0010304</t>
  </si>
  <si>
    <t>驾驶员座垫泡沫无纺布</t>
  </si>
  <si>
    <t>120g/㎡</t>
  </si>
  <si>
    <t>SLT0010630</t>
  </si>
  <si>
    <t>座框钢丝支撑焊接总成</t>
  </si>
  <si>
    <t>新开（电泳后件号为SLT0011537）</t>
  </si>
  <si>
    <t>SLT0010631</t>
  </si>
  <si>
    <t>座框钢丝前端固定钣金</t>
  </si>
  <si>
    <t>新开(电泳后件号为SLT0011728)</t>
  </si>
  <si>
    <t>SLT0010683</t>
  </si>
  <si>
    <t>座框钢丝后端固定钣金</t>
  </si>
  <si>
    <t>新开（电泳后件号SLT0011730）</t>
  </si>
  <si>
    <t>SLT0010693</t>
  </si>
  <si>
    <t>SLT0010648</t>
  </si>
  <si>
    <t>座框支撑钢丝A</t>
  </si>
  <si>
    <t>Q235 φ8</t>
  </si>
  <si>
    <t>SLT0010649</t>
  </si>
  <si>
    <t>座框支撑钢丝B</t>
  </si>
  <si>
    <t>SLT0010650</t>
  </si>
  <si>
    <t>座框支撑钢丝C</t>
  </si>
  <si>
    <t>SLT0010651</t>
  </si>
  <si>
    <t>座框支撑钢丝D</t>
  </si>
  <si>
    <t>SLT0010652</t>
  </si>
  <si>
    <t>座框支撑钢丝E</t>
  </si>
  <si>
    <t>SLT0010694</t>
  </si>
  <si>
    <t>坐垫泡沫前段支撑钢丝</t>
  </si>
  <si>
    <t>SLT0010653</t>
  </si>
  <si>
    <t>座框护面固定钢丝A</t>
  </si>
  <si>
    <t>SLT0010654</t>
  </si>
  <si>
    <t>座框护面固定钢丝B</t>
  </si>
  <si>
    <t>SLT0010655</t>
  </si>
  <si>
    <t>座框护面固定钢丝C</t>
  </si>
  <si>
    <t>SLT0010656</t>
  </si>
  <si>
    <t>座框护面固定钢丝D</t>
  </si>
  <si>
    <t>SLT0010657</t>
  </si>
  <si>
    <t>座框护面固定钢丝E</t>
  </si>
  <si>
    <t>SLT0010658</t>
  </si>
  <si>
    <t>座框护面固定钢丝F</t>
  </si>
  <si>
    <t>坐垫加热垫总成</t>
  </si>
  <si>
    <t>445x340x2</t>
  </si>
  <si>
    <t>新开（主料：FDZQ0427PGOA1辅料：11.LA1528E）标识（CA95）</t>
  </si>
  <si>
    <t>新开（主料：FDZQ0427PGOA1辅料：11.LA1528E）标识（DH26）</t>
  </si>
  <si>
    <t>SLT0011849</t>
  </si>
  <si>
    <t>SLT0010736</t>
  </si>
  <si>
    <t>座垫舒适性海绵1</t>
  </si>
  <si>
    <t>SLT0010737</t>
  </si>
  <si>
    <t>座垫舒适性海绵2</t>
  </si>
  <si>
    <t>BPC0010237</t>
  </si>
  <si>
    <t>内六角花型盘头螺钉（坐垫总成与减震器固定）</t>
  </si>
  <si>
    <t>M6X16</t>
  </si>
  <si>
    <t>SLT0010346
该图纸号为统帅</t>
  </si>
  <si>
    <t>2.5
PP-TP15</t>
  </si>
  <si>
    <t>SLT0010632</t>
  </si>
  <si>
    <t>PP-TP15 2.5</t>
  </si>
  <si>
    <t>BFA0000096</t>
  </si>
  <si>
    <t>Q2724295-十字槽盘头自攻螺钉-旁侧板固定</t>
  </si>
  <si>
    <t>ST4.2*9.5</t>
  </si>
  <si>
    <t>BQB40-6807121</t>
  </si>
  <si>
    <t>弹簧钢丝</t>
  </si>
  <si>
    <t>钢丝</t>
  </si>
  <si>
    <t>SLT0010345</t>
  </si>
  <si>
    <t>2.5
PA6+GF30</t>
  </si>
  <si>
    <t xml:space="preserve"> BEC0010191 </t>
  </si>
  <si>
    <t>ECU及通风线束总成</t>
  </si>
  <si>
    <t>BEC0010141</t>
  </si>
  <si>
    <t>ECU及通风加热线束总成</t>
  </si>
  <si>
    <t>SHT0010954</t>
  </si>
  <si>
    <t>通风开关总成</t>
  </si>
  <si>
    <t>BEC0010142</t>
  </si>
  <si>
    <t>加热开关总成</t>
  </si>
  <si>
    <t>国产自制，新开</t>
  </si>
  <si>
    <t>安路普车间</t>
  </si>
  <si>
    <t>PC</t>
  </si>
  <si>
    <t>BFA0000004</t>
  </si>
  <si>
    <t>扎带</t>
  </si>
  <si>
    <t>固定线束、接口</t>
  </si>
  <si>
    <t>4*200</t>
  </si>
  <si>
    <t>借用D03，不带旋转轴</t>
  </si>
  <si>
    <t>非标件</t>
  </si>
  <si>
    <t>M12</t>
  </si>
  <si>
    <t>M10</t>
  </si>
  <si>
    <t>标准件-Q2712995
扶手堵盖固定</t>
  </si>
  <si>
    <t>ST2.9*10</t>
  </si>
  <si>
    <t>SLT0010315</t>
  </si>
  <si>
    <t>安全带插锁总成</t>
  </si>
  <si>
    <t>6800201X2001A</t>
  </si>
  <si>
    <t>驾驶员座椅头枕包装袋</t>
  </si>
  <si>
    <t>PE袋</t>
  </si>
  <si>
    <t>6800202X2001A</t>
  </si>
  <si>
    <t>驾驶员座椅包装袋</t>
  </si>
  <si>
    <t>借用M31RB</t>
  </si>
  <si>
    <t>SLT0010685</t>
  </si>
  <si>
    <t>扶手包装袋</t>
  </si>
  <si>
    <t>SLT0010317</t>
  </si>
  <si>
    <t>驾驶员座椅产品标识</t>
  </si>
  <si>
    <t>产品标签</t>
  </si>
  <si>
    <t>固定气管接头</t>
  </si>
  <si>
    <t xml:space="preserve">说明：  
</t>
    <phoneticPr fontId="33" type="noConversion"/>
  </si>
  <si>
    <t>版本：</t>
    <phoneticPr fontId="33" type="noConversion"/>
  </si>
  <si>
    <t>设计:</t>
    <phoneticPr fontId="33" type="noConversion"/>
  </si>
  <si>
    <t>日期：</t>
    <phoneticPr fontId="33" type="noConversion"/>
  </si>
  <si>
    <t>6800010BH26-C00
SLT0010202</t>
    <phoneticPr fontId="33" type="noConversion"/>
  </si>
  <si>
    <t>按摩气袋</t>
    <phoneticPr fontId="33" type="noConversion"/>
  </si>
  <si>
    <t>按摩气泵</t>
    <phoneticPr fontId="33" type="noConversion"/>
  </si>
  <si>
    <t>按摩开关</t>
    <phoneticPr fontId="33" type="noConversion"/>
  </si>
  <si>
    <r>
      <t>按摩T</t>
    </r>
    <r>
      <rPr>
        <sz val="11"/>
        <rFont val="微软雅黑"/>
        <family val="2"/>
        <charset val="134"/>
      </rPr>
      <t>CU模块</t>
    </r>
    <phoneticPr fontId="33" type="noConversion"/>
  </si>
  <si>
    <t>按摩功能线束</t>
    <phoneticPr fontId="33" type="noConversion"/>
  </si>
  <si>
    <t>驾驶员头枕骨架泡沫总成</t>
    <phoneticPr fontId="33" type="noConversion"/>
  </si>
  <si>
    <t>驾驶员头枕杆</t>
    <phoneticPr fontId="33" type="noConversion"/>
  </si>
  <si>
    <t>驾驶员头枕泡沫</t>
    <phoneticPr fontId="33" type="noConversion"/>
  </si>
  <si>
    <t>头枕音箱</t>
    <phoneticPr fontId="33" type="noConversion"/>
  </si>
  <si>
    <t>头枕护面总成</t>
    <phoneticPr fontId="33" type="noConversion"/>
  </si>
  <si>
    <r>
      <t xml:space="preserve">
</t>
    </r>
    <r>
      <rPr>
        <sz val="9"/>
        <color rgb="FFFF0000"/>
        <rFont val="微软雅黑"/>
        <family val="2"/>
        <charset val="134"/>
      </rPr>
      <t>6800010-J37-C00</t>
    </r>
    <phoneticPr fontId="33" type="noConversion"/>
  </si>
  <si>
    <t>6800010AJ37-C00参考（6800010BH26-C00
SLT0010202）</t>
    <phoneticPr fontId="33" type="noConversion"/>
  </si>
  <si>
    <t>减震+靠背通风+加热+空气腰托</t>
    <phoneticPr fontId="33" type="noConversion"/>
  </si>
  <si>
    <t>驾驶员座总成</t>
    <phoneticPr fontId="33" type="noConversion"/>
  </si>
</sst>
</file>

<file path=xl/styles.xml><?xml version="1.0" encoding="utf-8"?>
<styleSheet xmlns="http://schemas.openxmlformats.org/spreadsheetml/2006/main">
  <numFmts count="6">
    <numFmt numFmtId="178" formatCode="0.0000_);[Red]\(0.0000\)"/>
    <numFmt numFmtId="179" formatCode="0_);[Red]\(0\)"/>
    <numFmt numFmtId="182" formatCode="0.0000_ "/>
    <numFmt numFmtId="183" formatCode="0.000_);[Red]\(0.000\)"/>
    <numFmt numFmtId="185" formatCode="0.0000"/>
    <numFmt numFmtId="186" formatCode="0.000000_ "/>
  </numFmts>
  <fonts count="38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strike/>
      <sz val="11"/>
      <name val="微软雅黑"/>
      <charset val="134"/>
    </font>
    <font>
      <sz val="11"/>
      <name val="Arial"/>
      <family val="2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trike/>
      <sz val="11"/>
      <color rgb="FFFF0000"/>
      <name val="微软雅黑"/>
      <charset val="134"/>
    </font>
    <font>
      <sz val="10"/>
      <name val="宋体"/>
      <charset val="134"/>
      <scheme val="major"/>
    </font>
    <font>
      <sz val="10"/>
      <name val="Microsoft YaHei Light"/>
      <charset val="134"/>
    </font>
    <font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sz val="10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name val="Arial Unicode MS"/>
      <family val="2"/>
      <charset val="134"/>
    </font>
    <font>
      <vertAlign val="superscript"/>
      <sz val="1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14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19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Border="0" applyProtection="0">
      <alignment vertical="center"/>
    </xf>
    <xf numFmtId="0" fontId="19" fillId="0" borderId="0">
      <alignment vertical="center"/>
    </xf>
    <xf numFmtId="0" fontId="18" fillId="0" borderId="0"/>
    <xf numFmtId="0" fontId="18" fillId="0" borderId="0"/>
  </cellStyleXfs>
  <cellXfs count="215">
    <xf numFmtId="0" fontId="0" fillId="0" borderId="0" xfId="0">
      <alignment vertical="center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1" fillId="0" borderId="0" xfId="12" applyNumberFormat="1" applyFont="1" applyFill="1" applyAlignment="1" applyProtection="1">
      <alignment horizontal="center" vertical="center" wrapText="1"/>
      <protection locked="0"/>
    </xf>
    <xf numFmtId="0" fontId="3" fillId="0" borderId="0" xfId="12" applyNumberFormat="1" applyFont="1" applyFill="1" applyAlignment="1" applyProtection="1">
      <alignment horizontal="center" vertical="center" wrapText="1"/>
      <protection locked="0"/>
    </xf>
    <xf numFmtId="0" fontId="1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2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4" fillId="0" borderId="0" xfId="12" applyFont="1" applyFill="1" applyBorder="1" applyAlignment="1" applyProtection="1">
      <alignment horizontal="center" vertical="center" wrapText="1"/>
      <protection locked="0"/>
    </xf>
    <xf numFmtId="178" fontId="1" fillId="0" borderId="0" xfId="12" applyNumberFormat="1" applyFont="1" applyFill="1" applyBorder="1" applyAlignment="1" applyProtection="1">
      <alignment horizontal="center" vertical="center"/>
      <protection locked="0"/>
    </xf>
    <xf numFmtId="0" fontId="3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2" applyFont="1" applyFill="1" applyBorder="1" applyAlignment="1" applyProtection="1">
      <alignment horizontal="center" vertical="center" wrapText="1"/>
      <protection locked="0"/>
    </xf>
    <xf numFmtId="0" fontId="1" fillId="0" borderId="1" xfId="12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12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vertical="center" wrapText="1"/>
      <protection locked="0"/>
    </xf>
    <xf numFmtId="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 applyProtection="1">
      <alignment vertical="center" wrapText="1" shrinkToFit="1"/>
      <protection locked="0"/>
    </xf>
    <xf numFmtId="0" fontId="1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2" applyFont="1" applyFill="1" applyBorder="1" applyAlignment="1" applyProtection="1">
      <alignment horizontal="left" vertical="center" wrapText="1" shrinkToFit="1"/>
      <protection locked="0"/>
    </xf>
    <xf numFmtId="179" fontId="1" fillId="0" borderId="2" xfId="0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" applyNumberFormat="1" applyFont="1" applyFill="1" applyBorder="1" applyAlignment="1">
      <alignment horizontal="center" vertical="center" wrapText="1"/>
    </xf>
    <xf numFmtId="49" fontId="1" fillId="0" borderId="2" xfId="9" applyNumberFormat="1" applyFont="1" applyFill="1" applyBorder="1" applyAlignment="1">
      <alignment horizontal="center" vertical="center" wrapText="1"/>
    </xf>
    <xf numFmtId="49" fontId="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178" fontId="1" fillId="0" borderId="1" xfId="12" applyNumberFormat="1" applyFont="1" applyFill="1" applyBorder="1" applyAlignment="1" applyProtection="1">
      <alignment horizontal="center" vertical="center"/>
      <protection locked="0"/>
    </xf>
    <xf numFmtId="182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left" vertical="center"/>
    </xf>
    <xf numFmtId="182" fontId="1" fillId="0" borderId="1" xfId="12" applyNumberFormat="1" applyFont="1" applyFill="1" applyBorder="1" applyAlignment="1" applyProtection="1">
      <alignment horizontal="left" vertical="center"/>
      <protection locked="0"/>
    </xf>
    <xf numFmtId="0" fontId="1" fillId="0" borderId="1" xfId="12" applyFont="1" applyFill="1" applyBorder="1" applyAlignment="1" applyProtection="1">
      <alignment horizontal="left" vertical="center" wrapText="1"/>
      <protection locked="0"/>
    </xf>
    <xf numFmtId="182" fontId="1" fillId="0" borderId="3" xfId="0" applyNumberFormat="1" applyFont="1" applyFill="1" applyBorder="1" applyAlignment="1">
      <alignment horizontal="left" vertical="center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2" xfId="2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2" borderId="4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" applyFont="1" applyFill="1" applyBorder="1" applyAlignment="1" applyProtection="1">
      <alignment horizontal="center" vertical="center" wrapText="1" shrinkToFi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2" borderId="1" xfId="12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183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 wrapText="1"/>
    </xf>
    <xf numFmtId="49" fontId="1" fillId="0" borderId="2" xfId="2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85" fontId="2" fillId="0" borderId="2" xfId="2" applyNumberFormat="1" applyFont="1" applyFill="1" applyBorder="1" applyAlignment="1" applyProtection="1">
      <alignment horizontal="center" vertical="center"/>
      <protection locked="0"/>
    </xf>
    <xf numFmtId="0" fontId="1" fillId="0" borderId="1" xfId="2" applyFont="1" applyFill="1" applyBorder="1" applyAlignment="1" applyProtection="1">
      <alignment horizontal="left" vertical="center" wrapText="1"/>
      <protection locked="0"/>
    </xf>
    <xf numFmtId="0" fontId="1" fillId="0" borderId="3" xfId="12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0" fillId="0" borderId="0" xfId="12" applyNumberFormat="1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2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>
      <alignment vertical="center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12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182" fontId="2" fillId="0" borderId="1" xfId="0" applyNumberFormat="1" applyFont="1" applyFill="1" applyBorder="1" applyAlignment="1">
      <alignment horizontal="left" vertical="center"/>
    </xf>
    <xf numFmtId="182" fontId="1" fillId="0" borderId="1" xfId="12" applyNumberFormat="1" applyFont="1" applyFill="1" applyBorder="1" applyAlignment="1" applyProtection="1">
      <alignment horizontal="center" vertical="center"/>
      <protection locked="0"/>
    </xf>
    <xf numFmtId="49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183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183" fontId="1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>
      <alignment vertical="center"/>
    </xf>
    <xf numFmtId="0" fontId="3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2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0" fontId="13" fillId="0" borderId="1" xfId="6" applyNumberFormat="1" applyFont="1" applyFill="1" applyBorder="1" applyAlignment="1">
      <alignment horizontal="center" vertical="center" wrapText="1"/>
    </xf>
    <xf numFmtId="0" fontId="13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 applyProtection="1">
      <alignment horizontal="center" vertical="center" wrapText="1" shrinkToFit="1"/>
      <protection locked="0"/>
    </xf>
    <xf numFmtId="0" fontId="16" fillId="0" borderId="1" xfId="6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 applyProtection="1">
      <alignment horizontal="center" vertical="center" wrapText="1"/>
      <protection locked="0"/>
    </xf>
    <xf numFmtId="49" fontId="13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186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2" fontId="16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7" fillId="0" borderId="1" xfId="12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6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3" xfId="6" applyNumberFormat="1" applyFont="1" applyFill="1" applyBorder="1" applyAlignment="1">
      <alignment horizontal="center" vertical="center" wrapText="1"/>
    </xf>
    <xf numFmtId="49" fontId="1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49" fontId="1" fillId="0" borderId="3" xfId="12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left" vertical="center" wrapText="1"/>
    </xf>
    <xf numFmtId="182" fontId="17" fillId="0" borderId="1" xfId="0" applyNumberFormat="1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1" fillId="0" borderId="3" xfId="0" applyNumberFormat="1" applyFont="1" applyFill="1" applyBorder="1" applyAlignment="1">
      <alignment horizontal="center" vertical="center"/>
    </xf>
    <xf numFmtId="183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2" applyFont="1" applyFill="1" applyBorder="1" applyAlignment="1" applyProtection="1">
      <alignment horizontal="center" vertical="center" wrapText="1" shrinkToFi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1" xfId="12" applyFont="1" applyFill="1" applyBorder="1" applyAlignment="1" applyProtection="1">
      <alignment horizontal="left" vertical="center"/>
      <protection locked="0"/>
    </xf>
    <xf numFmtId="0" fontId="5" fillId="0" borderId="1" xfId="12" applyFont="1" applyFill="1" applyBorder="1" applyAlignment="1" applyProtection="1">
      <alignment horizontal="left" vertical="center" wrapText="1"/>
      <protection locked="0"/>
    </xf>
    <xf numFmtId="0" fontId="6" fillId="0" borderId="1" xfId="12" applyFont="1" applyFill="1" applyBorder="1" applyAlignment="1" applyProtection="1">
      <alignment horizontal="left" vertical="center"/>
      <protection locked="0"/>
    </xf>
    <xf numFmtId="0" fontId="6" fillId="0" borderId="1" xfId="12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2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1" fillId="0" borderId="3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2" applyNumberFormat="1" applyFont="1" applyFill="1" applyAlignment="1" applyProtection="1">
      <alignment horizontal="center" vertical="center" wrapText="1"/>
      <protection locked="0"/>
    </xf>
    <xf numFmtId="0" fontId="5" fillId="0" borderId="1" xfId="12" applyFont="1" applyFill="1" applyBorder="1" applyAlignment="1" applyProtection="1">
      <alignment horizontal="left" vertical="top" wrapText="1"/>
      <protection locked="0"/>
    </xf>
    <xf numFmtId="0" fontId="6" fillId="0" borderId="1" xfId="12" applyFont="1" applyFill="1" applyBorder="1" applyAlignment="1" applyProtection="1">
      <alignment horizontal="left" vertical="top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/>
      <protection locked="0"/>
    </xf>
    <xf numFmtId="0" fontId="29" fillId="0" borderId="1" xfId="12" applyFont="1" applyFill="1" applyBorder="1" applyAlignment="1" applyProtection="1">
      <alignment horizontal="left" vertical="top" wrapText="1"/>
      <protection locked="0"/>
    </xf>
    <xf numFmtId="0" fontId="29" fillId="0" borderId="1" xfId="12" applyFont="1" applyFill="1" applyBorder="1" applyAlignment="1" applyProtection="1">
      <alignment horizontal="left" vertical="center" wrapText="1"/>
      <protection locked="0"/>
    </xf>
    <xf numFmtId="0" fontId="29" fillId="0" borderId="1" xfId="12" applyFont="1" applyFill="1" applyBorder="1" applyAlignment="1" applyProtection="1">
      <alignment horizontal="left" vertical="center"/>
      <protection locked="0"/>
    </xf>
    <xf numFmtId="0" fontId="34" fillId="0" borderId="1" xfId="12" applyFont="1" applyFill="1" applyBorder="1" applyAlignment="1" applyProtection="1">
      <alignment horizontal="left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 applyProtection="1">
      <alignment vertical="center" wrapText="1" shrinkToFit="1"/>
      <protection locked="0"/>
    </xf>
    <xf numFmtId="49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>
      <alignment horizontal="center" vertical="center" wrapText="1"/>
    </xf>
    <xf numFmtId="0" fontId="3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30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12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182" fontId="1" fillId="2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0" fillId="0" borderId="1" xfId="12" applyNumberFormat="1" applyFont="1" applyFill="1" applyBorder="1" applyAlignment="1" applyProtection="1">
      <alignment horizontal="center" vertical="center" wrapText="1"/>
      <protection locked="0"/>
    </xf>
  </cellXfs>
  <cellStyles count="14">
    <cellStyle name="BOM_Level_1" xfId="9"/>
    <cellStyle name="BOM_Level_Below3" xfId="2"/>
    <cellStyle name="常规" xfId="0" builtinId="0"/>
    <cellStyle name="常规 10" xfId="6"/>
    <cellStyle name="常规 2" xfId="10"/>
    <cellStyle name="常规 2 10" xfId="7"/>
    <cellStyle name="常规 2 2" xfId="5"/>
    <cellStyle name="常规 2 27" xfId="3"/>
    <cellStyle name="常规 3" xfId="11"/>
    <cellStyle name="常规 3 29" xfId="1"/>
    <cellStyle name="常规 5" xfId="8"/>
    <cellStyle name="常规 5 2" xfId="4"/>
    <cellStyle name="样式 1" xfId="12"/>
    <cellStyle name="样式 1 10" xfId="13"/>
  </cellStyles>
  <dxfs count="9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E017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.emf"/><Relationship Id="rId117" Type="http://schemas.openxmlformats.org/officeDocument/2006/relationships/image" Target="../media/image120.wmf"/><Relationship Id="rId21" Type="http://schemas.openxmlformats.org/officeDocument/2006/relationships/image" Target="../media/image24.emf"/><Relationship Id="rId42" Type="http://schemas.openxmlformats.org/officeDocument/2006/relationships/image" Target="../media/image45.emf"/><Relationship Id="rId47" Type="http://schemas.openxmlformats.org/officeDocument/2006/relationships/image" Target="../media/image50.wmf"/><Relationship Id="rId63" Type="http://schemas.openxmlformats.org/officeDocument/2006/relationships/image" Target="../media/image66.emf"/><Relationship Id="rId68" Type="http://schemas.openxmlformats.org/officeDocument/2006/relationships/image" Target="../media/image71.wmf"/><Relationship Id="rId84" Type="http://schemas.openxmlformats.org/officeDocument/2006/relationships/image" Target="../media/image87.wmf"/><Relationship Id="rId89" Type="http://schemas.openxmlformats.org/officeDocument/2006/relationships/image" Target="../media/image92.wmf"/><Relationship Id="rId112" Type="http://schemas.openxmlformats.org/officeDocument/2006/relationships/image" Target="../media/image115.wmf"/><Relationship Id="rId16" Type="http://schemas.openxmlformats.org/officeDocument/2006/relationships/image" Target="../media/image19.wmf"/><Relationship Id="rId107" Type="http://schemas.openxmlformats.org/officeDocument/2006/relationships/image" Target="../media/image110.png"/><Relationship Id="rId11" Type="http://schemas.openxmlformats.org/officeDocument/2006/relationships/image" Target="../media/image14.png"/><Relationship Id="rId32" Type="http://schemas.openxmlformats.org/officeDocument/2006/relationships/image" Target="../media/image35.emf"/><Relationship Id="rId37" Type="http://schemas.openxmlformats.org/officeDocument/2006/relationships/image" Target="../media/image40.wmf"/><Relationship Id="rId53" Type="http://schemas.openxmlformats.org/officeDocument/2006/relationships/image" Target="../media/image56.wmf"/><Relationship Id="rId58" Type="http://schemas.openxmlformats.org/officeDocument/2006/relationships/image" Target="../media/image61.emf"/><Relationship Id="rId74" Type="http://schemas.openxmlformats.org/officeDocument/2006/relationships/image" Target="../media/image77.emf"/><Relationship Id="rId79" Type="http://schemas.openxmlformats.org/officeDocument/2006/relationships/image" Target="../media/image82.wmf"/><Relationship Id="rId102" Type="http://schemas.openxmlformats.org/officeDocument/2006/relationships/image" Target="../media/image105.png"/><Relationship Id="rId5" Type="http://schemas.openxmlformats.org/officeDocument/2006/relationships/image" Target="../media/image8.emf"/><Relationship Id="rId61" Type="http://schemas.openxmlformats.org/officeDocument/2006/relationships/image" Target="../media/image64.wmf"/><Relationship Id="rId82" Type="http://schemas.openxmlformats.org/officeDocument/2006/relationships/image" Target="../media/image85.wmf"/><Relationship Id="rId90" Type="http://schemas.openxmlformats.org/officeDocument/2006/relationships/image" Target="../media/image93.wmf"/><Relationship Id="rId95" Type="http://schemas.openxmlformats.org/officeDocument/2006/relationships/image" Target="../media/image98.wmf"/><Relationship Id="rId19" Type="http://schemas.openxmlformats.org/officeDocument/2006/relationships/image" Target="../media/image22.emf"/><Relationship Id="rId14" Type="http://schemas.openxmlformats.org/officeDocument/2006/relationships/image" Target="../media/image17.emf"/><Relationship Id="rId22" Type="http://schemas.openxmlformats.org/officeDocument/2006/relationships/image" Target="../media/image25.wmf"/><Relationship Id="rId27" Type="http://schemas.openxmlformats.org/officeDocument/2006/relationships/image" Target="../media/image30.emf"/><Relationship Id="rId30" Type="http://schemas.openxmlformats.org/officeDocument/2006/relationships/image" Target="../media/image33.wmf"/><Relationship Id="rId35" Type="http://schemas.openxmlformats.org/officeDocument/2006/relationships/image" Target="../media/image38.emf"/><Relationship Id="rId43" Type="http://schemas.openxmlformats.org/officeDocument/2006/relationships/image" Target="../media/image46.emf"/><Relationship Id="rId48" Type="http://schemas.openxmlformats.org/officeDocument/2006/relationships/image" Target="../media/image51.wmf"/><Relationship Id="rId56" Type="http://schemas.openxmlformats.org/officeDocument/2006/relationships/image" Target="../media/image59.emf"/><Relationship Id="rId64" Type="http://schemas.openxmlformats.org/officeDocument/2006/relationships/image" Target="../media/image67.emf"/><Relationship Id="rId69" Type="http://schemas.openxmlformats.org/officeDocument/2006/relationships/image" Target="../media/image72.emf"/><Relationship Id="rId77" Type="http://schemas.openxmlformats.org/officeDocument/2006/relationships/image" Target="../media/image80.wmf"/><Relationship Id="rId100" Type="http://schemas.openxmlformats.org/officeDocument/2006/relationships/image" Target="../media/image103.png"/><Relationship Id="rId105" Type="http://schemas.openxmlformats.org/officeDocument/2006/relationships/image" Target="../media/image108.png"/><Relationship Id="rId113" Type="http://schemas.openxmlformats.org/officeDocument/2006/relationships/image" Target="../media/image116.wmf"/><Relationship Id="rId118" Type="http://schemas.openxmlformats.org/officeDocument/2006/relationships/image" Target="../media/image121.jpeg"/><Relationship Id="rId8" Type="http://schemas.openxmlformats.org/officeDocument/2006/relationships/image" Target="../media/image11.emf"/><Relationship Id="rId51" Type="http://schemas.openxmlformats.org/officeDocument/2006/relationships/image" Target="../media/image54.wmf"/><Relationship Id="rId72" Type="http://schemas.openxmlformats.org/officeDocument/2006/relationships/image" Target="../media/image75.emf"/><Relationship Id="rId80" Type="http://schemas.openxmlformats.org/officeDocument/2006/relationships/image" Target="../media/image83.wmf"/><Relationship Id="rId85" Type="http://schemas.openxmlformats.org/officeDocument/2006/relationships/image" Target="../media/image88.wmf"/><Relationship Id="rId93" Type="http://schemas.openxmlformats.org/officeDocument/2006/relationships/image" Target="../media/image96.wmf"/><Relationship Id="rId98" Type="http://schemas.openxmlformats.org/officeDocument/2006/relationships/image" Target="../media/image101.wmf"/><Relationship Id="rId121" Type="http://schemas.openxmlformats.org/officeDocument/2006/relationships/image" Target="../media/image124.png"/><Relationship Id="rId3" Type="http://schemas.openxmlformats.org/officeDocument/2006/relationships/image" Target="../media/image6.emf"/><Relationship Id="rId12" Type="http://schemas.openxmlformats.org/officeDocument/2006/relationships/image" Target="../media/image15.emf"/><Relationship Id="rId17" Type="http://schemas.openxmlformats.org/officeDocument/2006/relationships/image" Target="../media/image20.wmf"/><Relationship Id="rId25" Type="http://schemas.openxmlformats.org/officeDocument/2006/relationships/image" Target="../media/image28.wmf"/><Relationship Id="rId33" Type="http://schemas.openxmlformats.org/officeDocument/2006/relationships/image" Target="../media/image36.emf"/><Relationship Id="rId38" Type="http://schemas.openxmlformats.org/officeDocument/2006/relationships/image" Target="../media/image41.wmf"/><Relationship Id="rId46" Type="http://schemas.openxmlformats.org/officeDocument/2006/relationships/image" Target="../media/image49.emf"/><Relationship Id="rId59" Type="http://schemas.openxmlformats.org/officeDocument/2006/relationships/image" Target="../media/image62.wmf"/><Relationship Id="rId67" Type="http://schemas.openxmlformats.org/officeDocument/2006/relationships/image" Target="../media/image70.wmf"/><Relationship Id="rId103" Type="http://schemas.openxmlformats.org/officeDocument/2006/relationships/image" Target="../media/image106.jpeg"/><Relationship Id="rId108" Type="http://schemas.openxmlformats.org/officeDocument/2006/relationships/image" Target="../media/image111.png"/><Relationship Id="rId116" Type="http://schemas.openxmlformats.org/officeDocument/2006/relationships/image" Target="../media/image119.wmf"/><Relationship Id="rId20" Type="http://schemas.openxmlformats.org/officeDocument/2006/relationships/image" Target="../media/image23.emf"/><Relationship Id="rId41" Type="http://schemas.openxmlformats.org/officeDocument/2006/relationships/image" Target="../media/image44.emf"/><Relationship Id="rId54" Type="http://schemas.openxmlformats.org/officeDocument/2006/relationships/image" Target="../media/image57.wmf"/><Relationship Id="rId62" Type="http://schemas.openxmlformats.org/officeDocument/2006/relationships/image" Target="../media/image65.emf"/><Relationship Id="rId70" Type="http://schemas.openxmlformats.org/officeDocument/2006/relationships/image" Target="../media/image73.emf"/><Relationship Id="rId75" Type="http://schemas.openxmlformats.org/officeDocument/2006/relationships/image" Target="../media/image78.wmf"/><Relationship Id="rId83" Type="http://schemas.openxmlformats.org/officeDocument/2006/relationships/image" Target="../media/image86.wmf"/><Relationship Id="rId88" Type="http://schemas.openxmlformats.org/officeDocument/2006/relationships/image" Target="../media/image91.wmf"/><Relationship Id="rId91" Type="http://schemas.openxmlformats.org/officeDocument/2006/relationships/image" Target="../media/image94.wmf"/><Relationship Id="rId96" Type="http://schemas.openxmlformats.org/officeDocument/2006/relationships/image" Target="../media/image99.wmf"/><Relationship Id="rId111" Type="http://schemas.openxmlformats.org/officeDocument/2006/relationships/image" Target="../media/image114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5" Type="http://schemas.openxmlformats.org/officeDocument/2006/relationships/image" Target="../media/image18.emf"/><Relationship Id="rId23" Type="http://schemas.openxmlformats.org/officeDocument/2006/relationships/image" Target="../media/image26.wmf"/><Relationship Id="rId28" Type="http://schemas.openxmlformats.org/officeDocument/2006/relationships/image" Target="../media/image31.jpeg"/><Relationship Id="rId36" Type="http://schemas.openxmlformats.org/officeDocument/2006/relationships/image" Target="../media/image39.wmf"/><Relationship Id="rId49" Type="http://schemas.openxmlformats.org/officeDocument/2006/relationships/image" Target="../media/image52.wmf"/><Relationship Id="rId57" Type="http://schemas.openxmlformats.org/officeDocument/2006/relationships/image" Target="../media/image60.wmf"/><Relationship Id="rId106" Type="http://schemas.openxmlformats.org/officeDocument/2006/relationships/image" Target="../media/image109.png"/><Relationship Id="rId114" Type="http://schemas.openxmlformats.org/officeDocument/2006/relationships/image" Target="../media/image117.wmf"/><Relationship Id="rId119" Type="http://schemas.openxmlformats.org/officeDocument/2006/relationships/image" Target="../media/image122.png"/><Relationship Id="rId10" Type="http://schemas.openxmlformats.org/officeDocument/2006/relationships/image" Target="../media/image13.png"/><Relationship Id="rId31" Type="http://schemas.openxmlformats.org/officeDocument/2006/relationships/image" Target="../media/image34.wmf"/><Relationship Id="rId44" Type="http://schemas.openxmlformats.org/officeDocument/2006/relationships/image" Target="../media/image47.emf"/><Relationship Id="rId52" Type="http://schemas.openxmlformats.org/officeDocument/2006/relationships/image" Target="../media/image55.emf"/><Relationship Id="rId60" Type="http://schemas.openxmlformats.org/officeDocument/2006/relationships/image" Target="../media/image63.wmf"/><Relationship Id="rId65" Type="http://schemas.openxmlformats.org/officeDocument/2006/relationships/image" Target="../media/image68.wmf"/><Relationship Id="rId73" Type="http://schemas.openxmlformats.org/officeDocument/2006/relationships/image" Target="../media/image76.emf"/><Relationship Id="rId78" Type="http://schemas.openxmlformats.org/officeDocument/2006/relationships/image" Target="../media/image81.wmf"/><Relationship Id="rId81" Type="http://schemas.openxmlformats.org/officeDocument/2006/relationships/image" Target="../media/image84.wmf"/><Relationship Id="rId86" Type="http://schemas.openxmlformats.org/officeDocument/2006/relationships/image" Target="../media/image89.wmf"/><Relationship Id="rId94" Type="http://schemas.openxmlformats.org/officeDocument/2006/relationships/image" Target="../media/image97.wmf"/><Relationship Id="rId99" Type="http://schemas.openxmlformats.org/officeDocument/2006/relationships/image" Target="../media/image102.wmf"/><Relationship Id="rId101" Type="http://schemas.openxmlformats.org/officeDocument/2006/relationships/image" Target="../media/image104.emf"/><Relationship Id="rId4" Type="http://schemas.openxmlformats.org/officeDocument/2006/relationships/image" Target="../media/image7.emf"/><Relationship Id="rId9" Type="http://schemas.openxmlformats.org/officeDocument/2006/relationships/image" Target="../media/image12.emf"/><Relationship Id="rId13" Type="http://schemas.openxmlformats.org/officeDocument/2006/relationships/image" Target="../media/image16.emf"/><Relationship Id="rId18" Type="http://schemas.openxmlformats.org/officeDocument/2006/relationships/image" Target="../media/image21.wmf"/><Relationship Id="rId39" Type="http://schemas.openxmlformats.org/officeDocument/2006/relationships/image" Target="../media/image42.wmf"/><Relationship Id="rId109" Type="http://schemas.openxmlformats.org/officeDocument/2006/relationships/image" Target="../media/image112.jpeg"/><Relationship Id="rId34" Type="http://schemas.openxmlformats.org/officeDocument/2006/relationships/image" Target="../media/image37.emf"/><Relationship Id="rId50" Type="http://schemas.openxmlformats.org/officeDocument/2006/relationships/image" Target="../media/image53.wmf"/><Relationship Id="rId55" Type="http://schemas.openxmlformats.org/officeDocument/2006/relationships/image" Target="../media/image58.emf"/><Relationship Id="rId76" Type="http://schemas.openxmlformats.org/officeDocument/2006/relationships/image" Target="../media/image79.wmf"/><Relationship Id="rId97" Type="http://schemas.openxmlformats.org/officeDocument/2006/relationships/image" Target="../media/image100.wmf"/><Relationship Id="rId104" Type="http://schemas.openxmlformats.org/officeDocument/2006/relationships/image" Target="../media/image107.wmf"/><Relationship Id="rId120" Type="http://schemas.openxmlformats.org/officeDocument/2006/relationships/image" Target="../media/image123.png"/><Relationship Id="rId7" Type="http://schemas.openxmlformats.org/officeDocument/2006/relationships/image" Target="../media/image10.emf"/><Relationship Id="rId71" Type="http://schemas.openxmlformats.org/officeDocument/2006/relationships/image" Target="../media/image74.wmf"/><Relationship Id="rId92" Type="http://schemas.openxmlformats.org/officeDocument/2006/relationships/image" Target="../media/image95.wmf"/><Relationship Id="rId2" Type="http://schemas.openxmlformats.org/officeDocument/2006/relationships/image" Target="../media/image5.emf"/><Relationship Id="rId29" Type="http://schemas.openxmlformats.org/officeDocument/2006/relationships/image" Target="../media/image32.emf"/><Relationship Id="rId24" Type="http://schemas.openxmlformats.org/officeDocument/2006/relationships/image" Target="../media/image27.wmf"/><Relationship Id="rId40" Type="http://schemas.openxmlformats.org/officeDocument/2006/relationships/image" Target="../media/image43.wmf"/><Relationship Id="rId45" Type="http://schemas.openxmlformats.org/officeDocument/2006/relationships/image" Target="../media/image48.emf"/><Relationship Id="rId66" Type="http://schemas.openxmlformats.org/officeDocument/2006/relationships/image" Target="../media/image69.wmf"/><Relationship Id="rId87" Type="http://schemas.openxmlformats.org/officeDocument/2006/relationships/image" Target="../media/image90.wmf"/><Relationship Id="rId110" Type="http://schemas.openxmlformats.org/officeDocument/2006/relationships/image" Target="../media/image113.wmf"/><Relationship Id="rId115" Type="http://schemas.openxmlformats.org/officeDocument/2006/relationships/image" Target="../media/image11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619125</xdr:colOff>
      <xdr:row>43</xdr:row>
      <xdr:rowOff>161925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91925" cy="7534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20</xdr:col>
      <xdr:colOff>466725</xdr:colOff>
      <xdr:row>81</xdr:row>
      <xdr:rowOff>38100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543800"/>
          <a:ext cx="14182725" cy="6381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20</xdr:col>
      <xdr:colOff>600075</xdr:colOff>
      <xdr:row>127</xdr:row>
      <xdr:rowOff>47625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4058900"/>
          <a:ext cx="14316075" cy="7762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180340</xdr:colOff>
      <xdr:row>92</xdr:row>
      <xdr:rowOff>126365</xdr:rowOff>
    </xdr:from>
    <xdr:to>
      <xdr:col>16</xdr:col>
      <xdr:colOff>370200</xdr:colOff>
      <xdr:row>92</xdr:row>
      <xdr:rowOff>427432</xdr:rowOff>
    </xdr:to>
    <xdr:pic>
      <xdr:nvPicPr>
        <xdr:cNvPr id="81" name="图片 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0334" t="3964"/>
        <a:stretch>
          <a:fillRect/>
        </a:stretch>
      </xdr:blipFill>
      <xdr:spPr>
        <a:xfrm>
          <a:off x="8571865" y="4847590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143510</xdr:colOff>
      <xdr:row>103</xdr:row>
      <xdr:rowOff>147955</xdr:rowOff>
    </xdr:from>
    <xdr:to>
      <xdr:col>16</xdr:col>
      <xdr:colOff>377534</xdr:colOff>
      <xdr:row>103</xdr:row>
      <xdr:rowOff>399955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535035" y="5407850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15</xdr:row>
      <xdr:rowOff>114935</xdr:rowOff>
    </xdr:from>
    <xdr:to>
      <xdr:col>16</xdr:col>
      <xdr:colOff>414564</xdr:colOff>
      <xdr:row>15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44560" y="918972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27</xdr:row>
      <xdr:rowOff>101600</xdr:rowOff>
    </xdr:from>
    <xdr:to>
      <xdr:col>16</xdr:col>
      <xdr:colOff>475615</xdr:colOff>
      <xdr:row>27</xdr:row>
      <xdr:rowOff>408867</xdr:rowOff>
    </xdr:to>
    <xdr:pic>
      <xdr:nvPicPr>
        <xdr:cNvPr id="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505190" y="1272794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175260</xdr:colOff>
      <xdr:row>24</xdr:row>
      <xdr:rowOff>116840</xdr:rowOff>
    </xdr:from>
    <xdr:to>
      <xdr:col>16</xdr:col>
      <xdr:colOff>370466</xdr:colOff>
      <xdr:row>24</xdr:row>
      <xdr:rowOff>364490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566785" y="1122108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185420</xdr:colOff>
      <xdr:row>25</xdr:row>
      <xdr:rowOff>83820</xdr:rowOff>
    </xdr:from>
    <xdr:to>
      <xdr:col>16</xdr:col>
      <xdr:colOff>379384</xdr:colOff>
      <xdr:row>25</xdr:row>
      <xdr:rowOff>388620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7042" t="17911" r="16685"/>
        <a:stretch>
          <a:fillRect/>
        </a:stretch>
      </xdr:blipFill>
      <xdr:spPr>
        <a:xfrm>
          <a:off x="8576945" y="1169543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26</xdr:row>
      <xdr:rowOff>85090</xdr:rowOff>
    </xdr:from>
    <xdr:to>
      <xdr:col>16</xdr:col>
      <xdr:colOff>468631</xdr:colOff>
      <xdr:row>26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r="-2500" b="26667"/>
        <a:stretch>
          <a:fillRect/>
        </a:stretch>
      </xdr:blipFill>
      <xdr:spPr>
        <a:xfrm>
          <a:off x="8469630" y="12204065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41</xdr:row>
      <xdr:rowOff>98425</xdr:rowOff>
    </xdr:from>
    <xdr:to>
      <xdr:col>16</xdr:col>
      <xdr:colOff>419100</xdr:colOff>
      <xdr:row>41</xdr:row>
      <xdr:rowOff>422275</xdr:rowOff>
    </xdr:to>
    <xdr:pic>
      <xdr:nvPicPr>
        <xdr:cNvPr id="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62340" y="2001583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168910</xdr:colOff>
      <xdr:row>77</xdr:row>
      <xdr:rowOff>104140</xdr:rowOff>
    </xdr:from>
    <xdr:to>
      <xdr:col>16</xdr:col>
      <xdr:colOff>407035</xdr:colOff>
      <xdr:row>77</xdr:row>
      <xdr:rowOff>423228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560435" y="4023360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78</xdr:row>
      <xdr:rowOff>123190</xdr:rowOff>
    </xdr:from>
    <xdr:to>
      <xdr:col>16</xdr:col>
      <xdr:colOff>417195</xdr:colOff>
      <xdr:row>78</xdr:row>
      <xdr:rowOff>442278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570595" y="4076001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39</xdr:row>
      <xdr:rowOff>112395</xdr:rowOff>
    </xdr:from>
    <xdr:to>
      <xdr:col>16</xdr:col>
      <xdr:colOff>340360</xdr:colOff>
      <xdr:row>39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5627" t="10168" r="18106" b="7204"/>
        <a:stretch>
          <a:fillRect/>
        </a:stretch>
      </xdr:blipFill>
      <xdr:spPr>
        <a:xfrm>
          <a:off x="8589010" y="1901507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38</xdr:row>
      <xdr:rowOff>62865</xdr:rowOff>
    </xdr:from>
    <xdr:to>
      <xdr:col>16</xdr:col>
      <xdr:colOff>401320</xdr:colOff>
      <xdr:row>38</xdr:row>
      <xdr:rowOff>339090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28018" t="10330" r="7516" b="9505"/>
        <a:stretch>
          <a:fillRect/>
        </a:stretch>
      </xdr:blipFill>
      <xdr:spPr>
        <a:xfrm>
          <a:off x="8592820" y="1845818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79375</xdr:colOff>
      <xdr:row>95</xdr:row>
      <xdr:rowOff>102870</xdr:rowOff>
    </xdr:from>
    <xdr:to>
      <xdr:col>16</xdr:col>
      <xdr:colOff>498475</xdr:colOff>
      <xdr:row>95</xdr:row>
      <xdr:rowOff>422548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8470900" y="4997450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49530</xdr:colOff>
      <xdr:row>49</xdr:row>
      <xdr:rowOff>151765</xdr:rowOff>
    </xdr:from>
    <xdr:to>
      <xdr:col>16</xdr:col>
      <xdr:colOff>529310</xdr:colOff>
      <xdr:row>49</xdr:row>
      <xdr:rowOff>332739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8441055" y="25046940"/>
          <a:ext cx="479425" cy="1803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48895</xdr:colOff>
      <xdr:row>51</xdr:row>
      <xdr:rowOff>149860</xdr:rowOff>
    </xdr:from>
    <xdr:to>
      <xdr:col>16</xdr:col>
      <xdr:colOff>544195</xdr:colOff>
      <xdr:row>51</xdr:row>
      <xdr:rowOff>314960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8440420" y="2605976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61</xdr:row>
      <xdr:rowOff>115570</xdr:rowOff>
    </xdr:from>
    <xdr:to>
      <xdr:col>16</xdr:col>
      <xdr:colOff>411480</xdr:colOff>
      <xdr:row>61</xdr:row>
      <xdr:rowOff>450850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45830" y="310991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192405</xdr:colOff>
      <xdr:row>201</xdr:row>
      <xdr:rowOff>139700</xdr:rowOff>
    </xdr:from>
    <xdr:to>
      <xdr:col>16</xdr:col>
      <xdr:colOff>390232</xdr:colOff>
      <xdr:row>201</xdr:row>
      <xdr:rowOff>430280</xdr:rowOff>
    </xdr:to>
    <xdr:pic>
      <xdr:nvPicPr>
        <xdr:cNvPr id="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8583930" y="10574909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98</xdr:row>
      <xdr:rowOff>147320</xdr:rowOff>
    </xdr:from>
    <xdr:to>
      <xdr:col>16</xdr:col>
      <xdr:colOff>481330</xdr:colOff>
      <xdr:row>98</xdr:row>
      <xdr:rowOff>414655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496300" y="5154104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124460</xdr:colOff>
      <xdr:row>9</xdr:row>
      <xdr:rowOff>150495</xdr:rowOff>
    </xdr:from>
    <xdr:to>
      <xdr:col>16</xdr:col>
      <xdr:colOff>401955</xdr:colOff>
      <xdr:row>9</xdr:row>
      <xdr:rowOff>510540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15985" y="463042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32</xdr:row>
      <xdr:rowOff>55245</xdr:rowOff>
    </xdr:from>
    <xdr:to>
      <xdr:col>16</xdr:col>
      <xdr:colOff>460375</xdr:colOff>
      <xdr:row>32</xdr:row>
      <xdr:rowOff>422275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50275" y="1521841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55</xdr:row>
      <xdr:rowOff>79375</xdr:rowOff>
    </xdr:from>
    <xdr:to>
      <xdr:col>16</xdr:col>
      <xdr:colOff>423545</xdr:colOff>
      <xdr:row>55</xdr:row>
      <xdr:rowOff>410210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8493125" y="28018740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130810</xdr:colOff>
      <xdr:row>54</xdr:row>
      <xdr:rowOff>79375</xdr:rowOff>
    </xdr:from>
    <xdr:to>
      <xdr:col>16</xdr:col>
      <xdr:colOff>361315</xdr:colOff>
      <xdr:row>54</xdr:row>
      <xdr:rowOff>413385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522335" y="27511375"/>
          <a:ext cx="230505" cy="3340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128905</xdr:colOff>
      <xdr:row>56</xdr:row>
      <xdr:rowOff>117475</xdr:rowOff>
    </xdr:from>
    <xdr:to>
      <xdr:col>16</xdr:col>
      <xdr:colOff>413385</xdr:colOff>
      <xdr:row>56</xdr:row>
      <xdr:rowOff>434975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8520430" y="28564205"/>
          <a:ext cx="28448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196215</xdr:colOff>
      <xdr:row>91</xdr:row>
      <xdr:rowOff>71755</xdr:rowOff>
    </xdr:from>
    <xdr:to>
      <xdr:col>16</xdr:col>
      <xdr:colOff>381635</xdr:colOff>
      <xdr:row>91</xdr:row>
      <xdr:rowOff>433070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587740" y="47913925"/>
          <a:ext cx="18542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96</xdr:row>
      <xdr:rowOff>91440</xdr:rowOff>
    </xdr:from>
    <xdr:to>
      <xdr:col>16</xdr:col>
      <xdr:colOff>449580</xdr:colOff>
      <xdr:row>96</xdr:row>
      <xdr:rowOff>453390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486140" y="50470435"/>
          <a:ext cx="35496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97</xdr:row>
      <xdr:rowOff>82550</xdr:rowOff>
    </xdr:from>
    <xdr:to>
      <xdr:col>16</xdr:col>
      <xdr:colOff>480060</xdr:colOff>
      <xdr:row>97</xdr:row>
      <xdr:rowOff>443865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516620" y="50968910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88</xdr:row>
      <xdr:rowOff>205740</xdr:rowOff>
    </xdr:from>
    <xdr:to>
      <xdr:col>16</xdr:col>
      <xdr:colOff>538480</xdr:colOff>
      <xdr:row>88</xdr:row>
      <xdr:rowOff>281940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439785" y="4652581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50165</xdr:colOff>
      <xdr:row>110</xdr:row>
      <xdr:rowOff>104775</xdr:rowOff>
    </xdr:from>
    <xdr:to>
      <xdr:col>16</xdr:col>
      <xdr:colOff>485140</xdr:colOff>
      <xdr:row>110</xdr:row>
      <xdr:rowOff>363220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441690" y="57586880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109</xdr:row>
      <xdr:rowOff>104775</xdr:rowOff>
    </xdr:from>
    <xdr:to>
      <xdr:col>16</xdr:col>
      <xdr:colOff>490220</xdr:colOff>
      <xdr:row>109</xdr:row>
      <xdr:rowOff>351790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467725" y="5707951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108</xdr:row>
      <xdr:rowOff>155575</xdr:rowOff>
    </xdr:from>
    <xdr:to>
      <xdr:col>16</xdr:col>
      <xdr:colOff>487045</xdr:colOff>
      <xdr:row>108</xdr:row>
      <xdr:rowOff>429260</xdr:rowOff>
    </xdr:to>
    <xdr:pic>
      <xdr:nvPicPr>
        <xdr:cNvPr id="96" name="图片 4" descr="微信图片_2019120414220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0605" r="14953" b="14752"/>
        <a:stretch>
          <a:fillRect/>
        </a:stretch>
      </xdr:blipFill>
      <xdr:spPr>
        <a:xfrm>
          <a:off x="8458200" y="5662295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133</xdr:row>
      <xdr:rowOff>165100</xdr:rowOff>
    </xdr:from>
    <xdr:to>
      <xdr:col>16</xdr:col>
      <xdr:colOff>528320</xdr:colOff>
      <xdr:row>133</xdr:row>
      <xdr:rowOff>377190</xdr:rowOff>
    </xdr:to>
    <xdr:pic>
      <xdr:nvPicPr>
        <xdr:cNvPr id="21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8498840" y="6931660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132</xdr:row>
      <xdr:rowOff>65405</xdr:rowOff>
    </xdr:from>
    <xdr:to>
      <xdr:col>16</xdr:col>
      <xdr:colOff>476250</xdr:colOff>
      <xdr:row>132</xdr:row>
      <xdr:rowOff>431800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463915" y="68709540"/>
          <a:ext cx="40386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92710</xdr:colOff>
      <xdr:row>135</xdr:row>
      <xdr:rowOff>55880</xdr:rowOff>
    </xdr:from>
    <xdr:to>
      <xdr:col>16</xdr:col>
      <xdr:colOff>464820</xdr:colOff>
      <xdr:row>135</xdr:row>
      <xdr:rowOff>421640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484235" y="70222110"/>
          <a:ext cx="372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95885</xdr:colOff>
      <xdr:row>165</xdr:row>
      <xdr:rowOff>127000</xdr:rowOff>
    </xdr:from>
    <xdr:to>
      <xdr:col>16</xdr:col>
      <xdr:colOff>505460</xdr:colOff>
      <xdr:row>165</xdr:row>
      <xdr:rowOff>389255</xdr:rowOff>
    </xdr:to>
    <xdr:pic>
      <xdr:nvPicPr>
        <xdr:cNvPr id="2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8487410" y="8639238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182</xdr:row>
      <xdr:rowOff>88900</xdr:rowOff>
    </xdr:from>
    <xdr:to>
      <xdr:col>16</xdr:col>
      <xdr:colOff>487680</xdr:colOff>
      <xdr:row>182</xdr:row>
      <xdr:rowOff>400050</xdr:rowOff>
    </xdr:to>
    <xdr:pic>
      <xdr:nvPicPr>
        <xdr:cNvPr id="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8450580" y="9605835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183</xdr:row>
      <xdr:rowOff>136525</xdr:rowOff>
    </xdr:from>
    <xdr:to>
      <xdr:col>16</xdr:col>
      <xdr:colOff>403860</xdr:colOff>
      <xdr:row>183</xdr:row>
      <xdr:rowOff>387985</xdr:rowOff>
    </xdr:to>
    <xdr:pic>
      <xdr:nvPicPr>
        <xdr:cNvPr id="2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8524240" y="9661334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170180</xdr:colOff>
      <xdr:row>187</xdr:row>
      <xdr:rowOff>79375</xdr:rowOff>
    </xdr:from>
    <xdr:to>
      <xdr:col>16</xdr:col>
      <xdr:colOff>412750</xdr:colOff>
      <xdr:row>187</xdr:row>
      <xdr:rowOff>346710</xdr:rowOff>
    </xdr:to>
    <xdr:pic>
      <xdr:nvPicPr>
        <xdr:cNvPr id="2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8561705" y="9858565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56515</xdr:colOff>
      <xdr:row>122</xdr:row>
      <xdr:rowOff>83185</xdr:rowOff>
    </xdr:from>
    <xdr:to>
      <xdr:col>16</xdr:col>
      <xdr:colOff>513715</xdr:colOff>
      <xdr:row>122</xdr:row>
      <xdr:rowOff>430530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448040" y="63653670"/>
          <a:ext cx="4572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123</xdr:row>
      <xdr:rowOff>72390</xdr:rowOff>
    </xdr:from>
    <xdr:to>
      <xdr:col>16</xdr:col>
      <xdr:colOff>481330</xdr:colOff>
      <xdr:row>123</xdr:row>
      <xdr:rowOff>439420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458835" y="64150240"/>
          <a:ext cx="41402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124</xdr:row>
      <xdr:rowOff>144780</xdr:rowOff>
    </xdr:from>
    <xdr:to>
      <xdr:col>16</xdr:col>
      <xdr:colOff>506095</xdr:colOff>
      <xdr:row>124</xdr:row>
      <xdr:rowOff>396875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448675" y="64729995"/>
          <a:ext cx="4489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78105</xdr:colOff>
      <xdr:row>125</xdr:row>
      <xdr:rowOff>225425</xdr:rowOff>
    </xdr:from>
    <xdr:to>
      <xdr:col>16</xdr:col>
      <xdr:colOff>485140</xdr:colOff>
      <xdr:row>125</xdr:row>
      <xdr:rowOff>310515</xdr:rowOff>
    </xdr:to>
    <xdr:pic>
      <xdr:nvPicPr>
        <xdr:cNvPr id="232" name="图片 231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469630" y="65318005"/>
          <a:ext cx="40703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126</xdr:row>
      <xdr:rowOff>215265</xdr:rowOff>
    </xdr:from>
    <xdr:to>
      <xdr:col>16</xdr:col>
      <xdr:colOff>524510</xdr:colOff>
      <xdr:row>126</xdr:row>
      <xdr:rowOff>317500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458835" y="65815210"/>
          <a:ext cx="45720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121</xdr:row>
      <xdr:rowOff>98425</xdr:rowOff>
    </xdr:from>
    <xdr:to>
      <xdr:col>16</xdr:col>
      <xdr:colOff>447675</xdr:colOff>
      <xdr:row>121</xdr:row>
      <xdr:rowOff>439420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r="14205" b="25888"/>
        <a:stretch>
          <a:fillRect/>
        </a:stretch>
      </xdr:blipFill>
      <xdr:spPr>
        <a:xfrm>
          <a:off x="8486775" y="63161545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188</xdr:row>
      <xdr:rowOff>136525</xdr:rowOff>
    </xdr:from>
    <xdr:to>
      <xdr:col>16</xdr:col>
      <xdr:colOff>389255</xdr:colOff>
      <xdr:row>188</xdr:row>
      <xdr:rowOff>387985</xdr:rowOff>
    </xdr:to>
    <xdr:pic>
      <xdr:nvPicPr>
        <xdr:cNvPr id="2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8509635" y="991501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127635</xdr:colOff>
      <xdr:row>190</xdr:row>
      <xdr:rowOff>98425</xdr:rowOff>
    </xdr:from>
    <xdr:to>
      <xdr:col>16</xdr:col>
      <xdr:colOff>398780</xdr:colOff>
      <xdr:row>190</xdr:row>
      <xdr:rowOff>349885</xdr:rowOff>
    </xdr:to>
    <xdr:pic>
      <xdr:nvPicPr>
        <xdr:cNvPr id="2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8519160" y="10012680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99695</xdr:colOff>
      <xdr:row>164</xdr:row>
      <xdr:rowOff>92710</xdr:rowOff>
    </xdr:from>
    <xdr:to>
      <xdr:col>16</xdr:col>
      <xdr:colOff>363220</xdr:colOff>
      <xdr:row>164</xdr:row>
      <xdr:rowOff>423545</xdr:rowOff>
    </xdr:to>
    <xdr:pic>
      <xdr:nvPicPr>
        <xdr:cNvPr id="247" name="图片 246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491220" y="8585073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153035</xdr:colOff>
      <xdr:row>72</xdr:row>
      <xdr:rowOff>94615</xdr:rowOff>
    </xdr:from>
    <xdr:to>
      <xdr:col>16</xdr:col>
      <xdr:colOff>389517</xdr:colOff>
      <xdr:row>72</xdr:row>
      <xdr:rowOff>416133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204" t="1309" r="1"/>
        <a:stretch>
          <a:fillRect/>
        </a:stretch>
      </xdr:blipFill>
      <xdr:spPr>
        <a:xfrm>
          <a:off x="8544560" y="3768725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150495</xdr:colOff>
      <xdr:row>73</xdr:row>
      <xdr:rowOff>83820</xdr:rowOff>
    </xdr:from>
    <xdr:to>
      <xdr:col>16</xdr:col>
      <xdr:colOff>400114</xdr:colOff>
      <xdr:row>73</xdr:row>
      <xdr:rowOff>407581</xdr:rowOff>
    </xdr:to>
    <xdr:pic>
      <xdr:nvPicPr>
        <xdr:cNvPr id="1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8542020" y="3818382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155575</xdr:colOff>
      <xdr:row>71</xdr:row>
      <xdr:rowOff>73025</xdr:rowOff>
    </xdr:from>
    <xdr:to>
      <xdr:col>16</xdr:col>
      <xdr:colOff>392057</xdr:colOff>
      <xdr:row>71</xdr:row>
      <xdr:rowOff>394543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204" t="1309" r="1"/>
        <a:stretch>
          <a:fillRect/>
        </a:stretch>
      </xdr:blipFill>
      <xdr:spPr>
        <a:xfrm>
          <a:off x="8547100" y="3715829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133350</xdr:colOff>
      <xdr:row>100</xdr:row>
      <xdr:rowOff>95250</xdr:rowOff>
    </xdr:from>
    <xdr:to>
      <xdr:col>16</xdr:col>
      <xdr:colOff>492760</xdr:colOff>
      <xdr:row>100</xdr:row>
      <xdr:rowOff>421005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8524875" y="52503705"/>
          <a:ext cx="35941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71755</xdr:colOff>
      <xdr:row>101</xdr:row>
      <xdr:rowOff>12700</xdr:rowOff>
    </xdr:from>
    <xdr:to>
      <xdr:col>16</xdr:col>
      <xdr:colOff>494665</xdr:colOff>
      <xdr:row>101</xdr:row>
      <xdr:rowOff>422275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8463280" y="52928520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133985</xdr:colOff>
      <xdr:row>104</xdr:row>
      <xdr:rowOff>78105</xdr:rowOff>
    </xdr:from>
    <xdr:to>
      <xdr:col>16</xdr:col>
      <xdr:colOff>482600</xdr:colOff>
      <xdr:row>104</xdr:row>
      <xdr:rowOff>435610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8525510" y="54516020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74</xdr:row>
      <xdr:rowOff>76200</xdr:rowOff>
    </xdr:from>
    <xdr:to>
      <xdr:col>16</xdr:col>
      <xdr:colOff>430530</xdr:colOff>
      <xdr:row>74</xdr:row>
      <xdr:rowOff>403225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537575" y="3868356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75</xdr:row>
      <xdr:rowOff>86360</xdr:rowOff>
    </xdr:from>
    <xdr:to>
      <xdr:col>16</xdr:col>
      <xdr:colOff>429895</xdr:colOff>
      <xdr:row>75</xdr:row>
      <xdr:rowOff>413385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536940" y="3920109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76</xdr:row>
      <xdr:rowOff>99060</xdr:rowOff>
    </xdr:from>
    <xdr:to>
      <xdr:col>16</xdr:col>
      <xdr:colOff>469900</xdr:colOff>
      <xdr:row>76</xdr:row>
      <xdr:rowOff>437515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8518525" y="3972115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120</xdr:row>
      <xdr:rowOff>117475</xdr:rowOff>
    </xdr:from>
    <xdr:to>
      <xdr:col>16</xdr:col>
      <xdr:colOff>420370</xdr:colOff>
      <xdr:row>120</xdr:row>
      <xdr:rowOff>374650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515350" y="62673230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135255</xdr:colOff>
      <xdr:row>107</xdr:row>
      <xdr:rowOff>144145</xdr:rowOff>
    </xdr:from>
    <xdr:to>
      <xdr:col>16</xdr:col>
      <xdr:colOff>450215</xdr:colOff>
      <xdr:row>107</xdr:row>
      <xdr:rowOff>427355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8526780" y="5610415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105</xdr:row>
      <xdr:rowOff>105410</xdr:rowOff>
    </xdr:from>
    <xdr:to>
      <xdr:col>16</xdr:col>
      <xdr:colOff>379730</xdr:colOff>
      <xdr:row>105</xdr:row>
      <xdr:rowOff>421005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8546465" y="5505069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82550</xdr:colOff>
      <xdr:row>85</xdr:row>
      <xdr:rowOff>123190</xdr:rowOff>
    </xdr:from>
    <xdr:to>
      <xdr:col>16</xdr:col>
      <xdr:colOff>448896</xdr:colOff>
      <xdr:row>85</xdr:row>
      <xdr:rowOff>426751</xdr:rowOff>
    </xdr:to>
    <xdr:pic>
      <xdr:nvPicPr>
        <xdr:cNvPr id="91" name="图片 9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8474075" y="4492117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97790</xdr:colOff>
      <xdr:row>82</xdr:row>
      <xdr:rowOff>116205</xdr:rowOff>
    </xdr:from>
    <xdr:to>
      <xdr:col>16</xdr:col>
      <xdr:colOff>445135</xdr:colOff>
      <xdr:row>82</xdr:row>
      <xdr:rowOff>404495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8489315" y="4339209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92075</xdr:colOff>
      <xdr:row>83</xdr:row>
      <xdr:rowOff>104775</xdr:rowOff>
    </xdr:from>
    <xdr:to>
      <xdr:col>16</xdr:col>
      <xdr:colOff>495300</xdr:colOff>
      <xdr:row>83</xdr:row>
      <xdr:rowOff>410845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8483600" y="43888025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66675</xdr:colOff>
      <xdr:row>84</xdr:row>
      <xdr:rowOff>104775</xdr:rowOff>
    </xdr:from>
    <xdr:to>
      <xdr:col>16</xdr:col>
      <xdr:colOff>484505</xdr:colOff>
      <xdr:row>84</xdr:row>
      <xdr:rowOff>422275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8458200" y="44395390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62865</xdr:colOff>
      <xdr:row>89</xdr:row>
      <xdr:rowOff>236220</xdr:rowOff>
    </xdr:from>
    <xdr:to>
      <xdr:col>16</xdr:col>
      <xdr:colOff>485775</xdr:colOff>
      <xdr:row>89</xdr:row>
      <xdr:rowOff>321945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8454390" y="4706366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87</xdr:row>
      <xdr:rowOff>165735</xdr:rowOff>
    </xdr:from>
    <xdr:to>
      <xdr:col>16</xdr:col>
      <xdr:colOff>415925</xdr:colOff>
      <xdr:row>87</xdr:row>
      <xdr:rowOff>415925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463915" y="4597844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59365</xdr:colOff>
      <xdr:row>80</xdr:row>
      <xdr:rowOff>415290</xdr:rowOff>
    </xdr:from>
    <xdr:to>
      <xdr:col>16</xdr:col>
      <xdr:colOff>462281</xdr:colOff>
      <xdr:row>80</xdr:row>
      <xdr:rowOff>922421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8450580" y="42066845"/>
          <a:ext cx="40322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93</xdr:row>
      <xdr:rowOff>118110</xdr:rowOff>
    </xdr:from>
    <xdr:to>
      <xdr:col>16</xdr:col>
      <xdr:colOff>504190</xdr:colOff>
      <xdr:row>93</xdr:row>
      <xdr:rowOff>441325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8509000" y="4897501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123190</xdr:colOff>
      <xdr:row>94</xdr:row>
      <xdr:rowOff>113030</xdr:rowOff>
    </xdr:from>
    <xdr:to>
      <xdr:col>16</xdr:col>
      <xdr:colOff>545465</xdr:colOff>
      <xdr:row>94</xdr:row>
      <xdr:rowOff>471805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8514715" y="4947729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79</xdr:row>
      <xdr:rowOff>115570</xdr:rowOff>
    </xdr:from>
    <xdr:to>
      <xdr:col>16</xdr:col>
      <xdr:colOff>496285</xdr:colOff>
      <xdr:row>79</xdr:row>
      <xdr:rowOff>378581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458200" y="4125976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81</xdr:row>
      <xdr:rowOff>64770</xdr:rowOff>
    </xdr:from>
    <xdr:to>
      <xdr:col>16</xdr:col>
      <xdr:colOff>422910</xdr:colOff>
      <xdr:row>81</xdr:row>
      <xdr:rowOff>388620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8531225" y="4283329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71755</xdr:colOff>
      <xdr:row>99</xdr:row>
      <xdr:rowOff>65405</xdr:rowOff>
    </xdr:from>
    <xdr:to>
      <xdr:col>16</xdr:col>
      <xdr:colOff>452120</xdr:colOff>
      <xdr:row>99</xdr:row>
      <xdr:rowOff>433070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463280" y="51966495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111125</xdr:colOff>
      <xdr:row>154</xdr:row>
      <xdr:rowOff>64770</xdr:rowOff>
    </xdr:from>
    <xdr:to>
      <xdr:col>16</xdr:col>
      <xdr:colOff>454025</xdr:colOff>
      <xdr:row>154</xdr:row>
      <xdr:rowOff>433705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8502650" y="80749140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110490</xdr:colOff>
      <xdr:row>155</xdr:row>
      <xdr:rowOff>65405</xdr:rowOff>
    </xdr:from>
    <xdr:to>
      <xdr:col>16</xdr:col>
      <xdr:colOff>455930</xdr:colOff>
      <xdr:row>155</xdr:row>
      <xdr:rowOff>420370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8502015" y="81257140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156</xdr:row>
      <xdr:rowOff>75565</xdr:rowOff>
    </xdr:from>
    <xdr:to>
      <xdr:col>16</xdr:col>
      <xdr:colOff>413385</xdr:colOff>
      <xdr:row>156</xdr:row>
      <xdr:rowOff>414655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8472805" y="81774665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144145</xdr:colOff>
      <xdr:row>189</xdr:row>
      <xdr:rowOff>104140</xdr:rowOff>
    </xdr:from>
    <xdr:to>
      <xdr:col>16</xdr:col>
      <xdr:colOff>415290</xdr:colOff>
      <xdr:row>189</xdr:row>
      <xdr:rowOff>355600</xdr:rowOff>
    </xdr:to>
    <xdr:pic>
      <xdr:nvPicPr>
        <xdr:cNvPr id="5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8535670" y="996251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185</xdr:row>
      <xdr:rowOff>55245</xdr:rowOff>
    </xdr:from>
    <xdr:to>
      <xdr:col>16</xdr:col>
      <xdr:colOff>414020</xdr:colOff>
      <xdr:row>185</xdr:row>
      <xdr:rowOff>414655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8550275" y="9754679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86</xdr:row>
      <xdr:rowOff>104775</xdr:rowOff>
    </xdr:from>
    <xdr:to>
      <xdr:col>16</xdr:col>
      <xdr:colOff>430772</xdr:colOff>
      <xdr:row>86</xdr:row>
      <xdr:rowOff>311224</xdr:rowOff>
    </xdr:to>
    <xdr:pic>
      <xdr:nvPicPr>
        <xdr:cNvPr id="61" name="图片 60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826" t="12336"/>
        <a:stretch>
          <a:fillRect/>
        </a:stretch>
      </xdr:blipFill>
      <xdr:spPr>
        <a:xfrm>
          <a:off x="8537575" y="4541012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60325</xdr:colOff>
      <xdr:row>146</xdr:row>
      <xdr:rowOff>124460</xdr:rowOff>
    </xdr:from>
    <xdr:to>
      <xdr:col>16</xdr:col>
      <xdr:colOff>498475</xdr:colOff>
      <xdr:row>146</xdr:row>
      <xdr:rowOff>341630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8451850" y="7674991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133985</xdr:colOff>
      <xdr:row>8</xdr:row>
      <xdr:rowOff>170180</xdr:rowOff>
    </xdr:from>
    <xdr:to>
      <xdr:col>16</xdr:col>
      <xdr:colOff>411480</xdr:colOff>
      <xdr:row>8</xdr:row>
      <xdr:rowOff>530225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25510" y="401383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69</xdr:row>
      <xdr:rowOff>66040</xdr:rowOff>
    </xdr:from>
    <xdr:to>
      <xdr:col>16</xdr:col>
      <xdr:colOff>417195</xdr:colOff>
      <xdr:row>69</xdr:row>
      <xdr:rowOff>432435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8519795" y="36136580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174625</xdr:colOff>
      <xdr:row>90</xdr:row>
      <xdr:rowOff>93345</xdr:rowOff>
    </xdr:from>
    <xdr:to>
      <xdr:col>16</xdr:col>
      <xdr:colOff>375285</xdr:colOff>
      <xdr:row>90</xdr:row>
      <xdr:rowOff>407670</xdr:rowOff>
    </xdr:to>
    <xdr:pic>
      <xdr:nvPicPr>
        <xdr:cNvPr id="83" name="图片 8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702" t="5787" r="13830" b="9722"/>
        <a:stretch>
          <a:fillRect/>
        </a:stretch>
      </xdr:blipFill>
      <xdr:spPr>
        <a:xfrm>
          <a:off x="8566150" y="47428150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102</xdr:row>
      <xdr:rowOff>106680</xdr:rowOff>
    </xdr:from>
    <xdr:to>
      <xdr:col>16</xdr:col>
      <xdr:colOff>401320</xdr:colOff>
      <xdr:row>102</xdr:row>
      <xdr:rowOff>409575</xdr:rowOff>
    </xdr:to>
    <xdr:pic>
      <xdr:nvPicPr>
        <xdr:cNvPr id="84" name="Picture 16079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8545195" y="5352986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84455</xdr:colOff>
      <xdr:row>136</xdr:row>
      <xdr:rowOff>132080</xdr:rowOff>
    </xdr:from>
    <xdr:to>
      <xdr:col>16</xdr:col>
      <xdr:colOff>447675</xdr:colOff>
      <xdr:row>136</xdr:row>
      <xdr:rowOff>529590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475980" y="70805675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189230</xdr:colOff>
      <xdr:row>40</xdr:row>
      <xdr:rowOff>79375</xdr:rowOff>
    </xdr:from>
    <xdr:to>
      <xdr:col>16</xdr:col>
      <xdr:colOff>437515</xdr:colOff>
      <xdr:row>40</xdr:row>
      <xdr:rowOff>403225</xdr:rowOff>
    </xdr:to>
    <xdr:pic>
      <xdr:nvPicPr>
        <xdr:cNvPr id="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80755" y="1948942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86360</xdr:colOff>
      <xdr:row>137</xdr:row>
      <xdr:rowOff>140970</xdr:rowOff>
    </xdr:from>
    <xdr:to>
      <xdr:col>16</xdr:col>
      <xdr:colOff>464820</xdr:colOff>
      <xdr:row>137</xdr:row>
      <xdr:rowOff>392430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477885" y="7143623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75565</xdr:colOff>
      <xdr:row>138</xdr:row>
      <xdr:rowOff>121285</xdr:rowOff>
    </xdr:from>
    <xdr:to>
      <xdr:col>16</xdr:col>
      <xdr:colOff>454025</xdr:colOff>
      <xdr:row>138</xdr:row>
      <xdr:rowOff>372745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467090" y="7192391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93980</xdr:colOff>
      <xdr:row>143</xdr:row>
      <xdr:rowOff>64770</xdr:rowOff>
    </xdr:from>
    <xdr:to>
      <xdr:col>16</xdr:col>
      <xdr:colOff>414020</xdr:colOff>
      <xdr:row>143</xdr:row>
      <xdr:rowOff>432435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8485505" y="75168125"/>
          <a:ext cx="3200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144</xdr:row>
      <xdr:rowOff>85725</xdr:rowOff>
    </xdr:from>
    <xdr:to>
      <xdr:col>16</xdr:col>
      <xdr:colOff>379730</xdr:colOff>
      <xdr:row>144</xdr:row>
      <xdr:rowOff>391795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8505825" y="75696445"/>
          <a:ext cx="26543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145</xdr:row>
      <xdr:rowOff>83820</xdr:rowOff>
    </xdr:from>
    <xdr:to>
      <xdr:col>16</xdr:col>
      <xdr:colOff>413385</xdr:colOff>
      <xdr:row>145</xdr:row>
      <xdr:rowOff>392430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8475345" y="76201905"/>
          <a:ext cx="3295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172085</xdr:colOff>
      <xdr:row>147</xdr:row>
      <xdr:rowOff>104775</xdr:rowOff>
    </xdr:from>
    <xdr:to>
      <xdr:col>16</xdr:col>
      <xdr:colOff>443865</xdr:colOff>
      <xdr:row>147</xdr:row>
      <xdr:rowOff>417195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8563610" y="77237590"/>
          <a:ext cx="2717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148</xdr:row>
      <xdr:rowOff>114935</xdr:rowOff>
    </xdr:from>
    <xdr:to>
      <xdr:col>16</xdr:col>
      <xdr:colOff>471805</xdr:colOff>
      <xdr:row>148</xdr:row>
      <xdr:rowOff>414020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8554720" y="77755115"/>
          <a:ext cx="3086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151765</xdr:colOff>
      <xdr:row>150</xdr:row>
      <xdr:rowOff>74295</xdr:rowOff>
    </xdr:from>
    <xdr:to>
      <xdr:col>16</xdr:col>
      <xdr:colOff>386080</xdr:colOff>
      <xdr:row>150</xdr:row>
      <xdr:rowOff>415290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8543290" y="7872920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151</xdr:row>
      <xdr:rowOff>55880</xdr:rowOff>
    </xdr:from>
    <xdr:to>
      <xdr:col>16</xdr:col>
      <xdr:colOff>410845</xdr:colOff>
      <xdr:row>151</xdr:row>
      <xdr:rowOff>424815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8486140" y="79218155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152</xdr:row>
      <xdr:rowOff>54610</xdr:rowOff>
    </xdr:from>
    <xdr:to>
      <xdr:col>16</xdr:col>
      <xdr:colOff>363220</xdr:colOff>
      <xdr:row>152</xdr:row>
      <xdr:rowOff>410845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8535035" y="79724250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153</xdr:row>
      <xdr:rowOff>65405</xdr:rowOff>
    </xdr:from>
    <xdr:to>
      <xdr:col>16</xdr:col>
      <xdr:colOff>361315</xdr:colOff>
      <xdr:row>153</xdr:row>
      <xdr:rowOff>471805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8475345" y="80242410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157</xdr:row>
      <xdr:rowOff>92710</xdr:rowOff>
    </xdr:from>
    <xdr:to>
      <xdr:col>16</xdr:col>
      <xdr:colOff>412750</xdr:colOff>
      <xdr:row>157</xdr:row>
      <xdr:rowOff>389890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8463915" y="82299175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158</xdr:row>
      <xdr:rowOff>102870</xdr:rowOff>
    </xdr:from>
    <xdr:to>
      <xdr:col>16</xdr:col>
      <xdr:colOff>447040</xdr:colOff>
      <xdr:row>158</xdr:row>
      <xdr:rowOff>396240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8475345" y="82816700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74295</xdr:colOff>
      <xdr:row>159</xdr:row>
      <xdr:rowOff>75565</xdr:rowOff>
    </xdr:from>
    <xdr:to>
      <xdr:col>16</xdr:col>
      <xdr:colOff>424815</xdr:colOff>
      <xdr:row>159</xdr:row>
      <xdr:rowOff>420370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8465820" y="83296760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64770</xdr:colOff>
      <xdr:row>160</xdr:row>
      <xdr:rowOff>85725</xdr:rowOff>
    </xdr:from>
    <xdr:to>
      <xdr:col>16</xdr:col>
      <xdr:colOff>421005</xdr:colOff>
      <xdr:row>160</xdr:row>
      <xdr:rowOff>397510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8456295" y="83814285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161</xdr:row>
      <xdr:rowOff>122555</xdr:rowOff>
    </xdr:from>
    <xdr:to>
      <xdr:col>16</xdr:col>
      <xdr:colOff>419735</xdr:colOff>
      <xdr:row>161</xdr:row>
      <xdr:rowOff>358140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8475345" y="84358480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162</xdr:row>
      <xdr:rowOff>74930</xdr:rowOff>
    </xdr:from>
    <xdr:to>
      <xdr:col>16</xdr:col>
      <xdr:colOff>398780</xdr:colOff>
      <xdr:row>162</xdr:row>
      <xdr:rowOff>396240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8544560" y="84818220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163</xdr:row>
      <xdr:rowOff>46355</xdr:rowOff>
    </xdr:from>
    <xdr:to>
      <xdr:col>16</xdr:col>
      <xdr:colOff>428625</xdr:colOff>
      <xdr:row>163</xdr:row>
      <xdr:rowOff>377825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8535035" y="85297010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149</xdr:row>
      <xdr:rowOff>54610</xdr:rowOff>
    </xdr:from>
    <xdr:to>
      <xdr:col>16</xdr:col>
      <xdr:colOff>419100</xdr:colOff>
      <xdr:row>149</xdr:row>
      <xdr:rowOff>436245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8495030" y="78202155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24130</xdr:colOff>
      <xdr:row>177</xdr:row>
      <xdr:rowOff>269240</xdr:rowOff>
    </xdr:from>
    <xdr:to>
      <xdr:col>16</xdr:col>
      <xdr:colOff>464820</xdr:colOff>
      <xdr:row>177</xdr:row>
      <xdr:rowOff>475615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415655" y="94218125"/>
          <a:ext cx="4406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181</xdr:row>
      <xdr:rowOff>45720</xdr:rowOff>
    </xdr:from>
    <xdr:to>
      <xdr:col>16</xdr:col>
      <xdr:colOff>389255</xdr:colOff>
      <xdr:row>181</xdr:row>
      <xdr:rowOff>403225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8540115" y="95507810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48895</xdr:colOff>
      <xdr:row>129</xdr:row>
      <xdr:rowOff>136525</xdr:rowOff>
    </xdr:from>
    <xdr:to>
      <xdr:col>16</xdr:col>
      <xdr:colOff>454660</xdr:colOff>
      <xdr:row>129</xdr:row>
      <xdr:rowOff>379730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8440420" y="67258565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31</xdr:row>
      <xdr:rowOff>55245</xdr:rowOff>
    </xdr:from>
    <xdr:to>
      <xdr:col>16</xdr:col>
      <xdr:colOff>460375</xdr:colOff>
      <xdr:row>31</xdr:row>
      <xdr:rowOff>422275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50275" y="1471104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66207</xdr:colOff>
      <xdr:row>174</xdr:row>
      <xdr:rowOff>125630</xdr:rowOff>
    </xdr:from>
    <xdr:to>
      <xdr:col>16</xdr:col>
      <xdr:colOff>412917</xdr:colOff>
      <xdr:row>174</xdr:row>
      <xdr:rowOff>505995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8457565" y="92320110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131445</xdr:colOff>
      <xdr:row>118</xdr:row>
      <xdr:rowOff>100965</xdr:rowOff>
    </xdr:from>
    <xdr:to>
      <xdr:col>16</xdr:col>
      <xdr:colOff>455295</xdr:colOff>
      <xdr:row>118</xdr:row>
      <xdr:rowOff>435610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8522970" y="61641990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117</xdr:row>
      <xdr:rowOff>36195</xdr:rowOff>
    </xdr:from>
    <xdr:to>
      <xdr:col>16</xdr:col>
      <xdr:colOff>386715</xdr:colOff>
      <xdr:row>117</xdr:row>
      <xdr:rowOff>485775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8484870" y="61069855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116</xdr:row>
      <xdr:rowOff>66675</xdr:rowOff>
    </xdr:from>
    <xdr:to>
      <xdr:col>16</xdr:col>
      <xdr:colOff>494030</xdr:colOff>
      <xdr:row>116</xdr:row>
      <xdr:rowOff>460375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8463915" y="6059297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119</xdr:row>
      <xdr:rowOff>111312</xdr:rowOff>
    </xdr:from>
    <xdr:to>
      <xdr:col>16</xdr:col>
      <xdr:colOff>487642</xdr:colOff>
      <xdr:row>119</xdr:row>
      <xdr:rowOff>430082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8491220" y="6215951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125730</xdr:colOff>
      <xdr:row>106</xdr:row>
      <xdr:rowOff>137160</xdr:rowOff>
    </xdr:from>
    <xdr:to>
      <xdr:col>16</xdr:col>
      <xdr:colOff>419100</xdr:colOff>
      <xdr:row>106</xdr:row>
      <xdr:rowOff>359410</xdr:rowOff>
    </xdr:to>
    <xdr:pic>
      <xdr:nvPicPr>
        <xdr:cNvPr id="3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8517255" y="5558980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30480</xdr:colOff>
      <xdr:row>57</xdr:row>
      <xdr:rowOff>234315</xdr:rowOff>
    </xdr:from>
    <xdr:to>
      <xdr:col>16</xdr:col>
      <xdr:colOff>431165</xdr:colOff>
      <xdr:row>57</xdr:row>
      <xdr:rowOff>327025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8422005" y="29188410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191</xdr:row>
      <xdr:rowOff>58420</xdr:rowOff>
    </xdr:from>
    <xdr:to>
      <xdr:col>16</xdr:col>
      <xdr:colOff>346710</xdr:colOff>
      <xdr:row>191</xdr:row>
      <xdr:rowOff>419735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8518525" y="10059416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179</xdr:row>
      <xdr:rowOff>485140</xdr:rowOff>
    </xdr:from>
    <xdr:to>
      <xdr:col>16</xdr:col>
      <xdr:colOff>488950</xdr:colOff>
      <xdr:row>179</xdr:row>
      <xdr:rowOff>691515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439785" y="94954725"/>
          <a:ext cx="4406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67</xdr:row>
      <xdr:rowOff>58420</xdr:rowOff>
    </xdr:from>
    <xdr:to>
      <xdr:col>16</xdr:col>
      <xdr:colOff>384810</xdr:colOff>
      <xdr:row>67</xdr:row>
      <xdr:rowOff>451485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8509000" y="35114230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59</xdr:row>
      <xdr:rowOff>121920</xdr:rowOff>
    </xdr:from>
    <xdr:to>
      <xdr:col>16</xdr:col>
      <xdr:colOff>421640</xdr:colOff>
      <xdr:row>59</xdr:row>
      <xdr:rowOff>417195</xdr:rowOff>
    </xdr:to>
    <xdr:pic>
      <xdr:nvPicPr>
        <xdr:cNvPr id="27" name="图片 1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8429625" y="30090745"/>
          <a:ext cx="38354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22225</xdr:colOff>
      <xdr:row>60</xdr:row>
      <xdr:rowOff>99060</xdr:rowOff>
    </xdr:from>
    <xdr:to>
      <xdr:col>16</xdr:col>
      <xdr:colOff>484505</xdr:colOff>
      <xdr:row>60</xdr:row>
      <xdr:rowOff>495300</xdr:rowOff>
    </xdr:to>
    <xdr:pic>
      <xdr:nvPicPr>
        <xdr:cNvPr id="28" name="图片 2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8413750" y="30575250"/>
          <a:ext cx="462280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38735</xdr:colOff>
      <xdr:row>171</xdr:row>
      <xdr:rowOff>219075</xdr:rowOff>
    </xdr:from>
    <xdr:to>
      <xdr:col>16</xdr:col>
      <xdr:colOff>425450</xdr:colOff>
      <xdr:row>171</xdr:row>
      <xdr:rowOff>426085</xdr:rowOff>
    </xdr:to>
    <xdr:pic>
      <xdr:nvPicPr>
        <xdr:cNvPr id="66" name="图片 13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8430260" y="91687650"/>
          <a:ext cx="386715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94615</xdr:colOff>
      <xdr:row>172</xdr:row>
      <xdr:rowOff>137160</xdr:rowOff>
    </xdr:from>
    <xdr:to>
      <xdr:col>16</xdr:col>
      <xdr:colOff>455295</xdr:colOff>
      <xdr:row>172</xdr:row>
      <xdr:rowOff>378460</xdr:rowOff>
    </xdr:to>
    <xdr:pic>
      <xdr:nvPicPr>
        <xdr:cNvPr id="89" name="图片 12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8486140" y="91687650"/>
          <a:ext cx="3606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102235</xdr:colOff>
      <xdr:row>136</xdr:row>
      <xdr:rowOff>114935</xdr:rowOff>
    </xdr:from>
    <xdr:to>
      <xdr:col>16</xdr:col>
      <xdr:colOff>434975</xdr:colOff>
      <xdr:row>136</xdr:row>
      <xdr:rowOff>568325</xdr:rowOff>
    </xdr:to>
    <xdr:pic>
      <xdr:nvPicPr>
        <xdr:cNvPr id="6" name="图片 5" descr="微信图片_20220117115531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8493760" y="70788530"/>
          <a:ext cx="332740" cy="453390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127</xdr:row>
      <xdr:rowOff>90170</xdr:rowOff>
    </xdr:from>
    <xdr:to>
      <xdr:col>16</xdr:col>
      <xdr:colOff>504190</xdr:colOff>
      <xdr:row>127</xdr:row>
      <xdr:rowOff>455295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8459470" y="6619748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134</xdr:row>
      <xdr:rowOff>104140</xdr:rowOff>
    </xdr:from>
    <xdr:to>
      <xdr:col>16</xdr:col>
      <xdr:colOff>417394</xdr:colOff>
      <xdr:row>134</xdr:row>
      <xdr:rowOff>399743</xdr:rowOff>
    </xdr:to>
    <xdr:pic>
      <xdr:nvPicPr>
        <xdr:cNvPr id="11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8479790" y="6976300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68580</xdr:colOff>
      <xdr:row>131</xdr:row>
      <xdr:rowOff>56515</xdr:rowOff>
    </xdr:from>
    <xdr:to>
      <xdr:col>16</xdr:col>
      <xdr:colOff>454660</xdr:colOff>
      <xdr:row>131</xdr:row>
      <xdr:rowOff>426085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8460105" y="68193285"/>
          <a:ext cx="38608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170180</xdr:colOff>
      <xdr:row>186</xdr:row>
      <xdr:rowOff>79375</xdr:rowOff>
    </xdr:from>
    <xdr:to>
      <xdr:col>16</xdr:col>
      <xdr:colOff>412750</xdr:colOff>
      <xdr:row>186</xdr:row>
      <xdr:rowOff>346710</xdr:rowOff>
    </xdr:to>
    <xdr:pic>
      <xdr:nvPicPr>
        <xdr:cNvPr id="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8561705" y="98078290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16</xdr:row>
      <xdr:rowOff>114935</xdr:rowOff>
    </xdr:from>
    <xdr:to>
      <xdr:col>16</xdr:col>
      <xdr:colOff>414564</xdr:colOff>
      <xdr:row>16</xdr:row>
      <xdr:rowOff>410210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44560" y="969708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124460</xdr:colOff>
      <xdr:row>11</xdr:row>
      <xdr:rowOff>150495</xdr:rowOff>
    </xdr:from>
    <xdr:to>
      <xdr:col>16</xdr:col>
      <xdr:colOff>401955</xdr:colOff>
      <xdr:row>11</xdr:row>
      <xdr:rowOff>510540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15985" y="590296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113665</xdr:colOff>
      <xdr:row>28</xdr:row>
      <xdr:rowOff>101600</xdr:rowOff>
    </xdr:from>
    <xdr:to>
      <xdr:col>16</xdr:col>
      <xdr:colOff>475615</xdr:colOff>
      <xdr:row>28</xdr:row>
      <xdr:rowOff>408867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505190" y="132353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42</xdr:row>
      <xdr:rowOff>98425</xdr:rowOff>
    </xdr:from>
    <xdr:to>
      <xdr:col>16</xdr:col>
      <xdr:colOff>419100</xdr:colOff>
      <xdr:row>42</xdr:row>
      <xdr:rowOff>422275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62340" y="2052320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110490</xdr:colOff>
      <xdr:row>139</xdr:row>
      <xdr:rowOff>109220</xdr:rowOff>
    </xdr:from>
    <xdr:to>
      <xdr:col>16</xdr:col>
      <xdr:colOff>488950</xdr:colOff>
      <xdr:row>139</xdr:row>
      <xdr:rowOff>360680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502015" y="7241921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166</xdr:row>
      <xdr:rowOff>424180</xdr:rowOff>
    </xdr:from>
    <xdr:to>
      <xdr:col>16</xdr:col>
      <xdr:colOff>504825</xdr:colOff>
      <xdr:row>166</xdr:row>
      <xdr:rowOff>686435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8486775" y="871969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40105</xdr:colOff>
      <xdr:row>176</xdr:row>
      <xdr:rowOff>170447</xdr:rowOff>
    </xdr:from>
    <xdr:to>
      <xdr:col>16</xdr:col>
      <xdr:colOff>480795</xdr:colOff>
      <xdr:row>176</xdr:row>
      <xdr:rowOff>376822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8431530" y="9371393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120316</xdr:colOff>
      <xdr:row>33</xdr:row>
      <xdr:rowOff>60158</xdr:rowOff>
    </xdr:from>
    <xdr:to>
      <xdr:col>16</xdr:col>
      <xdr:colOff>421941</xdr:colOff>
      <xdr:row>33</xdr:row>
      <xdr:rowOff>427188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11540" y="1573022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200526</xdr:colOff>
      <xdr:row>68</xdr:row>
      <xdr:rowOff>60158</xdr:rowOff>
    </xdr:from>
    <xdr:to>
      <xdr:col>16</xdr:col>
      <xdr:colOff>467861</xdr:colOff>
      <xdr:row>68</xdr:row>
      <xdr:rowOff>453223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8591550" y="35622865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70</xdr:row>
      <xdr:rowOff>66040</xdr:rowOff>
    </xdr:from>
    <xdr:to>
      <xdr:col>16</xdr:col>
      <xdr:colOff>417195</xdr:colOff>
      <xdr:row>70</xdr:row>
      <xdr:rowOff>432435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8519795" y="36643945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154305</xdr:colOff>
      <xdr:row>62</xdr:row>
      <xdr:rowOff>115570</xdr:rowOff>
    </xdr:from>
    <xdr:to>
      <xdr:col>16</xdr:col>
      <xdr:colOff>411480</xdr:colOff>
      <xdr:row>62</xdr:row>
      <xdr:rowOff>450850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45830" y="31746825"/>
          <a:ext cx="257175" cy="335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78441</xdr:colOff>
      <xdr:row>128</xdr:row>
      <xdr:rowOff>67235</xdr:rowOff>
    </xdr:from>
    <xdr:to>
      <xdr:col>16</xdr:col>
      <xdr:colOff>514686</xdr:colOff>
      <xdr:row>129</xdr:row>
      <xdr:rowOff>365125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8469630" y="6668135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123265</xdr:colOff>
      <xdr:row>130</xdr:row>
      <xdr:rowOff>156882</xdr:rowOff>
    </xdr:from>
    <xdr:to>
      <xdr:col>16</xdr:col>
      <xdr:colOff>529030</xdr:colOff>
      <xdr:row>130</xdr:row>
      <xdr:rowOff>400087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8514715" y="67786250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67235</xdr:colOff>
      <xdr:row>197</xdr:row>
      <xdr:rowOff>100853</xdr:rowOff>
    </xdr:from>
    <xdr:to>
      <xdr:col>16</xdr:col>
      <xdr:colOff>522530</xdr:colOff>
      <xdr:row>197</xdr:row>
      <xdr:rowOff>365648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8458200" y="10368026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89647</xdr:colOff>
      <xdr:row>199</xdr:row>
      <xdr:rowOff>67234</xdr:rowOff>
    </xdr:from>
    <xdr:to>
      <xdr:col>16</xdr:col>
      <xdr:colOff>497317</xdr:colOff>
      <xdr:row>199</xdr:row>
      <xdr:rowOff>471729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8481060" y="104661335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212912</xdr:colOff>
      <xdr:row>198</xdr:row>
      <xdr:rowOff>22412</xdr:rowOff>
    </xdr:from>
    <xdr:to>
      <xdr:col>16</xdr:col>
      <xdr:colOff>445322</xdr:colOff>
      <xdr:row>198</xdr:row>
      <xdr:rowOff>487232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8604250" y="104109520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59055</xdr:colOff>
      <xdr:row>200</xdr:row>
      <xdr:rowOff>88900</xdr:rowOff>
    </xdr:from>
    <xdr:to>
      <xdr:col>16</xdr:col>
      <xdr:colOff>487681</xdr:colOff>
      <xdr:row>200</xdr:row>
      <xdr:rowOff>400628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8450580" y="10519092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111</xdr:row>
      <xdr:rowOff>66675</xdr:rowOff>
    </xdr:from>
    <xdr:to>
      <xdr:col>16</xdr:col>
      <xdr:colOff>494030</xdr:colOff>
      <xdr:row>111</xdr:row>
      <xdr:rowOff>460375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8463915" y="5805614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115</xdr:row>
      <xdr:rowOff>117475</xdr:rowOff>
    </xdr:from>
    <xdr:to>
      <xdr:col>16</xdr:col>
      <xdr:colOff>420370</xdr:colOff>
      <xdr:row>115</xdr:row>
      <xdr:rowOff>374650</xdr:rowOff>
    </xdr:to>
    <xdr:pic>
      <xdr:nvPicPr>
        <xdr:cNvPr id="156" name="图片 15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515350" y="6013640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113</xdr:row>
      <xdr:rowOff>100965</xdr:rowOff>
    </xdr:from>
    <xdr:to>
      <xdr:col>16</xdr:col>
      <xdr:colOff>455295</xdr:colOff>
      <xdr:row>113</xdr:row>
      <xdr:rowOff>435610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8522970" y="5910516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112</xdr:row>
      <xdr:rowOff>36195</xdr:rowOff>
    </xdr:from>
    <xdr:to>
      <xdr:col>16</xdr:col>
      <xdr:colOff>386715</xdr:colOff>
      <xdr:row>112</xdr:row>
      <xdr:rowOff>485775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8484870" y="5853303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114</xdr:row>
      <xdr:rowOff>111312</xdr:rowOff>
    </xdr:from>
    <xdr:to>
      <xdr:col>16</xdr:col>
      <xdr:colOff>487642</xdr:colOff>
      <xdr:row>114</xdr:row>
      <xdr:rowOff>430082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8491220" y="59622690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131445</xdr:colOff>
      <xdr:row>113</xdr:row>
      <xdr:rowOff>100965</xdr:rowOff>
    </xdr:from>
    <xdr:to>
      <xdr:col>16</xdr:col>
      <xdr:colOff>455295</xdr:colOff>
      <xdr:row>113</xdr:row>
      <xdr:rowOff>435610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8522970" y="5910516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112</xdr:row>
      <xdr:rowOff>36195</xdr:rowOff>
    </xdr:from>
    <xdr:to>
      <xdr:col>16</xdr:col>
      <xdr:colOff>386715</xdr:colOff>
      <xdr:row>112</xdr:row>
      <xdr:rowOff>485775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8484870" y="5853303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111</xdr:row>
      <xdr:rowOff>66675</xdr:rowOff>
    </xdr:from>
    <xdr:to>
      <xdr:col>16</xdr:col>
      <xdr:colOff>494030</xdr:colOff>
      <xdr:row>111</xdr:row>
      <xdr:rowOff>460375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8463915" y="5805614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114</xdr:row>
      <xdr:rowOff>88900</xdr:rowOff>
    </xdr:from>
    <xdr:to>
      <xdr:col>16</xdr:col>
      <xdr:colOff>454025</xdr:colOff>
      <xdr:row>114</xdr:row>
      <xdr:rowOff>407670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8458200" y="5960046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123825</xdr:colOff>
      <xdr:row>115</xdr:row>
      <xdr:rowOff>117475</xdr:rowOff>
    </xdr:from>
    <xdr:to>
      <xdr:col>16</xdr:col>
      <xdr:colOff>420370</xdr:colOff>
      <xdr:row>115</xdr:row>
      <xdr:rowOff>374650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515350" y="6013640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108585</xdr:colOff>
      <xdr:row>194</xdr:row>
      <xdr:rowOff>122555</xdr:rowOff>
    </xdr:from>
    <xdr:to>
      <xdr:col>16</xdr:col>
      <xdr:colOff>506730</xdr:colOff>
      <xdr:row>194</xdr:row>
      <xdr:rowOff>402590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8500110" y="102180390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195</xdr:row>
      <xdr:rowOff>57785</xdr:rowOff>
    </xdr:from>
    <xdr:to>
      <xdr:col>16</xdr:col>
      <xdr:colOff>452755</xdr:colOff>
      <xdr:row>195</xdr:row>
      <xdr:rowOff>421005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8554720" y="102622985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223520</xdr:colOff>
      <xdr:row>196</xdr:row>
      <xdr:rowOff>87630</xdr:rowOff>
    </xdr:from>
    <xdr:to>
      <xdr:col>16</xdr:col>
      <xdr:colOff>391795</xdr:colOff>
      <xdr:row>196</xdr:row>
      <xdr:rowOff>411480</xdr:rowOff>
    </xdr:to>
    <xdr:pic>
      <xdr:nvPicPr>
        <xdr:cNvPr id="167" name="图片 166" descr="1881899f6e27f95cbd09129d3bac334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8615045" y="103160195"/>
          <a:ext cx="168275" cy="323850"/>
        </a:xfrm>
        <a:prstGeom prst="rect">
          <a:avLst/>
        </a:prstGeom>
      </xdr:spPr>
    </xdr:pic>
    <xdr:clientData/>
  </xdr:twoCellAnchor>
  <xdr:twoCellAnchor>
    <xdr:from>
      <xdr:col>16</xdr:col>
      <xdr:colOff>124460</xdr:colOff>
      <xdr:row>10</xdr:row>
      <xdr:rowOff>150495</xdr:rowOff>
    </xdr:from>
    <xdr:to>
      <xdr:col>16</xdr:col>
      <xdr:colOff>401955</xdr:colOff>
      <xdr:row>10</xdr:row>
      <xdr:rowOff>510540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15985" y="526669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12</xdr:row>
      <xdr:rowOff>219075</xdr:rowOff>
    </xdr:from>
    <xdr:to>
      <xdr:col>16</xdr:col>
      <xdr:colOff>402590</xdr:colOff>
      <xdr:row>12</xdr:row>
      <xdr:rowOff>579120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16620" y="66078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168</xdr:row>
      <xdr:rowOff>353060</xdr:rowOff>
    </xdr:from>
    <xdr:to>
      <xdr:col>16</xdr:col>
      <xdr:colOff>464185</xdr:colOff>
      <xdr:row>168</xdr:row>
      <xdr:rowOff>615315</xdr:rowOff>
    </xdr:to>
    <xdr:pic>
      <xdr:nvPicPr>
        <xdr:cNvPr id="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8446135" y="890689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140</xdr:row>
      <xdr:rowOff>316865</xdr:rowOff>
    </xdr:from>
    <xdr:to>
      <xdr:col>16</xdr:col>
      <xdr:colOff>468630</xdr:colOff>
      <xdr:row>140</xdr:row>
      <xdr:rowOff>568325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481695" y="731342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64</xdr:row>
      <xdr:rowOff>102235</xdr:rowOff>
    </xdr:from>
    <xdr:to>
      <xdr:col>16</xdr:col>
      <xdr:colOff>382905</xdr:colOff>
      <xdr:row>64</xdr:row>
      <xdr:rowOff>437515</xdr:rowOff>
    </xdr:to>
    <xdr:pic>
      <xdr:nvPicPr>
        <xdr:cNvPr id="6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17255" y="3339084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43</xdr:row>
      <xdr:rowOff>82550</xdr:rowOff>
    </xdr:from>
    <xdr:to>
      <xdr:col>16</xdr:col>
      <xdr:colOff>402590</xdr:colOff>
      <xdr:row>43</xdr:row>
      <xdr:rowOff>406400</xdr:rowOff>
    </xdr:to>
    <xdr:pic>
      <xdr:nvPicPr>
        <xdr:cNvPr id="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45830" y="2137410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77470</xdr:colOff>
      <xdr:row>29</xdr:row>
      <xdr:rowOff>126365</xdr:rowOff>
    </xdr:from>
    <xdr:to>
      <xdr:col>16</xdr:col>
      <xdr:colOff>439420</xdr:colOff>
      <xdr:row>29</xdr:row>
      <xdr:rowOff>433070</xdr:rowOff>
    </xdr:to>
    <xdr:pic>
      <xdr:nvPicPr>
        <xdr:cNvPr id="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468995" y="1376743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17</xdr:row>
      <xdr:rowOff>86995</xdr:rowOff>
    </xdr:from>
    <xdr:to>
      <xdr:col>16</xdr:col>
      <xdr:colOff>409575</xdr:colOff>
      <xdr:row>17</xdr:row>
      <xdr:rowOff>382270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40115" y="1017651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120316</xdr:colOff>
      <xdr:row>34</xdr:row>
      <xdr:rowOff>60158</xdr:rowOff>
    </xdr:from>
    <xdr:to>
      <xdr:col>16</xdr:col>
      <xdr:colOff>421941</xdr:colOff>
      <xdr:row>34</xdr:row>
      <xdr:rowOff>427188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11540" y="1623758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130969</xdr:colOff>
      <xdr:row>63</xdr:row>
      <xdr:rowOff>250031</xdr:rowOff>
    </xdr:from>
    <xdr:to>
      <xdr:col>16</xdr:col>
      <xdr:colOff>388144</xdr:colOff>
      <xdr:row>63</xdr:row>
      <xdr:rowOff>585311</xdr:rowOff>
    </xdr:to>
    <xdr:pic>
      <xdr:nvPicPr>
        <xdr:cNvPr id="16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22335" y="3270948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167</xdr:row>
      <xdr:rowOff>424180</xdr:rowOff>
    </xdr:from>
    <xdr:to>
      <xdr:col>16</xdr:col>
      <xdr:colOff>504825</xdr:colOff>
      <xdr:row>167</xdr:row>
      <xdr:rowOff>686435</xdr:rowOff>
    </xdr:to>
    <xdr:pic>
      <xdr:nvPicPr>
        <xdr:cNvPr id="1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8486775" y="88168480"/>
          <a:ext cx="409575" cy="26225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95251</xdr:colOff>
      <xdr:row>45</xdr:row>
      <xdr:rowOff>11907</xdr:rowOff>
    </xdr:from>
    <xdr:to>
      <xdr:col>16</xdr:col>
      <xdr:colOff>479943</xdr:colOff>
      <xdr:row>45</xdr:row>
      <xdr:rowOff>464344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8486775" y="22648545"/>
          <a:ext cx="384175" cy="452755"/>
        </a:xfrm>
        <a:prstGeom prst="rect">
          <a:avLst/>
        </a:prstGeom>
      </xdr:spPr>
    </xdr:pic>
    <xdr:clientData/>
  </xdr:twoCellAnchor>
  <xdr:twoCellAnchor editAs="oneCell">
    <xdr:from>
      <xdr:col>16</xdr:col>
      <xdr:colOff>128588</xdr:colOff>
      <xdr:row>46</xdr:row>
      <xdr:rowOff>9527</xdr:rowOff>
    </xdr:from>
    <xdr:to>
      <xdr:col>16</xdr:col>
      <xdr:colOff>513280</xdr:colOff>
      <xdr:row>47</xdr:row>
      <xdr:rowOff>452437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8519795" y="23154005"/>
          <a:ext cx="384810" cy="45212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47</xdr:row>
      <xdr:rowOff>71437</xdr:rowOff>
    </xdr:from>
    <xdr:to>
      <xdr:col>16</xdr:col>
      <xdr:colOff>527567</xdr:colOff>
      <xdr:row>47</xdr:row>
      <xdr:rowOff>523874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8534400" y="23722965"/>
          <a:ext cx="384175" cy="452120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48</xdr:row>
      <xdr:rowOff>116681</xdr:rowOff>
    </xdr:from>
    <xdr:to>
      <xdr:col>16</xdr:col>
      <xdr:colOff>489467</xdr:colOff>
      <xdr:row>49</xdr:row>
      <xdr:rowOff>452437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8496300" y="24389715"/>
          <a:ext cx="384175" cy="452755"/>
        </a:xfrm>
        <a:prstGeom prst="rect">
          <a:avLst/>
        </a:prstGeom>
      </xdr:spPr>
    </xdr:pic>
    <xdr:clientData/>
  </xdr:twoCellAnchor>
  <xdr:twoCellAnchor>
    <xdr:from>
      <xdr:col>16</xdr:col>
      <xdr:colOff>35719</xdr:colOff>
      <xdr:row>50</xdr:row>
      <xdr:rowOff>154782</xdr:rowOff>
    </xdr:from>
    <xdr:to>
      <xdr:col>16</xdr:col>
      <xdr:colOff>531019</xdr:colOff>
      <xdr:row>50</xdr:row>
      <xdr:rowOff>319882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8427085" y="2555684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35719</xdr:colOff>
      <xdr:row>52</xdr:row>
      <xdr:rowOff>130968</xdr:rowOff>
    </xdr:from>
    <xdr:to>
      <xdr:col>16</xdr:col>
      <xdr:colOff>531019</xdr:colOff>
      <xdr:row>52</xdr:row>
      <xdr:rowOff>296068</xdr:rowOff>
    </xdr:to>
    <xdr:pic>
      <xdr:nvPicPr>
        <xdr:cNvPr id="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8427085" y="26548080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178594</xdr:colOff>
      <xdr:row>18</xdr:row>
      <xdr:rowOff>95250</xdr:rowOff>
    </xdr:from>
    <xdr:to>
      <xdr:col>16</xdr:col>
      <xdr:colOff>439579</xdr:colOff>
      <xdr:row>18</xdr:row>
      <xdr:rowOff>390525</xdr:rowOff>
    </xdr:to>
    <xdr:pic>
      <xdr:nvPicPr>
        <xdr:cNvPr id="1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69960" y="1069213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77470</xdr:colOff>
      <xdr:row>30</xdr:row>
      <xdr:rowOff>126365</xdr:rowOff>
    </xdr:from>
    <xdr:to>
      <xdr:col>16</xdr:col>
      <xdr:colOff>439420</xdr:colOff>
      <xdr:row>30</xdr:row>
      <xdr:rowOff>433070</xdr:rowOff>
    </xdr:to>
    <xdr:pic>
      <xdr:nvPicPr>
        <xdr:cNvPr id="1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468995" y="1427480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44</xdr:row>
      <xdr:rowOff>82550</xdr:rowOff>
    </xdr:from>
    <xdr:to>
      <xdr:col>16</xdr:col>
      <xdr:colOff>402590</xdr:colOff>
      <xdr:row>44</xdr:row>
      <xdr:rowOff>406400</xdr:rowOff>
    </xdr:to>
    <xdr:pic>
      <xdr:nvPicPr>
        <xdr:cNvPr id="1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45830" y="2188146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119063</xdr:colOff>
      <xdr:row>35</xdr:row>
      <xdr:rowOff>166687</xdr:rowOff>
    </xdr:from>
    <xdr:to>
      <xdr:col>16</xdr:col>
      <xdr:colOff>420688</xdr:colOff>
      <xdr:row>35</xdr:row>
      <xdr:rowOff>533717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10270" y="1685163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136525</xdr:colOff>
      <xdr:row>65</xdr:row>
      <xdr:rowOff>225425</xdr:rowOff>
    </xdr:from>
    <xdr:to>
      <xdr:col>16</xdr:col>
      <xdr:colOff>393700</xdr:colOff>
      <xdr:row>65</xdr:row>
      <xdr:rowOff>560705</xdr:rowOff>
    </xdr:to>
    <xdr:pic>
      <xdr:nvPicPr>
        <xdr:cNvPr id="1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528050" y="3402139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142</xdr:row>
      <xdr:rowOff>316865</xdr:rowOff>
    </xdr:from>
    <xdr:to>
      <xdr:col>16</xdr:col>
      <xdr:colOff>468630</xdr:colOff>
      <xdr:row>142</xdr:row>
      <xdr:rowOff>568325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481695" y="746582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119380</xdr:colOff>
      <xdr:row>13</xdr:row>
      <xdr:rowOff>256540</xdr:rowOff>
    </xdr:from>
    <xdr:to>
      <xdr:col>16</xdr:col>
      <xdr:colOff>396875</xdr:colOff>
      <xdr:row>13</xdr:row>
      <xdr:rowOff>616585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10905" y="754062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130810</xdr:colOff>
      <xdr:row>14</xdr:row>
      <xdr:rowOff>266700</xdr:rowOff>
    </xdr:from>
    <xdr:to>
      <xdr:col>16</xdr:col>
      <xdr:colOff>408305</xdr:colOff>
      <xdr:row>14</xdr:row>
      <xdr:rowOff>626745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522335" y="844613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170</xdr:row>
      <xdr:rowOff>353060</xdr:rowOff>
    </xdr:from>
    <xdr:to>
      <xdr:col>16</xdr:col>
      <xdr:colOff>464185</xdr:colOff>
      <xdr:row>170</xdr:row>
      <xdr:rowOff>615315</xdr:rowOff>
    </xdr:to>
    <xdr:pic>
      <xdr:nvPicPr>
        <xdr:cNvPr id="1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8446135" y="910501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37</xdr:row>
      <xdr:rowOff>112395</xdr:rowOff>
    </xdr:from>
    <xdr:to>
      <xdr:col>16</xdr:col>
      <xdr:colOff>340360</xdr:colOff>
      <xdr:row>37</xdr:row>
      <xdr:rowOff>393042</xdr:rowOff>
    </xdr:to>
    <xdr:pic>
      <xdr:nvPicPr>
        <xdr:cNvPr id="123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5627" t="10168" r="18106" b="7204"/>
        <a:stretch>
          <a:fillRect/>
        </a:stretch>
      </xdr:blipFill>
      <xdr:spPr>
        <a:xfrm>
          <a:off x="8589010" y="1800034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36</xdr:row>
      <xdr:rowOff>62865</xdr:rowOff>
    </xdr:from>
    <xdr:to>
      <xdr:col>16</xdr:col>
      <xdr:colOff>401320</xdr:colOff>
      <xdr:row>36</xdr:row>
      <xdr:rowOff>339090</xdr:rowOff>
    </xdr:to>
    <xdr:pic>
      <xdr:nvPicPr>
        <xdr:cNvPr id="124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28018" t="10330" r="7516" b="9505"/>
        <a:stretch>
          <a:fillRect/>
        </a:stretch>
      </xdr:blipFill>
      <xdr:spPr>
        <a:xfrm>
          <a:off x="8592820" y="1744345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40105</xdr:colOff>
      <xdr:row>175</xdr:row>
      <xdr:rowOff>170447</xdr:rowOff>
    </xdr:from>
    <xdr:to>
      <xdr:col>16</xdr:col>
      <xdr:colOff>480795</xdr:colOff>
      <xdr:row>175</xdr:row>
      <xdr:rowOff>376822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8431530" y="9303956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178</xdr:row>
      <xdr:rowOff>485140</xdr:rowOff>
    </xdr:from>
    <xdr:to>
      <xdr:col>16</xdr:col>
      <xdr:colOff>488950</xdr:colOff>
      <xdr:row>178</xdr:row>
      <xdr:rowOff>691515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8439785" y="9470326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180</xdr:row>
      <xdr:rowOff>45720</xdr:rowOff>
    </xdr:from>
    <xdr:to>
      <xdr:col>16</xdr:col>
      <xdr:colOff>389255</xdr:colOff>
      <xdr:row>180</xdr:row>
      <xdr:rowOff>403225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8540115" y="95000445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184</xdr:row>
      <xdr:rowOff>55245</xdr:rowOff>
    </xdr:from>
    <xdr:to>
      <xdr:col>16</xdr:col>
      <xdr:colOff>414020</xdr:colOff>
      <xdr:row>184</xdr:row>
      <xdr:rowOff>414655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8550275" y="9703943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90170</xdr:colOff>
      <xdr:row>141</xdr:row>
      <xdr:rowOff>316865</xdr:rowOff>
    </xdr:from>
    <xdr:to>
      <xdr:col>16</xdr:col>
      <xdr:colOff>468630</xdr:colOff>
      <xdr:row>141</xdr:row>
      <xdr:rowOff>568325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481695" y="738962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169</xdr:row>
      <xdr:rowOff>353060</xdr:rowOff>
    </xdr:from>
    <xdr:to>
      <xdr:col>16</xdr:col>
      <xdr:colOff>464185</xdr:colOff>
      <xdr:row>169</xdr:row>
      <xdr:rowOff>615315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8446135" y="90059510"/>
          <a:ext cx="409575" cy="26225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190</xdr:row>
      <xdr:rowOff>142240</xdr:rowOff>
    </xdr:from>
    <xdr:to>
      <xdr:col>16</xdr:col>
      <xdr:colOff>455295</xdr:colOff>
      <xdr:row>190</xdr:row>
      <xdr:rowOff>364490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8484235" y="100170615"/>
          <a:ext cx="36258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192</xdr:row>
      <xdr:rowOff>72390</xdr:rowOff>
    </xdr:from>
    <xdr:to>
      <xdr:col>16</xdr:col>
      <xdr:colOff>482600</xdr:colOff>
      <xdr:row>192</xdr:row>
      <xdr:rowOff>440055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8491855" y="101115495"/>
          <a:ext cx="38227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19</xdr:row>
      <xdr:rowOff>114935</xdr:rowOff>
    </xdr:from>
    <xdr:to>
      <xdr:col>16</xdr:col>
      <xdr:colOff>414564</xdr:colOff>
      <xdr:row>19</xdr:row>
      <xdr:rowOff>410210</xdr:rowOff>
    </xdr:to>
    <xdr:pic>
      <xdr:nvPicPr>
        <xdr:cNvPr id="1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57447" y="5157582"/>
          <a:ext cx="261529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20</xdr:row>
      <xdr:rowOff>114935</xdr:rowOff>
    </xdr:from>
    <xdr:to>
      <xdr:col>16</xdr:col>
      <xdr:colOff>414564</xdr:colOff>
      <xdr:row>20</xdr:row>
      <xdr:rowOff>410210</xdr:rowOff>
    </xdr:to>
    <xdr:pic>
      <xdr:nvPicPr>
        <xdr:cNvPr id="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57447" y="5157582"/>
          <a:ext cx="261529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21</xdr:row>
      <xdr:rowOff>114935</xdr:rowOff>
    </xdr:from>
    <xdr:to>
      <xdr:col>16</xdr:col>
      <xdr:colOff>414564</xdr:colOff>
      <xdr:row>21</xdr:row>
      <xdr:rowOff>410210</xdr:rowOff>
    </xdr:to>
    <xdr:pic>
      <xdr:nvPicPr>
        <xdr:cNvPr id="1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57447" y="5157582"/>
          <a:ext cx="261529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22</xdr:row>
      <xdr:rowOff>114935</xdr:rowOff>
    </xdr:from>
    <xdr:to>
      <xdr:col>16</xdr:col>
      <xdr:colOff>414564</xdr:colOff>
      <xdr:row>22</xdr:row>
      <xdr:rowOff>410210</xdr:rowOff>
    </xdr:to>
    <xdr:pic>
      <xdr:nvPicPr>
        <xdr:cNvPr id="1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557447" y="5157582"/>
          <a:ext cx="261529" cy="295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44" workbookViewId="0">
      <selection activeCell="X70" sqref="X70"/>
    </sheetView>
  </sheetViews>
  <sheetFormatPr defaultRowHeight="13.5"/>
  <sheetData/>
  <phoneticPr fontId="3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92D050"/>
  </sheetPr>
  <dimension ref="A1:AL274"/>
  <sheetViews>
    <sheetView view="pageBreakPreview" zoomScale="85" zoomScaleNormal="100" zoomScaleSheetLayoutView="85" workbookViewId="0">
      <selection activeCell="AL1" sqref="AL1:AL1048576"/>
    </sheetView>
  </sheetViews>
  <sheetFormatPr defaultColWidth="9" defaultRowHeight="16.5"/>
  <cols>
    <col min="1" max="1" width="4.5" style="4" customWidth="1"/>
    <col min="2" max="11" width="2.625" style="4" customWidth="1"/>
    <col min="12" max="12" width="20.5" style="6" customWidth="1"/>
    <col min="13" max="13" width="28.875" style="7" customWidth="1"/>
    <col min="14" max="14" width="19.875" style="7" customWidth="1"/>
    <col min="15" max="15" width="4.875" style="4" customWidth="1"/>
    <col min="16" max="16" width="5.25" style="4" customWidth="1"/>
    <col min="17" max="17" width="7.375" style="4" customWidth="1"/>
    <col min="18" max="18" width="6.125" style="8" customWidth="1"/>
    <col min="19" max="19" width="22.5" style="6" customWidth="1"/>
    <col min="20" max="20" width="5.75" style="6" customWidth="1"/>
    <col min="21" max="21" width="8.375" style="8" customWidth="1"/>
    <col min="22" max="22" width="7.625" style="8" customWidth="1"/>
    <col min="23" max="23" width="10.25" style="8" customWidth="1"/>
    <col min="24" max="24" width="16.25" style="8" customWidth="1"/>
    <col min="25" max="25" width="11.625" style="9" customWidth="1"/>
    <col min="26" max="26" width="10.25" style="4" customWidth="1"/>
    <col min="27" max="27" width="9.75" style="10" customWidth="1"/>
    <col min="28" max="28" width="5.875" style="4" hidden="1" customWidth="1"/>
    <col min="29" max="32" width="5.75" style="4" hidden="1" customWidth="1"/>
    <col min="33" max="34" width="7.25" style="4" hidden="1" customWidth="1"/>
    <col min="35" max="35" width="10.625" style="11" hidden="1" customWidth="1"/>
    <col min="36" max="36" width="15.625" style="4" customWidth="1"/>
    <col min="37" max="37" width="10" style="4" hidden="1" customWidth="1"/>
    <col min="38" max="38" width="15.5" style="13" customWidth="1"/>
    <col min="39" max="16384" width="9" style="4"/>
  </cols>
  <sheetData>
    <row r="1" spans="1:38" ht="89.25" customHeight="1">
      <c r="A1" s="196" t="s">
        <v>553</v>
      </c>
      <c r="B1" s="172"/>
      <c r="C1" s="172"/>
      <c r="D1" s="172"/>
      <c r="E1" s="172"/>
      <c r="F1" s="172" t="s">
        <v>138</v>
      </c>
      <c r="G1" s="172"/>
      <c r="H1" s="172"/>
      <c r="I1" s="172"/>
      <c r="J1" s="172"/>
      <c r="K1" s="172"/>
      <c r="L1" s="173" t="s">
        <v>139</v>
      </c>
      <c r="M1" s="173"/>
      <c r="N1" s="191" t="s">
        <v>140</v>
      </c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2"/>
      <c r="Z1" s="191"/>
      <c r="AA1" s="193"/>
      <c r="AB1" s="191"/>
      <c r="AC1" s="191"/>
      <c r="AD1" s="191"/>
      <c r="AE1" s="191"/>
      <c r="AF1" s="191"/>
      <c r="AG1" s="191"/>
      <c r="AH1" s="191"/>
      <c r="AI1" s="13" t="s">
        <v>1</v>
      </c>
      <c r="AJ1" s="203" t="s">
        <v>566</v>
      </c>
      <c r="AK1" s="188" t="s">
        <v>141</v>
      </c>
      <c r="AL1" s="214" t="s">
        <v>567</v>
      </c>
    </row>
    <row r="2" spans="1:38" ht="33.75" customHeight="1">
      <c r="A2" s="172" t="s">
        <v>142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4"/>
      <c r="M2" s="174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2"/>
      <c r="Z2" s="191"/>
      <c r="AA2" s="193"/>
      <c r="AB2" s="191"/>
      <c r="AC2" s="191"/>
      <c r="AD2" s="191"/>
      <c r="AE2" s="191"/>
      <c r="AF2" s="191"/>
      <c r="AG2" s="191"/>
      <c r="AH2" s="191"/>
      <c r="AI2" s="13" t="s">
        <v>143</v>
      </c>
      <c r="AJ2" s="213" t="s">
        <v>569</v>
      </c>
      <c r="AK2" s="188"/>
      <c r="AL2" s="214" t="s">
        <v>569</v>
      </c>
    </row>
    <row r="3" spans="1:38" ht="33">
      <c r="A3" s="173" t="s">
        <v>144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97" t="s">
        <v>554</v>
      </c>
      <c r="M3" s="175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2"/>
      <c r="Z3" s="191"/>
      <c r="AA3" s="193"/>
      <c r="AB3" s="191"/>
      <c r="AC3" s="191"/>
      <c r="AD3" s="191"/>
      <c r="AE3" s="191"/>
      <c r="AF3" s="191"/>
      <c r="AG3" s="191"/>
      <c r="AH3" s="191"/>
      <c r="AI3" s="13" t="s">
        <v>145</v>
      </c>
      <c r="AJ3" s="213" t="s">
        <v>568</v>
      </c>
      <c r="AK3" s="188"/>
      <c r="AL3" s="214" t="s">
        <v>568</v>
      </c>
    </row>
    <row r="4" spans="1:38" ht="33.75" customHeight="1">
      <c r="A4" s="195" t="s">
        <v>552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5"/>
      <c r="M4" s="175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2"/>
      <c r="Z4" s="191"/>
      <c r="AA4" s="193"/>
      <c r="AB4" s="191"/>
      <c r="AC4" s="191"/>
      <c r="AD4" s="191"/>
      <c r="AE4" s="191"/>
      <c r="AF4" s="191"/>
      <c r="AG4" s="191"/>
      <c r="AH4" s="191"/>
      <c r="AI4" s="13" t="s">
        <v>7</v>
      </c>
      <c r="AJ4" s="69"/>
      <c r="AK4" s="188"/>
    </row>
    <row r="5" spans="1:38" ht="33.75" customHeight="1">
      <c r="A5" s="194" t="s">
        <v>551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0"/>
      <c r="M5" s="190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2"/>
      <c r="Z5" s="191"/>
      <c r="AA5" s="193"/>
      <c r="AB5" s="191"/>
      <c r="AC5" s="191"/>
      <c r="AD5" s="191"/>
      <c r="AE5" s="191"/>
      <c r="AF5" s="191"/>
      <c r="AG5" s="191"/>
      <c r="AH5" s="191"/>
      <c r="AI5" s="15" t="s">
        <v>146</v>
      </c>
      <c r="AJ5" s="70" t="e">
        <f>AA10</f>
        <v>#REF!</v>
      </c>
      <c r="AK5" s="188"/>
    </row>
    <row r="6" spans="1:38" ht="59.25" customHeight="1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90"/>
      <c r="M6" s="190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2"/>
      <c r="Z6" s="191"/>
      <c r="AA6" s="193"/>
      <c r="AB6" s="191"/>
      <c r="AC6" s="191"/>
      <c r="AD6" s="191"/>
      <c r="AE6" s="191"/>
      <c r="AF6" s="191"/>
      <c r="AG6" s="191"/>
      <c r="AH6" s="191"/>
      <c r="AI6" s="15" t="s">
        <v>147</v>
      </c>
      <c r="AJ6" s="70"/>
      <c r="AK6" s="188"/>
    </row>
    <row r="7" spans="1:38" ht="24.95" customHeight="1">
      <c r="A7" s="177" t="s">
        <v>0</v>
      </c>
      <c r="B7" s="176" t="s">
        <v>148</v>
      </c>
      <c r="C7" s="176"/>
      <c r="D7" s="176"/>
      <c r="E7" s="176"/>
      <c r="F7" s="176"/>
      <c r="G7" s="176"/>
      <c r="H7" s="176"/>
      <c r="I7" s="176"/>
      <c r="J7" s="176"/>
      <c r="K7" s="176"/>
      <c r="L7" s="178" t="s">
        <v>1</v>
      </c>
      <c r="M7" s="176" t="s">
        <v>143</v>
      </c>
      <c r="N7" s="179" t="s">
        <v>149</v>
      </c>
      <c r="O7" s="176" t="s">
        <v>150</v>
      </c>
      <c r="P7" s="176" t="s">
        <v>151</v>
      </c>
      <c r="Q7" s="176" t="s">
        <v>6</v>
      </c>
      <c r="R7" s="178" t="s">
        <v>152</v>
      </c>
      <c r="S7" s="178" t="s">
        <v>153</v>
      </c>
      <c r="T7" s="178" t="s">
        <v>154</v>
      </c>
      <c r="U7" s="178" t="s">
        <v>155</v>
      </c>
      <c r="V7" s="180" t="s">
        <v>156</v>
      </c>
      <c r="W7" s="180" t="s">
        <v>157</v>
      </c>
      <c r="X7" s="180" t="s">
        <v>158</v>
      </c>
      <c r="Y7" s="181" t="s">
        <v>159</v>
      </c>
      <c r="Z7" s="176" t="s">
        <v>160</v>
      </c>
      <c r="AA7" s="182" t="s">
        <v>161</v>
      </c>
      <c r="AB7" s="176" t="s">
        <v>162</v>
      </c>
      <c r="AC7" s="183" t="s">
        <v>163</v>
      </c>
      <c r="AD7" s="183" t="s">
        <v>164</v>
      </c>
      <c r="AE7" s="183" t="s">
        <v>165</v>
      </c>
      <c r="AF7" s="183" t="s">
        <v>166</v>
      </c>
      <c r="AG7" s="184" t="s">
        <v>167</v>
      </c>
      <c r="AH7" s="184" t="s">
        <v>147</v>
      </c>
      <c r="AI7" s="185" t="s">
        <v>2</v>
      </c>
      <c r="AJ7" s="186" t="s">
        <v>168</v>
      </c>
      <c r="AK7" s="188"/>
    </row>
    <row r="8" spans="1:38" s="1" customFormat="1" ht="24.95" customHeight="1">
      <c r="A8" s="177"/>
      <c r="B8" s="14">
        <v>0</v>
      </c>
      <c r="C8" s="14">
        <v>1</v>
      </c>
      <c r="D8" s="14">
        <v>2</v>
      </c>
      <c r="E8" s="14">
        <v>3</v>
      </c>
      <c r="F8" s="14">
        <v>4</v>
      </c>
      <c r="G8" s="14">
        <v>5</v>
      </c>
      <c r="H8" s="14">
        <v>6</v>
      </c>
      <c r="I8" s="14">
        <v>7</v>
      </c>
      <c r="J8" s="14">
        <v>8</v>
      </c>
      <c r="K8" s="27">
        <v>9</v>
      </c>
      <c r="L8" s="178"/>
      <c r="M8" s="176"/>
      <c r="N8" s="179"/>
      <c r="O8" s="176"/>
      <c r="P8" s="176"/>
      <c r="Q8" s="176"/>
      <c r="R8" s="178"/>
      <c r="S8" s="178"/>
      <c r="T8" s="178"/>
      <c r="U8" s="178"/>
      <c r="V8" s="180"/>
      <c r="W8" s="180"/>
      <c r="X8" s="180"/>
      <c r="Y8" s="181"/>
      <c r="Z8" s="176"/>
      <c r="AA8" s="182"/>
      <c r="AB8" s="176"/>
      <c r="AC8" s="183"/>
      <c r="AD8" s="183"/>
      <c r="AE8" s="183"/>
      <c r="AF8" s="183"/>
      <c r="AG8" s="184"/>
      <c r="AH8" s="184"/>
      <c r="AI8" s="185"/>
      <c r="AJ8" s="187"/>
      <c r="AK8" s="188"/>
      <c r="AL8" s="52"/>
    </row>
    <row r="9" spans="1:38" s="1" customFormat="1" ht="50.1" hidden="1" customHeight="1">
      <c r="A9" s="12">
        <v>1</v>
      </c>
      <c r="B9" s="15">
        <v>0</v>
      </c>
      <c r="C9" s="15"/>
      <c r="D9" s="15"/>
      <c r="E9" s="15"/>
      <c r="F9" s="15"/>
      <c r="G9" s="15"/>
      <c r="H9" s="15"/>
      <c r="I9" s="15"/>
      <c r="J9" s="15"/>
      <c r="K9" s="12"/>
      <c r="L9" s="25" t="s">
        <v>3</v>
      </c>
      <c r="M9" s="26" t="s">
        <v>4</v>
      </c>
      <c r="N9" s="29" t="s">
        <v>169</v>
      </c>
      <c r="O9" s="13"/>
      <c r="P9" s="15" t="s">
        <v>170</v>
      </c>
      <c r="Q9" s="13"/>
      <c r="R9" s="25" t="s">
        <v>16</v>
      </c>
      <c r="S9" s="16" t="s">
        <v>5</v>
      </c>
      <c r="T9" s="25" t="s">
        <v>16</v>
      </c>
      <c r="U9" s="25" t="s">
        <v>171</v>
      </c>
      <c r="V9" s="25" t="s">
        <v>172</v>
      </c>
      <c r="W9" s="48" t="s">
        <v>173</v>
      </c>
      <c r="X9" s="48" t="s">
        <v>174</v>
      </c>
      <c r="Y9" s="48" t="s">
        <v>175</v>
      </c>
      <c r="Z9" s="13"/>
      <c r="AA9" s="53" t="e">
        <f>AA16+AA32+AA128+AA136+AA137+AA138+AA178+AA182+AA183*#REF!+AA184+AA186+AA188+AA189+AA191+AA192*#REF!+AA194*#REF!+AA198+AA199+AA202+AA203++AA204+AA205+AA206</f>
        <v>#REF!</v>
      </c>
      <c r="AB9" s="13" t="s">
        <v>175</v>
      </c>
      <c r="AC9" s="16"/>
      <c r="AD9" s="16"/>
      <c r="AE9" s="16"/>
      <c r="AF9" s="16"/>
      <c r="AG9" s="15"/>
      <c r="AH9" s="15"/>
      <c r="AI9" s="66"/>
      <c r="AJ9" s="72">
        <v>0</v>
      </c>
      <c r="AK9" s="103"/>
    </row>
    <row r="10" spans="1:38" s="1" customFormat="1" ht="50.1" customHeight="1">
      <c r="A10" s="12">
        <v>2</v>
      </c>
      <c r="B10" s="15">
        <v>0</v>
      </c>
      <c r="C10" s="15"/>
      <c r="D10" s="15"/>
      <c r="E10" s="15"/>
      <c r="F10" s="15"/>
      <c r="G10" s="15"/>
      <c r="H10" s="15"/>
      <c r="I10" s="15"/>
      <c r="J10" s="15"/>
      <c r="K10" s="12"/>
      <c r="L10" s="202" t="s">
        <v>555</v>
      </c>
      <c r="M10" s="26" t="s">
        <v>4</v>
      </c>
      <c r="N10" s="29" t="s">
        <v>176</v>
      </c>
      <c r="O10" s="12"/>
      <c r="P10" s="15" t="s">
        <v>170</v>
      </c>
      <c r="Q10" s="13"/>
      <c r="R10" s="25" t="s">
        <v>16</v>
      </c>
      <c r="S10" s="16" t="s">
        <v>5</v>
      </c>
      <c r="T10" s="25" t="s">
        <v>16</v>
      </c>
      <c r="U10" s="25" t="s">
        <v>171</v>
      </c>
      <c r="V10" s="25" t="s">
        <v>172</v>
      </c>
      <c r="W10" s="48" t="s">
        <v>173</v>
      </c>
      <c r="X10" s="48" t="s">
        <v>174</v>
      </c>
      <c r="Y10" s="48" t="s">
        <v>175</v>
      </c>
      <c r="Z10" s="13"/>
      <c r="AA10" s="53" t="e">
        <f>AA16+AA33+AA128+AA136+AA137*#REF!+AA139+AA175*#REF!+AA180+AA182+AA183*#REF!+AA184+AA186+AA188+AA189+AA190+AA191+AA192*#REF!+AA194*#REF!+AA198+AA199+AA202+AA203+AA204+AA205+AA206</f>
        <v>#REF!</v>
      </c>
      <c r="AB10" s="13" t="s">
        <v>175</v>
      </c>
      <c r="AC10" s="16"/>
      <c r="AD10" s="16"/>
      <c r="AE10" s="16"/>
      <c r="AF10" s="16"/>
      <c r="AG10" s="15"/>
      <c r="AH10" s="15"/>
      <c r="AI10" s="66"/>
      <c r="AJ10" s="72">
        <v>0</v>
      </c>
      <c r="AK10" s="103"/>
      <c r="AL10" s="13">
        <v>1</v>
      </c>
    </row>
    <row r="11" spans="1:38" s="1" customFormat="1" ht="50.1" hidden="1" customHeight="1">
      <c r="A11" s="12">
        <v>3</v>
      </c>
      <c r="B11" s="15">
        <v>0</v>
      </c>
      <c r="C11" s="15"/>
      <c r="D11" s="15"/>
      <c r="E11" s="15"/>
      <c r="F11" s="15"/>
      <c r="G11" s="15"/>
      <c r="H11" s="15"/>
      <c r="I11" s="15"/>
      <c r="J11" s="15"/>
      <c r="K11" s="12"/>
      <c r="L11" s="16" t="s">
        <v>8</v>
      </c>
      <c r="M11" s="26" t="s">
        <v>4</v>
      </c>
      <c r="N11" s="29" t="s">
        <v>9</v>
      </c>
      <c r="O11" s="12"/>
      <c r="P11" s="15" t="s">
        <v>170</v>
      </c>
      <c r="Q11" s="13"/>
      <c r="R11" s="25" t="s">
        <v>16</v>
      </c>
      <c r="S11" s="16" t="s">
        <v>5</v>
      </c>
      <c r="T11" s="25" t="s">
        <v>16</v>
      </c>
      <c r="U11" s="25" t="s">
        <v>171</v>
      </c>
      <c r="V11" s="25" t="s">
        <v>172</v>
      </c>
      <c r="W11" s="48" t="s">
        <v>173</v>
      </c>
      <c r="X11" s="48" t="s">
        <v>174</v>
      </c>
      <c r="Y11" s="48" t="s">
        <v>175</v>
      </c>
      <c r="Z11" s="13"/>
      <c r="AA11" s="53">
        <v>29.587299999999999</v>
      </c>
      <c r="AB11" s="13"/>
      <c r="AC11" s="16"/>
      <c r="AD11" s="16"/>
      <c r="AE11" s="16"/>
      <c r="AF11" s="16"/>
      <c r="AG11" s="15"/>
      <c r="AH11" s="15"/>
      <c r="AI11" s="66"/>
      <c r="AJ11" s="72">
        <v>0</v>
      </c>
      <c r="AK11" s="103"/>
    </row>
    <row r="12" spans="1:38" s="1" customFormat="1" ht="50.1" hidden="1" customHeight="1">
      <c r="A12" s="12">
        <v>4</v>
      </c>
      <c r="B12" s="15">
        <v>0</v>
      </c>
      <c r="C12" s="15"/>
      <c r="D12" s="15"/>
      <c r="E12" s="15"/>
      <c r="F12" s="15"/>
      <c r="G12" s="15"/>
      <c r="H12" s="15"/>
      <c r="I12" s="15"/>
      <c r="J12" s="15"/>
      <c r="K12" s="12"/>
      <c r="L12" s="16" t="s">
        <v>10</v>
      </c>
      <c r="M12" s="26" t="s">
        <v>4</v>
      </c>
      <c r="N12" s="29" t="s">
        <v>9</v>
      </c>
      <c r="O12" s="12"/>
      <c r="P12" s="15" t="s">
        <v>170</v>
      </c>
      <c r="Q12" s="13"/>
      <c r="R12" s="25" t="s">
        <v>16</v>
      </c>
      <c r="S12" s="16" t="s">
        <v>5</v>
      </c>
      <c r="T12" s="25" t="s">
        <v>16</v>
      </c>
      <c r="U12" s="25" t="s">
        <v>171</v>
      </c>
      <c r="V12" s="25" t="s">
        <v>172</v>
      </c>
      <c r="W12" s="48" t="s">
        <v>173</v>
      </c>
      <c r="X12" s="48" t="s">
        <v>174</v>
      </c>
      <c r="Y12" s="48" t="s">
        <v>175</v>
      </c>
      <c r="Z12" s="13"/>
      <c r="AA12" s="53">
        <v>29.587199999999999</v>
      </c>
      <c r="AB12" s="13"/>
      <c r="AC12" s="16"/>
      <c r="AD12" s="16"/>
      <c r="AE12" s="16"/>
      <c r="AF12" s="16"/>
      <c r="AG12" s="15"/>
      <c r="AH12" s="15"/>
      <c r="AI12" s="66"/>
      <c r="AJ12" s="72">
        <v>0</v>
      </c>
      <c r="AK12" s="103"/>
    </row>
    <row r="13" spans="1:38" s="95" customFormat="1" ht="70.5" hidden="1" customHeight="1">
      <c r="A13" s="12">
        <v>5</v>
      </c>
      <c r="B13" s="15">
        <v>0</v>
      </c>
      <c r="C13" s="16"/>
      <c r="D13" s="16"/>
      <c r="E13" s="16"/>
      <c r="F13" s="16"/>
      <c r="G13" s="17"/>
      <c r="H13" s="16"/>
      <c r="I13" s="16"/>
      <c r="J13" s="13"/>
      <c r="K13" s="13"/>
      <c r="L13" s="16" t="s">
        <v>177</v>
      </c>
      <c r="M13" s="24" t="s">
        <v>4</v>
      </c>
      <c r="N13" s="32" t="s">
        <v>178</v>
      </c>
      <c r="O13" s="31"/>
      <c r="P13" s="15" t="s">
        <v>170</v>
      </c>
      <c r="Q13" s="31"/>
      <c r="R13" s="25" t="s">
        <v>16</v>
      </c>
      <c r="S13" s="31" t="s">
        <v>11</v>
      </c>
      <c r="T13" s="25" t="s">
        <v>16</v>
      </c>
      <c r="U13" s="25" t="s">
        <v>171</v>
      </c>
      <c r="V13" s="25" t="s">
        <v>172</v>
      </c>
      <c r="W13" s="48" t="s">
        <v>173</v>
      </c>
      <c r="X13" s="48" t="s">
        <v>174</v>
      </c>
      <c r="Y13" s="48" t="s">
        <v>175</v>
      </c>
      <c r="Z13" s="13"/>
      <c r="AA13" s="53">
        <v>30.320699999999999</v>
      </c>
      <c r="AB13" s="13"/>
      <c r="AC13" s="16"/>
      <c r="AD13" s="16"/>
      <c r="AE13" s="16"/>
      <c r="AF13" s="16"/>
      <c r="AG13" s="15"/>
      <c r="AH13" s="15"/>
      <c r="AI13" s="66"/>
      <c r="AJ13" s="72">
        <v>0</v>
      </c>
      <c r="AK13" s="103"/>
    </row>
    <row r="14" spans="1:38" s="95" customFormat="1" ht="70.5" hidden="1" customHeight="1">
      <c r="A14" s="12"/>
      <c r="B14" s="15">
        <v>0</v>
      </c>
      <c r="C14" s="16"/>
      <c r="D14" s="16"/>
      <c r="E14" s="16"/>
      <c r="F14" s="16"/>
      <c r="G14" s="17"/>
      <c r="H14" s="16"/>
      <c r="I14" s="16"/>
      <c r="J14" s="13"/>
      <c r="K14" s="13"/>
      <c r="L14" s="16" t="s">
        <v>12</v>
      </c>
      <c r="M14" s="26" t="s">
        <v>4</v>
      </c>
      <c r="N14" s="29" t="s">
        <v>13</v>
      </c>
      <c r="O14" s="31"/>
      <c r="P14" s="15" t="s">
        <v>170</v>
      </c>
      <c r="Q14" s="31"/>
      <c r="R14" s="25" t="s">
        <v>16</v>
      </c>
      <c r="S14" s="31"/>
      <c r="T14" s="25" t="s">
        <v>16</v>
      </c>
      <c r="U14" s="25" t="s">
        <v>172</v>
      </c>
      <c r="V14" s="25" t="s">
        <v>171</v>
      </c>
      <c r="W14" s="48" t="s">
        <v>173</v>
      </c>
      <c r="X14" s="48" t="s">
        <v>174</v>
      </c>
      <c r="Y14" s="48" t="s">
        <v>175</v>
      </c>
      <c r="Z14" s="13"/>
      <c r="AA14" s="53">
        <v>29.587299999999999</v>
      </c>
      <c r="AB14" s="13"/>
      <c r="AC14" s="16"/>
      <c r="AD14" s="16"/>
      <c r="AE14" s="16"/>
      <c r="AF14" s="16"/>
      <c r="AG14" s="15"/>
      <c r="AH14" s="15"/>
      <c r="AI14" s="66"/>
      <c r="AJ14" s="72">
        <v>0</v>
      </c>
      <c r="AK14" s="103"/>
    </row>
    <row r="15" spans="1:38" s="95" customFormat="1" ht="70.5" hidden="1" customHeight="1">
      <c r="A15" s="12"/>
      <c r="B15" s="15">
        <v>0</v>
      </c>
      <c r="C15" s="16"/>
      <c r="D15" s="16"/>
      <c r="E15" s="16"/>
      <c r="F15" s="16"/>
      <c r="G15" s="17"/>
      <c r="H15" s="16"/>
      <c r="I15" s="16"/>
      <c r="J15" s="13"/>
      <c r="K15" s="13"/>
      <c r="L15" s="16" t="s">
        <v>14</v>
      </c>
      <c r="M15" s="26" t="s">
        <v>4</v>
      </c>
      <c r="N15" s="29" t="s">
        <v>15</v>
      </c>
      <c r="O15" s="31"/>
      <c r="P15" s="15" t="s">
        <v>170</v>
      </c>
      <c r="Q15" s="31"/>
      <c r="R15" s="25" t="s">
        <v>16</v>
      </c>
      <c r="S15" s="31"/>
      <c r="T15" s="25" t="s">
        <v>16</v>
      </c>
      <c r="U15" s="25" t="s">
        <v>172</v>
      </c>
      <c r="V15" s="25" t="s">
        <v>171</v>
      </c>
      <c r="W15" s="48" t="s">
        <v>173</v>
      </c>
      <c r="X15" s="48" t="s">
        <v>174</v>
      </c>
      <c r="Y15" s="48" t="s">
        <v>175</v>
      </c>
      <c r="Z15" s="13"/>
      <c r="AA15" s="53">
        <v>29.587199999999999</v>
      </c>
      <c r="AB15" s="13"/>
      <c r="AC15" s="16"/>
      <c r="AD15" s="16"/>
      <c r="AE15" s="16"/>
      <c r="AF15" s="16"/>
      <c r="AG15" s="15"/>
      <c r="AH15" s="15"/>
      <c r="AI15" s="66"/>
      <c r="AJ15" s="72">
        <v>0</v>
      </c>
      <c r="AK15" s="103"/>
    </row>
    <row r="16" spans="1:38" ht="39.950000000000003" customHeight="1">
      <c r="A16" s="12">
        <v>6</v>
      </c>
      <c r="B16" s="15"/>
      <c r="C16" s="16">
        <v>1</v>
      </c>
      <c r="D16" s="16"/>
      <c r="E16" s="16"/>
      <c r="F16" s="16"/>
      <c r="G16" s="17"/>
      <c r="H16" s="16"/>
      <c r="I16" s="16"/>
      <c r="J16" s="13"/>
      <c r="K16" s="13"/>
      <c r="L16" s="16" t="s">
        <v>179</v>
      </c>
      <c r="M16" s="24" t="s">
        <v>51</v>
      </c>
      <c r="N16" s="32" t="s">
        <v>180</v>
      </c>
      <c r="O16" s="31"/>
      <c r="P16" s="15" t="s">
        <v>170</v>
      </c>
      <c r="Q16" s="31"/>
      <c r="R16" s="25" t="s">
        <v>16</v>
      </c>
      <c r="S16" s="31" t="s">
        <v>181</v>
      </c>
      <c r="T16" s="25" t="s">
        <v>175</v>
      </c>
      <c r="U16" s="25" t="s">
        <v>171</v>
      </c>
      <c r="V16" s="25" t="s">
        <v>172</v>
      </c>
      <c r="W16" s="48" t="s">
        <v>173</v>
      </c>
      <c r="X16" s="48" t="s">
        <v>174</v>
      </c>
      <c r="Y16" s="48" t="s">
        <v>175</v>
      </c>
      <c r="Z16" s="13"/>
      <c r="AA16" s="54">
        <f>AA25+AA28</f>
        <v>0.65250000000000008</v>
      </c>
      <c r="AB16" s="13" t="s">
        <v>175</v>
      </c>
      <c r="AC16" s="31"/>
      <c r="AD16" s="31"/>
      <c r="AE16" s="31"/>
      <c r="AF16" s="31"/>
      <c r="AG16" s="31"/>
      <c r="AH16" s="31"/>
      <c r="AI16" s="38"/>
      <c r="AJ16" s="72">
        <v>0</v>
      </c>
      <c r="AK16" s="72"/>
      <c r="AL16" s="13">
        <v>1</v>
      </c>
    </row>
    <row r="17" spans="1:38" ht="39.950000000000003" hidden="1" customHeight="1">
      <c r="A17" s="12">
        <v>7</v>
      </c>
      <c r="B17" s="15"/>
      <c r="C17" s="16">
        <v>1</v>
      </c>
      <c r="D17" s="16"/>
      <c r="E17" s="16"/>
      <c r="F17" s="16"/>
      <c r="G17" s="17"/>
      <c r="H17" s="16"/>
      <c r="I17" s="16"/>
      <c r="J17" s="13"/>
      <c r="K17" s="13"/>
      <c r="L17" s="16" t="s">
        <v>50</v>
      </c>
      <c r="M17" s="24" t="s">
        <v>51</v>
      </c>
      <c r="N17" s="32" t="s">
        <v>183</v>
      </c>
      <c r="O17" s="31"/>
      <c r="P17" s="15" t="s">
        <v>170</v>
      </c>
      <c r="Q17" s="31"/>
      <c r="R17" s="25" t="s">
        <v>16</v>
      </c>
      <c r="S17" s="31" t="s">
        <v>181</v>
      </c>
      <c r="T17" s="25" t="s">
        <v>175</v>
      </c>
      <c r="U17" s="25" t="s">
        <v>171</v>
      </c>
      <c r="V17" s="25" t="s">
        <v>172</v>
      </c>
      <c r="W17" s="48" t="s">
        <v>173</v>
      </c>
      <c r="X17" s="48" t="s">
        <v>174</v>
      </c>
      <c r="Y17" s="48" t="s">
        <v>175</v>
      </c>
      <c r="Z17" s="13"/>
      <c r="AA17" s="54">
        <v>0.65249999999999997</v>
      </c>
      <c r="AB17" s="13"/>
      <c r="AC17" s="31"/>
      <c r="AD17" s="31"/>
      <c r="AE17" s="31"/>
      <c r="AF17" s="31"/>
      <c r="AG17" s="31"/>
      <c r="AH17" s="31"/>
      <c r="AI17" s="38"/>
      <c r="AJ17" s="72">
        <v>0</v>
      </c>
      <c r="AK17" s="72"/>
      <c r="AL17" s="4"/>
    </row>
    <row r="18" spans="1:38" ht="39.950000000000003" hidden="1" customHeight="1">
      <c r="A18" s="12">
        <v>8</v>
      </c>
      <c r="B18" s="15"/>
      <c r="C18" s="16">
        <v>1</v>
      </c>
      <c r="D18" s="16"/>
      <c r="E18" s="16"/>
      <c r="F18" s="16"/>
      <c r="G18" s="17"/>
      <c r="H18" s="16"/>
      <c r="I18" s="16"/>
      <c r="J18" s="13"/>
      <c r="K18" s="13"/>
      <c r="L18" s="31" t="s">
        <v>69</v>
      </c>
      <c r="M18" s="24" t="s">
        <v>51</v>
      </c>
      <c r="N18" s="32" t="s">
        <v>184</v>
      </c>
      <c r="O18" s="31"/>
      <c r="P18" s="15" t="s">
        <v>170</v>
      </c>
      <c r="Q18" s="31"/>
      <c r="R18" s="25" t="s">
        <v>16</v>
      </c>
      <c r="S18" s="31" t="s">
        <v>181</v>
      </c>
      <c r="T18" s="25" t="s">
        <v>175</v>
      </c>
      <c r="U18" s="25" t="s">
        <v>171</v>
      </c>
      <c r="V18" s="25" t="s">
        <v>172</v>
      </c>
      <c r="W18" s="48" t="s">
        <v>173</v>
      </c>
      <c r="X18" s="48" t="s">
        <v>174</v>
      </c>
      <c r="Y18" s="48" t="s">
        <v>175</v>
      </c>
      <c r="Z18" s="13"/>
      <c r="AA18" s="54">
        <v>0.65249999999999997</v>
      </c>
      <c r="AB18" s="13"/>
      <c r="AC18" s="31"/>
      <c r="AD18" s="31"/>
      <c r="AE18" s="31"/>
      <c r="AF18" s="31"/>
      <c r="AG18" s="31"/>
      <c r="AH18" s="31"/>
      <c r="AI18" s="38"/>
      <c r="AJ18" s="72">
        <v>0</v>
      </c>
      <c r="AK18" s="72"/>
      <c r="AL18" s="4"/>
    </row>
    <row r="19" spans="1:38" ht="39.950000000000003" hidden="1" customHeight="1">
      <c r="A19" s="12"/>
      <c r="B19" s="15"/>
      <c r="C19" s="16">
        <v>1</v>
      </c>
      <c r="D19" s="16"/>
      <c r="E19" s="16"/>
      <c r="F19" s="16"/>
      <c r="G19" s="17"/>
      <c r="H19" s="16"/>
      <c r="I19" s="16"/>
      <c r="J19" s="13"/>
      <c r="K19" s="13"/>
      <c r="L19" s="31" t="s">
        <v>79</v>
      </c>
      <c r="M19" s="24" t="s">
        <v>51</v>
      </c>
      <c r="N19" s="32" t="s">
        <v>185</v>
      </c>
      <c r="O19" s="31"/>
      <c r="P19" s="15" t="s">
        <v>170</v>
      </c>
      <c r="Q19" s="31"/>
      <c r="R19" s="25" t="s">
        <v>16</v>
      </c>
      <c r="S19" s="31" t="s">
        <v>181</v>
      </c>
      <c r="T19" s="25" t="s">
        <v>175</v>
      </c>
      <c r="U19" s="25" t="s">
        <v>172</v>
      </c>
      <c r="V19" s="25" t="s">
        <v>171</v>
      </c>
      <c r="W19" s="48" t="s">
        <v>173</v>
      </c>
      <c r="X19" s="48" t="s">
        <v>174</v>
      </c>
      <c r="Y19" s="48" t="s">
        <v>175</v>
      </c>
      <c r="Z19" s="13"/>
      <c r="AA19" s="54">
        <v>0.65249999999999997</v>
      </c>
      <c r="AB19" s="13"/>
      <c r="AC19" s="31"/>
      <c r="AD19" s="31"/>
      <c r="AE19" s="31"/>
      <c r="AF19" s="31"/>
      <c r="AG19" s="31"/>
      <c r="AH19" s="31"/>
      <c r="AI19" s="38"/>
      <c r="AJ19" s="72">
        <v>0</v>
      </c>
      <c r="AK19" s="72"/>
      <c r="AL19" s="4"/>
    </row>
    <row r="20" spans="1:38" s="5" customFormat="1" ht="39.950000000000003" customHeight="1">
      <c r="A20" s="28"/>
      <c r="B20" s="77"/>
      <c r="C20" s="45"/>
      <c r="D20" s="45">
        <v>2</v>
      </c>
      <c r="E20" s="45"/>
      <c r="F20" s="45"/>
      <c r="G20" s="209"/>
      <c r="H20" s="45"/>
      <c r="I20" s="45"/>
      <c r="J20" s="30"/>
      <c r="K20" s="30"/>
      <c r="L20" s="33"/>
      <c r="M20" s="44" t="s">
        <v>51</v>
      </c>
      <c r="N20" s="36"/>
      <c r="O20" s="33"/>
      <c r="P20" s="15" t="s">
        <v>170</v>
      </c>
      <c r="Q20" s="31"/>
      <c r="R20" s="25" t="s">
        <v>16</v>
      </c>
      <c r="S20" s="31" t="s">
        <v>181</v>
      </c>
      <c r="T20" s="25" t="s">
        <v>175</v>
      </c>
      <c r="U20" s="25" t="s">
        <v>171</v>
      </c>
      <c r="V20" s="25" t="s">
        <v>172</v>
      </c>
      <c r="W20" s="48" t="s">
        <v>173</v>
      </c>
      <c r="X20" s="48" t="s">
        <v>174</v>
      </c>
      <c r="Y20" s="48" t="s">
        <v>175</v>
      </c>
      <c r="Z20" s="13"/>
      <c r="AA20" s="210"/>
      <c r="AB20" s="13"/>
      <c r="AC20" s="31"/>
      <c r="AD20" s="31"/>
      <c r="AE20" s="31"/>
      <c r="AF20" s="31"/>
      <c r="AG20" s="31"/>
      <c r="AH20" s="31"/>
      <c r="AI20" s="38"/>
      <c r="AJ20" s="74">
        <v>1</v>
      </c>
      <c r="AK20" s="72"/>
      <c r="AL20" s="30">
        <v>0</v>
      </c>
    </row>
    <row r="21" spans="1:38" s="5" customFormat="1" ht="39.950000000000003" customHeight="1">
      <c r="A21" s="28"/>
      <c r="B21" s="77"/>
      <c r="C21" s="45"/>
      <c r="D21" s="45">
        <v>2</v>
      </c>
      <c r="E21" s="45"/>
      <c r="F21" s="45"/>
      <c r="G21" s="209"/>
      <c r="H21" s="45"/>
      <c r="I21" s="45"/>
      <c r="J21" s="30"/>
      <c r="K21" s="30"/>
      <c r="L21" s="33"/>
      <c r="M21" s="212" t="s">
        <v>562</v>
      </c>
      <c r="N21" s="36"/>
      <c r="O21" s="33"/>
      <c r="P21" s="15" t="s">
        <v>170</v>
      </c>
      <c r="Q21" s="31"/>
      <c r="R21" s="25" t="s">
        <v>16</v>
      </c>
      <c r="S21" s="31" t="s">
        <v>181</v>
      </c>
      <c r="T21" s="25" t="s">
        <v>175</v>
      </c>
      <c r="U21" s="25" t="s">
        <v>171</v>
      </c>
      <c r="V21" s="25" t="s">
        <v>172</v>
      </c>
      <c r="W21" s="48" t="s">
        <v>173</v>
      </c>
      <c r="X21" s="48" t="s">
        <v>174</v>
      </c>
      <c r="Y21" s="48" t="s">
        <v>175</v>
      </c>
      <c r="Z21" s="13"/>
      <c r="AA21" s="210"/>
      <c r="AB21" s="13"/>
      <c r="AC21" s="31"/>
      <c r="AD21" s="31"/>
      <c r="AE21" s="31"/>
      <c r="AF21" s="31"/>
      <c r="AG21" s="31"/>
      <c r="AH21" s="31"/>
      <c r="AI21" s="38"/>
      <c r="AJ21" s="74">
        <v>1</v>
      </c>
      <c r="AK21" s="72"/>
      <c r="AL21" s="30">
        <v>0</v>
      </c>
    </row>
    <row r="22" spans="1:38" s="5" customFormat="1" ht="39.950000000000003" customHeight="1">
      <c r="A22" s="28"/>
      <c r="B22" s="77"/>
      <c r="C22" s="45"/>
      <c r="D22" s="45">
        <v>2</v>
      </c>
      <c r="E22" s="45"/>
      <c r="F22" s="45"/>
      <c r="G22" s="209"/>
      <c r="H22" s="45"/>
      <c r="I22" s="45"/>
      <c r="J22" s="30"/>
      <c r="K22" s="30"/>
      <c r="L22" s="33"/>
      <c r="M22" s="212" t="s">
        <v>563</v>
      </c>
      <c r="N22" s="36"/>
      <c r="O22" s="33"/>
      <c r="P22" s="15" t="s">
        <v>170</v>
      </c>
      <c r="Q22" s="31"/>
      <c r="R22" s="25" t="s">
        <v>16</v>
      </c>
      <c r="S22" s="31" t="s">
        <v>181</v>
      </c>
      <c r="T22" s="25" t="s">
        <v>175</v>
      </c>
      <c r="U22" s="25" t="s">
        <v>171</v>
      </c>
      <c r="V22" s="25" t="s">
        <v>172</v>
      </c>
      <c r="W22" s="48" t="s">
        <v>173</v>
      </c>
      <c r="X22" s="48" t="s">
        <v>174</v>
      </c>
      <c r="Y22" s="48" t="s">
        <v>175</v>
      </c>
      <c r="Z22" s="13"/>
      <c r="AA22" s="210"/>
      <c r="AB22" s="13"/>
      <c r="AC22" s="31"/>
      <c r="AD22" s="31"/>
      <c r="AE22" s="31"/>
      <c r="AF22" s="31"/>
      <c r="AG22" s="31"/>
      <c r="AH22" s="31"/>
      <c r="AI22" s="38"/>
      <c r="AJ22" s="74">
        <v>1</v>
      </c>
      <c r="AK22" s="72"/>
      <c r="AL22" s="30">
        <v>0</v>
      </c>
    </row>
    <row r="23" spans="1:38" s="5" customFormat="1" ht="39.950000000000003" customHeight="1">
      <c r="A23" s="28"/>
      <c r="B23" s="77"/>
      <c r="C23" s="45"/>
      <c r="D23" s="45">
        <v>2</v>
      </c>
      <c r="E23" s="45"/>
      <c r="F23" s="45"/>
      <c r="G23" s="209"/>
      <c r="H23" s="45"/>
      <c r="I23" s="45"/>
      <c r="J23" s="30"/>
      <c r="K23" s="30"/>
      <c r="L23" s="33"/>
      <c r="M23" s="212" t="s">
        <v>564</v>
      </c>
      <c r="N23" s="36"/>
      <c r="O23" s="33"/>
      <c r="P23" s="15" t="s">
        <v>170</v>
      </c>
      <c r="Q23" s="31"/>
      <c r="R23" s="25" t="s">
        <v>16</v>
      </c>
      <c r="S23" s="31" t="s">
        <v>181</v>
      </c>
      <c r="T23" s="25" t="s">
        <v>175</v>
      </c>
      <c r="U23" s="25" t="s">
        <v>171</v>
      </c>
      <c r="V23" s="25" t="s">
        <v>172</v>
      </c>
      <c r="W23" s="48" t="s">
        <v>173</v>
      </c>
      <c r="X23" s="48" t="s">
        <v>174</v>
      </c>
      <c r="Y23" s="48" t="s">
        <v>175</v>
      </c>
      <c r="Z23" s="13"/>
      <c r="AA23" s="210"/>
      <c r="AB23" s="13"/>
      <c r="AC23" s="31"/>
      <c r="AD23" s="31"/>
      <c r="AE23" s="31"/>
      <c r="AF23" s="31"/>
      <c r="AG23" s="31"/>
      <c r="AH23" s="31"/>
      <c r="AI23" s="38"/>
      <c r="AJ23" s="74">
        <v>2</v>
      </c>
      <c r="AK23" s="72"/>
      <c r="AL23" s="30">
        <v>0</v>
      </c>
    </row>
    <row r="24" spans="1:38" s="5" customFormat="1" ht="39.950000000000003" customHeight="1">
      <c r="A24" s="28"/>
      <c r="B24" s="77"/>
      <c r="C24" s="45"/>
      <c r="D24" s="45">
        <v>2</v>
      </c>
      <c r="E24" s="45"/>
      <c r="F24" s="45"/>
      <c r="G24" s="209"/>
      <c r="H24" s="45"/>
      <c r="I24" s="45"/>
      <c r="J24" s="30"/>
      <c r="K24" s="30"/>
      <c r="L24" s="33"/>
      <c r="M24" s="212" t="s">
        <v>565</v>
      </c>
      <c r="N24" s="36"/>
      <c r="O24" s="33"/>
      <c r="P24" s="15"/>
      <c r="Q24" s="31"/>
      <c r="R24" s="25"/>
      <c r="S24" s="31"/>
      <c r="T24" s="25"/>
      <c r="U24" s="25"/>
      <c r="V24" s="25"/>
      <c r="W24" s="48"/>
      <c r="X24" s="48"/>
      <c r="Y24" s="48"/>
      <c r="Z24" s="13"/>
      <c r="AA24" s="210"/>
      <c r="AB24" s="13"/>
      <c r="AC24" s="31"/>
      <c r="AD24" s="31"/>
      <c r="AE24" s="31"/>
      <c r="AF24" s="31"/>
      <c r="AG24" s="31"/>
      <c r="AH24" s="31"/>
      <c r="AI24" s="38"/>
      <c r="AJ24" s="74">
        <v>1</v>
      </c>
      <c r="AK24" s="72"/>
      <c r="AL24" s="30">
        <v>0</v>
      </c>
    </row>
    <row r="25" spans="1:38" ht="39.950000000000003" customHeight="1">
      <c r="A25" s="12">
        <v>9</v>
      </c>
      <c r="B25" s="15"/>
      <c r="C25" s="16"/>
      <c r="D25" s="16">
        <v>2</v>
      </c>
      <c r="E25" s="16"/>
      <c r="F25" s="16"/>
      <c r="G25" s="17"/>
      <c r="H25" s="16"/>
      <c r="I25" s="16"/>
      <c r="J25" s="13"/>
      <c r="K25" s="13"/>
      <c r="L25" s="31" t="s">
        <v>186</v>
      </c>
      <c r="M25" s="211" t="s">
        <v>561</v>
      </c>
      <c r="N25" s="32" t="s">
        <v>180</v>
      </c>
      <c r="O25" s="31"/>
      <c r="P25" s="15" t="s">
        <v>170</v>
      </c>
      <c r="Q25" s="31"/>
      <c r="R25" s="25" t="s">
        <v>16</v>
      </c>
      <c r="S25" s="31" t="s">
        <v>181</v>
      </c>
      <c r="T25" s="25" t="s">
        <v>175</v>
      </c>
      <c r="U25" s="25" t="s">
        <v>171</v>
      </c>
      <c r="V25" s="25" t="s">
        <v>172</v>
      </c>
      <c r="W25" s="48" t="s">
        <v>173</v>
      </c>
      <c r="X25" s="48" t="s">
        <v>174</v>
      </c>
      <c r="Y25" s="48" t="s">
        <v>175</v>
      </c>
      <c r="Z25" s="13"/>
      <c r="AA25" s="54">
        <f>AA26+AA27</f>
        <v>0.60250000000000004</v>
      </c>
      <c r="AB25" s="13" t="s">
        <v>175</v>
      </c>
      <c r="AC25" s="31"/>
      <c r="AD25" s="31"/>
      <c r="AE25" s="31"/>
      <c r="AF25" s="31"/>
      <c r="AG25" s="31"/>
      <c r="AH25" s="31"/>
      <c r="AI25" s="38"/>
      <c r="AJ25" s="72">
        <v>0</v>
      </c>
      <c r="AK25" s="72"/>
      <c r="AL25" s="13">
        <v>1</v>
      </c>
    </row>
    <row r="26" spans="1:38" ht="39.950000000000003" customHeight="1">
      <c r="A26" s="12">
        <v>10</v>
      </c>
      <c r="B26" s="15"/>
      <c r="C26" s="16"/>
      <c r="D26" s="16"/>
      <c r="E26" s="16">
        <v>3</v>
      </c>
      <c r="F26" s="16"/>
      <c r="G26" s="17"/>
      <c r="H26" s="16"/>
      <c r="I26" s="16"/>
      <c r="J26" s="13"/>
      <c r="K26" s="13"/>
      <c r="L26" s="31" t="s">
        <v>187</v>
      </c>
      <c r="M26" s="211" t="s">
        <v>562</v>
      </c>
      <c r="N26" s="32" t="s">
        <v>180</v>
      </c>
      <c r="O26" s="31"/>
      <c r="P26" s="15" t="s">
        <v>170</v>
      </c>
      <c r="Q26" s="31"/>
      <c r="R26" s="25" t="s">
        <v>16</v>
      </c>
      <c r="S26" s="31" t="s">
        <v>181</v>
      </c>
      <c r="T26" s="31" t="s">
        <v>175</v>
      </c>
      <c r="U26" s="25" t="s">
        <v>171</v>
      </c>
      <c r="V26" s="25" t="s">
        <v>172</v>
      </c>
      <c r="W26" s="31" t="s">
        <v>188</v>
      </c>
      <c r="X26" s="31" t="s">
        <v>189</v>
      </c>
      <c r="Y26" s="31" t="s">
        <v>190</v>
      </c>
      <c r="Z26" s="13"/>
      <c r="AA26" s="54">
        <v>0.45660000000000001</v>
      </c>
      <c r="AB26" s="13" t="s">
        <v>175</v>
      </c>
      <c r="AC26" s="31"/>
      <c r="AD26" s="31"/>
      <c r="AE26" s="31"/>
      <c r="AF26" s="31"/>
      <c r="AG26" s="31"/>
      <c r="AH26" s="31"/>
      <c r="AI26" s="38"/>
      <c r="AJ26" s="72">
        <v>0</v>
      </c>
      <c r="AK26" s="72"/>
      <c r="AL26" s="13">
        <v>1</v>
      </c>
    </row>
    <row r="27" spans="1:38" ht="39.950000000000003" customHeight="1">
      <c r="A27" s="12">
        <v>11</v>
      </c>
      <c r="B27" s="15"/>
      <c r="C27" s="16"/>
      <c r="D27" s="16"/>
      <c r="E27" s="16">
        <v>3</v>
      </c>
      <c r="F27" s="16"/>
      <c r="G27" s="17"/>
      <c r="H27" s="16"/>
      <c r="I27" s="16"/>
      <c r="J27" s="13"/>
      <c r="K27" s="13"/>
      <c r="L27" s="31" t="s">
        <v>191</v>
      </c>
      <c r="M27" s="211" t="s">
        <v>563</v>
      </c>
      <c r="N27" s="32" t="s">
        <v>180</v>
      </c>
      <c r="O27" s="31"/>
      <c r="P27" s="15" t="s">
        <v>170</v>
      </c>
      <c r="Q27" s="31"/>
      <c r="R27" s="25" t="s">
        <v>16</v>
      </c>
      <c r="S27" s="31" t="s">
        <v>181</v>
      </c>
      <c r="T27" s="31" t="s">
        <v>175</v>
      </c>
      <c r="U27" s="25" t="s">
        <v>171</v>
      </c>
      <c r="V27" s="25" t="s">
        <v>172</v>
      </c>
      <c r="W27" s="31" t="s">
        <v>192</v>
      </c>
      <c r="X27" s="31" t="s">
        <v>193</v>
      </c>
      <c r="Y27" s="31" t="s">
        <v>194</v>
      </c>
      <c r="Z27" s="13"/>
      <c r="AA27" s="54">
        <v>0.1459</v>
      </c>
      <c r="AB27" s="13" t="s">
        <v>175</v>
      </c>
      <c r="AC27" s="31"/>
      <c r="AD27" s="31"/>
      <c r="AE27" s="31"/>
      <c r="AF27" s="31"/>
      <c r="AG27" s="31"/>
      <c r="AH27" s="31"/>
      <c r="AI27" s="38"/>
      <c r="AJ27" s="72">
        <v>0</v>
      </c>
      <c r="AK27" s="72"/>
      <c r="AL27" s="13">
        <v>1</v>
      </c>
    </row>
    <row r="28" spans="1:38" ht="39.950000000000003" customHeight="1">
      <c r="A28" s="12">
        <v>12</v>
      </c>
      <c r="B28" s="15"/>
      <c r="C28" s="16"/>
      <c r="D28" s="16">
        <v>2</v>
      </c>
      <c r="E28" s="16"/>
      <c r="F28" s="16"/>
      <c r="G28" s="17"/>
      <c r="H28" s="16"/>
      <c r="I28" s="16"/>
      <c r="J28" s="13"/>
      <c r="K28" s="13"/>
      <c r="L28" s="16" t="s">
        <v>195</v>
      </c>
      <c r="M28" s="24" t="s">
        <v>55</v>
      </c>
      <c r="N28" s="32" t="s">
        <v>180</v>
      </c>
      <c r="O28" s="31"/>
      <c r="P28" s="15" t="s">
        <v>170</v>
      </c>
      <c r="Q28" s="31"/>
      <c r="R28" s="25" t="s">
        <v>16</v>
      </c>
      <c r="S28" s="31" t="s">
        <v>181</v>
      </c>
      <c r="T28" s="31" t="s">
        <v>175</v>
      </c>
      <c r="U28" s="25" t="s">
        <v>171</v>
      </c>
      <c r="V28" s="25" t="s">
        <v>172</v>
      </c>
      <c r="W28" s="19" t="s">
        <v>173</v>
      </c>
      <c r="X28" s="16" t="s">
        <v>174</v>
      </c>
      <c r="Y28" s="31" t="s">
        <v>175</v>
      </c>
      <c r="Z28" s="12"/>
      <c r="AA28" s="54">
        <v>0.05</v>
      </c>
      <c r="AB28" s="13" t="s">
        <v>175</v>
      </c>
      <c r="AC28" s="31"/>
      <c r="AD28" s="31"/>
      <c r="AE28" s="31"/>
      <c r="AF28" s="31"/>
      <c r="AG28" s="31"/>
      <c r="AH28" s="31"/>
      <c r="AI28" s="38"/>
      <c r="AJ28" s="72">
        <v>0</v>
      </c>
      <c r="AK28" s="72"/>
      <c r="AL28" s="13">
        <v>1</v>
      </c>
    </row>
    <row r="29" spans="1:38" ht="39.950000000000003" hidden="1" customHeight="1">
      <c r="A29" s="12">
        <v>13</v>
      </c>
      <c r="B29" s="15"/>
      <c r="C29" s="16"/>
      <c r="D29" s="16">
        <v>2</v>
      </c>
      <c r="E29" s="16"/>
      <c r="F29" s="16"/>
      <c r="G29" s="17"/>
      <c r="H29" s="16"/>
      <c r="I29" s="16"/>
      <c r="J29" s="13"/>
      <c r="K29" s="13"/>
      <c r="L29" s="16" t="s">
        <v>54</v>
      </c>
      <c r="M29" s="24" t="s">
        <v>55</v>
      </c>
      <c r="N29" s="32" t="s">
        <v>180</v>
      </c>
      <c r="O29" s="31"/>
      <c r="P29" s="15" t="s">
        <v>170</v>
      </c>
      <c r="Q29" s="31"/>
      <c r="R29" s="25" t="s">
        <v>16</v>
      </c>
      <c r="S29" s="31" t="s">
        <v>181</v>
      </c>
      <c r="T29" s="31" t="s">
        <v>175</v>
      </c>
      <c r="U29" s="25" t="s">
        <v>171</v>
      </c>
      <c r="V29" s="25" t="s">
        <v>172</v>
      </c>
      <c r="W29" s="19" t="s">
        <v>173</v>
      </c>
      <c r="X29" s="16" t="s">
        <v>174</v>
      </c>
      <c r="Y29" s="31" t="s">
        <v>175</v>
      </c>
      <c r="Z29" s="12"/>
      <c r="AA29" s="54">
        <v>0.05</v>
      </c>
      <c r="AB29" s="13"/>
      <c r="AC29" s="31"/>
      <c r="AD29" s="31"/>
      <c r="AE29" s="31"/>
      <c r="AF29" s="31"/>
      <c r="AG29" s="31"/>
      <c r="AH29" s="31"/>
      <c r="AI29" s="38"/>
      <c r="AJ29" s="72">
        <v>0</v>
      </c>
      <c r="AK29" s="72"/>
      <c r="AL29" s="4"/>
    </row>
    <row r="30" spans="1:38" s="95" customFormat="1" ht="39.950000000000003" hidden="1" customHeight="1">
      <c r="A30" s="12">
        <v>14</v>
      </c>
      <c r="B30" s="15"/>
      <c r="C30" s="16"/>
      <c r="D30" s="16">
        <v>2</v>
      </c>
      <c r="E30" s="16"/>
      <c r="F30" s="16"/>
      <c r="G30" s="17"/>
      <c r="H30" s="16"/>
      <c r="I30" s="16"/>
      <c r="J30" s="13"/>
      <c r="K30" s="13"/>
      <c r="L30" s="16" t="s">
        <v>70</v>
      </c>
      <c r="M30" s="24" t="s">
        <v>55</v>
      </c>
      <c r="N30" s="32" t="s">
        <v>184</v>
      </c>
      <c r="O30" s="31"/>
      <c r="P30" s="15" t="s">
        <v>170</v>
      </c>
      <c r="Q30" s="12"/>
      <c r="R30" s="25" t="s">
        <v>16</v>
      </c>
      <c r="S30" s="31" t="s">
        <v>181</v>
      </c>
      <c r="T30" s="31" t="s">
        <v>175</v>
      </c>
      <c r="U30" s="25" t="s">
        <v>171</v>
      </c>
      <c r="V30" s="25" t="s">
        <v>172</v>
      </c>
      <c r="W30" s="19" t="s">
        <v>173</v>
      </c>
      <c r="X30" s="16" t="s">
        <v>174</v>
      </c>
      <c r="Y30" s="31" t="s">
        <v>175</v>
      </c>
      <c r="Z30" s="12"/>
      <c r="AA30" s="54">
        <v>0.05</v>
      </c>
      <c r="AB30" s="13"/>
      <c r="AC30" s="12"/>
      <c r="AD30" s="12"/>
      <c r="AE30" s="12"/>
      <c r="AF30" s="12"/>
      <c r="AG30" s="79"/>
      <c r="AH30" s="79"/>
      <c r="AI30" s="66"/>
      <c r="AJ30" s="72">
        <v>0</v>
      </c>
      <c r="AK30" s="104"/>
    </row>
    <row r="31" spans="1:38" s="95" customFormat="1" ht="39.950000000000003" hidden="1" customHeight="1">
      <c r="A31" s="12"/>
      <c r="B31" s="15"/>
      <c r="C31" s="16"/>
      <c r="D31" s="16">
        <v>2</v>
      </c>
      <c r="E31" s="16"/>
      <c r="F31" s="16"/>
      <c r="G31" s="17"/>
      <c r="H31" s="16"/>
      <c r="I31" s="16"/>
      <c r="J31" s="13"/>
      <c r="K31" s="13"/>
      <c r="L31" s="16" t="s">
        <v>81</v>
      </c>
      <c r="M31" s="24" t="s">
        <v>55</v>
      </c>
      <c r="N31" s="32" t="s">
        <v>185</v>
      </c>
      <c r="O31" s="31"/>
      <c r="P31" s="15" t="s">
        <v>170</v>
      </c>
      <c r="Q31" s="12"/>
      <c r="R31" s="25" t="s">
        <v>16</v>
      </c>
      <c r="S31" s="31" t="s">
        <v>181</v>
      </c>
      <c r="T31" s="31" t="s">
        <v>175</v>
      </c>
      <c r="U31" s="25" t="s">
        <v>172</v>
      </c>
      <c r="V31" s="25" t="s">
        <v>171</v>
      </c>
      <c r="W31" s="19" t="s">
        <v>173</v>
      </c>
      <c r="X31" s="16" t="s">
        <v>174</v>
      </c>
      <c r="Y31" s="31" t="s">
        <v>175</v>
      </c>
      <c r="Z31" s="12"/>
      <c r="AA31" s="54">
        <v>0.05</v>
      </c>
      <c r="AB31" s="13"/>
      <c r="AC31" s="12"/>
      <c r="AD31" s="12"/>
      <c r="AE31" s="12"/>
      <c r="AF31" s="12"/>
      <c r="AG31" s="79"/>
      <c r="AH31" s="79"/>
      <c r="AI31" s="66"/>
      <c r="AJ31" s="72">
        <v>0</v>
      </c>
      <c r="AK31" s="104"/>
    </row>
    <row r="32" spans="1:38" s="95" customFormat="1" ht="39.950000000000003" hidden="1" customHeight="1">
      <c r="A32" s="12">
        <v>15</v>
      </c>
      <c r="B32" s="15"/>
      <c r="C32" s="16">
        <v>1</v>
      </c>
      <c r="D32" s="16"/>
      <c r="E32" s="16"/>
      <c r="F32" s="16"/>
      <c r="G32" s="17"/>
      <c r="H32" s="16"/>
      <c r="I32" s="16"/>
      <c r="J32" s="13"/>
      <c r="K32" s="13"/>
      <c r="L32" s="16" t="s">
        <v>75</v>
      </c>
      <c r="M32" s="24" t="s">
        <v>76</v>
      </c>
      <c r="N32" s="32" t="s">
        <v>196</v>
      </c>
      <c r="O32" s="31"/>
      <c r="P32" s="15" t="s">
        <v>170</v>
      </c>
      <c r="Q32" s="12"/>
      <c r="R32" s="25" t="s">
        <v>16</v>
      </c>
      <c r="S32" s="31" t="s">
        <v>181</v>
      </c>
      <c r="T32" s="31" t="s">
        <v>175</v>
      </c>
      <c r="U32" s="25" t="s">
        <v>172</v>
      </c>
      <c r="V32" s="25" t="s">
        <v>171</v>
      </c>
      <c r="W32" s="19" t="s">
        <v>173</v>
      </c>
      <c r="X32" s="16" t="s">
        <v>174</v>
      </c>
      <c r="Y32" s="31" t="s">
        <v>175</v>
      </c>
      <c r="Z32" s="12"/>
      <c r="AA32" s="54" t="e">
        <f>AA39+AA40+AA41+AA68+AA122+AA117</f>
        <v>#REF!</v>
      </c>
      <c r="AB32" s="13" t="s">
        <v>175</v>
      </c>
      <c r="AC32" s="12"/>
      <c r="AD32" s="12"/>
      <c r="AE32" s="12"/>
      <c r="AF32" s="12"/>
      <c r="AG32" s="79"/>
      <c r="AH32" s="79"/>
      <c r="AI32" s="66"/>
      <c r="AJ32" s="72">
        <v>0</v>
      </c>
      <c r="AK32" s="104"/>
    </row>
    <row r="33" spans="1:38" s="1" customFormat="1" ht="39.950000000000003" customHeight="1">
      <c r="A33" s="12">
        <v>16</v>
      </c>
      <c r="B33" s="18"/>
      <c r="C33" s="16">
        <v>1</v>
      </c>
      <c r="D33" s="16"/>
      <c r="E33" s="16"/>
      <c r="F33" s="16"/>
      <c r="G33" s="16"/>
      <c r="H33" s="16"/>
      <c r="I33" s="16"/>
      <c r="J33" s="18"/>
      <c r="K33" s="18"/>
      <c r="L33" s="16" t="s">
        <v>77</v>
      </c>
      <c r="M33" s="24" t="s">
        <v>76</v>
      </c>
      <c r="N33" s="32" t="s">
        <v>197</v>
      </c>
      <c r="O33" s="12"/>
      <c r="P33" s="15" t="s">
        <v>170</v>
      </c>
      <c r="Q33" s="12"/>
      <c r="R33" s="25" t="s">
        <v>16</v>
      </c>
      <c r="S33" s="31" t="s">
        <v>181</v>
      </c>
      <c r="T33" s="31" t="s">
        <v>175</v>
      </c>
      <c r="U33" s="25" t="s">
        <v>172</v>
      </c>
      <c r="V33" s="25" t="s">
        <v>171</v>
      </c>
      <c r="W33" s="19" t="s">
        <v>173</v>
      </c>
      <c r="X33" s="16" t="s">
        <v>174</v>
      </c>
      <c r="Y33" s="31" t="s">
        <v>175</v>
      </c>
      <c r="Z33" s="12"/>
      <c r="AA33" s="54" t="e">
        <f>AA39+AA40+AA42+AA68+AA122+AA117</f>
        <v>#REF!</v>
      </c>
      <c r="AB33" s="13" t="s">
        <v>175</v>
      </c>
      <c r="AC33" s="12"/>
      <c r="AD33" s="12"/>
      <c r="AE33" s="12"/>
      <c r="AF33" s="12"/>
      <c r="AG33" s="79"/>
      <c r="AH33" s="79"/>
      <c r="AI33" s="66"/>
      <c r="AJ33" s="72">
        <v>1</v>
      </c>
      <c r="AK33" s="103"/>
      <c r="AL33" s="13">
        <v>1</v>
      </c>
    </row>
    <row r="34" spans="1:38" s="1" customFormat="1" ht="39.950000000000003" hidden="1" customHeight="1">
      <c r="A34" s="12">
        <v>17</v>
      </c>
      <c r="B34" s="18"/>
      <c r="C34" s="16">
        <v>1</v>
      </c>
      <c r="D34" s="16"/>
      <c r="E34" s="16"/>
      <c r="F34" s="16"/>
      <c r="G34" s="16"/>
      <c r="H34" s="16"/>
      <c r="I34" s="16"/>
      <c r="J34" s="18"/>
      <c r="K34" s="18"/>
      <c r="L34" s="16" t="s">
        <v>78</v>
      </c>
      <c r="M34" s="24" t="s">
        <v>76</v>
      </c>
      <c r="N34" s="32" t="s">
        <v>198</v>
      </c>
      <c r="O34" s="12"/>
      <c r="P34" s="15" t="s">
        <v>170</v>
      </c>
      <c r="Q34" s="12"/>
      <c r="R34" s="25" t="s">
        <v>16</v>
      </c>
      <c r="S34" s="31" t="s">
        <v>181</v>
      </c>
      <c r="T34" s="31" t="s">
        <v>175</v>
      </c>
      <c r="U34" s="25" t="s">
        <v>172</v>
      </c>
      <c r="V34" s="25" t="s">
        <v>171</v>
      </c>
      <c r="W34" s="19" t="s">
        <v>173</v>
      </c>
      <c r="X34" s="16" t="s">
        <v>174</v>
      </c>
      <c r="Y34" s="31" t="s">
        <v>175</v>
      </c>
      <c r="Z34" s="12"/>
      <c r="AA34" s="54" t="e">
        <f>AA40+AA41+AA43+AA70+AA123+AA118</f>
        <v>#REF!</v>
      </c>
      <c r="AB34" s="13"/>
      <c r="AC34" s="12"/>
      <c r="AD34" s="12"/>
      <c r="AE34" s="12"/>
      <c r="AF34" s="12"/>
      <c r="AG34" s="79"/>
      <c r="AH34" s="79"/>
      <c r="AI34" s="66"/>
      <c r="AJ34" s="72">
        <v>0</v>
      </c>
      <c r="AK34" s="103"/>
    </row>
    <row r="35" spans="1:38" s="1" customFormat="1" ht="39.950000000000003" hidden="1" customHeight="1">
      <c r="A35" s="12">
        <v>18</v>
      </c>
      <c r="B35" s="18"/>
      <c r="C35" s="16">
        <v>1</v>
      </c>
      <c r="D35" s="16"/>
      <c r="E35" s="16"/>
      <c r="F35" s="16"/>
      <c r="G35" s="16"/>
      <c r="H35" s="16"/>
      <c r="I35" s="16"/>
      <c r="J35" s="18"/>
      <c r="K35" s="18"/>
      <c r="L35" s="16" t="s">
        <v>80</v>
      </c>
      <c r="M35" s="24" t="s">
        <v>76</v>
      </c>
      <c r="N35" s="32" t="s">
        <v>199</v>
      </c>
      <c r="O35" s="12"/>
      <c r="P35" s="15" t="s">
        <v>170</v>
      </c>
      <c r="Q35" s="12"/>
      <c r="R35" s="25" t="s">
        <v>16</v>
      </c>
      <c r="S35" s="31" t="s">
        <v>181</v>
      </c>
      <c r="T35" s="31" t="s">
        <v>175</v>
      </c>
      <c r="U35" s="25" t="s">
        <v>172</v>
      </c>
      <c r="V35" s="25" t="s">
        <v>171</v>
      </c>
      <c r="W35" s="19" t="s">
        <v>173</v>
      </c>
      <c r="X35" s="16" t="s">
        <v>174</v>
      </c>
      <c r="Y35" s="31" t="s">
        <v>175</v>
      </c>
      <c r="Z35" s="12"/>
      <c r="AA35" s="54">
        <v>7.2278000000000002</v>
      </c>
      <c r="AB35" s="13"/>
      <c r="AC35" s="12"/>
      <c r="AD35" s="12"/>
      <c r="AE35" s="12"/>
      <c r="AF35" s="12"/>
      <c r="AG35" s="79"/>
      <c r="AH35" s="79"/>
      <c r="AI35" s="66"/>
      <c r="AJ35" s="72">
        <v>0</v>
      </c>
      <c r="AK35" s="103"/>
    </row>
    <row r="36" spans="1:38" s="1" customFormat="1" ht="54.75" hidden="1" customHeight="1">
      <c r="A36" s="12"/>
      <c r="B36" s="18"/>
      <c r="C36" s="16">
        <v>1</v>
      </c>
      <c r="D36" s="16"/>
      <c r="E36" s="16"/>
      <c r="F36" s="16"/>
      <c r="G36" s="16"/>
      <c r="H36" s="16"/>
      <c r="I36" s="16"/>
      <c r="J36" s="18"/>
      <c r="K36" s="18"/>
      <c r="L36" s="16" t="s">
        <v>83</v>
      </c>
      <c r="M36" s="24" t="s">
        <v>76</v>
      </c>
      <c r="N36" s="32" t="s">
        <v>200</v>
      </c>
      <c r="O36" s="12"/>
      <c r="P36" s="15"/>
      <c r="Q36" s="12"/>
      <c r="R36" s="25"/>
      <c r="S36" s="31"/>
      <c r="T36" s="31"/>
      <c r="U36" s="25" t="s">
        <v>172</v>
      </c>
      <c r="V36" s="25" t="s">
        <v>171</v>
      </c>
      <c r="W36" s="19" t="s">
        <v>173</v>
      </c>
      <c r="X36" s="16" t="s">
        <v>174</v>
      </c>
      <c r="Y36" s="31" t="s">
        <v>175</v>
      </c>
      <c r="Z36" s="12"/>
      <c r="AA36" s="54"/>
      <c r="AB36" s="13"/>
      <c r="AC36" s="12"/>
      <c r="AD36" s="12"/>
      <c r="AE36" s="12"/>
      <c r="AF36" s="12"/>
      <c r="AG36" s="79"/>
      <c r="AH36" s="79"/>
      <c r="AI36" s="66"/>
      <c r="AJ36" s="72">
        <v>0</v>
      </c>
      <c r="AK36" s="103"/>
    </row>
    <row r="37" spans="1:38" s="1" customFormat="1" ht="39.950000000000003" customHeight="1">
      <c r="A37" s="12">
        <v>19</v>
      </c>
      <c r="B37" s="18"/>
      <c r="C37" s="16"/>
      <c r="D37" s="16">
        <v>2</v>
      </c>
      <c r="E37" s="16"/>
      <c r="F37" s="16"/>
      <c r="G37" s="16"/>
      <c r="H37" s="16"/>
      <c r="I37" s="16"/>
      <c r="J37" s="18"/>
      <c r="K37" s="18"/>
      <c r="L37" s="16" t="s">
        <v>201</v>
      </c>
      <c r="M37" s="24" t="s">
        <v>86</v>
      </c>
      <c r="N37" s="34" t="s">
        <v>202</v>
      </c>
      <c r="O37" s="12"/>
      <c r="P37" s="15" t="s">
        <v>170</v>
      </c>
      <c r="Q37" s="12"/>
      <c r="R37" s="25" t="s">
        <v>16</v>
      </c>
      <c r="S37" s="31" t="s">
        <v>181</v>
      </c>
      <c r="T37" s="31" t="s">
        <v>175</v>
      </c>
      <c r="U37" s="25" t="s">
        <v>171</v>
      </c>
      <c r="V37" s="25" t="s">
        <v>172</v>
      </c>
      <c r="W37" s="19" t="s">
        <v>203</v>
      </c>
      <c r="X37" s="31" t="s">
        <v>175</v>
      </c>
      <c r="Y37" s="12" t="s">
        <v>175</v>
      </c>
      <c r="Z37" s="12"/>
      <c r="AA37" s="55">
        <v>1.4500000000000001E-2</v>
      </c>
      <c r="AB37" s="13" t="s">
        <v>175</v>
      </c>
      <c r="AC37" s="12"/>
      <c r="AD37" s="12"/>
      <c r="AE37" s="12"/>
      <c r="AF37" s="12"/>
      <c r="AG37" s="79"/>
      <c r="AH37" s="79"/>
      <c r="AI37" s="66"/>
      <c r="AJ37" s="72">
        <v>1</v>
      </c>
      <c r="AK37" s="103"/>
      <c r="AL37" s="13">
        <v>1</v>
      </c>
    </row>
    <row r="38" spans="1:38" s="1" customFormat="1" ht="39.950000000000003" customHeight="1">
      <c r="A38" s="12">
        <v>20</v>
      </c>
      <c r="B38" s="18"/>
      <c r="C38" s="16"/>
      <c r="D38" s="16">
        <v>2</v>
      </c>
      <c r="E38" s="16"/>
      <c r="F38" s="16"/>
      <c r="G38" s="16"/>
      <c r="H38" s="16"/>
      <c r="I38" s="16"/>
      <c r="J38" s="18"/>
      <c r="K38" s="18"/>
      <c r="L38" s="16" t="s">
        <v>204</v>
      </c>
      <c r="M38" s="24" t="s">
        <v>89</v>
      </c>
      <c r="N38" s="34" t="s">
        <v>202</v>
      </c>
      <c r="O38" s="12"/>
      <c r="P38" s="15" t="s">
        <v>170</v>
      </c>
      <c r="Q38" s="12"/>
      <c r="R38" s="25" t="s">
        <v>16</v>
      </c>
      <c r="S38" s="31" t="s">
        <v>181</v>
      </c>
      <c r="T38" s="31" t="s">
        <v>175</v>
      </c>
      <c r="U38" s="25" t="s">
        <v>171</v>
      </c>
      <c r="V38" s="25" t="s">
        <v>172</v>
      </c>
      <c r="W38" s="19" t="s">
        <v>203</v>
      </c>
      <c r="X38" s="31" t="s">
        <v>175</v>
      </c>
      <c r="Y38" s="12" t="s">
        <v>175</v>
      </c>
      <c r="Z38" s="12"/>
      <c r="AA38" s="55">
        <v>1.23E-2</v>
      </c>
      <c r="AB38" s="13" t="s">
        <v>175</v>
      </c>
      <c r="AC38" s="12"/>
      <c r="AD38" s="12"/>
      <c r="AE38" s="12"/>
      <c r="AF38" s="12"/>
      <c r="AG38" s="79"/>
      <c r="AH38" s="79"/>
      <c r="AI38" s="66"/>
      <c r="AJ38" s="72">
        <v>1</v>
      </c>
      <c r="AK38" s="103"/>
      <c r="AL38" s="13">
        <v>1</v>
      </c>
    </row>
    <row r="39" spans="1:38" s="1" customFormat="1" ht="39.950000000000003" hidden="1" customHeight="1">
      <c r="A39" s="12">
        <v>19</v>
      </c>
      <c r="B39" s="18"/>
      <c r="C39" s="16"/>
      <c r="D39" s="16">
        <v>2</v>
      </c>
      <c r="E39" s="16"/>
      <c r="F39" s="16"/>
      <c r="G39" s="16"/>
      <c r="H39" s="16"/>
      <c r="I39" s="16"/>
      <c r="J39" s="18"/>
      <c r="K39" s="18"/>
      <c r="L39" s="16" t="s">
        <v>85</v>
      </c>
      <c r="M39" s="24" t="s">
        <v>86</v>
      </c>
      <c r="N39" s="34" t="s">
        <v>205</v>
      </c>
      <c r="O39" s="12"/>
      <c r="P39" s="15" t="s">
        <v>170</v>
      </c>
      <c r="Q39" s="12"/>
      <c r="R39" s="25" t="s">
        <v>16</v>
      </c>
      <c r="S39" s="31" t="s">
        <v>181</v>
      </c>
      <c r="T39" s="31" t="s">
        <v>175</v>
      </c>
      <c r="U39" s="25" t="s">
        <v>172</v>
      </c>
      <c r="V39" s="25" t="s">
        <v>171</v>
      </c>
      <c r="W39" s="19" t="s">
        <v>203</v>
      </c>
      <c r="X39" s="31" t="s">
        <v>175</v>
      </c>
      <c r="Y39" s="12" t="s">
        <v>175</v>
      </c>
      <c r="Z39" s="12"/>
      <c r="AA39" s="55">
        <v>1.4500000000000001E-2</v>
      </c>
      <c r="AB39" s="13" t="s">
        <v>175</v>
      </c>
      <c r="AC39" s="12"/>
      <c r="AD39" s="12"/>
      <c r="AE39" s="12"/>
      <c r="AF39" s="12"/>
      <c r="AG39" s="79"/>
      <c r="AH39" s="79"/>
      <c r="AI39" s="66"/>
      <c r="AJ39" s="65">
        <v>0</v>
      </c>
      <c r="AK39" s="65">
        <v>0</v>
      </c>
    </row>
    <row r="40" spans="1:38" s="1" customFormat="1" ht="39.950000000000003" hidden="1" customHeight="1">
      <c r="A40" s="12">
        <v>20</v>
      </c>
      <c r="B40" s="18"/>
      <c r="C40" s="16"/>
      <c r="D40" s="16">
        <v>2</v>
      </c>
      <c r="E40" s="16"/>
      <c r="F40" s="16"/>
      <c r="G40" s="16"/>
      <c r="H40" s="16"/>
      <c r="I40" s="16"/>
      <c r="J40" s="18"/>
      <c r="K40" s="18"/>
      <c r="L40" s="16" t="s">
        <v>88</v>
      </c>
      <c r="M40" s="24" t="s">
        <v>89</v>
      </c>
      <c r="N40" s="34" t="s">
        <v>205</v>
      </c>
      <c r="O40" s="12"/>
      <c r="P40" s="15" t="s">
        <v>170</v>
      </c>
      <c r="Q40" s="12"/>
      <c r="R40" s="25" t="s">
        <v>16</v>
      </c>
      <c r="S40" s="31" t="s">
        <v>181</v>
      </c>
      <c r="T40" s="31" t="s">
        <v>175</v>
      </c>
      <c r="U40" s="25" t="s">
        <v>172</v>
      </c>
      <c r="V40" s="25" t="s">
        <v>171</v>
      </c>
      <c r="W40" s="19" t="s">
        <v>203</v>
      </c>
      <c r="X40" s="31" t="s">
        <v>175</v>
      </c>
      <c r="Y40" s="12" t="s">
        <v>175</v>
      </c>
      <c r="Z40" s="12"/>
      <c r="AA40" s="55">
        <v>1.23E-2</v>
      </c>
      <c r="AB40" s="13" t="s">
        <v>175</v>
      </c>
      <c r="AC40" s="12"/>
      <c r="AD40" s="12"/>
      <c r="AE40" s="12"/>
      <c r="AF40" s="12"/>
      <c r="AG40" s="79"/>
      <c r="AH40" s="79"/>
      <c r="AI40" s="66"/>
      <c r="AJ40" s="65">
        <v>0</v>
      </c>
      <c r="AK40" s="65">
        <v>0</v>
      </c>
    </row>
    <row r="41" spans="1:38" s="1" customFormat="1" ht="39.950000000000003" hidden="1" customHeight="1">
      <c r="A41" s="12">
        <v>21</v>
      </c>
      <c r="B41" s="18"/>
      <c r="C41" s="16"/>
      <c r="D41" s="16">
        <v>2</v>
      </c>
      <c r="E41" s="16"/>
      <c r="F41" s="16"/>
      <c r="G41" s="16"/>
      <c r="H41" s="16"/>
      <c r="I41" s="16"/>
      <c r="J41" s="18"/>
      <c r="K41" s="18"/>
      <c r="L41" s="16" t="s">
        <v>82</v>
      </c>
      <c r="M41" s="24" t="s">
        <v>58</v>
      </c>
      <c r="N41" s="32" t="s">
        <v>196</v>
      </c>
      <c r="O41" s="12"/>
      <c r="P41" s="15" t="s">
        <v>170</v>
      </c>
      <c r="Q41" s="12"/>
      <c r="R41" s="25" t="s">
        <v>16</v>
      </c>
      <c r="S41" s="31" t="s">
        <v>181</v>
      </c>
      <c r="T41" s="31" t="s">
        <v>175</v>
      </c>
      <c r="U41" s="25" t="s">
        <v>172</v>
      </c>
      <c r="V41" s="25" t="s">
        <v>171</v>
      </c>
      <c r="W41" s="19" t="s">
        <v>173</v>
      </c>
      <c r="X41" s="16" t="s">
        <v>174</v>
      </c>
      <c r="Y41" s="31" t="s">
        <v>175</v>
      </c>
      <c r="Z41" s="12"/>
      <c r="AA41" s="55" t="e">
        <f>#REF!+AA54+AA55+AA62+AA67*AJ67+AA60+AA61</f>
        <v>#REF!</v>
      </c>
      <c r="AB41" s="13" t="s">
        <v>175</v>
      </c>
      <c r="AC41" s="12"/>
      <c r="AD41" s="12"/>
      <c r="AE41" s="12"/>
      <c r="AF41" s="12"/>
      <c r="AG41" s="79"/>
      <c r="AH41" s="79"/>
      <c r="AI41" s="66"/>
      <c r="AJ41" s="72">
        <v>0</v>
      </c>
      <c r="AK41" s="103"/>
    </row>
    <row r="42" spans="1:38" s="1" customFormat="1" ht="39.950000000000003" customHeight="1">
      <c r="A42" s="12">
        <v>22</v>
      </c>
      <c r="B42" s="18"/>
      <c r="C42" s="16"/>
      <c r="D42" s="16">
        <v>2</v>
      </c>
      <c r="E42" s="16"/>
      <c r="F42" s="16"/>
      <c r="G42" s="16"/>
      <c r="H42" s="16"/>
      <c r="I42" s="16"/>
      <c r="J42" s="18"/>
      <c r="K42" s="18"/>
      <c r="L42" s="16" t="s">
        <v>84</v>
      </c>
      <c r="M42" s="24" t="s">
        <v>58</v>
      </c>
      <c r="N42" s="32" t="s">
        <v>197</v>
      </c>
      <c r="O42" s="12"/>
      <c r="P42" s="15" t="s">
        <v>170</v>
      </c>
      <c r="Q42" s="12"/>
      <c r="R42" s="25" t="s">
        <v>16</v>
      </c>
      <c r="S42" s="31" t="s">
        <v>181</v>
      </c>
      <c r="T42" s="31" t="s">
        <v>175</v>
      </c>
      <c r="U42" s="25" t="s">
        <v>172</v>
      </c>
      <c r="V42" s="25" t="s">
        <v>171</v>
      </c>
      <c r="W42" s="19" t="s">
        <v>173</v>
      </c>
      <c r="X42" s="16" t="s">
        <v>174</v>
      </c>
      <c r="Y42" s="31" t="s">
        <v>175</v>
      </c>
      <c r="Z42" s="12"/>
      <c r="AA42" s="55" t="e">
        <f>#REF!+AA54+AA55+AA59+AA62+AA67*AJ67+AA60+AA61</f>
        <v>#REF!</v>
      </c>
      <c r="AB42" s="13" t="s">
        <v>175</v>
      </c>
      <c r="AC42" s="12"/>
      <c r="AD42" s="12"/>
      <c r="AE42" s="12"/>
      <c r="AF42" s="12"/>
      <c r="AG42" s="79"/>
      <c r="AH42" s="79"/>
      <c r="AI42" s="66"/>
      <c r="AJ42" s="72">
        <v>1</v>
      </c>
      <c r="AK42" s="103"/>
      <c r="AL42" s="13">
        <v>1</v>
      </c>
    </row>
    <row r="43" spans="1:38" s="1" customFormat="1" ht="68.25" hidden="1" customHeight="1">
      <c r="A43" s="12">
        <v>23</v>
      </c>
      <c r="B43" s="18"/>
      <c r="C43" s="16"/>
      <c r="D43" s="16">
        <v>2</v>
      </c>
      <c r="E43" s="16"/>
      <c r="F43" s="16"/>
      <c r="G43" s="16"/>
      <c r="H43" s="16"/>
      <c r="I43" s="16"/>
      <c r="J43" s="18"/>
      <c r="K43" s="18"/>
      <c r="L43" s="16" t="s">
        <v>87</v>
      </c>
      <c r="M43" s="24" t="s">
        <v>58</v>
      </c>
      <c r="N43" s="32" t="s">
        <v>206</v>
      </c>
      <c r="O43" s="12"/>
      <c r="P43" s="15" t="s">
        <v>170</v>
      </c>
      <c r="Q43" s="12"/>
      <c r="R43" s="25" t="s">
        <v>16</v>
      </c>
      <c r="S43" s="31" t="s">
        <v>181</v>
      </c>
      <c r="T43" s="31" t="s">
        <v>175</v>
      </c>
      <c r="U43" s="25" t="s">
        <v>172</v>
      </c>
      <c r="V43" s="25" t="s">
        <v>171</v>
      </c>
      <c r="W43" s="19" t="s">
        <v>173</v>
      </c>
      <c r="X43" s="16" t="s">
        <v>174</v>
      </c>
      <c r="Y43" s="31" t="s">
        <v>175</v>
      </c>
      <c r="Z43" s="12"/>
      <c r="AA43" s="55">
        <v>1.6274999999999999</v>
      </c>
      <c r="AB43" s="13"/>
      <c r="AC43" s="12"/>
      <c r="AD43" s="12"/>
      <c r="AE43" s="12"/>
      <c r="AF43" s="12"/>
      <c r="AG43" s="79"/>
      <c r="AH43" s="79"/>
      <c r="AI43" s="66"/>
      <c r="AJ43" s="72">
        <v>0</v>
      </c>
      <c r="AK43" s="103"/>
    </row>
    <row r="44" spans="1:38" s="95" customFormat="1" ht="39.950000000000003" hidden="1" customHeight="1">
      <c r="A44" s="12">
        <v>24</v>
      </c>
      <c r="B44" s="18"/>
      <c r="C44" s="16"/>
      <c r="D44" s="16">
        <v>2</v>
      </c>
      <c r="E44" s="16"/>
      <c r="F44" s="16"/>
      <c r="G44" s="16"/>
      <c r="H44" s="16"/>
      <c r="I44" s="16"/>
      <c r="J44" s="12"/>
      <c r="K44" s="12"/>
      <c r="L44" s="16" t="s">
        <v>90</v>
      </c>
      <c r="M44" s="24" t="s">
        <v>58</v>
      </c>
      <c r="N44" s="32" t="s">
        <v>207</v>
      </c>
      <c r="O44" s="12"/>
      <c r="P44" s="15" t="s">
        <v>170</v>
      </c>
      <c r="Q44" s="18"/>
      <c r="R44" s="25" t="s">
        <v>16</v>
      </c>
      <c r="S44" s="31" t="s">
        <v>181</v>
      </c>
      <c r="T44" s="31" t="s">
        <v>175</v>
      </c>
      <c r="U44" s="25" t="s">
        <v>172</v>
      </c>
      <c r="V44" s="25" t="s">
        <v>171</v>
      </c>
      <c r="W44" s="19" t="s">
        <v>173</v>
      </c>
      <c r="X44" s="16" t="s">
        <v>174</v>
      </c>
      <c r="Y44" s="31" t="s">
        <v>175</v>
      </c>
      <c r="Z44" s="12"/>
      <c r="AA44" s="55">
        <v>1.7775000000000001</v>
      </c>
      <c r="AB44" s="13"/>
      <c r="AC44" s="79"/>
      <c r="AD44" s="79"/>
      <c r="AE44" s="79"/>
      <c r="AF44" s="79"/>
      <c r="AG44" s="79"/>
      <c r="AH44" s="79"/>
      <c r="AI44" s="66"/>
      <c r="AJ44" s="72">
        <v>0</v>
      </c>
      <c r="AK44" s="72"/>
    </row>
    <row r="45" spans="1:38" s="95" customFormat="1" ht="66" hidden="1" customHeight="1">
      <c r="A45" s="12"/>
      <c r="B45" s="18"/>
      <c r="C45" s="16"/>
      <c r="D45" s="16"/>
      <c r="E45" s="16"/>
      <c r="F45" s="16"/>
      <c r="G45" s="16"/>
      <c r="H45" s="16"/>
      <c r="I45" s="16"/>
      <c r="J45" s="12"/>
      <c r="K45" s="12"/>
      <c r="L45" s="16" t="s">
        <v>91</v>
      </c>
      <c r="M45" s="24" t="s">
        <v>58</v>
      </c>
      <c r="N45" s="32" t="s">
        <v>208</v>
      </c>
      <c r="O45" s="12"/>
      <c r="P45" s="15" t="s">
        <v>170</v>
      </c>
      <c r="Q45" s="18"/>
      <c r="R45" s="25" t="s">
        <v>16</v>
      </c>
      <c r="S45" s="31" t="s">
        <v>181</v>
      </c>
      <c r="T45" s="31" t="s">
        <v>175</v>
      </c>
      <c r="U45" s="25" t="s">
        <v>172</v>
      </c>
      <c r="V45" s="25" t="s">
        <v>171</v>
      </c>
      <c r="W45" s="19" t="s">
        <v>173</v>
      </c>
      <c r="X45" s="16" t="s">
        <v>174</v>
      </c>
      <c r="Y45" s="31" t="s">
        <v>175</v>
      </c>
      <c r="Z45" s="12"/>
      <c r="AA45" s="55"/>
      <c r="AB45" s="13"/>
      <c r="AC45" s="79"/>
      <c r="AD45" s="79"/>
      <c r="AE45" s="79"/>
      <c r="AF45" s="79"/>
      <c r="AG45" s="79"/>
      <c r="AH45" s="79"/>
      <c r="AI45" s="66"/>
      <c r="AJ45" s="72">
        <v>0</v>
      </c>
      <c r="AK45" s="72"/>
    </row>
    <row r="46" spans="1:38" s="95" customFormat="1" ht="39.950000000000003" customHeight="1">
      <c r="A46" s="12"/>
      <c r="B46" s="18"/>
      <c r="C46" s="16"/>
      <c r="D46" s="16"/>
      <c r="E46" s="16">
        <v>3</v>
      </c>
      <c r="F46" s="16"/>
      <c r="G46" s="16"/>
      <c r="H46" s="16"/>
      <c r="I46" s="16"/>
      <c r="J46" s="12"/>
      <c r="K46" s="12"/>
      <c r="L46" s="16" t="s">
        <v>92</v>
      </c>
      <c r="M46" s="24" t="s">
        <v>93</v>
      </c>
      <c r="N46" s="32" t="s">
        <v>209</v>
      </c>
      <c r="O46" s="12"/>
      <c r="P46" s="15" t="s">
        <v>170</v>
      </c>
      <c r="Q46" s="18"/>
      <c r="R46" s="25" t="s">
        <v>16</v>
      </c>
      <c r="S46" s="31"/>
      <c r="T46" s="31"/>
      <c r="U46" s="25" t="s">
        <v>172</v>
      </c>
      <c r="V46" s="25" t="s">
        <v>171</v>
      </c>
      <c r="W46" s="19"/>
      <c r="X46" s="16" t="s">
        <v>174</v>
      </c>
      <c r="Y46" s="31"/>
      <c r="Z46" s="12"/>
      <c r="AA46" s="55">
        <f>AA48+AA50+AA51+AA52+AA53</f>
        <v>0.92549999999999999</v>
      </c>
      <c r="AB46" s="13"/>
      <c r="AC46" s="79"/>
      <c r="AD46" s="79"/>
      <c r="AE46" s="79"/>
      <c r="AF46" s="79"/>
      <c r="AG46" s="79"/>
      <c r="AH46" s="79"/>
      <c r="AI46" s="66"/>
      <c r="AJ46" s="72">
        <v>1</v>
      </c>
      <c r="AK46" s="72"/>
      <c r="AL46" s="13">
        <v>1</v>
      </c>
    </row>
    <row r="47" spans="1:38" s="95" customFormat="1" ht="39.950000000000003" hidden="1" customHeight="1">
      <c r="A47" s="12"/>
      <c r="B47" s="18"/>
      <c r="C47" s="16"/>
      <c r="D47" s="16"/>
      <c r="E47" s="16">
        <v>3</v>
      </c>
      <c r="F47" s="16"/>
      <c r="G47" s="16"/>
      <c r="H47" s="16"/>
      <c r="I47" s="16"/>
      <c r="J47" s="12"/>
      <c r="K47" s="12"/>
      <c r="L47" s="16" t="s">
        <v>95</v>
      </c>
      <c r="M47" s="24" t="s">
        <v>96</v>
      </c>
      <c r="N47" s="32" t="s">
        <v>209</v>
      </c>
      <c r="O47" s="12"/>
      <c r="P47" s="15" t="s">
        <v>170</v>
      </c>
      <c r="Q47" s="18"/>
      <c r="R47" s="25" t="s">
        <v>16</v>
      </c>
      <c r="S47" s="31"/>
      <c r="T47" s="31"/>
      <c r="U47" s="25" t="s">
        <v>172</v>
      </c>
      <c r="V47" s="25" t="s">
        <v>171</v>
      </c>
      <c r="W47" s="19"/>
      <c r="X47" s="16" t="s">
        <v>174</v>
      </c>
      <c r="Y47" s="31"/>
      <c r="Z47" s="12"/>
      <c r="AA47" s="55">
        <f>AA49+AA50+AA51+AA52+AA53</f>
        <v>0.99950000000000006</v>
      </c>
      <c r="AB47" s="13"/>
      <c r="AC47" s="79"/>
      <c r="AD47" s="79"/>
      <c r="AE47" s="79"/>
      <c r="AF47" s="79"/>
      <c r="AG47" s="79"/>
      <c r="AH47" s="79"/>
      <c r="AI47" s="66"/>
      <c r="AJ47" s="72">
        <v>0</v>
      </c>
      <c r="AK47" s="72"/>
    </row>
    <row r="48" spans="1:38" ht="48.95" customHeight="1">
      <c r="A48" s="12">
        <v>26</v>
      </c>
      <c r="B48" s="15"/>
      <c r="C48" s="16"/>
      <c r="D48" s="16"/>
      <c r="E48" s="16"/>
      <c r="F48" s="16">
        <v>4</v>
      </c>
      <c r="G48" s="16"/>
      <c r="H48" s="16"/>
      <c r="I48" s="16"/>
      <c r="J48" s="13"/>
      <c r="K48" s="35"/>
      <c r="L48" s="16" t="s">
        <v>98</v>
      </c>
      <c r="M48" s="24" t="s">
        <v>99</v>
      </c>
      <c r="N48" s="32" t="s">
        <v>209</v>
      </c>
      <c r="O48" s="12"/>
      <c r="P48" s="15" t="s">
        <v>170</v>
      </c>
      <c r="Q48" s="25"/>
      <c r="R48" s="25" t="s">
        <v>16</v>
      </c>
      <c r="S48" s="31" t="s">
        <v>181</v>
      </c>
      <c r="T48" s="31" t="s">
        <v>175</v>
      </c>
      <c r="U48" s="25" t="s">
        <v>172</v>
      </c>
      <c r="V48" s="25" t="s">
        <v>171</v>
      </c>
      <c r="W48" s="19" t="s">
        <v>192</v>
      </c>
      <c r="X48" s="16" t="s">
        <v>210</v>
      </c>
      <c r="Y48" s="16" t="s">
        <v>211</v>
      </c>
      <c r="Z48" s="15"/>
      <c r="AA48" s="55">
        <v>0.86</v>
      </c>
      <c r="AB48" s="13" t="s">
        <v>175</v>
      </c>
      <c r="AC48" s="15"/>
      <c r="AD48" s="15"/>
      <c r="AE48" s="15"/>
      <c r="AF48" s="15"/>
      <c r="AG48" s="79"/>
      <c r="AH48" s="79"/>
      <c r="AI48" s="66"/>
      <c r="AJ48" s="72">
        <v>1</v>
      </c>
      <c r="AK48" s="72"/>
      <c r="AL48" s="13">
        <v>1</v>
      </c>
    </row>
    <row r="49" spans="1:38" ht="48.95" hidden="1" customHeight="1">
      <c r="A49" s="12"/>
      <c r="B49" s="15"/>
      <c r="C49" s="16"/>
      <c r="D49" s="16"/>
      <c r="E49" s="16"/>
      <c r="F49" s="16">
        <v>4</v>
      </c>
      <c r="G49" s="16"/>
      <c r="H49" s="16"/>
      <c r="I49" s="16"/>
      <c r="J49" s="13"/>
      <c r="K49" s="35"/>
      <c r="L49" s="16" t="s">
        <v>101</v>
      </c>
      <c r="M49" s="24" t="s">
        <v>102</v>
      </c>
      <c r="N49" s="32" t="s">
        <v>209</v>
      </c>
      <c r="O49" s="12"/>
      <c r="P49" s="15" t="s">
        <v>170</v>
      </c>
      <c r="Q49" s="25"/>
      <c r="R49" s="25" t="s">
        <v>16</v>
      </c>
      <c r="S49" s="31"/>
      <c r="T49" s="31"/>
      <c r="U49" s="25" t="s">
        <v>172</v>
      </c>
      <c r="V49" s="25" t="s">
        <v>171</v>
      </c>
      <c r="W49" s="19"/>
      <c r="X49" s="16" t="s">
        <v>210</v>
      </c>
      <c r="Y49" s="16" t="s">
        <v>211</v>
      </c>
      <c r="Z49" s="15"/>
      <c r="AA49" s="55">
        <v>0.93400000000000005</v>
      </c>
      <c r="AB49" s="13"/>
      <c r="AC49" s="15"/>
      <c r="AD49" s="15"/>
      <c r="AE49" s="15"/>
      <c r="AF49" s="15"/>
      <c r="AG49" s="79"/>
      <c r="AH49" s="79"/>
      <c r="AI49" s="66"/>
      <c r="AJ49" s="72">
        <v>0</v>
      </c>
      <c r="AK49" s="72"/>
      <c r="AL49" s="4"/>
    </row>
    <row r="50" spans="1:38" ht="39.950000000000003" customHeight="1">
      <c r="A50" s="12">
        <v>27</v>
      </c>
      <c r="B50" s="15"/>
      <c r="C50" s="16"/>
      <c r="D50" s="16"/>
      <c r="E50" s="16"/>
      <c r="F50" s="16">
        <v>4</v>
      </c>
      <c r="G50" s="16"/>
      <c r="H50" s="16"/>
      <c r="I50" s="16"/>
      <c r="J50" s="13"/>
      <c r="K50" s="35"/>
      <c r="L50" s="16" t="s">
        <v>104</v>
      </c>
      <c r="M50" s="24" t="s">
        <v>105</v>
      </c>
      <c r="N50" s="32"/>
      <c r="O50" s="12"/>
      <c r="P50" s="15" t="s">
        <v>170</v>
      </c>
      <c r="Q50" s="25"/>
      <c r="R50" s="25" t="s">
        <v>16</v>
      </c>
      <c r="S50" s="31" t="s">
        <v>181</v>
      </c>
      <c r="T50" s="31" t="s">
        <v>175</v>
      </c>
      <c r="U50" s="25" t="s">
        <v>172</v>
      </c>
      <c r="V50" s="25" t="s">
        <v>171</v>
      </c>
      <c r="W50" s="19" t="s">
        <v>188</v>
      </c>
      <c r="X50" s="16" t="s">
        <v>212</v>
      </c>
      <c r="Y50" s="15" t="s">
        <v>213</v>
      </c>
      <c r="Z50" s="15"/>
      <c r="AA50" s="55">
        <v>0.02</v>
      </c>
      <c r="AB50" s="13" t="s">
        <v>175</v>
      </c>
      <c r="AC50" s="15"/>
      <c r="AD50" s="15"/>
      <c r="AE50" s="15"/>
      <c r="AF50" s="15"/>
      <c r="AG50" s="79"/>
      <c r="AH50" s="79"/>
      <c r="AI50" s="66"/>
      <c r="AJ50" s="73">
        <v>1</v>
      </c>
      <c r="AK50" s="72"/>
      <c r="AL50" s="16">
        <v>1</v>
      </c>
    </row>
    <row r="51" spans="1:38" ht="39.950000000000003" customHeight="1">
      <c r="A51" s="12"/>
      <c r="B51" s="15"/>
      <c r="C51" s="16"/>
      <c r="D51" s="16"/>
      <c r="E51" s="16"/>
      <c r="F51" s="16">
        <v>4</v>
      </c>
      <c r="G51" s="16"/>
      <c r="H51" s="16"/>
      <c r="I51" s="16"/>
      <c r="J51" s="13"/>
      <c r="K51" s="35"/>
      <c r="L51" s="16" t="s">
        <v>107</v>
      </c>
      <c r="M51" s="24" t="s">
        <v>108</v>
      </c>
      <c r="N51" s="32"/>
      <c r="O51" s="12"/>
      <c r="P51" s="15" t="s">
        <v>170</v>
      </c>
      <c r="Q51" s="25"/>
      <c r="R51" s="25" t="s">
        <v>16</v>
      </c>
      <c r="S51" s="31"/>
      <c r="T51" s="31"/>
      <c r="U51" s="25" t="s">
        <v>172</v>
      </c>
      <c r="V51" s="25" t="s">
        <v>171</v>
      </c>
      <c r="W51" s="19"/>
      <c r="X51" s="16" t="s">
        <v>212</v>
      </c>
      <c r="Y51" s="15" t="s">
        <v>213</v>
      </c>
      <c r="Z51" s="15"/>
      <c r="AA51" s="55">
        <v>0.02</v>
      </c>
      <c r="AB51" s="13"/>
      <c r="AC51" s="15"/>
      <c r="AD51" s="15"/>
      <c r="AE51" s="15"/>
      <c r="AF51" s="15"/>
      <c r="AG51" s="79"/>
      <c r="AH51" s="79"/>
      <c r="AI51" s="66"/>
      <c r="AJ51" s="73">
        <v>1</v>
      </c>
      <c r="AK51" s="72"/>
      <c r="AL51" s="16">
        <v>1</v>
      </c>
    </row>
    <row r="52" spans="1:38" ht="39.950000000000003" customHeight="1">
      <c r="A52" s="12">
        <v>28</v>
      </c>
      <c r="B52" s="15"/>
      <c r="C52" s="16"/>
      <c r="D52" s="16"/>
      <c r="E52" s="16"/>
      <c r="F52" s="16">
        <v>4</v>
      </c>
      <c r="G52" s="16"/>
      <c r="H52" s="16"/>
      <c r="I52" s="16"/>
      <c r="J52" s="13"/>
      <c r="K52" s="35"/>
      <c r="L52" s="31" t="s">
        <v>214</v>
      </c>
      <c r="M52" s="24" t="s">
        <v>215</v>
      </c>
      <c r="N52" s="32" t="s">
        <v>216</v>
      </c>
      <c r="O52" s="12"/>
      <c r="P52" s="15" t="s">
        <v>170</v>
      </c>
      <c r="Q52" s="25"/>
      <c r="R52" s="25" t="s">
        <v>16</v>
      </c>
      <c r="S52" s="31" t="s">
        <v>181</v>
      </c>
      <c r="T52" s="31" t="s">
        <v>175</v>
      </c>
      <c r="U52" s="25" t="s">
        <v>171</v>
      </c>
      <c r="V52" s="25" t="s">
        <v>172</v>
      </c>
      <c r="W52" s="19" t="s">
        <v>188</v>
      </c>
      <c r="X52" s="16" t="s">
        <v>212</v>
      </c>
      <c r="Y52" s="15" t="s">
        <v>213</v>
      </c>
      <c r="Z52" s="15"/>
      <c r="AA52" s="55">
        <v>1.0500000000000001E-2</v>
      </c>
      <c r="AB52" s="13" t="s">
        <v>175</v>
      </c>
      <c r="AC52" s="15"/>
      <c r="AD52" s="15"/>
      <c r="AE52" s="15"/>
      <c r="AF52" s="15"/>
      <c r="AG52" s="79"/>
      <c r="AH52" s="79"/>
      <c r="AI52" s="66"/>
      <c r="AJ52" s="73">
        <v>1</v>
      </c>
      <c r="AK52" s="72"/>
      <c r="AL52" s="16">
        <v>1</v>
      </c>
    </row>
    <row r="53" spans="1:38" ht="39.950000000000003" customHeight="1">
      <c r="A53" s="12"/>
      <c r="B53" s="15"/>
      <c r="C53" s="16"/>
      <c r="D53" s="16"/>
      <c r="E53" s="16"/>
      <c r="F53" s="16">
        <v>4</v>
      </c>
      <c r="G53" s="16"/>
      <c r="H53" s="16"/>
      <c r="I53" s="16"/>
      <c r="J53" s="13"/>
      <c r="K53" s="35"/>
      <c r="L53" s="16" t="s">
        <v>111</v>
      </c>
      <c r="M53" s="24" t="s">
        <v>112</v>
      </c>
      <c r="N53" s="32"/>
      <c r="O53" s="12"/>
      <c r="P53" s="15" t="s">
        <v>170</v>
      </c>
      <c r="Q53" s="25"/>
      <c r="R53" s="25" t="s">
        <v>16</v>
      </c>
      <c r="S53" s="31"/>
      <c r="T53" s="31"/>
      <c r="U53" s="25" t="s">
        <v>172</v>
      </c>
      <c r="V53" s="25" t="s">
        <v>171</v>
      </c>
      <c r="W53" s="19"/>
      <c r="X53" s="16" t="s">
        <v>212</v>
      </c>
      <c r="Y53" s="15" t="s">
        <v>213</v>
      </c>
      <c r="Z53" s="15"/>
      <c r="AA53" s="55">
        <v>1.4999999999999999E-2</v>
      </c>
      <c r="AB53" s="13"/>
      <c r="AC53" s="15"/>
      <c r="AD53" s="15"/>
      <c r="AE53" s="15"/>
      <c r="AF53" s="15"/>
      <c r="AG53" s="79"/>
      <c r="AH53" s="79"/>
      <c r="AI53" s="66"/>
      <c r="AJ53" s="73">
        <v>1</v>
      </c>
      <c r="AK53" s="72"/>
      <c r="AL53" s="16">
        <v>1</v>
      </c>
    </row>
    <row r="54" spans="1:38" ht="39.950000000000003" customHeight="1">
      <c r="A54" s="12">
        <v>29</v>
      </c>
      <c r="B54" s="15"/>
      <c r="C54" s="16"/>
      <c r="D54" s="16"/>
      <c r="E54" s="16">
        <v>3</v>
      </c>
      <c r="F54" s="16"/>
      <c r="G54" s="16"/>
      <c r="H54" s="16"/>
      <c r="I54" s="16"/>
      <c r="J54" s="13"/>
      <c r="K54" s="26"/>
      <c r="L54" s="31" t="s">
        <v>217</v>
      </c>
      <c r="M54" s="24" t="s">
        <v>218</v>
      </c>
      <c r="N54" s="32" t="s">
        <v>219</v>
      </c>
      <c r="O54" s="12"/>
      <c r="P54" s="15" t="s">
        <v>170</v>
      </c>
      <c r="Q54" s="31" t="s">
        <v>175</v>
      </c>
      <c r="R54" s="25" t="s">
        <v>16</v>
      </c>
      <c r="S54" s="31" t="s">
        <v>181</v>
      </c>
      <c r="T54" s="31" t="s">
        <v>175</v>
      </c>
      <c r="U54" s="25" t="s">
        <v>171</v>
      </c>
      <c r="V54" s="25" t="s">
        <v>172</v>
      </c>
      <c r="W54" s="19" t="s">
        <v>220</v>
      </c>
      <c r="X54" s="31" t="s">
        <v>175</v>
      </c>
      <c r="Y54" s="31" t="s">
        <v>221</v>
      </c>
      <c r="Z54" s="15"/>
      <c r="AA54" s="55">
        <v>0.1</v>
      </c>
      <c r="AB54" s="13" t="s">
        <v>175</v>
      </c>
      <c r="AC54" s="13"/>
      <c r="AD54" s="13"/>
      <c r="AE54" s="13"/>
      <c r="AF54" s="13"/>
      <c r="AG54" s="79"/>
      <c r="AH54" s="79"/>
      <c r="AI54" s="66"/>
      <c r="AJ54" s="72">
        <v>1</v>
      </c>
      <c r="AK54" s="72"/>
      <c r="AL54" s="13">
        <v>1</v>
      </c>
    </row>
    <row r="55" spans="1:38" ht="39.950000000000003" customHeight="1">
      <c r="A55" s="12">
        <v>30</v>
      </c>
      <c r="B55" s="15"/>
      <c r="C55" s="16"/>
      <c r="D55" s="16"/>
      <c r="E55" s="98">
        <v>3</v>
      </c>
      <c r="F55" s="98"/>
      <c r="G55" s="98"/>
      <c r="H55" s="98"/>
      <c r="I55" s="98"/>
      <c r="J55" s="89"/>
      <c r="K55" s="99"/>
      <c r="L55" s="100" t="s">
        <v>222</v>
      </c>
      <c r="M55" s="101" t="s">
        <v>223</v>
      </c>
      <c r="N55" s="37" t="s">
        <v>180</v>
      </c>
      <c r="O55" s="19"/>
      <c r="P55" s="15" t="s">
        <v>170</v>
      </c>
      <c r="Q55" s="25"/>
      <c r="R55" s="25" t="s">
        <v>16</v>
      </c>
      <c r="S55" s="31" t="s">
        <v>181</v>
      </c>
      <c r="T55" s="31" t="s">
        <v>175</v>
      </c>
      <c r="U55" s="25" t="s">
        <v>171</v>
      </c>
      <c r="V55" s="25" t="s">
        <v>172</v>
      </c>
      <c r="W55" s="19" t="s">
        <v>224</v>
      </c>
      <c r="X55" s="16" t="s">
        <v>174</v>
      </c>
      <c r="Y55" s="31" t="s">
        <v>175</v>
      </c>
      <c r="Z55" s="15" t="s">
        <v>225</v>
      </c>
      <c r="AA55" s="55">
        <f>AA56+AA57</f>
        <v>0.191</v>
      </c>
      <c r="AB55" s="13" t="s">
        <v>175</v>
      </c>
      <c r="AC55" s="13"/>
      <c r="AD55" s="13"/>
      <c r="AE55" s="13"/>
      <c r="AF55" s="13"/>
      <c r="AG55" s="79"/>
      <c r="AH55" s="79"/>
      <c r="AI55" s="66"/>
      <c r="AJ55" s="73">
        <v>1</v>
      </c>
      <c r="AK55" s="72"/>
      <c r="AL55" s="16">
        <v>1</v>
      </c>
    </row>
    <row r="56" spans="1:38" ht="39.950000000000003" customHeight="1">
      <c r="A56" s="12">
        <v>31</v>
      </c>
      <c r="B56" s="15"/>
      <c r="C56" s="16"/>
      <c r="D56" s="16"/>
      <c r="E56" s="98"/>
      <c r="F56" s="98">
        <v>4</v>
      </c>
      <c r="G56" s="98"/>
      <c r="H56" s="98"/>
      <c r="I56" s="98"/>
      <c r="J56" s="89"/>
      <c r="K56" s="99"/>
      <c r="L56" s="100" t="s">
        <v>226</v>
      </c>
      <c r="M56" s="101" t="s">
        <v>227</v>
      </c>
      <c r="N56" s="37" t="s">
        <v>228</v>
      </c>
      <c r="O56" s="19"/>
      <c r="P56" s="15" t="s">
        <v>170</v>
      </c>
      <c r="Q56" s="25"/>
      <c r="R56" s="25" t="s">
        <v>16</v>
      </c>
      <c r="S56" s="31" t="s">
        <v>181</v>
      </c>
      <c r="T56" s="31" t="s">
        <v>175</v>
      </c>
      <c r="U56" s="25" t="s">
        <v>171</v>
      </c>
      <c r="V56" s="48" t="s">
        <v>172</v>
      </c>
      <c r="W56" s="15" t="s">
        <v>175</v>
      </c>
      <c r="X56" s="16" t="s">
        <v>174</v>
      </c>
      <c r="Y56" s="31" t="s">
        <v>175</v>
      </c>
      <c r="Z56" s="15"/>
      <c r="AA56" s="55">
        <v>0.111</v>
      </c>
      <c r="AB56" s="13" t="s">
        <v>175</v>
      </c>
      <c r="AC56" s="13"/>
      <c r="AD56" s="13"/>
      <c r="AE56" s="13"/>
      <c r="AF56" s="13"/>
      <c r="AG56" s="79"/>
      <c r="AH56" s="79"/>
      <c r="AI56" s="66"/>
      <c r="AJ56" s="73">
        <v>1</v>
      </c>
      <c r="AK56" s="72"/>
      <c r="AL56" s="16">
        <v>1</v>
      </c>
    </row>
    <row r="57" spans="1:38" ht="39.950000000000003" customHeight="1">
      <c r="A57" s="12">
        <v>32</v>
      </c>
      <c r="B57" s="15"/>
      <c r="C57" s="16"/>
      <c r="D57" s="16"/>
      <c r="E57" s="98"/>
      <c r="F57" s="98">
        <v>4</v>
      </c>
      <c r="G57" s="98"/>
      <c r="H57" s="98"/>
      <c r="I57" s="98"/>
      <c r="J57" s="89"/>
      <c r="K57" s="99"/>
      <c r="L57" s="100" t="s">
        <v>229</v>
      </c>
      <c r="M57" s="101" t="s">
        <v>230</v>
      </c>
      <c r="N57" s="37" t="s">
        <v>180</v>
      </c>
      <c r="O57" s="19"/>
      <c r="P57" s="15" t="s">
        <v>170</v>
      </c>
      <c r="Q57" s="25"/>
      <c r="R57" s="25" t="s">
        <v>16</v>
      </c>
      <c r="S57" s="31" t="s">
        <v>181</v>
      </c>
      <c r="T57" s="31" t="s">
        <v>175</v>
      </c>
      <c r="U57" s="25" t="s">
        <v>171</v>
      </c>
      <c r="V57" s="48" t="s">
        <v>172</v>
      </c>
      <c r="W57" s="19" t="s">
        <v>224</v>
      </c>
      <c r="X57" s="16" t="s">
        <v>174</v>
      </c>
      <c r="Y57" s="31" t="s">
        <v>175</v>
      </c>
      <c r="Z57" s="15" t="s">
        <v>175</v>
      </c>
      <c r="AA57" s="55">
        <v>0.08</v>
      </c>
      <c r="AB57" s="13" t="s">
        <v>175</v>
      </c>
      <c r="AC57" s="13"/>
      <c r="AD57" s="13"/>
      <c r="AE57" s="13"/>
      <c r="AF57" s="13"/>
      <c r="AG57" s="79"/>
      <c r="AH57" s="79"/>
      <c r="AI57" s="66"/>
      <c r="AJ57" s="73">
        <v>1</v>
      </c>
      <c r="AK57" s="72"/>
      <c r="AL57" s="16">
        <v>1</v>
      </c>
    </row>
    <row r="58" spans="1:38" ht="39.950000000000003" customHeight="1">
      <c r="A58" s="12">
        <v>33</v>
      </c>
      <c r="B58" s="15"/>
      <c r="C58" s="16"/>
      <c r="D58" s="16"/>
      <c r="E58" s="16">
        <v>3</v>
      </c>
      <c r="F58" s="16"/>
      <c r="G58" s="16"/>
      <c r="H58" s="16"/>
      <c r="I58" s="16"/>
      <c r="J58" s="13"/>
      <c r="K58" s="26"/>
      <c r="L58" s="31" t="s">
        <v>231</v>
      </c>
      <c r="M58" s="24" t="s">
        <v>232</v>
      </c>
      <c r="N58" s="37" t="s">
        <v>228</v>
      </c>
      <c r="O58" s="19"/>
      <c r="P58" s="15" t="s">
        <v>170</v>
      </c>
      <c r="Q58" s="25"/>
      <c r="R58" s="25" t="s">
        <v>16</v>
      </c>
      <c r="S58" s="31" t="s">
        <v>181</v>
      </c>
      <c r="T58" s="31"/>
      <c r="U58" s="25" t="s">
        <v>171</v>
      </c>
      <c r="V58" s="48" t="s">
        <v>172</v>
      </c>
      <c r="W58" s="19" t="s">
        <v>233</v>
      </c>
      <c r="X58" s="16"/>
      <c r="Y58" s="31"/>
      <c r="Z58" s="15"/>
      <c r="AA58" s="55">
        <v>1E-3</v>
      </c>
      <c r="AB58" s="13"/>
      <c r="AC58" s="13"/>
      <c r="AD58" s="13"/>
      <c r="AE58" s="13"/>
      <c r="AF58" s="13"/>
      <c r="AG58" s="79"/>
      <c r="AH58" s="79"/>
      <c r="AI58" s="66"/>
      <c r="AJ58" s="73">
        <v>3</v>
      </c>
      <c r="AK58" s="72"/>
      <c r="AL58" s="16">
        <v>3</v>
      </c>
    </row>
    <row r="59" spans="1:38" ht="39.950000000000003" customHeight="1">
      <c r="A59" s="12">
        <v>34</v>
      </c>
      <c r="B59" s="15"/>
      <c r="C59" s="16"/>
      <c r="D59" s="16"/>
      <c r="E59" s="16">
        <v>3</v>
      </c>
      <c r="F59" s="16"/>
      <c r="G59" s="16"/>
      <c r="H59" s="16"/>
      <c r="I59" s="16"/>
      <c r="J59" s="13"/>
      <c r="K59" s="26"/>
      <c r="L59" s="31" t="s">
        <v>136</v>
      </c>
      <c r="M59" s="24" t="s">
        <v>234</v>
      </c>
      <c r="N59" s="37" t="s">
        <v>209</v>
      </c>
      <c r="O59" s="19"/>
      <c r="P59" s="15" t="s">
        <v>170</v>
      </c>
      <c r="Q59" s="25"/>
      <c r="R59" s="25" t="s">
        <v>16</v>
      </c>
      <c r="S59" s="31"/>
      <c r="T59" s="31" t="s">
        <v>16</v>
      </c>
      <c r="U59" s="25" t="s">
        <v>172</v>
      </c>
      <c r="V59" s="25" t="s">
        <v>171</v>
      </c>
      <c r="W59" s="19" t="s">
        <v>235</v>
      </c>
      <c r="X59" s="16" t="s">
        <v>174</v>
      </c>
      <c r="Y59" s="31" t="s">
        <v>175</v>
      </c>
      <c r="Z59" s="15" t="s">
        <v>175</v>
      </c>
      <c r="AA59" s="55">
        <v>0.15</v>
      </c>
      <c r="AB59" s="13" t="s">
        <v>175</v>
      </c>
      <c r="AC59" s="13"/>
      <c r="AD59" s="13"/>
      <c r="AE59" s="13"/>
      <c r="AF59" s="13"/>
      <c r="AG59" s="79"/>
      <c r="AH59" s="79"/>
      <c r="AI59" s="66"/>
      <c r="AJ59" s="73">
        <v>1</v>
      </c>
      <c r="AK59" s="72"/>
      <c r="AL59" s="16">
        <v>1</v>
      </c>
    </row>
    <row r="60" spans="1:38" ht="39.950000000000003" customHeight="1">
      <c r="A60" s="12">
        <v>35</v>
      </c>
      <c r="B60" s="15"/>
      <c r="C60" s="16"/>
      <c r="D60" s="16"/>
      <c r="E60" s="16">
        <v>3</v>
      </c>
      <c r="F60" s="16"/>
      <c r="G60" s="16"/>
      <c r="H60" s="16"/>
      <c r="I60" s="16"/>
      <c r="J60" s="13"/>
      <c r="K60" s="26"/>
      <c r="L60" s="31" t="s">
        <v>236</v>
      </c>
      <c r="M60" s="24" t="s">
        <v>237</v>
      </c>
      <c r="N60" s="37" t="s">
        <v>209</v>
      </c>
      <c r="O60" s="19"/>
      <c r="P60" s="15" t="s">
        <v>170</v>
      </c>
      <c r="Q60" s="25"/>
      <c r="R60" s="25" t="s">
        <v>16</v>
      </c>
      <c r="S60" s="31" t="s">
        <v>236</v>
      </c>
      <c r="T60" s="31" t="s">
        <v>16</v>
      </c>
      <c r="U60" s="25" t="s">
        <v>171</v>
      </c>
      <c r="V60" s="25" t="s">
        <v>172</v>
      </c>
      <c r="W60" s="19" t="s">
        <v>192</v>
      </c>
      <c r="X60" s="16" t="s">
        <v>238</v>
      </c>
      <c r="Y60" s="31" t="s">
        <v>194</v>
      </c>
      <c r="Z60" s="31" t="s">
        <v>175</v>
      </c>
      <c r="AA60" s="55">
        <v>2.53E-2</v>
      </c>
      <c r="AB60" s="13"/>
      <c r="AC60" s="13"/>
      <c r="AD60" s="13"/>
      <c r="AE60" s="13"/>
      <c r="AF60" s="13"/>
      <c r="AG60" s="79"/>
      <c r="AH60" s="79"/>
      <c r="AI60" s="66"/>
      <c r="AJ60" s="73">
        <v>1</v>
      </c>
      <c r="AK60" s="72"/>
      <c r="AL60" s="16">
        <v>1</v>
      </c>
    </row>
    <row r="61" spans="1:38" ht="39.950000000000003" customHeight="1">
      <c r="A61" s="12">
        <v>36</v>
      </c>
      <c r="B61" s="15"/>
      <c r="C61" s="16"/>
      <c r="D61" s="16"/>
      <c r="E61" s="16">
        <v>3</v>
      </c>
      <c r="F61" s="16"/>
      <c r="G61" s="16"/>
      <c r="H61" s="16"/>
      <c r="I61" s="16"/>
      <c r="J61" s="13"/>
      <c r="K61" s="26"/>
      <c r="L61" s="31" t="s">
        <v>239</v>
      </c>
      <c r="M61" s="24" t="s">
        <v>240</v>
      </c>
      <c r="N61" s="37" t="s">
        <v>209</v>
      </c>
      <c r="O61" s="19"/>
      <c r="P61" s="15" t="s">
        <v>170</v>
      </c>
      <c r="Q61" s="25"/>
      <c r="R61" s="25" t="s">
        <v>16</v>
      </c>
      <c r="S61" s="31" t="s">
        <v>239</v>
      </c>
      <c r="T61" s="31" t="s">
        <v>16</v>
      </c>
      <c r="U61" s="25" t="s">
        <v>171</v>
      </c>
      <c r="V61" s="25" t="s">
        <v>172</v>
      </c>
      <c r="W61" s="19" t="s">
        <v>192</v>
      </c>
      <c r="X61" s="16" t="s">
        <v>238</v>
      </c>
      <c r="Y61" s="31" t="s">
        <v>194</v>
      </c>
      <c r="Z61" s="31" t="s">
        <v>175</v>
      </c>
      <c r="AA61" s="55">
        <v>2.3900000000000001E-2</v>
      </c>
      <c r="AB61" s="13"/>
      <c r="AC61" s="13"/>
      <c r="AD61" s="13"/>
      <c r="AE61" s="13"/>
      <c r="AF61" s="13"/>
      <c r="AG61" s="79"/>
      <c r="AH61" s="79"/>
      <c r="AI61" s="66"/>
      <c r="AJ61" s="73">
        <v>1</v>
      </c>
      <c r="AK61" s="72"/>
      <c r="AL61" s="16">
        <v>1</v>
      </c>
    </row>
    <row r="62" spans="1:38" ht="51" customHeight="1">
      <c r="A62" s="12">
        <v>37</v>
      </c>
      <c r="B62" s="15"/>
      <c r="C62" s="16"/>
      <c r="D62" s="16"/>
      <c r="E62" s="19">
        <v>3</v>
      </c>
      <c r="F62" s="19"/>
      <c r="G62" s="16"/>
      <c r="H62" s="16"/>
      <c r="I62" s="16"/>
      <c r="J62" s="13"/>
      <c r="K62" s="26"/>
      <c r="L62" s="16" t="s">
        <v>115</v>
      </c>
      <c r="M62" s="24" t="s">
        <v>24</v>
      </c>
      <c r="N62" s="32" t="s">
        <v>209</v>
      </c>
      <c r="O62" s="19"/>
      <c r="P62" s="15" t="s">
        <v>170</v>
      </c>
      <c r="Q62" s="25"/>
      <c r="R62" s="25" t="s">
        <v>16</v>
      </c>
      <c r="S62" s="31" t="s">
        <v>181</v>
      </c>
      <c r="T62" s="15" t="s">
        <v>175</v>
      </c>
      <c r="U62" s="25" t="s">
        <v>172</v>
      </c>
      <c r="V62" s="25" t="s">
        <v>171</v>
      </c>
      <c r="W62" s="19" t="s">
        <v>224</v>
      </c>
      <c r="X62" s="16" t="s">
        <v>174</v>
      </c>
      <c r="Y62" s="15" t="s">
        <v>175</v>
      </c>
      <c r="Z62" s="15"/>
      <c r="AA62" s="55">
        <v>0.3</v>
      </c>
      <c r="AB62" s="13" t="s">
        <v>175</v>
      </c>
      <c r="AC62" s="13"/>
      <c r="AD62" s="13"/>
      <c r="AE62" s="13"/>
      <c r="AF62" s="13"/>
      <c r="AG62" s="79"/>
      <c r="AH62" s="79"/>
      <c r="AI62" s="66"/>
      <c r="AJ62" s="72">
        <v>1</v>
      </c>
      <c r="AK62" s="72"/>
      <c r="AL62" s="13">
        <v>1</v>
      </c>
    </row>
    <row r="63" spans="1:38" ht="65.25" hidden="1" customHeight="1">
      <c r="A63" s="12">
        <v>38</v>
      </c>
      <c r="B63" s="15"/>
      <c r="C63" s="16"/>
      <c r="D63" s="16"/>
      <c r="E63" s="19">
        <v>3</v>
      </c>
      <c r="F63" s="19"/>
      <c r="G63" s="16"/>
      <c r="H63" s="16"/>
      <c r="I63" s="16"/>
      <c r="J63" s="13"/>
      <c r="K63" s="26"/>
      <c r="L63" s="16" t="s">
        <v>117</v>
      </c>
      <c r="M63" s="24" t="s">
        <v>24</v>
      </c>
      <c r="N63" s="32" t="s">
        <v>241</v>
      </c>
      <c r="O63" s="19"/>
      <c r="P63" s="15" t="s">
        <v>170</v>
      </c>
      <c r="Q63" s="25"/>
      <c r="R63" s="25" t="s">
        <v>16</v>
      </c>
      <c r="S63" s="31" t="s">
        <v>181</v>
      </c>
      <c r="T63" s="15" t="s">
        <v>175</v>
      </c>
      <c r="U63" s="25" t="s">
        <v>172</v>
      </c>
      <c r="V63" s="25" t="s">
        <v>171</v>
      </c>
      <c r="W63" s="19" t="s">
        <v>224</v>
      </c>
      <c r="X63" s="16" t="s">
        <v>174</v>
      </c>
      <c r="Y63" s="15" t="s">
        <v>175</v>
      </c>
      <c r="Z63" s="15"/>
      <c r="AA63" s="55">
        <v>0.3</v>
      </c>
      <c r="AB63" s="13"/>
      <c r="AC63" s="13"/>
      <c r="AD63" s="13"/>
      <c r="AE63" s="13"/>
      <c r="AF63" s="13"/>
      <c r="AG63" s="79"/>
      <c r="AH63" s="79"/>
      <c r="AI63" s="66"/>
      <c r="AJ63" s="72">
        <v>0</v>
      </c>
      <c r="AK63" s="72"/>
      <c r="AL63" s="4"/>
    </row>
    <row r="64" spans="1:38" ht="65.25" hidden="1" customHeight="1">
      <c r="A64" s="12"/>
      <c r="B64" s="15"/>
      <c r="C64" s="16"/>
      <c r="D64" s="16"/>
      <c r="E64" s="19">
        <v>3</v>
      </c>
      <c r="F64" s="19"/>
      <c r="G64" s="16"/>
      <c r="H64" s="16"/>
      <c r="I64" s="16"/>
      <c r="J64" s="13"/>
      <c r="K64" s="26"/>
      <c r="L64" s="16" t="s">
        <v>242</v>
      </c>
      <c r="M64" s="24" t="s">
        <v>24</v>
      </c>
      <c r="N64" s="32" t="s">
        <v>243</v>
      </c>
      <c r="O64" s="19"/>
      <c r="P64" s="15"/>
      <c r="Q64" s="25"/>
      <c r="R64" s="25" t="s">
        <v>16</v>
      </c>
      <c r="S64" s="31" t="s">
        <v>181</v>
      </c>
      <c r="T64" s="15" t="s">
        <v>175</v>
      </c>
      <c r="U64" s="25" t="s">
        <v>171</v>
      </c>
      <c r="V64" s="25" t="s">
        <v>172</v>
      </c>
      <c r="W64" s="19" t="s">
        <v>224</v>
      </c>
      <c r="X64" s="16" t="s">
        <v>174</v>
      </c>
      <c r="Y64" s="15" t="s">
        <v>175</v>
      </c>
      <c r="Z64" s="15"/>
      <c r="AA64" s="55">
        <v>0.3</v>
      </c>
      <c r="AB64" s="13"/>
      <c r="AC64" s="13"/>
      <c r="AD64" s="13"/>
      <c r="AE64" s="13"/>
      <c r="AF64" s="13"/>
      <c r="AG64" s="79"/>
      <c r="AH64" s="79"/>
      <c r="AI64" s="66"/>
      <c r="AJ64" s="72">
        <v>0</v>
      </c>
      <c r="AK64" s="72"/>
      <c r="AL64" s="4"/>
    </row>
    <row r="65" spans="1:38" ht="39.950000000000003" hidden="1" customHeight="1">
      <c r="A65" s="12">
        <v>39</v>
      </c>
      <c r="B65" s="15"/>
      <c r="C65" s="16"/>
      <c r="D65" s="16"/>
      <c r="E65" s="19">
        <v>3</v>
      </c>
      <c r="F65" s="19"/>
      <c r="G65" s="16"/>
      <c r="H65" s="16"/>
      <c r="I65" s="16"/>
      <c r="J65" s="13"/>
      <c r="K65" s="26"/>
      <c r="L65" s="31" t="s">
        <v>119</v>
      </c>
      <c r="M65" s="24" t="s">
        <v>24</v>
      </c>
      <c r="N65" s="39" t="s">
        <v>244</v>
      </c>
      <c r="O65" s="19"/>
      <c r="P65" s="15" t="s">
        <v>170</v>
      </c>
      <c r="Q65" s="31"/>
      <c r="R65" s="25" t="s">
        <v>16</v>
      </c>
      <c r="S65" s="31" t="s">
        <v>181</v>
      </c>
      <c r="T65" s="31" t="s">
        <v>175</v>
      </c>
      <c r="U65" s="25" t="s">
        <v>172</v>
      </c>
      <c r="V65" s="25" t="s">
        <v>171</v>
      </c>
      <c r="W65" s="15" t="s">
        <v>224</v>
      </c>
      <c r="X65" s="15" t="s">
        <v>174</v>
      </c>
      <c r="Y65" s="15" t="s">
        <v>175</v>
      </c>
      <c r="Z65" s="15"/>
      <c r="AA65" s="55">
        <v>0.3</v>
      </c>
      <c r="AB65" s="13"/>
      <c r="AC65" s="13"/>
      <c r="AD65" s="13"/>
      <c r="AE65" s="13"/>
      <c r="AF65" s="13"/>
      <c r="AG65" s="79"/>
      <c r="AH65" s="79"/>
      <c r="AI65" s="66"/>
      <c r="AJ65" s="72">
        <v>0</v>
      </c>
      <c r="AK65" s="72"/>
      <c r="AL65" s="4"/>
    </row>
    <row r="66" spans="1:38" ht="59.25" hidden="1" customHeight="1">
      <c r="A66" s="12"/>
      <c r="B66" s="15"/>
      <c r="C66" s="16"/>
      <c r="D66" s="16"/>
      <c r="E66" s="19">
        <v>3</v>
      </c>
      <c r="F66" s="19"/>
      <c r="G66" s="16"/>
      <c r="H66" s="16"/>
      <c r="I66" s="16"/>
      <c r="J66" s="13"/>
      <c r="K66" s="26"/>
      <c r="L66" s="31" t="s">
        <v>94</v>
      </c>
      <c r="M66" s="24" t="s">
        <v>24</v>
      </c>
      <c r="N66" s="39" t="s">
        <v>245</v>
      </c>
      <c r="O66" s="19"/>
      <c r="P66" s="15" t="s">
        <v>170</v>
      </c>
      <c r="Q66" s="31"/>
      <c r="R66" s="25" t="s">
        <v>16</v>
      </c>
      <c r="S66" s="31" t="s">
        <v>181</v>
      </c>
      <c r="T66" s="31" t="s">
        <v>175</v>
      </c>
      <c r="U66" s="25" t="s">
        <v>172</v>
      </c>
      <c r="V66" s="25" t="s">
        <v>171</v>
      </c>
      <c r="W66" s="15" t="s">
        <v>224</v>
      </c>
      <c r="X66" s="15" t="s">
        <v>174</v>
      </c>
      <c r="Y66" s="15" t="s">
        <v>175</v>
      </c>
      <c r="Z66" s="15"/>
      <c r="AA66" s="55">
        <v>0.3</v>
      </c>
      <c r="AB66" s="13"/>
      <c r="AC66" s="13"/>
      <c r="AD66" s="13"/>
      <c r="AE66" s="13"/>
      <c r="AF66" s="13"/>
      <c r="AG66" s="79"/>
      <c r="AH66" s="79"/>
      <c r="AI66" s="66"/>
      <c r="AJ66" s="72">
        <v>0</v>
      </c>
      <c r="AK66" s="72"/>
      <c r="AL66" s="4"/>
    </row>
    <row r="67" spans="1:38" ht="39.950000000000003" customHeight="1">
      <c r="A67" s="12">
        <v>40</v>
      </c>
      <c r="B67" s="15"/>
      <c r="C67" s="16"/>
      <c r="D67" s="16"/>
      <c r="E67" s="19">
        <v>3</v>
      </c>
      <c r="F67" s="19"/>
      <c r="G67" s="16"/>
      <c r="H67" s="16"/>
      <c r="I67" s="16"/>
      <c r="J67" s="13"/>
      <c r="K67" s="26"/>
      <c r="L67" s="31" t="s">
        <v>246</v>
      </c>
      <c r="M67" s="24" t="s">
        <v>247</v>
      </c>
      <c r="N67" s="39" t="s">
        <v>248</v>
      </c>
      <c r="O67" s="19"/>
      <c r="P67" s="15" t="s">
        <v>170</v>
      </c>
      <c r="Q67" s="31" t="s">
        <v>175</v>
      </c>
      <c r="R67" s="25" t="s">
        <v>16</v>
      </c>
      <c r="S67" s="31" t="s">
        <v>181</v>
      </c>
      <c r="T67" s="31" t="s">
        <v>175</v>
      </c>
      <c r="U67" s="25" t="s">
        <v>171</v>
      </c>
      <c r="V67" s="25" t="s">
        <v>172</v>
      </c>
      <c r="W67" s="15" t="s">
        <v>175</v>
      </c>
      <c r="X67" s="15" t="s">
        <v>175</v>
      </c>
      <c r="Y67" s="15" t="s">
        <v>175</v>
      </c>
      <c r="Z67" s="15"/>
      <c r="AA67" s="55">
        <v>1E-3</v>
      </c>
      <c r="AB67" s="13" t="s">
        <v>175</v>
      </c>
      <c r="AC67" s="13"/>
      <c r="AD67" s="13"/>
      <c r="AE67" s="13"/>
      <c r="AF67" s="13"/>
      <c r="AG67" s="79"/>
      <c r="AH67" s="79"/>
      <c r="AI67" s="66"/>
      <c r="AJ67" s="72">
        <v>24</v>
      </c>
      <c r="AK67" s="72"/>
      <c r="AL67" s="13">
        <v>24</v>
      </c>
    </row>
    <row r="68" spans="1:38" ht="39.950000000000003" customHeight="1">
      <c r="A68" s="12">
        <v>41</v>
      </c>
      <c r="B68" s="15"/>
      <c r="C68" s="16"/>
      <c r="D68" s="16">
        <v>2</v>
      </c>
      <c r="E68" s="20"/>
      <c r="F68" s="19"/>
      <c r="G68" s="16"/>
      <c r="H68" s="16"/>
      <c r="I68" s="16"/>
      <c r="J68" s="13"/>
      <c r="K68" s="26"/>
      <c r="L68" s="16" t="s">
        <v>249</v>
      </c>
      <c r="M68" s="24" t="s">
        <v>250</v>
      </c>
      <c r="N68" s="32" t="s">
        <v>251</v>
      </c>
      <c r="O68" s="19"/>
      <c r="P68" s="15" t="s">
        <v>170</v>
      </c>
      <c r="Q68" s="49"/>
      <c r="R68" s="25" t="s">
        <v>16</v>
      </c>
      <c r="S68" s="16" t="s">
        <v>249</v>
      </c>
      <c r="T68" s="15" t="s">
        <v>16</v>
      </c>
      <c r="U68" s="25" t="s">
        <v>171</v>
      </c>
      <c r="V68" s="25" t="s">
        <v>172</v>
      </c>
      <c r="W68" s="19" t="s">
        <v>173</v>
      </c>
      <c r="X68" s="31" t="s">
        <v>174</v>
      </c>
      <c r="Y68" s="15" t="s">
        <v>175</v>
      </c>
      <c r="Z68" s="15"/>
      <c r="AA68" s="55" t="e">
        <f>AA70+AA91+AA101+AA106+AA108+AA109+AA121*#REF!+AA110+AA111++AA107</f>
        <v>#REF!</v>
      </c>
      <c r="AB68" s="13" t="s">
        <v>175</v>
      </c>
      <c r="AC68" s="13"/>
      <c r="AD68" s="13"/>
      <c r="AE68" s="13"/>
      <c r="AF68" s="13"/>
      <c r="AG68" s="79"/>
      <c r="AH68" s="79"/>
      <c r="AI68" s="66"/>
      <c r="AJ68" s="72">
        <v>1</v>
      </c>
      <c r="AK68" s="72"/>
      <c r="AL68" s="13">
        <v>1</v>
      </c>
    </row>
    <row r="69" spans="1:38" ht="39.950000000000003" hidden="1" customHeight="1">
      <c r="A69" s="12">
        <v>42</v>
      </c>
      <c r="B69" s="15"/>
      <c r="C69" s="16"/>
      <c r="D69" s="16">
        <v>2</v>
      </c>
      <c r="E69" s="20"/>
      <c r="F69" s="19"/>
      <c r="G69" s="16"/>
      <c r="H69" s="16"/>
      <c r="I69" s="16"/>
      <c r="J69" s="13"/>
      <c r="K69" s="26"/>
      <c r="L69" s="16" t="s">
        <v>252</v>
      </c>
      <c r="M69" s="24" t="s">
        <v>250</v>
      </c>
      <c r="N69" s="32" t="s">
        <v>198</v>
      </c>
      <c r="O69" s="19"/>
      <c r="P69" s="15" t="s">
        <v>170</v>
      </c>
      <c r="Q69" s="49"/>
      <c r="R69" s="25" t="s">
        <v>16</v>
      </c>
      <c r="S69" s="16" t="s">
        <v>249</v>
      </c>
      <c r="T69" s="15" t="s">
        <v>16</v>
      </c>
      <c r="U69" s="25" t="s">
        <v>171</v>
      </c>
      <c r="V69" s="25" t="s">
        <v>172</v>
      </c>
      <c r="W69" s="19" t="s">
        <v>173</v>
      </c>
      <c r="X69" s="31" t="s">
        <v>174</v>
      </c>
      <c r="Y69" s="15" t="s">
        <v>175</v>
      </c>
      <c r="Z69" s="15"/>
      <c r="AA69" s="55">
        <v>4.7300000000000004</v>
      </c>
      <c r="AB69" s="13"/>
      <c r="AC69" s="13"/>
      <c r="AD69" s="13"/>
      <c r="AE69" s="13"/>
      <c r="AF69" s="13"/>
      <c r="AG69" s="79"/>
      <c r="AH69" s="79"/>
      <c r="AI69" s="66"/>
      <c r="AJ69" s="72">
        <v>0</v>
      </c>
      <c r="AK69" s="72"/>
      <c r="AL69" s="4"/>
    </row>
    <row r="70" spans="1:38" ht="39.950000000000003" customHeight="1">
      <c r="A70" s="12">
        <v>43</v>
      </c>
      <c r="B70" s="15"/>
      <c r="C70" s="16"/>
      <c r="D70" s="16"/>
      <c r="E70" s="19">
        <v>3</v>
      </c>
      <c r="F70" s="19"/>
      <c r="G70" s="16"/>
      <c r="H70" s="16"/>
      <c r="I70" s="16"/>
      <c r="J70" s="13"/>
      <c r="K70" s="26"/>
      <c r="L70" s="16" t="s">
        <v>253</v>
      </c>
      <c r="M70" s="24" t="s">
        <v>254</v>
      </c>
      <c r="N70" s="32" t="s">
        <v>251</v>
      </c>
      <c r="O70" s="19"/>
      <c r="P70" s="15" t="s">
        <v>170</v>
      </c>
      <c r="Q70" s="49"/>
      <c r="R70" s="25" t="s">
        <v>16</v>
      </c>
      <c r="S70" s="31" t="s">
        <v>181</v>
      </c>
      <c r="T70" s="15" t="s">
        <v>16</v>
      </c>
      <c r="U70" s="25" t="s">
        <v>171</v>
      </c>
      <c r="V70" s="25" t="s">
        <v>172</v>
      </c>
      <c r="W70" s="19" t="s">
        <v>224</v>
      </c>
      <c r="X70" s="31" t="s">
        <v>174</v>
      </c>
      <c r="Y70" s="31" t="s">
        <v>175</v>
      </c>
      <c r="Z70" s="31"/>
      <c r="AA70" s="55" t="e">
        <f>AA72+AA75+AA78+AA79+AA80+AA81+AA90</f>
        <v>#REF!</v>
      </c>
      <c r="AB70" s="13" t="s">
        <v>175</v>
      </c>
      <c r="AC70" s="13"/>
      <c r="AD70" s="13"/>
      <c r="AE70" s="13"/>
      <c r="AF70" s="13"/>
      <c r="AG70" s="79"/>
      <c r="AH70" s="79"/>
      <c r="AI70" s="66"/>
      <c r="AJ70" s="73">
        <v>1</v>
      </c>
      <c r="AK70" s="72"/>
      <c r="AL70" s="16">
        <v>1</v>
      </c>
    </row>
    <row r="71" spans="1:38" ht="39.950000000000003" hidden="1" customHeight="1">
      <c r="A71" s="12">
        <v>44</v>
      </c>
      <c r="B71" s="15"/>
      <c r="C71" s="16"/>
      <c r="D71" s="16"/>
      <c r="E71" s="19">
        <v>3</v>
      </c>
      <c r="F71" s="19"/>
      <c r="G71" s="16"/>
      <c r="H71" s="16"/>
      <c r="I71" s="16"/>
      <c r="J71" s="13"/>
      <c r="K71" s="26"/>
      <c r="L71" s="16" t="s">
        <v>255</v>
      </c>
      <c r="M71" s="24" t="s">
        <v>254</v>
      </c>
      <c r="N71" s="32" t="s">
        <v>251</v>
      </c>
      <c r="O71" s="19"/>
      <c r="P71" s="15" t="s">
        <v>170</v>
      </c>
      <c r="Q71" s="49"/>
      <c r="R71" s="25" t="s">
        <v>16</v>
      </c>
      <c r="S71" s="31" t="s">
        <v>181</v>
      </c>
      <c r="T71" s="15" t="s">
        <v>16</v>
      </c>
      <c r="U71" s="25" t="s">
        <v>171</v>
      </c>
      <c r="V71" s="25" t="s">
        <v>172</v>
      </c>
      <c r="W71" s="19" t="s">
        <v>224</v>
      </c>
      <c r="X71" s="31" t="s">
        <v>174</v>
      </c>
      <c r="Y71" s="31" t="s">
        <v>175</v>
      </c>
      <c r="Z71" s="31"/>
      <c r="AA71" s="55">
        <v>2.4500000000000002</v>
      </c>
      <c r="AB71" s="13"/>
      <c r="AC71" s="13"/>
      <c r="AD71" s="13"/>
      <c r="AE71" s="13"/>
      <c r="AF71" s="13"/>
      <c r="AG71" s="79"/>
      <c r="AH71" s="79"/>
      <c r="AI71" s="66"/>
      <c r="AJ71" s="73">
        <v>0</v>
      </c>
      <c r="AK71" s="72"/>
      <c r="AL71" s="4"/>
    </row>
    <row r="72" spans="1:38" ht="39.950000000000003" customHeight="1">
      <c r="A72" s="12">
        <v>45</v>
      </c>
      <c r="B72" s="15"/>
      <c r="C72" s="16"/>
      <c r="D72" s="16"/>
      <c r="E72" s="19"/>
      <c r="F72" s="19">
        <v>4</v>
      </c>
      <c r="G72" s="16"/>
      <c r="H72" s="16"/>
      <c r="I72" s="16"/>
      <c r="J72" s="13"/>
      <c r="K72" s="13"/>
      <c r="L72" s="31" t="s">
        <v>256</v>
      </c>
      <c r="M72" s="24" t="s">
        <v>257</v>
      </c>
      <c r="N72" s="39" t="s">
        <v>180</v>
      </c>
      <c r="O72" s="19"/>
      <c r="P72" s="15" t="s">
        <v>170</v>
      </c>
      <c r="Q72" s="49"/>
      <c r="R72" s="25" t="s">
        <v>16</v>
      </c>
      <c r="S72" s="31" t="s">
        <v>181</v>
      </c>
      <c r="T72" s="25" t="s">
        <v>175</v>
      </c>
      <c r="U72" s="25" t="s">
        <v>171</v>
      </c>
      <c r="V72" s="25" t="s">
        <v>172</v>
      </c>
      <c r="W72" s="19" t="s">
        <v>224</v>
      </c>
      <c r="X72" s="31" t="s">
        <v>174</v>
      </c>
      <c r="Y72" s="56" t="s">
        <v>175</v>
      </c>
      <c r="Z72" s="56" t="s">
        <v>175</v>
      </c>
      <c r="AA72" s="57">
        <f>AA73+AA74</f>
        <v>1.46</v>
      </c>
      <c r="AB72" s="25" t="s">
        <v>175</v>
      </c>
      <c r="AC72" s="13"/>
      <c r="AD72" s="13"/>
      <c r="AE72" s="13"/>
      <c r="AF72" s="13"/>
      <c r="AG72" s="79"/>
      <c r="AH72" s="79"/>
      <c r="AI72" s="66"/>
      <c r="AJ72" s="73">
        <v>1</v>
      </c>
      <c r="AK72" s="72"/>
      <c r="AL72" s="16">
        <v>1</v>
      </c>
    </row>
    <row r="73" spans="1:38" ht="39.950000000000003" customHeight="1">
      <c r="A73" s="12">
        <v>46</v>
      </c>
      <c r="B73" s="15"/>
      <c r="C73" s="16"/>
      <c r="D73" s="16"/>
      <c r="E73" s="19"/>
      <c r="F73" s="19"/>
      <c r="G73" s="16">
        <v>5</v>
      </c>
      <c r="H73" s="16"/>
      <c r="I73" s="16"/>
      <c r="J73" s="13"/>
      <c r="K73" s="13"/>
      <c r="L73" s="31" t="s">
        <v>258</v>
      </c>
      <c r="M73" s="24" t="s">
        <v>259</v>
      </c>
      <c r="N73" s="39" t="s">
        <v>180</v>
      </c>
      <c r="O73" s="19"/>
      <c r="P73" s="15" t="s">
        <v>170</v>
      </c>
      <c r="Q73" s="49"/>
      <c r="R73" s="25" t="s">
        <v>16</v>
      </c>
      <c r="S73" s="31" t="s">
        <v>181</v>
      </c>
      <c r="T73" s="25" t="s">
        <v>175</v>
      </c>
      <c r="U73" s="25" t="s">
        <v>171</v>
      </c>
      <c r="V73" s="25" t="s">
        <v>172</v>
      </c>
      <c r="W73" s="15" t="s">
        <v>260</v>
      </c>
      <c r="X73" s="16" t="s">
        <v>261</v>
      </c>
      <c r="Y73" s="56" t="s">
        <v>262</v>
      </c>
      <c r="Z73" s="56" t="s">
        <v>263</v>
      </c>
      <c r="AA73" s="58">
        <v>1.341</v>
      </c>
      <c r="AB73" s="25" t="s">
        <v>175</v>
      </c>
      <c r="AC73" s="13"/>
      <c r="AD73" s="13"/>
      <c r="AE73" s="13"/>
      <c r="AF73" s="13"/>
      <c r="AG73" s="79"/>
      <c r="AH73" s="79"/>
      <c r="AI73" s="66"/>
      <c r="AJ73" s="73">
        <v>1</v>
      </c>
      <c r="AK73" s="72"/>
      <c r="AL73" s="16">
        <v>1</v>
      </c>
    </row>
    <row r="74" spans="1:38" ht="39.950000000000003" customHeight="1">
      <c r="A74" s="12">
        <v>47</v>
      </c>
      <c r="B74" s="15"/>
      <c r="C74" s="16"/>
      <c r="D74" s="16"/>
      <c r="E74" s="19"/>
      <c r="F74" s="19"/>
      <c r="G74" s="16">
        <v>5</v>
      </c>
      <c r="H74" s="16"/>
      <c r="I74" s="16"/>
      <c r="J74" s="13"/>
      <c r="K74" s="13"/>
      <c r="L74" s="31" t="s">
        <v>264</v>
      </c>
      <c r="M74" s="24" t="s">
        <v>265</v>
      </c>
      <c r="N74" s="39" t="s">
        <v>180</v>
      </c>
      <c r="O74" s="19"/>
      <c r="P74" s="15" t="s">
        <v>170</v>
      </c>
      <c r="Q74" s="49"/>
      <c r="R74" s="25" t="s">
        <v>16</v>
      </c>
      <c r="S74" s="31" t="s">
        <v>181</v>
      </c>
      <c r="T74" s="25" t="s">
        <v>175</v>
      </c>
      <c r="U74" s="25" t="s">
        <v>171</v>
      </c>
      <c r="V74" s="25" t="s">
        <v>172</v>
      </c>
      <c r="W74" s="15" t="s">
        <v>260</v>
      </c>
      <c r="X74" s="16" t="s">
        <v>266</v>
      </c>
      <c r="Y74" s="56" t="s">
        <v>262</v>
      </c>
      <c r="Z74" s="59" t="s">
        <v>267</v>
      </c>
      <c r="AA74" s="60">
        <v>0.11899999999999999</v>
      </c>
      <c r="AB74" s="25" t="s">
        <v>175</v>
      </c>
      <c r="AC74" s="13"/>
      <c r="AD74" s="13"/>
      <c r="AE74" s="13"/>
      <c r="AF74" s="13"/>
      <c r="AG74" s="79"/>
      <c r="AH74" s="79"/>
      <c r="AI74" s="66"/>
      <c r="AJ74" s="73">
        <v>1</v>
      </c>
      <c r="AK74" s="72"/>
      <c r="AL74" s="16">
        <v>1</v>
      </c>
    </row>
    <row r="75" spans="1:38" s="96" customFormat="1" ht="39.950000000000003" customHeight="1">
      <c r="A75" s="12">
        <v>48</v>
      </c>
      <c r="B75" s="21"/>
      <c r="C75" s="22"/>
      <c r="D75" s="22"/>
      <c r="E75" s="23"/>
      <c r="F75" s="23">
        <v>4</v>
      </c>
      <c r="G75" s="22"/>
      <c r="H75" s="22"/>
      <c r="I75" s="22"/>
      <c r="J75" s="40"/>
      <c r="K75" s="40"/>
      <c r="L75" s="31" t="s">
        <v>268</v>
      </c>
      <c r="M75" s="41" t="s">
        <v>269</v>
      </c>
      <c r="N75" s="42" t="s">
        <v>270</v>
      </c>
      <c r="O75" s="19"/>
      <c r="P75" s="15" t="s">
        <v>170</v>
      </c>
      <c r="Q75" s="50"/>
      <c r="R75" s="25" t="s">
        <v>16</v>
      </c>
      <c r="S75" s="31" t="s">
        <v>181</v>
      </c>
      <c r="T75" s="25" t="s">
        <v>175</v>
      </c>
      <c r="U75" s="25" t="s">
        <v>171</v>
      </c>
      <c r="V75" s="25" t="s">
        <v>172</v>
      </c>
      <c r="W75" s="23" t="s">
        <v>224</v>
      </c>
      <c r="X75" s="22" t="s">
        <v>174</v>
      </c>
      <c r="Y75" s="56" t="s">
        <v>175</v>
      </c>
      <c r="Z75" s="56" t="s">
        <v>175</v>
      </c>
      <c r="AA75" s="57" t="e">
        <f>AA76+AA77*#REF!</f>
        <v>#REF!</v>
      </c>
      <c r="AB75" s="25" t="s">
        <v>175</v>
      </c>
      <c r="AC75" s="40"/>
      <c r="AD75" s="40"/>
      <c r="AE75" s="40"/>
      <c r="AF75" s="40"/>
      <c r="AG75" s="122"/>
      <c r="AH75" s="122"/>
      <c r="AI75" s="67"/>
      <c r="AJ75" s="76">
        <v>1</v>
      </c>
      <c r="AK75" s="123"/>
      <c r="AL75" s="16">
        <v>1</v>
      </c>
    </row>
    <row r="76" spans="1:38" s="96" customFormat="1" ht="39.950000000000003" customHeight="1">
      <c r="A76" s="12">
        <v>49</v>
      </c>
      <c r="B76" s="21"/>
      <c r="C76" s="22"/>
      <c r="D76" s="22"/>
      <c r="E76" s="23"/>
      <c r="F76" s="23"/>
      <c r="G76" s="22">
        <v>5</v>
      </c>
      <c r="H76" s="22"/>
      <c r="I76" s="22"/>
      <c r="J76" s="40"/>
      <c r="K76" s="40"/>
      <c r="L76" s="31" t="s">
        <v>271</v>
      </c>
      <c r="M76" s="41" t="s">
        <v>272</v>
      </c>
      <c r="N76" s="42" t="s">
        <v>270</v>
      </c>
      <c r="O76" s="19"/>
      <c r="P76" s="15" t="s">
        <v>170</v>
      </c>
      <c r="Q76" s="50"/>
      <c r="R76" s="25" t="s">
        <v>16</v>
      </c>
      <c r="S76" s="31" t="s">
        <v>181</v>
      </c>
      <c r="T76" s="25" t="s">
        <v>175</v>
      </c>
      <c r="U76" s="25" t="s">
        <v>171</v>
      </c>
      <c r="V76" s="25" t="s">
        <v>172</v>
      </c>
      <c r="W76" s="15" t="s">
        <v>273</v>
      </c>
      <c r="X76" s="22" t="s">
        <v>274</v>
      </c>
      <c r="Y76" s="56" t="s">
        <v>275</v>
      </c>
      <c r="Z76" s="59" t="s">
        <v>276</v>
      </c>
      <c r="AA76" s="57">
        <v>0.156</v>
      </c>
      <c r="AB76" s="25" t="s">
        <v>175</v>
      </c>
      <c r="AC76" s="40"/>
      <c r="AD76" s="40"/>
      <c r="AE76" s="40"/>
      <c r="AF76" s="40"/>
      <c r="AG76" s="122"/>
      <c r="AH76" s="122"/>
      <c r="AI76" s="67"/>
      <c r="AJ76" s="76">
        <v>1</v>
      </c>
      <c r="AK76" s="123"/>
      <c r="AL76" s="16">
        <v>1</v>
      </c>
    </row>
    <row r="77" spans="1:38" s="96" customFormat="1" ht="39.950000000000003" customHeight="1">
      <c r="A77" s="12">
        <v>50</v>
      </c>
      <c r="B77" s="21"/>
      <c r="C77" s="22"/>
      <c r="D77" s="22"/>
      <c r="E77" s="23"/>
      <c r="F77" s="23"/>
      <c r="G77" s="22">
        <v>5</v>
      </c>
      <c r="H77" s="22"/>
      <c r="I77" s="22"/>
      <c r="J77" s="40"/>
      <c r="K77" s="40"/>
      <c r="L77" s="43" t="s">
        <v>277</v>
      </c>
      <c r="M77" s="41" t="s">
        <v>278</v>
      </c>
      <c r="N77" s="42" t="s">
        <v>279</v>
      </c>
      <c r="O77" s="19"/>
      <c r="P77" s="15" t="s">
        <v>170</v>
      </c>
      <c r="Q77" s="50"/>
      <c r="R77" s="25" t="s">
        <v>16</v>
      </c>
      <c r="S77" s="31" t="s">
        <v>181</v>
      </c>
      <c r="T77" s="25" t="s">
        <v>175</v>
      </c>
      <c r="U77" s="51" t="s">
        <v>171</v>
      </c>
      <c r="V77" s="51" t="s">
        <v>172</v>
      </c>
      <c r="W77" s="21" t="s">
        <v>248</v>
      </c>
      <c r="X77" s="31" t="s">
        <v>280</v>
      </c>
      <c r="Y77" s="61" t="s">
        <v>175</v>
      </c>
      <c r="Z77" s="56" t="s">
        <v>175</v>
      </c>
      <c r="AA77" s="57">
        <v>7.0000000000000001E-3</v>
      </c>
      <c r="AB77" s="25" t="s">
        <v>175</v>
      </c>
      <c r="AC77" s="40"/>
      <c r="AD77" s="40"/>
      <c r="AE77" s="40"/>
      <c r="AF77" s="40"/>
      <c r="AG77" s="122"/>
      <c r="AH77" s="122"/>
      <c r="AI77" s="67"/>
      <c r="AJ77" s="76">
        <v>2</v>
      </c>
      <c r="AK77" s="123"/>
      <c r="AL77" s="16">
        <v>2</v>
      </c>
    </row>
    <row r="78" spans="1:38" ht="39.950000000000003" customHeight="1">
      <c r="A78" s="12">
        <v>51</v>
      </c>
      <c r="B78" s="16"/>
      <c r="C78" s="16"/>
      <c r="D78" s="16"/>
      <c r="E78" s="16"/>
      <c r="F78" s="16">
        <v>4</v>
      </c>
      <c r="G78" s="16"/>
      <c r="H78" s="16"/>
      <c r="I78" s="16"/>
      <c r="J78" s="18"/>
      <c r="K78" s="18"/>
      <c r="L78" s="31" t="s">
        <v>281</v>
      </c>
      <c r="M78" s="24" t="s">
        <v>282</v>
      </c>
      <c r="N78" s="39" t="s">
        <v>283</v>
      </c>
      <c r="O78" s="19"/>
      <c r="P78" s="15" t="s">
        <v>170</v>
      </c>
      <c r="Q78" s="18"/>
      <c r="R78" s="25" t="s">
        <v>16</v>
      </c>
      <c r="S78" s="31" t="s">
        <v>181</v>
      </c>
      <c r="T78" s="31" t="s">
        <v>175</v>
      </c>
      <c r="U78" s="25" t="s">
        <v>171</v>
      </c>
      <c r="V78" s="25" t="s">
        <v>172</v>
      </c>
      <c r="W78" s="15" t="s">
        <v>260</v>
      </c>
      <c r="X78" s="16" t="s">
        <v>284</v>
      </c>
      <c r="Y78" s="31" t="s">
        <v>285</v>
      </c>
      <c r="Z78" s="12"/>
      <c r="AA78" s="55">
        <v>5.0299999999999997E-2</v>
      </c>
      <c r="AB78" s="13" t="s">
        <v>175</v>
      </c>
      <c r="AC78" s="79"/>
      <c r="AD78" s="79"/>
      <c r="AE78" s="79"/>
      <c r="AF78" s="79"/>
      <c r="AG78" s="79"/>
      <c r="AH78" s="79"/>
      <c r="AI78" s="66"/>
      <c r="AJ78" s="76">
        <v>1</v>
      </c>
      <c r="AK78" s="72"/>
      <c r="AL78" s="16">
        <v>1</v>
      </c>
    </row>
    <row r="79" spans="1:38" ht="39.950000000000003" customHeight="1">
      <c r="A79" s="12">
        <v>52</v>
      </c>
      <c r="B79" s="16"/>
      <c r="C79" s="16"/>
      <c r="D79" s="16"/>
      <c r="E79" s="16"/>
      <c r="F79" s="16">
        <v>4</v>
      </c>
      <c r="G79" s="16"/>
      <c r="H79" s="16"/>
      <c r="I79" s="16"/>
      <c r="J79" s="18"/>
      <c r="K79" s="18"/>
      <c r="L79" s="31" t="s">
        <v>286</v>
      </c>
      <c r="M79" s="24" t="s">
        <v>287</v>
      </c>
      <c r="N79" s="39" t="s">
        <v>283</v>
      </c>
      <c r="O79" s="19"/>
      <c r="P79" s="15" t="s">
        <v>170</v>
      </c>
      <c r="Q79" s="18"/>
      <c r="R79" s="25" t="s">
        <v>16</v>
      </c>
      <c r="S79" s="31" t="s">
        <v>181</v>
      </c>
      <c r="T79" s="31" t="s">
        <v>175</v>
      </c>
      <c r="U79" s="25" t="s">
        <v>171</v>
      </c>
      <c r="V79" s="25" t="s">
        <v>172</v>
      </c>
      <c r="W79" s="15" t="s">
        <v>260</v>
      </c>
      <c r="X79" s="16" t="s">
        <v>284</v>
      </c>
      <c r="Y79" s="31" t="s">
        <v>285</v>
      </c>
      <c r="Z79" s="12"/>
      <c r="AA79" s="55">
        <v>5.0299999999999997E-2</v>
      </c>
      <c r="AB79" s="13" t="s">
        <v>175</v>
      </c>
      <c r="AC79" s="79"/>
      <c r="AD79" s="79"/>
      <c r="AE79" s="79"/>
      <c r="AF79" s="79"/>
      <c r="AG79" s="79"/>
      <c r="AH79" s="79"/>
      <c r="AI79" s="66"/>
      <c r="AJ79" s="76">
        <v>1</v>
      </c>
      <c r="AK79" s="72"/>
      <c r="AL79" s="16">
        <v>1</v>
      </c>
    </row>
    <row r="80" spans="1:38" ht="39.950000000000003" customHeight="1">
      <c r="A80" s="12">
        <v>53</v>
      </c>
      <c r="B80" s="15"/>
      <c r="C80" s="16"/>
      <c r="D80" s="16"/>
      <c r="E80" s="19"/>
      <c r="F80" s="19">
        <v>4</v>
      </c>
      <c r="G80" s="16"/>
      <c r="H80" s="16"/>
      <c r="I80" s="16"/>
      <c r="J80" s="13"/>
      <c r="K80" s="13"/>
      <c r="L80" s="31" t="s">
        <v>288</v>
      </c>
      <c r="M80" s="24" t="s">
        <v>289</v>
      </c>
      <c r="N80" s="39" t="s">
        <v>180</v>
      </c>
      <c r="O80" s="19"/>
      <c r="P80" s="15" t="s">
        <v>170</v>
      </c>
      <c r="Q80" s="49"/>
      <c r="R80" s="25" t="s">
        <v>16</v>
      </c>
      <c r="S80" s="31" t="s">
        <v>181</v>
      </c>
      <c r="T80" s="25" t="s">
        <v>175</v>
      </c>
      <c r="U80" s="25" t="s">
        <v>171</v>
      </c>
      <c r="V80" s="25" t="s">
        <v>172</v>
      </c>
      <c r="W80" s="15" t="s">
        <v>260</v>
      </c>
      <c r="X80" s="16" t="s">
        <v>290</v>
      </c>
      <c r="Y80" s="56" t="s">
        <v>262</v>
      </c>
      <c r="Z80" s="59" t="s">
        <v>291</v>
      </c>
      <c r="AA80" s="57">
        <v>0.36299999999999999</v>
      </c>
      <c r="AB80" s="25" t="s">
        <v>175</v>
      </c>
      <c r="AC80" s="13"/>
      <c r="AD80" s="13"/>
      <c r="AE80" s="13"/>
      <c r="AF80" s="13"/>
      <c r="AG80" s="79"/>
      <c r="AH80" s="79"/>
      <c r="AI80" s="66"/>
      <c r="AJ80" s="76">
        <v>1</v>
      </c>
      <c r="AK80" s="72"/>
      <c r="AL80" s="16">
        <v>1</v>
      </c>
    </row>
    <row r="81" spans="1:38" s="95" customFormat="1" ht="87.95" customHeight="1">
      <c r="A81" s="12">
        <v>54</v>
      </c>
      <c r="B81" s="15"/>
      <c r="C81" s="16"/>
      <c r="D81" s="16"/>
      <c r="E81" s="19"/>
      <c r="F81" s="19">
        <v>4</v>
      </c>
      <c r="G81" s="16"/>
      <c r="H81" s="16"/>
      <c r="I81" s="16"/>
      <c r="J81" s="13"/>
      <c r="K81" s="13"/>
      <c r="L81" s="31" t="s">
        <v>27</v>
      </c>
      <c r="M81" s="24" t="s">
        <v>292</v>
      </c>
      <c r="N81" s="37" t="s">
        <v>293</v>
      </c>
      <c r="O81" s="19"/>
      <c r="P81" s="15" t="s">
        <v>170</v>
      </c>
      <c r="Q81" s="49"/>
      <c r="R81" s="25" t="s">
        <v>294</v>
      </c>
      <c r="S81" s="31" t="s">
        <v>181</v>
      </c>
      <c r="T81" s="25" t="s">
        <v>175</v>
      </c>
      <c r="U81" s="25" t="s">
        <v>171</v>
      </c>
      <c r="V81" s="25" t="s">
        <v>172</v>
      </c>
      <c r="W81" s="19" t="s">
        <v>224</v>
      </c>
      <c r="X81" s="16" t="s">
        <v>174</v>
      </c>
      <c r="Y81" s="56" t="s">
        <v>175</v>
      </c>
      <c r="Z81" s="56" t="s">
        <v>175</v>
      </c>
      <c r="AA81" s="62" t="e">
        <f>AA82+AA88+AA89*#REF!</f>
        <v>#REF!</v>
      </c>
      <c r="AB81" s="25" t="s">
        <v>175</v>
      </c>
      <c r="AC81" s="13"/>
      <c r="AD81" s="13"/>
      <c r="AE81" s="13"/>
      <c r="AF81" s="13"/>
      <c r="AG81" s="79"/>
      <c r="AH81" s="79"/>
      <c r="AI81" s="66"/>
      <c r="AJ81" s="73">
        <v>1</v>
      </c>
      <c r="AK81" s="104"/>
      <c r="AL81" s="16">
        <v>1</v>
      </c>
    </row>
    <row r="82" spans="1:38" ht="39.950000000000003" customHeight="1">
      <c r="A82" s="12">
        <v>55</v>
      </c>
      <c r="B82" s="15"/>
      <c r="C82" s="16"/>
      <c r="D82" s="16"/>
      <c r="E82" s="19"/>
      <c r="F82" s="19"/>
      <c r="G82" s="16">
        <v>5</v>
      </c>
      <c r="H82" s="16"/>
      <c r="I82" s="16"/>
      <c r="J82" s="13"/>
      <c r="K82" s="13"/>
      <c r="L82" s="31" t="s">
        <v>295</v>
      </c>
      <c r="M82" s="24" t="s">
        <v>296</v>
      </c>
      <c r="N82" s="39" t="s">
        <v>297</v>
      </c>
      <c r="O82" s="19"/>
      <c r="P82" s="15" t="s">
        <v>170</v>
      </c>
      <c r="Q82" s="49"/>
      <c r="R82" s="25" t="s">
        <v>16</v>
      </c>
      <c r="S82" s="31" t="s">
        <v>181</v>
      </c>
      <c r="T82" s="25" t="s">
        <v>175</v>
      </c>
      <c r="U82" s="25" t="s">
        <v>171</v>
      </c>
      <c r="V82" s="25" t="s">
        <v>172</v>
      </c>
      <c r="W82" s="19" t="s">
        <v>224</v>
      </c>
      <c r="X82" s="16" t="s">
        <v>174</v>
      </c>
      <c r="Y82" s="56" t="s">
        <v>175</v>
      </c>
      <c r="Z82" s="56" t="s">
        <v>175</v>
      </c>
      <c r="AA82" s="57">
        <f>AA83+AA84+AA85+AA86+AA87</f>
        <v>0.29000000000000004</v>
      </c>
      <c r="AB82" s="25" t="s">
        <v>175</v>
      </c>
      <c r="AC82" s="13"/>
      <c r="AD82" s="13"/>
      <c r="AE82" s="13"/>
      <c r="AF82" s="13"/>
      <c r="AG82" s="79"/>
      <c r="AH82" s="79"/>
      <c r="AI82" s="66"/>
      <c r="AJ82" s="72">
        <v>1</v>
      </c>
      <c r="AK82" s="72"/>
      <c r="AL82" s="13">
        <v>1</v>
      </c>
    </row>
    <row r="83" spans="1:38" ht="39.950000000000003" customHeight="1">
      <c r="A83" s="12">
        <v>56</v>
      </c>
      <c r="B83" s="15"/>
      <c r="C83" s="16"/>
      <c r="D83" s="16"/>
      <c r="E83" s="19"/>
      <c r="F83" s="19"/>
      <c r="G83" s="16"/>
      <c r="H83" s="16">
        <v>6</v>
      </c>
      <c r="I83" s="16"/>
      <c r="J83" s="13"/>
      <c r="K83" s="13"/>
      <c r="L83" s="31" t="s">
        <v>298</v>
      </c>
      <c r="M83" s="24" t="s">
        <v>299</v>
      </c>
      <c r="N83" s="39" t="s">
        <v>180</v>
      </c>
      <c r="O83" s="19"/>
      <c r="P83" s="15" t="s">
        <v>170</v>
      </c>
      <c r="Q83" s="49"/>
      <c r="R83" s="25" t="s">
        <v>16</v>
      </c>
      <c r="S83" s="31" t="s">
        <v>181</v>
      </c>
      <c r="T83" s="25" t="s">
        <v>175</v>
      </c>
      <c r="U83" s="25" t="s">
        <v>171</v>
      </c>
      <c r="V83" s="25" t="s">
        <v>172</v>
      </c>
      <c r="W83" s="15" t="s">
        <v>188</v>
      </c>
      <c r="X83" s="16" t="s">
        <v>300</v>
      </c>
      <c r="Y83" s="56" t="s">
        <v>190</v>
      </c>
      <c r="Z83" s="56" t="s">
        <v>301</v>
      </c>
      <c r="AA83" s="57">
        <v>6.08E-2</v>
      </c>
      <c r="AB83" s="25" t="s">
        <v>175</v>
      </c>
      <c r="AC83" s="13"/>
      <c r="AD83" s="13"/>
      <c r="AE83" s="13"/>
      <c r="AF83" s="13"/>
      <c r="AG83" s="79"/>
      <c r="AH83" s="79"/>
      <c r="AI83" s="66"/>
      <c r="AJ83" s="72">
        <v>1</v>
      </c>
      <c r="AK83" s="72"/>
      <c r="AL83" s="13">
        <v>1</v>
      </c>
    </row>
    <row r="84" spans="1:38" ht="39.950000000000003" customHeight="1">
      <c r="A84" s="12">
        <v>57</v>
      </c>
      <c r="B84" s="15"/>
      <c r="C84" s="16"/>
      <c r="D84" s="16"/>
      <c r="E84" s="19"/>
      <c r="F84" s="19"/>
      <c r="G84" s="16"/>
      <c r="H84" s="16">
        <v>6</v>
      </c>
      <c r="I84" s="16"/>
      <c r="J84" s="13"/>
      <c r="K84" s="13"/>
      <c r="L84" s="31" t="s">
        <v>302</v>
      </c>
      <c r="M84" s="24" t="s">
        <v>303</v>
      </c>
      <c r="N84" s="39" t="s">
        <v>180</v>
      </c>
      <c r="O84" s="19"/>
      <c r="P84" s="15" t="s">
        <v>170</v>
      </c>
      <c r="Q84" s="49"/>
      <c r="R84" s="25" t="s">
        <v>16</v>
      </c>
      <c r="S84" s="31" t="s">
        <v>181</v>
      </c>
      <c r="T84" s="25" t="s">
        <v>175</v>
      </c>
      <c r="U84" s="25" t="s">
        <v>171</v>
      </c>
      <c r="V84" s="25" t="s">
        <v>172</v>
      </c>
      <c r="W84" s="15" t="s">
        <v>188</v>
      </c>
      <c r="X84" s="16" t="s">
        <v>300</v>
      </c>
      <c r="Y84" s="56" t="s">
        <v>190</v>
      </c>
      <c r="Z84" s="56" t="s">
        <v>304</v>
      </c>
      <c r="AA84" s="57">
        <v>6.8900000000000003E-2</v>
      </c>
      <c r="AB84" s="25" t="s">
        <v>175</v>
      </c>
      <c r="AC84" s="13"/>
      <c r="AD84" s="13"/>
      <c r="AE84" s="13"/>
      <c r="AF84" s="13"/>
      <c r="AG84" s="79"/>
      <c r="AH84" s="79"/>
      <c r="AI84" s="66"/>
      <c r="AJ84" s="72">
        <v>1</v>
      </c>
      <c r="AK84" s="72"/>
      <c r="AL84" s="13">
        <v>1</v>
      </c>
    </row>
    <row r="85" spans="1:38" ht="39.950000000000003" customHeight="1">
      <c r="A85" s="12">
        <v>58</v>
      </c>
      <c r="B85" s="15"/>
      <c r="C85" s="16"/>
      <c r="D85" s="16"/>
      <c r="E85" s="19"/>
      <c r="F85" s="19"/>
      <c r="G85" s="16"/>
      <c r="H85" s="16">
        <v>6</v>
      </c>
      <c r="I85" s="16"/>
      <c r="J85" s="13"/>
      <c r="K85" s="13"/>
      <c r="L85" s="31" t="s">
        <v>305</v>
      </c>
      <c r="M85" s="24" t="s">
        <v>306</v>
      </c>
      <c r="N85" s="39" t="s">
        <v>180</v>
      </c>
      <c r="O85" s="19"/>
      <c r="P85" s="15" t="s">
        <v>170</v>
      </c>
      <c r="Q85" s="49"/>
      <c r="R85" s="25" t="s">
        <v>16</v>
      </c>
      <c r="S85" s="31" t="s">
        <v>181</v>
      </c>
      <c r="T85" s="25" t="s">
        <v>175</v>
      </c>
      <c r="U85" s="25" t="s">
        <v>171</v>
      </c>
      <c r="V85" s="25" t="s">
        <v>172</v>
      </c>
      <c r="W85" s="15" t="s">
        <v>188</v>
      </c>
      <c r="X85" s="16" t="s">
        <v>300</v>
      </c>
      <c r="Y85" s="56" t="s">
        <v>190</v>
      </c>
      <c r="Z85" s="56" t="s">
        <v>304</v>
      </c>
      <c r="AA85" s="57">
        <v>6.8900000000000003E-2</v>
      </c>
      <c r="AB85" s="25" t="s">
        <v>175</v>
      </c>
      <c r="AC85" s="13"/>
      <c r="AD85" s="13"/>
      <c r="AE85" s="13"/>
      <c r="AF85" s="13"/>
      <c r="AG85" s="79"/>
      <c r="AH85" s="79"/>
      <c r="AI85" s="66"/>
      <c r="AJ85" s="72">
        <v>1</v>
      </c>
      <c r="AK85" s="72"/>
      <c r="AL85" s="13">
        <v>1</v>
      </c>
    </row>
    <row r="86" spans="1:38" ht="39.950000000000003" customHeight="1">
      <c r="A86" s="12">
        <v>59</v>
      </c>
      <c r="B86" s="15"/>
      <c r="C86" s="16"/>
      <c r="D86" s="16"/>
      <c r="E86" s="19"/>
      <c r="F86" s="19"/>
      <c r="G86" s="16"/>
      <c r="H86" s="16">
        <v>6</v>
      </c>
      <c r="I86" s="16"/>
      <c r="J86" s="13"/>
      <c r="K86" s="13"/>
      <c r="L86" s="31" t="s">
        <v>307</v>
      </c>
      <c r="M86" s="24" t="s">
        <v>308</v>
      </c>
      <c r="N86" s="39" t="s">
        <v>180</v>
      </c>
      <c r="O86" s="19"/>
      <c r="P86" s="15" t="s">
        <v>170</v>
      </c>
      <c r="Q86" s="49"/>
      <c r="R86" s="25" t="s">
        <v>16</v>
      </c>
      <c r="S86" s="31" t="s">
        <v>181</v>
      </c>
      <c r="T86" s="25" t="s">
        <v>175</v>
      </c>
      <c r="U86" s="25" t="s">
        <v>171</v>
      </c>
      <c r="V86" s="25" t="s">
        <v>172</v>
      </c>
      <c r="W86" s="15" t="s">
        <v>188</v>
      </c>
      <c r="X86" s="16" t="s">
        <v>300</v>
      </c>
      <c r="Y86" s="56" t="s">
        <v>190</v>
      </c>
      <c r="Z86" s="56" t="s">
        <v>309</v>
      </c>
      <c r="AA86" s="57">
        <v>6.7299999999999999E-2</v>
      </c>
      <c r="AB86" s="25" t="s">
        <v>175</v>
      </c>
      <c r="AC86" s="13"/>
      <c r="AD86" s="13"/>
      <c r="AE86" s="13"/>
      <c r="AF86" s="13"/>
      <c r="AG86" s="79"/>
      <c r="AH86" s="79"/>
      <c r="AI86" s="66"/>
      <c r="AJ86" s="72">
        <v>1</v>
      </c>
      <c r="AK86" s="72"/>
      <c r="AL86" s="13">
        <v>1</v>
      </c>
    </row>
    <row r="87" spans="1:38" s="2" customFormat="1" ht="39.950000000000003" customHeight="1">
      <c r="A87" s="12">
        <v>60</v>
      </c>
      <c r="B87" s="15"/>
      <c r="C87" s="16"/>
      <c r="D87" s="16"/>
      <c r="E87" s="19"/>
      <c r="F87" s="19"/>
      <c r="G87" s="16"/>
      <c r="H87" s="16">
        <v>6</v>
      </c>
      <c r="I87" s="16"/>
      <c r="J87" s="13"/>
      <c r="K87" s="13"/>
      <c r="L87" s="31" t="s">
        <v>310</v>
      </c>
      <c r="M87" s="24" t="s">
        <v>311</v>
      </c>
      <c r="N87" s="39" t="s">
        <v>180</v>
      </c>
      <c r="O87" s="19"/>
      <c r="P87" s="15" t="s">
        <v>170</v>
      </c>
      <c r="Q87" s="49"/>
      <c r="R87" s="25" t="s">
        <v>16</v>
      </c>
      <c r="S87" s="31" t="s">
        <v>181</v>
      </c>
      <c r="T87" s="25" t="s">
        <v>175</v>
      </c>
      <c r="U87" s="25" t="s">
        <v>171</v>
      </c>
      <c r="V87" s="25" t="s">
        <v>172</v>
      </c>
      <c r="W87" s="15" t="s">
        <v>188</v>
      </c>
      <c r="X87" s="16" t="s">
        <v>300</v>
      </c>
      <c r="Y87" s="56" t="s">
        <v>190</v>
      </c>
      <c r="Z87" s="59" t="s">
        <v>312</v>
      </c>
      <c r="AA87" s="57">
        <v>2.41E-2</v>
      </c>
      <c r="AB87" s="25"/>
      <c r="AC87" s="13"/>
      <c r="AD87" s="13"/>
      <c r="AE87" s="13"/>
      <c r="AF87" s="13"/>
      <c r="AG87" s="79"/>
      <c r="AH87" s="79"/>
      <c r="AI87" s="66"/>
      <c r="AJ87" s="72">
        <v>1</v>
      </c>
      <c r="AK87" s="72"/>
      <c r="AL87" s="13">
        <v>1</v>
      </c>
    </row>
    <row r="88" spans="1:38" s="3" customFormat="1" ht="39.950000000000003" customHeight="1">
      <c r="A88" s="12">
        <v>61</v>
      </c>
      <c r="B88" s="24"/>
      <c r="C88" s="24"/>
      <c r="D88" s="24"/>
      <c r="E88" s="24"/>
      <c r="F88" s="24"/>
      <c r="G88" s="16">
        <v>5</v>
      </c>
      <c r="H88" s="16"/>
      <c r="I88" s="24"/>
      <c r="J88" s="24"/>
      <c r="K88" s="24"/>
      <c r="L88" s="31" t="s">
        <v>313</v>
      </c>
      <c r="M88" s="24" t="s">
        <v>314</v>
      </c>
      <c r="N88" s="37" t="s">
        <v>270</v>
      </c>
      <c r="O88" s="19"/>
      <c r="P88" s="15" t="s">
        <v>170</v>
      </c>
      <c r="Q88" s="49"/>
      <c r="R88" s="25" t="s">
        <v>16</v>
      </c>
      <c r="S88" s="31" t="s">
        <v>181</v>
      </c>
      <c r="T88" s="25" t="s">
        <v>175</v>
      </c>
      <c r="U88" s="25" t="s">
        <v>171</v>
      </c>
      <c r="V88" s="25" t="s">
        <v>172</v>
      </c>
      <c r="W88" s="15" t="s">
        <v>273</v>
      </c>
      <c r="X88" s="16" t="s">
        <v>315</v>
      </c>
      <c r="Y88" s="56" t="s">
        <v>190</v>
      </c>
      <c r="Z88" s="59" t="s">
        <v>316</v>
      </c>
      <c r="AA88" s="57">
        <v>7.85E-2</v>
      </c>
      <c r="AB88" s="13" t="s">
        <v>175</v>
      </c>
      <c r="AC88" s="13"/>
      <c r="AD88" s="13"/>
      <c r="AE88" s="13"/>
      <c r="AF88" s="13"/>
      <c r="AG88" s="79"/>
      <c r="AH88" s="79"/>
      <c r="AI88" s="66"/>
      <c r="AJ88" s="73">
        <v>1</v>
      </c>
      <c r="AK88" s="124"/>
      <c r="AL88" s="16">
        <v>1</v>
      </c>
    </row>
    <row r="89" spans="1:38" s="2" customFormat="1" ht="39.950000000000003" customHeight="1">
      <c r="A89" s="12">
        <v>62</v>
      </c>
      <c r="B89" s="16"/>
      <c r="C89" s="16"/>
      <c r="D89" s="16"/>
      <c r="E89" s="16"/>
      <c r="F89" s="16"/>
      <c r="G89" s="16">
        <v>5</v>
      </c>
      <c r="H89" s="16"/>
      <c r="I89" s="16"/>
      <c r="J89" s="18"/>
      <c r="K89" s="18"/>
      <c r="L89" s="31" t="s">
        <v>317</v>
      </c>
      <c r="M89" s="24" t="s">
        <v>318</v>
      </c>
      <c r="N89" s="46" t="s">
        <v>180</v>
      </c>
      <c r="O89" s="19"/>
      <c r="P89" s="15" t="s">
        <v>170</v>
      </c>
      <c r="Q89" s="49"/>
      <c r="R89" s="25" t="s">
        <v>16</v>
      </c>
      <c r="S89" s="31" t="s">
        <v>181</v>
      </c>
      <c r="T89" s="31" t="s">
        <v>175</v>
      </c>
      <c r="U89" s="25" t="s">
        <v>171</v>
      </c>
      <c r="V89" s="48" t="s">
        <v>172</v>
      </c>
      <c r="W89" s="15" t="s">
        <v>273</v>
      </c>
      <c r="X89" s="16" t="s">
        <v>319</v>
      </c>
      <c r="Y89" s="31" t="s">
        <v>275</v>
      </c>
      <c r="Z89" s="13" t="s">
        <v>175</v>
      </c>
      <c r="AA89" s="57">
        <v>3.7100000000000001E-2</v>
      </c>
      <c r="AB89" s="13" t="s">
        <v>175</v>
      </c>
      <c r="AC89" s="13"/>
      <c r="AD89" s="13"/>
      <c r="AE89" s="13"/>
      <c r="AF89" s="13"/>
      <c r="AG89" s="79"/>
      <c r="AH89" s="79"/>
      <c r="AI89" s="67"/>
      <c r="AJ89" s="73">
        <v>2</v>
      </c>
      <c r="AK89" s="72"/>
      <c r="AL89" s="16">
        <v>2</v>
      </c>
    </row>
    <row r="90" spans="1:38" ht="39.950000000000003" customHeight="1">
      <c r="A90" s="12">
        <v>63</v>
      </c>
      <c r="B90" s="15"/>
      <c r="C90" s="16"/>
      <c r="D90" s="16"/>
      <c r="E90" s="19"/>
      <c r="F90" s="19">
        <v>4</v>
      </c>
      <c r="G90" s="16"/>
      <c r="H90" s="16"/>
      <c r="I90" s="16"/>
      <c r="J90" s="13"/>
      <c r="K90" s="13"/>
      <c r="L90" s="31" t="s">
        <v>320</v>
      </c>
      <c r="M90" s="24" t="s">
        <v>321</v>
      </c>
      <c r="N90" s="39" t="s">
        <v>180</v>
      </c>
      <c r="O90" s="19"/>
      <c r="P90" s="15" t="s">
        <v>170</v>
      </c>
      <c r="Q90" s="49"/>
      <c r="R90" s="25" t="s">
        <v>16</v>
      </c>
      <c r="S90" s="31" t="s">
        <v>181</v>
      </c>
      <c r="T90" s="25" t="s">
        <v>175</v>
      </c>
      <c r="U90" s="25" t="s">
        <v>171</v>
      </c>
      <c r="V90" s="25" t="s">
        <v>172</v>
      </c>
      <c r="W90" s="15" t="s">
        <v>188</v>
      </c>
      <c r="X90" s="16" t="s">
        <v>300</v>
      </c>
      <c r="Y90" s="56" t="s">
        <v>190</v>
      </c>
      <c r="Z90" s="56" t="s">
        <v>322</v>
      </c>
      <c r="AA90" s="57">
        <v>6.6400000000000001E-2</v>
      </c>
      <c r="AB90" s="25" t="s">
        <v>175</v>
      </c>
      <c r="AC90" s="13"/>
      <c r="AD90" s="13"/>
      <c r="AE90" s="13"/>
      <c r="AF90" s="13"/>
      <c r="AG90" s="79"/>
      <c r="AH90" s="79"/>
      <c r="AI90" s="66"/>
      <c r="AJ90" s="73">
        <v>1</v>
      </c>
      <c r="AK90" s="72"/>
      <c r="AL90" s="16">
        <v>1</v>
      </c>
    </row>
    <row r="91" spans="1:38" s="95" customFormat="1" ht="39.950000000000003" customHeight="1">
      <c r="A91" s="12">
        <v>64</v>
      </c>
      <c r="B91" s="15"/>
      <c r="C91" s="16"/>
      <c r="D91" s="16"/>
      <c r="E91" s="19">
        <v>3</v>
      </c>
      <c r="F91" s="19"/>
      <c r="G91" s="16"/>
      <c r="H91" s="16"/>
      <c r="I91" s="16"/>
      <c r="J91" s="13"/>
      <c r="K91" s="26"/>
      <c r="L91" s="16" t="s">
        <v>323</v>
      </c>
      <c r="M91" s="24" t="s">
        <v>324</v>
      </c>
      <c r="N91" s="24" t="s">
        <v>251</v>
      </c>
      <c r="O91" s="16"/>
      <c r="P91" s="16" t="s">
        <v>170</v>
      </c>
      <c r="Q91" s="16"/>
      <c r="R91" s="16" t="s">
        <v>19</v>
      </c>
      <c r="S91" s="16" t="s">
        <v>323</v>
      </c>
      <c r="T91" s="16" t="s">
        <v>16</v>
      </c>
      <c r="U91" s="25" t="s">
        <v>171</v>
      </c>
      <c r="V91" s="25" t="s">
        <v>172</v>
      </c>
      <c r="W91" s="16" t="s">
        <v>224</v>
      </c>
      <c r="X91" s="16" t="s">
        <v>174</v>
      </c>
      <c r="Y91" s="16" t="s">
        <v>175</v>
      </c>
      <c r="Z91" s="16" t="s">
        <v>175</v>
      </c>
      <c r="AA91" s="19">
        <f>AA92+AA97</f>
        <v>1.4281999999999999</v>
      </c>
      <c r="AB91" s="16" t="s">
        <v>175</v>
      </c>
      <c r="AC91" s="16"/>
      <c r="AD91" s="16"/>
      <c r="AE91" s="16"/>
      <c r="AF91" s="16"/>
      <c r="AG91" s="16"/>
      <c r="AH91" s="16"/>
      <c r="AI91" s="68"/>
      <c r="AJ91" s="73">
        <v>1</v>
      </c>
      <c r="AK91" s="104"/>
      <c r="AL91" s="16">
        <v>1</v>
      </c>
    </row>
    <row r="92" spans="1:38" ht="39.950000000000003" customHeight="1">
      <c r="A92" s="12">
        <v>65</v>
      </c>
      <c r="B92" s="15"/>
      <c r="C92" s="16"/>
      <c r="D92" s="16"/>
      <c r="E92" s="19"/>
      <c r="F92" s="19">
        <v>4</v>
      </c>
      <c r="G92" s="16"/>
      <c r="H92" s="16"/>
      <c r="I92" s="16"/>
      <c r="J92" s="13"/>
      <c r="K92" s="26"/>
      <c r="L92" s="31" t="s">
        <v>325</v>
      </c>
      <c r="M92" s="24" t="s">
        <v>326</v>
      </c>
      <c r="N92" s="39" t="s">
        <v>327</v>
      </c>
      <c r="O92" s="19"/>
      <c r="P92" s="15" t="s">
        <v>170</v>
      </c>
      <c r="Q92" s="49"/>
      <c r="R92" s="25" t="s">
        <v>16</v>
      </c>
      <c r="S92" s="31" t="s">
        <v>181</v>
      </c>
      <c r="T92" s="25" t="s">
        <v>175</v>
      </c>
      <c r="U92" s="25" t="s">
        <v>171</v>
      </c>
      <c r="V92" s="25" t="s">
        <v>172</v>
      </c>
      <c r="W92" s="19" t="s">
        <v>224</v>
      </c>
      <c r="X92" s="31" t="s">
        <v>174</v>
      </c>
      <c r="Y92" s="31" t="s">
        <v>175</v>
      </c>
      <c r="Z92" s="31"/>
      <c r="AA92" s="55">
        <f>AA93+AA94+AA95+AA96</f>
        <v>0.55279999999999996</v>
      </c>
      <c r="AB92" s="13" t="s">
        <v>175</v>
      </c>
      <c r="AC92" s="13"/>
      <c r="AD92" s="13"/>
      <c r="AE92" s="13"/>
      <c r="AF92" s="13"/>
      <c r="AG92" s="79"/>
      <c r="AH92" s="79"/>
      <c r="AI92" s="66"/>
      <c r="AJ92" s="73">
        <v>1</v>
      </c>
      <c r="AK92" s="72"/>
      <c r="AL92" s="16">
        <v>1</v>
      </c>
    </row>
    <row r="93" spans="1:38" ht="39.950000000000003" customHeight="1">
      <c r="A93" s="12">
        <v>66</v>
      </c>
      <c r="B93" s="15"/>
      <c r="C93" s="16"/>
      <c r="D93" s="16"/>
      <c r="E93" s="19"/>
      <c r="F93" s="19"/>
      <c r="G93" s="16">
        <v>5</v>
      </c>
      <c r="H93" s="16"/>
      <c r="I93" s="16"/>
      <c r="J93" s="13"/>
      <c r="K93" s="26"/>
      <c r="L93" s="31" t="s">
        <v>328</v>
      </c>
      <c r="M93" s="24" t="s">
        <v>329</v>
      </c>
      <c r="N93" s="39" t="s">
        <v>327</v>
      </c>
      <c r="O93" s="19"/>
      <c r="P93" s="15" t="s">
        <v>170</v>
      </c>
      <c r="Q93" s="49"/>
      <c r="R93" s="25" t="s">
        <v>16</v>
      </c>
      <c r="S93" s="31" t="s">
        <v>181</v>
      </c>
      <c r="T93" s="25" t="s">
        <v>175</v>
      </c>
      <c r="U93" s="25" t="s">
        <v>171</v>
      </c>
      <c r="V93" s="25" t="s">
        <v>172</v>
      </c>
      <c r="W93" s="15" t="s">
        <v>273</v>
      </c>
      <c r="X93" s="16" t="s">
        <v>330</v>
      </c>
      <c r="Y93" s="31" t="s">
        <v>275</v>
      </c>
      <c r="Z93" s="15"/>
      <c r="AA93" s="57">
        <v>0.2944</v>
      </c>
      <c r="AB93" s="13" t="s">
        <v>175</v>
      </c>
      <c r="AC93" s="13"/>
      <c r="AD93" s="13"/>
      <c r="AE93" s="13"/>
      <c r="AF93" s="13"/>
      <c r="AG93" s="79"/>
      <c r="AH93" s="79"/>
      <c r="AI93" s="66"/>
      <c r="AJ93" s="73">
        <v>1</v>
      </c>
      <c r="AK93" s="72"/>
      <c r="AL93" s="16">
        <v>1</v>
      </c>
    </row>
    <row r="94" spans="1:38" ht="39.950000000000003" customHeight="1">
      <c r="A94" s="12">
        <v>67</v>
      </c>
      <c r="B94" s="15"/>
      <c r="C94" s="16"/>
      <c r="D94" s="16"/>
      <c r="E94" s="19"/>
      <c r="F94" s="19"/>
      <c r="G94" s="16">
        <v>5</v>
      </c>
      <c r="H94" s="16"/>
      <c r="I94" s="16"/>
      <c r="J94" s="13"/>
      <c r="K94" s="26"/>
      <c r="L94" s="31" t="s">
        <v>331</v>
      </c>
      <c r="M94" s="24" t="s">
        <v>332</v>
      </c>
      <c r="N94" s="39" t="s">
        <v>327</v>
      </c>
      <c r="O94" s="19"/>
      <c r="P94" s="15" t="s">
        <v>170</v>
      </c>
      <c r="Q94" s="49"/>
      <c r="R94" s="25" t="s">
        <v>16</v>
      </c>
      <c r="S94" s="31" t="s">
        <v>181</v>
      </c>
      <c r="T94" s="25" t="s">
        <v>175</v>
      </c>
      <c r="U94" s="25" t="s">
        <v>171</v>
      </c>
      <c r="V94" s="25" t="s">
        <v>172</v>
      </c>
      <c r="W94" s="15" t="s">
        <v>273</v>
      </c>
      <c r="X94" s="16" t="s">
        <v>274</v>
      </c>
      <c r="Y94" s="31" t="s">
        <v>275</v>
      </c>
      <c r="Z94" s="15"/>
      <c r="AA94" s="57">
        <v>1.5699999999999999E-2</v>
      </c>
      <c r="AB94" s="13" t="s">
        <v>175</v>
      </c>
      <c r="AC94" s="13"/>
      <c r="AD94" s="13"/>
      <c r="AE94" s="13"/>
      <c r="AF94" s="13"/>
      <c r="AG94" s="79"/>
      <c r="AH94" s="79"/>
      <c r="AI94" s="66"/>
      <c r="AJ94" s="73">
        <v>1</v>
      </c>
      <c r="AK94" s="72"/>
      <c r="AL94" s="16">
        <v>1</v>
      </c>
    </row>
    <row r="95" spans="1:38" ht="39.950000000000003" customHeight="1">
      <c r="A95" s="12">
        <v>68</v>
      </c>
      <c r="B95" s="15"/>
      <c r="C95" s="16"/>
      <c r="D95" s="16"/>
      <c r="E95" s="19"/>
      <c r="F95" s="19"/>
      <c r="G95" s="16">
        <v>5</v>
      </c>
      <c r="H95" s="16"/>
      <c r="I95" s="16"/>
      <c r="J95" s="13"/>
      <c r="K95" s="26"/>
      <c r="L95" s="31" t="s">
        <v>333</v>
      </c>
      <c r="M95" s="24" t="s">
        <v>334</v>
      </c>
      <c r="N95" s="39" t="s">
        <v>327</v>
      </c>
      <c r="O95" s="19"/>
      <c r="P95" s="15" t="s">
        <v>170</v>
      </c>
      <c r="Q95" s="49"/>
      <c r="R95" s="25" t="s">
        <v>16</v>
      </c>
      <c r="S95" s="31" t="s">
        <v>181</v>
      </c>
      <c r="T95" s="25" t="s">
        <v>175</v>
      </c>
      <c r="U95" s="25" t="s">
        <v>171</v>
      </c>
      <c r="V95" s="25" t="s">
        <v>172</v>
      </c>
      <c r="W95" s="15" t="s">
        <v>273</v>
      </c>
      <c r="X95" s="16" t="s">
        <v>274</v>
      </c>
      <c r="Y95" s="31" t="s">
        <v>275</v>
      </c>
      <c r="Z95" s="15"/>
      <c r="AA95" s="57">
        <v>1.2800000000000001E-2</v>
      </c>
      <c r="AB95" s="13" t="s">
        <v>175</v>
      </c>
      <c r="AC95" s="13"/>
      <c r="AD95" s="13"/>
      <c r="AE95" s="13"/>
      <c r="AF95" s="13"/>
      <c r="AG95" s="79"/>
      <c r="AH95" s="79"/>
      <c r="AI95" s="66"/>
      <c r="AJ95" s="73">
        <v>1</v>
      </c>
      <c r="AK95" s="72"/>
      <c r="AL95" s="16">
        <v>1</v>
      </c>
    </row>
    <row r="96" spans="1:38" ht="39.950000000000003" customHeight="1">
      <c r="A96" s="12">
        <v>69</v>
      </c>
      <c r="B96" s="15"/>
      <c r="C96" s="16"/>
      <c r="D96" s="16"/>
      <c r="E96" s="19"/>
      <c r="F96" s="19"/>
      <c r="G96" s="16">
        <v>5</v>
      </c>
      <c r="H96" s="16"/>
      <c r="I96" s="16"/>
      <c r="J96" s="13"/>
      <c r="K96" s="26"/>
      <c r="L96" s="31" t="s">
        <v>335</v>
      </c>
      <c r="M96" s="24" t="s">
        <v>336</v>
      </c>
      <c r="N96" s="39" t="s">
        <v>327</v>
      </c>
      <c r="O96" s="19"/>
      <c r="P96" s="15" t="s">
        <v>170</v>
      </c>
      <c r="Q96" s="49"/>
      <c r="R96" s="25" t="s">
        <v>16</v>
      </c>
      <c r="S96" s="31" t="s">
        <v>181</v>
      </c>
      <c r="T96" s="25" t="s">
        <v>175</v>
      </c>
      <c r="U96" s="25" t="s">
        <v>171</v>
      </c>
      <c r="V96" s="25" t="s">
        <v>172</v>
      </c>
      <c r="W96" s="19" t="s">
        <v>224</v>
      </c>
      <c r="X96" s="16" t="s">
        <v>174</v>
      </c>
      <c r="Y96" s="31" t="s">
        <v>175</v>
      </c>
      <c r="Z96" s="31"/>
      <c r="AA96" s="57">
        <v>0.22989999999999999</v>
      </c>
      <c r="AB96" s="13" t="s">
        <v>175</v>
      </c>
      <c r="AC96" s="13"/>
      <c r="AD96" s="13"/>
      <c r="AE96" s="13"/>
      <c r="AF96" s="13"/>
      <c r="AG96" s="79"/>
      <c r="AH96" s="79"/>
      <c r="AI96" s="66"/>
      <c r="AJ96" s="73">
        <v>1</v>
      </c>
      <c r="AK96" s="72"/>
      <c r="AL96" s="16">
        <v>1</v>
      </c>
    </row>
    <row r="97" spans="1:38" ht="39.950000000000003" customHeight="1">
      <c r="A97" s="12">
        <v>70</v>
      </c>
      <c r="B97" s="15"/>
      <c r="C97" s="16"/>
      <c r="D97" s="16"/>
      <c r="E97" s="20"/>
      <c r="F97" s="19">
        <v>4</v>
      </c>
      <c r="G97" s="16"/>
      <c r="H97" s="16"/>
      <c r="I97" s="16"/>
      <c r="J97" s="13"/>
      <c r="K97" s="26"/>
      <c r="L97" s="16" t="s">
        <v>337</v>
      </c>
      <c r="M97" s="24" t="s">
        <v>338</v>
      </c>
      <c r="N97" s="39" t="s">
        <v>339</v>
      </c>
      <c r="O97" s="19"/>
      <c r="P97" s="15" t="s">
        <v>170</v>
      </c>
      <c r="Q97" s="49"/>
      <c r="R97" s="25" t="s">
        <v>16</v>
      </c>
      <c r="S97" s="16" t="s">
        <v>337</v>
      </c>
      <c r="T97" s="15" t="s">
        <v>16</v>
      </c>
      <c r="U97" s="25" t="s">
        <v>171</v>
      </c>
      <c r="V97" s="25" t="s">
        <v>172</v>
      </c>
      <c r="W97" s="19" t="s">
        <v>224</v>
      </c>
      <c r="X97" s="16" t="s">
        <v>174</v>
      </c>
      <c r="Y97" s="31" t="s">
        <v>175</v>
      </c>
      <c r="Z97" s="31"/>
      <c r="AA97" s="55">
        <f>AA98+AA99+AA100</f>
        <v>0.87540000000000007</v>
      </c>
      <c r="AB97" s="13" t="s">
        <v>175</v>
      </c>
      <c r="AC97" s="13"/>
      <c r="AD97" s="13"/>
      <c r="AE97" s="13"/>
      <c r="AF97" s="13"/>
      <c r="AG97" s="79"/>
      <c r="AH97" s="79"/>
      <c r="AI97" s="66"/>
      <c r="AJ97" s="73">
        <v>1</v>
      </c>
      <c r="AK97" s="72"/>
      <c r="AL97" s="16">
        <v>1</v>
      </c>
    </row>
    <row r="98" spans="1:38" ht="39.950000000000003" customHeight="1">
      <c r="A98" s="12">
        <v>71</v>
      </c>
      <c r="B98" s="15"/>
      <c r="C98" s="16"/>
      <c r="D98" s="16"/>
      <c r="E98" s="19"/>
      <c r="F98" s="19"/>
      <c r="G98" s="16">
        <v>5</v>
      </c>
      <c r="H98" s="16"/>
      <c r="I98" s="16"/>
      <c r="J98" s="13"/>
      <c r="K98" s="26"/>
      <c r="L98" s="16" t="s">
        <v>340</v>
      </c>
      <c r="M98" s="24" t="s">
        <v>341</v>
      </c>
      <c r="N98" s="39" t="s">
        <v>209</v>
      </c>
      <c r="O98" s="19"/>
      <c r="P98" s="15" t="s">
        <v>170</v>
      </c>
      <c r="Q98" s="49"/>
      <c r="R98" s="25" t="s">
        <v>16</v>
      </c>
      <c r="S98" s="31" t="s">
        <v>181</v>
      </c>
      <c r="T98" s="15" t="s">
        <v>16</v>
      </c>
      <c r="U98" s="25" t="s">
        <v>171</v>
      </c>
      <c r="V98" s="25" t="s">
        <v>172</v>
      </c>
      <c r="W98" s="15" t="s">
        <v>273</v>
      </c>
      <c r="X98" s="16" t="s">
        <v>342</v>
      </c>
      <c r="Y98" s="31" t="s">
        <v>275</v>
      </c>
      <c r="Z98" s="15"/>
      <c r="AA98" s="55">
        <v>0.76300000000000001</v>
      </c>
      <c r="AB98" s="13" t="s">
        <v>343</v>
      </c>
      <c r="AC98" s="13"/>
      <c r="AD98" s="13"/>
      <c r="AE98" s="13"/>
      <c r="AF98" s="13"/>
      <c r="AG98" s="79"/>
      <c r="AH98" s="79"/>
      <c r="AI98" s="67"/>
      <c r="AJ98" s="73">
        <v>1</v>
      </c>
      <c r="AK98" s="72"/>
      <c r="AL98" s="16">
        <v>1</v>
      </c>
    </row>
    <row r="99" spans="1:38" ht="39.950000000000003" customHeight="1">
      <c r="A99" s="12">
        <v>72</v>
      </c>
      <c r="B99" s="15"/>
      <c r="C99" s="16"/>
      <c r="D99" s="16"/>
      <c r="E99" s="19"/>
      <c r="F99" s="19"/>
      <c r="G99" s="16">
        <v>5</v>
      </c>
      <c r="H99" s="16"/>
      <c r="I99" s="16"/>
      <c r="J99" s="13"/>
      <c r="K99" s="26"/>
      <c r="L99" s="16" t="s">
        <v>344</v>
      </c>
      <c r="M99" s="24" t="s">
        <v>345</v>
      </c>
      <c r="N99" s="39" t="s">
        <v>180</v>
      </c>
      <c r="O99" s="19"/>
      <c r="P99" s="15" t="s">
        <v>170</v>
      </c>
      <c r="Q99" s="49"/>
      <c r="R99" s="52" t="s">
        <v>19</v>
      </c>
      <c r="S99" s="31" t="s">
        <v>181</v>
      </c>
      <c r="T99" s="31" t="s">
        <v>175</v>
      </c>
      <c r="U99" s="25" t="s">
        <v>171</v>
      </c>
      <c r="V99" s="25" t="s">
        <v>172</v>
      </c>
      <c r="W99" s="15" t="s">
        <v>273</v>
      </c>
      <c r="X99" s="16" t="s">
        <v>346</v>
      </c>
      <c r="Y99" s="31" t="s">
        <v>275</v>
      </c>
      <c r="Z99" s="15"/>
      <c r="AA99" s="55">
        <v>3.5900000000000001E-2</v>
      </c>
      <c r="AB99" s="13" t="s">
        <v>175</v>
      </c>
      <c r="AC99" s="13"/>
      <c r="AD99" s="13"/>
      <c r="AE99" s="13"/>
      <c r="AF99" s="13"/>
      <c r="AG99" s="79"/>
      <c r="AH99" s="79"/>
      <c r="AI99" s="67"/>
      <c r="AJ99" s="73">
        <v>1</v>
      </c>
      <c r="AK99" s="72"/>
      <c r="AL99" s="16">
        <v>1</v>
      </c>
    </row>
    <row r="100" spans="1:38" ht="39.950000000000003" customHeight="1">
      <c r="A100" s="12">
        <v>73</v>
      </c>
      <c r="B100" s="15"/>
      <c r="C100" s="16"/>
      <c r="D100" s="16"/>
      <c r="E100" s="19"/>
      <c r="F100" s="19"/>
      <c r="G100" s="16">
        <v>5</v>
      </c>
      <c r="H100" s="16"/>
      <c r="I100" s="16"/>
      <c r="J100" s="13"/>
      <c r="K100" s="26"/>
      <c r="L100" s="16" t="s">
        <v>347</v>
      </c>
      <c r="M100" s="24" t="s">
        <v>348</v>
      </c>
      <c r="N100" s="39" t="s">
        <v>270</v>
      </c>
      <c r="O100" s="19"/>
      <c r="P100" s="15" t="s">
        <v>170</v>
      </c>
      <c r="Q100" s="49"/>
      <c r="R100" s="25" t="s">
        <v>16</v>
      </c>
      <c r="S100" s="31" t="s">
        <v>181</v>
      </c>
      <c r="T100" s="31" t="s">
        <v>16</v>
      </c>
      <c r="U100" s="25" t="s">
        <v>171</v>
      </c>
      <c r="V100" s="25" t="s">
        <v>172</v>
      </c>
      <c r="W100" s="15" t="s">
        <v>273</v>
      </c>
      <c r="X100" s="16" t="s">
        <v>330</v>
      </c>
      <c r="Y100" s="31" t="s">
        <v>275</v>
      </c>
      <c r="Z100" s="31"/>
      <c r="AA100" s="55">
        <v>7.6499999999999999E-2</v>
      </c>
      <c r="AB100" s="13" t="s">
        <v>175</v>
      </c>
      <c r="AC100" s="13"/>
      <c r="AD100" s="13"/>
      <c r="AE100" s="13"/>
      <c r="AF100" s="13"/>
      <c r="AG100" s="79"/>
      <c r="AH100" s="79"/>
      <c r="AI100" s="66"/>
      <c r="AJ100" s="73">
        <v>1</v>
      </c>
      <c r="AK100" s="72"/>
      <c r="AL100" s="16">
        <v>1</v>
      </c>
    </row>
    <row r="101" spans="1:38" ht="39.950000000000003" customHeight="1">
      <c r="A101" s="12">
        <v>74</v>
      </c>
      <c r="B101" s="15"/>
      <c r="C101" s="16"/>
      <c r="D101" s="16"/>
      <c r="E101" s="20">
        <v>3</v>
      </c>
      <c r="F101" s="19"/>
      <c r="G101" s="16"/>
      <c r="H101" s="16"/>
      <c r="I101" s="16"/>
      <c r="J101" s="13"/>
      <c r="K101" s="26"/>
      <c r="L101" s="16" t="s">
        <v>349</v>
      </c>
      <c r="M101" s="24" t="s">
        <v>350</v>
      </c>
      <c r="N101" s="32" t="s">
        <v>351</v>
      </c>
      <c r="O101" s="19"/>
      <c r="P101" s="15" t="s">
        <v>170</v>
      </c>
      <c r="Q101" s="49"/>
      <c r="R101" s="25" t="s">
        <v>16</v>
      </c>
      <c r="S101" s="31" t="s">
        <v>349</v>
      </c>
      <c r="T101" s="31" t="s">
        <v>16</v>
      </c>
      <c r="U101" s="25" t="s">
        <v>171</v>
      </c>
      <c r="V101" s="25" t="s">
        <v>172</v>
      </c>
      <c r="W101" s="19" t="s">
        <v>224</v>
      </c>
      <c r="X101" s="16" t="s">
        <v>174</v>
      </c>
      <c r="Y101" s="31" t="s">
        <v>175</v>
      </c>
      <c r="Z101" s="31"/>
      <c r="AA101" s="55">
        <f>AA102+AA103+AA104+AA105</f>
        <v>0.50419999999999998</v>
      </c>
      <c r="AB101" s="13" t="s">
        <v>343</v>
      </c>
      <c r="AC101" s="13"/>
      <c r="AD101" s="13"/>
      <c r="AE101" s="13"/>
      <c r="AF101" s="13"/>
      <c r="AG101" s="79"/>
      <c r="AH101" s="79"/>
      <c r="AI101" s="66"/>
      <c r="AJ101" s="73">
        <v>1</v>
      </c>
      <c r="AK101" s="72"/>
      <c r="AL101" s="16">
        <v>1</v>
      </c>
    </row>
    <row r="102" spans="1:38" ht="39.950000000000003" customHeight="1">
      <c r="A102" s="12">
        <v>75</v>
      </c>
      <c r="B102" s="15"/>
      <c r="C102" s="16"/>
      <c r="D102" s="16"/>
      <c r="E102" s="20"/>
      <c r="F102" s="19">
        <v>4</v>
      </c>
      <c r="G102" s="16"/>
      <c r="H102" s="16"/>
      <c r="I102" s="16"/>
      <c r="J102" s="13"/>
      <c r="K102" s="26"/>
      <c r="L102" s="16" t="s">
        <v>352</v>
      </c>
      <c r="M102" s="24" t="s">
        <v>353</v>
      </c>
      <c r="N102" s="32" t="s">
        <v>209</v>
      </c>
      <c r="O102" s="19"/>
      <c r="P102" s="15" t="s">
        <v>170</v>
      </c>
      <c r="Q102" s="49"/>
      <c r="R102" s="25" t="s">
        <v>16</v>
      </c>
      <c r="S102" s="31" t="s">
        <v>181</v>
      </c>
      <c r="T102" s="31" t="s">
        <v>16</v>
      </c>
      <c r="U102" s="25" t="s">
        <v>171</v>
      </c>
      <c r="V102" s="25" t="s">
        <v>172</v>
      </c>
      <c r="W102" s="15" t="s">
        <v>273</v>
      </c>
      <c r="X102" s="16" t="s">
        <v>330</v>
      </c>
      <c r="Y102" s="31" t="s">
        <v>275</v>
      </c>
      <c r="Z102" s="15"/>
      <c r="AA102" s="55">
        <v>0.48699999999999999</v>
      </c>
      <c r="AB102" s="13" t="s">
        <v>175</v>
      </c>
      <c r="AC102" s="13"/>
      <c r="AD102" s="13"/>
      <c r="AE102" s="13"/>
      <c r="AF102" s="13"/>
      <c r="AG102" s="79"/>
      <c r="AH102" s="79"/>
      <c r="AI102" s="67"/>
      <c r="AJ102" s="73">
        <v>1</v>
      </c>
      <c r="AK102" s="72"/>
      <c r="AL102" s="16">
        <v>1</v>
      </c>
    </row>
    <row r="103" spans="1:38" ht="39.950000000000003" customHeight="1">
      <c r="A103" s="12">
        <v>76</v>
      </c>
      <c r="B103" s="15"/>
      <c r="C103" s="16"/>
      <c r="D103" s="16"/>
      <c r="E103" s="20"/>
      <c r="F103" s="19">
        <v>4</v>
      </c>
      <c r="G103" s="16"/>
      <c r="H103" s="16"/>
      <c r="I103" s="16"/>
      <c r="J103" s="13"/>
      <c r="K103" s="26"/>
      <c r="L103" s="31" t="s">
        <v>354</v>
      </c>
      <c r="M103" s="24" t="s">
        <v>355</v>
      </c>
      <c r="N103" s="37" t="s">
        <v>356</v>
      </c>
      <c r="O103" s="19"/>
      <c r="P103" s="15" t="s">
        <v>170</v>
      </c>
      <c r="Q103" s="49"/>
      <c r="R103" s="25" t="s">
        <v>16</v>
      </c>
      <c r="S103" s="31" t="s">
        <v>181</v>
      </c>
      <c r="T103" s="31" t="s">
        <v>175</v>
      </c>
      <c r="U103" s="25" t="s">
        <v>171</v>
      </c>
      <c r="V103" s="48" t="s">
        <v>172</v>
      </c>
      <c r="W103" s="15" t="s">
        <v>273</v>
      </c>
      <c r="X103" s="16" t="s">
        <v>357</v>
      </c>
      <c r="Y103" s="31" t="s">
        <v>358</v>
      </c>
      <c r="Z103" s="15" t="s">
        <v>359</v>
      </c>
      <c r="AA103" s="55">
        <v>2.0000000000000001E-4</v>
      </c>
      <c r="AB103" s="13"/>
      <c r="AC103" s="13"/>
      <c r="AD103" s="13"/>
      <c r="AE103" s="13"/>
      <c r="AF103" s="13"/>
      <c r="AG103" s="79"/>
      <c r="AH103" s="79"/>
      <c r="AI103" s="67"/>
      <c r="AJ103" s="76">
        <v>1</v>
      </c>
      <c r="AK103" s="72"/>
      <c r="AL103" s="16">
        <v>1</v>
      </c>
    </row>
    <row r="104" spans="1:38" ht="39.950000000000003" customHeight="1">
      <c r="A104" s="12">
        <v>77</v>
      </c>
      <c r="B104" s="15"/>
      <c r="C104" s="16"/>
      <c r="D104" s="16"/>
      <c r="E104" s="20"/>
      <c r="F104" s="19">
        <v>4</v>
      </c>
      <c r="G104" s="16"/>
      <c r="H104" s="16"/>
      <c r="I104" s="16"/>
      <c r="J104" s="13"/>
      <c r="K104" s="26"/>
      <c r="L104" s="31" t="s">
        <v>360</v>
      </c>
      <c r="M104" s="24" t="s">
        <v>361</v>
      </c>
      <c r="N104" s="39" t="s">
        <v>248</v>
      </c>
      <c r="O104" s="19"/>
      <c r="P104" s="15" t="s">
        <v>170</v>
      </c>
      <c r="Q104" s="49"/>
      <c r="R104" s="25" t="s">
        <v>16</v>
      </c>
      <c r="S104" s="31" t="s">
        <v>181</v>
      </c>
      <c r="T104" s="31" t="s">
        <v>175</v>
      </c>
      <c r="U104" s="25" t="s">
        <v>171</v>
      </c>
      <c r="V104" s="25" t="s">
        <v>172</v>
      </c>
      <c r="W104" s="15" t="s">
        <v>248</v>
      </c>
      <c r="X104" s="31" t="s">
        <v>175</v>
      </c>
      <c r="Y104" s="31" t="s">
        <v>175</v>
      </c>
      <c r="Z104" s="31"/>
      <c r="AA104" s="55">
        <v>0.01</v>
      </c>
      <c r="AB104" s="13" t="s">
        <v>175</v>
      </c>
      <c r="AC104" s="13"/>
      <c r="AD104" s="13"/>
      <c r="AE104" s="13"/>
      <c r="AF104" s="13"/>
      <c r="AG104" s="79"/>
      <c r="AH104" s="79"/>
      <c r="AI104" s="66"/>
      <c r="AJ104" s="76">
        <v>1</v>
      </c>
      <c r="AK104" s="72"/>
      <c r="AL104" s="16">
        <v>1</v>
      </c>
    </row>
    <row r="105" spans="1:38" s="95" customFormat="1" ht="39.950000000000003" customHeight="1">
      <c r="A105" s="12">
        <v>78</v>
      </c>
      <c r="B105" s="15"/>
      <c r="C105" s="16"/>
      <c r="D105" s="16"/>
      <c r="E105" s="20"/>
      <c r="F105" s="19">
        <v>4</v>
      </c>
      <c r="G105" s="16"/>
      <c r="H105" s="16"/>
      <c r="I105" s="16"/>
      <c r="J105" s="13"/>
      <c r="K105" s="26"/>
      <c r="L105" s="43" t="s">
        <v>277</v>
      </c>
      <c r="M105" s="41" t="s">
        <v>278</v>
      </c>
      <c r="N105" s="42" t="s">
        <v>279</v>
      </c>
      <c r="O105" s="19"/>
      <c r="P105" s="15" t="s">
        <v>170</v>
      </c>
      <c r="Q105" s="49"/>
      <c r="R105" s="25"/>
      <c r="S105" s="31" t="s">
        <v>181</v>
      </c>
      <c r="T105" s="31" t="s">
        <v>175</v>
      </c>
      <c r="U105" s="25" t="s">
        <v>171</v>
      </c>
      <c r="V105" s="25" t="s">
        <v>172</v>
      </c>
      <c r="W105" s="15" t="s">
        <v>248</v>
      </c>
      <c r="X105" s="31" t="s">
        <v>175</v>
      </c>
      <c r="Y105" s="31" t="s">
        <v>280</v>
      </c>
      <c r="Z105" s="31"/>
      <c r="AA105" s="55">
        <v>7.0000000000000001E-3</v>
      </c>
      <c r="AB105" s="13"/>
      <c r="AC105" s="13"/>
      <c r="AD105" s="13"/>
      <c r="AE105" s="13"/>
      <c r="AF105" s="13"/>
      <c r="AG105" s="79"/>
      <c r="AH105" s="79"/>
      <c r="AI105" s="66"/>
      <c r="AJ105" s="76">
        <v>1</v>
      </c>
      <c r="AK105" s="104"/>
      <c r="AL105" s="16">
        <v>1</v>
      </c>
    </row>
    <row r="106" spans="1:38" s="96" customFormat="1" ht="39.950000000000003" customHeight="1">
      <c r="A106" s="12">
        <v>79</v>
      </c>
      <c r="B106" s="15"/>
      <c r="C106" s="16"/>
      <c r="D106" s="16"/>
      <c r="E106" s="19">
        <v>3</v>
      </c>
      <c r="F106" s="19"/>
      <c r="G106" s="16"/>
      <c r="H106" s="16"/>
      <c r="I106" s="16"/>
      <c r="J106" s="13"/>
      <c r="K106" s="13"/>
      <c r="L106" s="31" t="s">
        <v>362</v>
      </c>
      <c r="M106" s="24" t="s">
        <v>363</v>
      </c>
      <c r="N106" s="42" t="s">
        <v>364</v>
      </c>
      <c r="O106" s="19"/>
      <c r="P106" s="15" t="s">
        <v>170</v>
      </c>
      <c r="Q106" s="49"/>
      <c r="R106" s="25" t="s">
        <v>16</v>
      </c>
      <c r="S106" s="31" t="s">
        <v>181</v>
      </c>
      <c r="T106" s="25" t="s">
        <v>175</v>
      </c>
      <c r="U106" s="25" t="s">
        <v>171</v>
      </c>
      <c r="V106" s="25" t="s">
        <v>172</v>
      </c>
      <c r="W106" s="15" t="s">
        <v>248</v>
      </c>
      <c r="X106" s="31" t="s">
        <v>365</v>
      </c>
      <c r="Y106" s="56" t="s">
        <v>175</v>
      </c>
      <c r="Z106" s="81" t="s">
        <v>366</v>
      </c>
      <c r="AA106" s="116">
        <v>6.1999999999999998E-3</v>
      </c>
      <c r="AB106" s="25" t="s">
        <v>175</v>
      </c>
      <c r="AC106" s="13"/>
      <c r="AD106" s="13"/>
      <c r="AE106" s="13"/>
      <c r="AF106" s="13"/>
      <c r="AG106" s="79"/>
      <c r="AH106" s="79"/>
      <c r="AI106" s="66"/>
      <c r="AJ106" s="73">
        <v>1</v>
      </c>
      <c r="AK106" s="123"/>
      <c r="AL106" s="16">
        <v>1</v>
      </c>
    </row>
    <row r="107" spans="1:38" s="2" customFormat="1" ht="39.950000000000003" customHeight="1">
      <c r="A107" s="12">
        <v>80</v>
      </c>
      <c r="B107" s="21"/>
      <c r="C107" s="22"/>
      <c r="D107" s="22"/>
      <c r="E107" s="23">
        <v>3</v>
      </c>
      <c r="F107" s="19"/>
      <c r="G107" s="22"/>
      <c r="H107" s="22"/>
      <c r="I107" s="22"/>
      <c r="J107" s="40"/>
      <c r="K107" s="40"/>
      <c r="L107" s="43" t="s">
        <v>367</v>
      </c>
      <c r="M107" s="47" t="s">
        <v>368</v>
      </c>
      <c r="N107" s="42" t="s">
        <v>364</v>
      </c>
      <c r="O107" s="23"/>
      <c r="P107" s="15" t="s">
        <v>170</v>
      </c>
      <c r="Q107" s="50"/>
      <c r="R107" s="25" t="s">
        <v>16</v>
      </c>
      <c r="S107" s="31" t="s">
        <v>181</v>
      </c>
      <c r="T107" s="25" t="s">
        <v>175</v>
      </c>
      <c r="U107" s="51" t="s">
        <v>171</v>
      </c>
      <c r="V107" s="51" t="s">
        <v>172</v>
      </c>
      <c r="W107" s="21" t="s">
        <v>369</v>
      </c>
      <c r="X107" s="22" t="s">
        <v>370</v>
      </c>
      <c r="Y107" s="63" t="s">
        <v>213</v>
      </c>
      <c r="Z107" s="64" t="s">
        <v>371</v>
      </c>
      <c r="AA107" s="57">
        <v>1.8100000000000002E-2</v>
      </c>
      <c r="AB107" s="25" t="s">
        <v>175</v>
      </c>
      <c r="AC107" s="40"/>
      <c r="AD107" s="40"/>
      <c r="AE107" s="40"/>
      <c r="AF107" s="40"/>
      <c r="AG107" s="122"/>
      <c r="AH107" s="122"/>
      <c r="AI107" s="67"/>
      <c r="AJ107" s="73">
        <v>1</v>
      </c>
      <c r="AK107" s="72"/>
      <c r="AL107" s="16">
        <v>1</v>
      </c>
    </row>
    <row r="108" spans="1:38" s="96" customFormat="1" ht="39.950000000000003" customHeight="1">
      <c r="A108" s="12">
        <v>81</v>
      </c>
      <c r="B108" s="15"/>
      <c r="C108" s="16"/>
      <c r="D108" s="16"/>
      <c r="E108" s="19">
        <v>3</v>
      </c>
      <c r="F108" s="19"/>
      <c r="G108" s="16"/>
      <c r="H108" s="16"/>
      <c r="I108" s="16"/>
      <c r="J108" s="13"/>
      <c r="K108" s="13"/>
      <c r="L108" s="31" t="s">
        <v>372</v>
      </c>
      <c r="M108" s="24" t="s">
        <v>373</v>
      </c>
      <c r="N108" s="42" t="s">
        <v>364</v>
      </c>
      <c r="O108" s="19"/>
      <c r="P108" s="15" t="s">
        <v>170</v>
      </c>
      <c r="Q108" s="49"/>
      <c r="R108" s="25" t="s">
        <v>16</v>
      </c>
      <c r="S108" s="31" t="s">
        <v>181</v>
      </c>
      <c r="T108" s="25" t="s">
        <v>175</v>
      </c>
      <c r="U108" s="25" t="s">
        <v>171</v>
      </c>
      <c r="V108" s="25" t="s">
        <v>172</v>
      </c>
      <c r="W108" s="15" t="s">
        <v>248</v>
      </c>
      <c r="X108" s="31" t="s">
        <v>280</v>
      </c>
      <c r="Y108" s="56" t="s">
        <v>175</v>
      </c>
      <c r="Z108" s="81" t="s">
        <v>374</v>
      </c>
      <c r="AA108" s="116">
        <v>7.6E-3</v>
      </c>
      <c r="AB108" s="25" t="s">
        <v>175</v>
      </c>
      <c r="AC108" s="13"/>
      <c r="AD108" s="13"/>
      <c r="AE108" s="13"/>
      <c r="AF108" s="13"/>
      <c r="AG108" s="79"/>
      <c r="AH108" s="79"/>
      <c r="AI108" s="66"/>
      <c r="AJ108" s="73">
        <v>1</v>
      </c>
      <c r="AK108" s="123"/>
      <c r="AL108" s="16">
        <v>1</v>
      </c>
    </row>
    <row r="109" spans="1:38" s="2" customFormat="1" ht="39.950000000000003" customHeight="1">
      <c r="A109" s="12">
        <v>82</v>
      </c>
      <c r="B109" s="16"/>
      <c r="C109" s="16"/>
      <c r="D109" s="16"/>
      <c r="E109" s="16">
        <v>3</v>
      </c>
      <c r="F109" s="16"/>
      <c r="G109" s="16"/>
      <c r="H109" s="16"/>
      <c r="I109" s="16"/>
      <c r="J109" s="18"/>
      <c r="K109" s="18"/>
      <c r="L109" s="31" t="s">
        <v>30</v>
      </c>
      <c r="M109" s="24" t="s">
        <v>31</v>
      </c>
      <c r="N109" s="32" t="s">
        <v>180</v>
      </c>
      <c r="O109" s="19"/>
      <c r="P109" s="15" t="s">
        <v>170</v>
      </c>
      <c r="Q109" s="49"/>
      <c r="R109" s="25" t="s">
        <v>16</v>
      </c>
      <c r="S109" s="31" t="s">
        <v>181</v>
      </c>
      <c r="T109" s="31" t="s">
        <v>175</v>
      </c>
      <c r="U109" s="25" t="s">
        <v>171</v>
      </c>
      <c r="V109" s="25" t="s">
        <v>172</v>
      </c>
      <c r="W109" s="15" t="s">
        <v>375</v>
      </c>
      <c r="X109" s="16" t="s">
        <v>376</v>
      </c>
      <c r="Y109" s="31" t="s">
        <v>377</v>
      </c>
      <c r="Z109" s="15"/>
      <c r="AA109" s="55">
        <v>0.14000000000000001</v>
      </c>
      <c r="AB109" s="13" t="s">
        <v>175</v>
      </c>
      <c r="AC109" s="13"/>
      <c r="AD109" s="13"/>
      <c r="AE109" s="13"/>
      <c r="AF109" s="13"/>
      <c r="AG109" s="79"/>
      <c r="AH109" s="79"/>
      <c r="AI109" s="66"/>
      <c r="AJ109" s="73">
        <v>1</v>
      </c>
      <c r="AK109" s="72"/>
      <c r="AL109" s="16">
        <v>1</v>
      </c>
    </row>
    <row r="110" spans="1:38" s="2" customFormat="1" ht="39.950000000000003" customHeight="1">
      <c r="A110" s="12">
        <v>83</v>
      </c>
      <c r="B110" s="16"/>
      <c r="C110" s="16"/>
      <c r="D110" s="16"/>
      <c r="E110" s="16">
        <v>3</v>
      </c>
      <c r="F110" s="16"/>
      <c r="G110" s="16"/>
      <c r="H110" s="16"/>
      <c r="I110" s="16"/>
      <c r="J110" s="18"/>
      <c r="K110" s="18"/>
      <c r="L110" s="31" t="s">
        <v>378</v>
      </c>
      <c r="M110" s="24" t="s">
        <v>379</v>
      </c>
      <c r="N110" s="39" t="s">
        <v>180</v>
      </c>
      <c r="O110" s="19"/>
      <c r="P110" s="15" t="s">
        <v>170</v>
      </c>
      <c r="Q110" s="49"/>
      <c r="R110" s="25" t="s">
        <v>16</v>
      </c>
      <c r="S110" s="31" t="s">
        <v>181</v>
      </c>
      <c r="T110" s="31" t="s">
        <v>175</v>
      </c>
      <c r="U110" s="25" t="s">
        <v>171</v>
      </c>
      <c r="V110" s="48" t="s">
        <v>172</v>
      </c>
      <c r="W110" s="15" t="s">
        <v>188</v>
      </c>
      <c r="X110" s="16" t="s">
        <v>380</v>
      </c>
      <c r="Y110" s="31" t="s">
        <v>190</v>
      </c>
      <c r="Z110" s="31"/>
      <c r="AA110" s="55">
        <v>7.0999999999999994E-2</v>
      </c>
      <c r="AB110" s="13" t="s">
        <v>175</v>
      </c>
      <c r="AC110" s="13"/>
      <c r="AD110" s="13"/>
      <c r="AE110" s="13"/>
      <c r="AF110" s="13"/>
      <c r="AG110" s="79"/>
      <c r="AH110" s="79"/>
      <c r="AI110" s="66"/>
      <c r="AJ110" s="73">
        <v>1</v>
      </c>
      <c r="AK110" s="72"/>
      <c r="AL110" s="16">
        <v>1</v>
      </c>
    </row>
    <row r="111" spans="1:38" s="2" customFormat="1" ht="39.950000000000003" customHeight="1">
      <c r="A111" s="12">
        <v>84</v>
      </c>
      <c r="B111" s="16"/>
      <c r="C111" s="16"/>
      <c r="D111" s="16"/>
      <c r="E111" s="16">
        <v>3</v>
      </c>
      <c r="F111" s="16"/>
      <c r="G111" s="16"/>
      <c r="H111" s="16"/>
      <c r="I111" s="16"/>
      <c r="J111" s="18"/>
      <c r="K111" s="18"/>
      <c r="L111" s="31" t="s">
        <v>381</v>
      </c>
      <c r="M111" s="24" t="s">
        <v>382</v>
      </c>
      <c r="N111" s="32" t="s">
        <v>209</v>
      </c>
      <c r="O111" s="19"/>
      <c r="P111" s="15" t="s">
        <v>170</v>
      </c>
      <c r="Q111" s="49"/>
      <c r="R111" s="25" t="s">
        <v>16</v>
      </c>
      <c r="S111" s="31" t="s">
        <v>381</v>
      </c>
      <c r="T111" s="31" t="s">
        <v>16</v>
      </c>
      <c r="U111" s="25" t="s">
        <v>171</v>
      </c>
      <c r="V111" s="25" t="s">
        <v>172</v>
      </c>
      <c r="W111" s="15" t="s">
        <v>188</v>
      </c>
      <c r="X111" s="16" t="s">
        <v>380</v>
      </c>
      <c r="Y111" s="31" t="s">
        <v>190</v>
      </c>
      <c r="Z111" s="31"/>
      <c r="AA111" s="55">
        <v>7.1999999999999995E-2</v>
      </c>
      <c r="AB111" s="13" t="s">
        <v>175</v>
      </c>
      <c r="AC111" s="13"/>
      <c r="AD111" s="13"/>
      <c r="AE111" s="13"/>
      <c r="AF111" s="13"/>
      <c r="AG111" s="79"/>
      <c r="AH111" s="79"/>
      <c r="AI111" s="66"/>
      <c r="AJ111" s="73">
        <v>1</v>
      </c>
      <c r="AK111" s="72"/>
      <c r="AL111" s="16">
        <v>1</v>
      </c>
    </row>
    <row r="112" spans="1:38" s="96" customFormat="1" ht="39.950000000000003" customHeight="1">
      <c r="A112" s="12">
        <v>85</v>
      </c>
      <c r="B112" s="15"/>
      <c r="C112" s="16"/>
      <c r="D112" s="16">
        <v>2</v>
      </c>
      <c r="E112" s="19"/>
      <c r="F112" s="19"/>
      <c r="G112" s="16"/>
      <c r="H112" s="16"/>
      <c r="I112" s="16"/>
      <c r="J112" s="13"/>
      <c r="K112" s="13"/>
      <c r="L112" s="31" t="s">
        <v>44</v>
      </c>
      <c r="M112" s="24" t="s">
        <v>18</v>
      </c>
      <c r="N112" s="39" t="s">
        <v>383</v>
      </c>
      <c r="O112" s="19"/>
      <c r="P112" s="15" t="s">
        <v>170</v>
      </c>
      <c r="Q112" s="49"/>
      <c r="R112" s="25" t="s">
        <v>16</v>
      </c>
      <c r="S112" s="113" t="s">
        <v>44</v>
      </c>
      <c r="T112" s="25" t="s">
        <v>16</v>
      </c>
      <c r="U112" s="114" t="s">
        <v>171</v>
      </c>
      <c r="V112" s="114" t="s">
        <v>172</v>
      </c>
      <c r="W112" s="15" t="s">
        <v>224</v>
      </c>
      <c r="X112" s="16" t="s">
        <v>174</v>
      </c>
      <c r="Y112" s="61" t="s">
        <v>175</v>
      </c>
      <c r="Z112" s="61" t="s">
        <v>175</v>
      </c>
      <c r="AA112" s="54" t="e">
        <f>AA113+AA114+AA115*#REF!</f>
        <v>#REF!</v>
      </c>
      <c r="AB112" s="25" t="s">
        <v>175</v>
      </c>
      <c r="AC112" s="13"/>
      <c r="AD112" s="13"/>
      <c r="AE112" s="13"/>
      <c r="AF112" s="13"/>
      <c r="AG112" s="79"/>
      <c r="AH112" s="79"/>
      <c r="AI112" s="66"/>
      <c r="AJ112" s="125">
        <v>1</v>
      </c>
      <c r="AK112" s="125">
        <v>1</v>
      </c>
      <c r="AL112" s="125">
        <v>1</v>
      </c>
    </row>
    <row r="113" spans="1:38" s="96" customFormat="1" ht="39.950000000000003" customHeight="1">
      <c r="A113" s="12">
        <v>86</v>
      </c>
      <c r="B113" s="15"/>
      <c r="C113" s="16"/>
      <c r="D113" s="16"/>
      <c r="E113" s="19">
        <v>3</v>
      </c>
      <c r="F113" s="19"/>
      <c r="G113" s="16"/>
      <c r="H113" s="16"/>
      <c r="I113" s="16"/>
      <c r="J113" s="13"/>
      <c r="K113" s="13"/>
      <c r="L113" s="31" t="s">
        <v>46</v>
      </c>
      <c r="M113" s="24" t="s">
        <v>47</v>
      </c>
      <c r="N113" s="39" t="s">
        <v>383</v>
      </c>
      <c r="O113" s="19"/>
      <c r="P113" s="15" t="s">
        <v>170</v>
      </c>
      <c r="Q113" s="49"/>
      <c r="R113" s="25" t="s">
        <v>16</v>
      </c>
      <c r="S113" s="113" t="s">
        <v>46</v>
      </c>
      <c r="T113" s="25" t="s">
        <v>16</v>
      </c>
      <c r="U113" s="114" t="s">
        <v>171</v>
      </c>
      <c r="V113" s="114" t="s">
        <v>172</v>
      </c>
      <c r="W113" s="15" t="s">
        <v>273</v>
      </c>
      <c r="X113" s="22" t="s">
        <v>274</v>
      </c>
      <c r="Y113" s="56" t="s">
        <v>275</v>
      </c>
      <c r="Z113" s="61" t="s">
        <v>175</v>
      </c>
      <c r="AA113" s="54">
        <v>0.14899999999999999</v>
      </c>
      <c r="AB113" s="25" t="s">
        <v>175</v>
      </c>
      <c r="AC113" s="13"/>
      <c r="AD113" s="13"/>
      <c r="AE113" s="13"/>
      <c r="AF113" s="13"/>
      <c r="AG113" s="79"/>
      <c r="AH113" s="79"/>
      <c r="AI113" s="66"/>
      <c r="AJ113" s="125">
        <v>1</v>
      </c>
      <c r="AK113" s="125">
        <v>1</v>
      </c>
      <c r="AL113" s="125">
        <v>1</v>
      </c>
    </row>
    <row r="114" spans="1:38" s="96" customFormat="1" ht="39.950000000000003" customHeight="1">
      <c r="A114" s="12">
        <v>87</v>
      </c>
      <c r="B114" s="15"/>
      <c r="C114" s="16"/>
      <c r="D114" s="16"/>
      <c r="E114" s="19">
        <v>3</v>
      </c>
      <c r="F114" s="19"/>
      <c r="G114" s="16"/>
      <c r="H114" s="16"/>
      <c r="I114" s="16"/>
      <c r="J114" s="13"/>
      <c r="K114" s="13"/>
      <c r="L114" s="31" t="s">
        <v>49</v>
      </c>
      <c r="M114" s="24" t="s">
        <v>21</v>
      </c>
      <c r="N114" s="39" t="s">
        <v>270</v>
      </c>
      <c r="O114" s="19"/>
      <c r="P114" s="15" t="s">
        <v>170</v>
      </c>
      <c r="Q114" s="49"/>
      <c r="R114" s="25" t="s">
        <v>16</v>
      </c>
      <c r="S114" s="113" t="s">
        <v>181</v>
      </c>
      <c r="T114" s="31" t="s">
        <v>175</v>
      </c>
      <c r="U114" s="114" t="s">
        <v>171</v>
      </c>
      <c r="V114" s="114" t="s">
        <v>172</v>
      </c>
      <c r="W114" s="15" t="s">
        <v>260</v>
      </c>
      <c r="X114" s="25" t="s">
        <v>384</v>
      </c>
      <c r="Y114" s="61" t="s">
        <v>175</v>
      </c>
      <c r="Z114" s="61" t="s">
        <v>175</v>
      </c>
      <c r="AA114" s="117">
        <v>0.214</v>
      </c>
      <c r="AB114" s="25" t="s">
        <v>175</v>
      </c>
      <c r="AC114" s="13"/>
      <c r="AD114" s="13"/>
      <c r="AE114" s="13"/>
      <c r="AF114" s="13"/>
      <c r="AG114" s="79"/>
      <c r="AH114" s="79"/>
      <c r="AI114" s="66"/>
      <c r="AJ114" s="125">
        <v>1</v>
      </c>
      <c r="AK114" s="125">
        <v>1</v>
      </c>
      <c r="AL114" s="125">
        <v>1</v>
      </c>
    </row>
    <row r="115" spans="1:38" s="96" customFormat="1" ht="39.950000000000003" customHeight="1">
      <c r="A115" s="12">
        <v>88</v>
      </c>
      <c r="B115" s="15"/>
      <c r="C115" s="16"/>
      <c r="D115" s="16"/>
      <c r="E115" s="19">
        <v>3</v>
      </c>
      <c r="F115" s="19"/>
      <c r="G115" s="16"/>
      <c r="H115" s="16"/>
      <c r="I115" s="16"/>
      <c r="J115" s="13"/>
      <c r="K115" s="13"/>
      <c r="L115" s="31" t="s">
        <v>52</v>
      </c>
      <c r="M115" s="24" t="s">
        <v>53</v>
      </c>
      <c r="N115" s="39" t="s">
        <v>385</v>
      </c>
      <c r="O115" s="19"/>
      <c r="P115" s="15" t="s">
        <v>170</v>
      </c>
      <c r="Q115" s="49"/>
      <c r="R115" s="25" t="s">
        <v>16</v>
      </c>
      <c r="S115" s="31" t="s">
        <v>181</v>
      </c>
      <c r="T115" s="25" t="s">
        <v>175</v>
      </c>
      <c r="U115" s="114" t="s">
        <v>171</v>
      </c>
      <c r="V115" s="114" t="s">
        <v>172</v>
      </c>
      <c r="W115" s="15" t="s">
        <v>386</v>
      </c>
      <c r="X115" s="16" t="s">
        <v>387</v>
      </c>
      <c r="Y115" s="82" t="s">
        <v>388</v>
      </c>
      <c r="Z115" s="56" t="s">
        <v>389</v>
      </c>
      <c r="AA115" s="54">
        <v>0.02</v>
      </c>
      <c r="AB115" s="25" t="s">
        <v>175</v>
      </c>
      <c r="AC115" s="13"/>
      <c r="AD115" s="13"/>
      <c r="AE115" s="13"/>
      <c r="AF115" s="13"/>
      <c r="AG115" s="79"/>
      <c r="AH115" s="79"/>
      <c r="AI115" s="66"/>
      <c r="AJ115" s="125">
        <v>2</v>
      </c>
      <c r="AK115" s="125">
        <v>2</v>
      </c>
      <c r="AL115" s="125">
        <v>2</v>
      </c>
    </row>
    <row r="116" spans="1:38" s="96" customFormat="1" ht="39.950000000000003" customHeight="1">
      <c r="A116" s="12">
        <v>89</v>
      </c>
      <c r="B116" s="15"/>
      <c r="C116" s="16"/>
      <c r="D116" s="16">
        <v>2</v>
      </c>
      <c r="E116" s="19"/>
      <c r="F116" s="19"/>
      <c r="G116" s="16"/>
      <c r="H116" s="16"/>
      <c r="I116" s="16"/>
      <c r="J116" s="13"/>
      <c r="K116" s="13"/>
      <c r="L116" s="31" t="s">
        <v>56</v>
      </c>
      <c r="M116" s="24" t="s">
        <v>57</v>
      </c>
      <c r="N116" s="39" t="s">
        <v>248</v>
      </c>
      <c r="O116" s="19"/>
      <c r="P116" s="15" t="s">
        <v>170</v>
      </c>
      <c r="Q116" s="49"/>
      <c r="R116" s="25" t="s">
        <v>16</v>
      </c>
      <c r="S116" s="31" t="s">
        <v>181</v>
      </c>
      <c r="T116" s="25" t="s">
        <v>175</v>
      </c>
      <c r="U116" s="114" t="s">
        <v>171</v>
      </c>
      <c r="V116" s="114" t="s">
        <v>172</v>
      </c>
      <c r="W116" s="15" t="s">
        <v>248</v>
      </c>
      <c r="X116" s="16" t="s">
        <v>390</v>
      </c>
      <c r="Y116" s="61" t="s">
        <v>175</v>
      </c>
      <c r="Z116" s="61" t="s">
        <v>175</v>
      </c>
      <c r="AA116" s="54">
        <v>1.6E-2</v>
      </c>
      <c r="AB116" s="13" t="s">
        <v>391</v>
      </c>
      <c r="AC116" s="13"/>
      <c r="AD116" s="13"/>
      <c r="AE116" s="13"/>
      <c r="AF116" s="13"/>
      <c r="AG116" s="79"/>
      <c r="AH116" s="79"/>
      <c r="AI116" s="65" t="s">
        <v>392</v>
      </c>
      <c r="AJ116" s="125">
        <v>2</v>
      </c>
      <c r="AK116" s="125">
        <v>2</v>
      </c>
      <c r="AL116" s="125">
        <v>2</v>
      </c>
    </row>
    <row r="117" spans="1:38" s="96" customFormat="1" ht="39.950000000000003" hidden="1" customHeight="1">
      <c r="A117" s="12">
        <v>90</v>
      </c>
      <c r="B117" s="15"/>
      <c r="C117" s="16"/>
      <c r="D117" s="16">
        <v>2</v>
      </c>
      <c r="E117" s="19"/>
      <c r="F117" s="19"/>
      <c r="G117" s="16"/>
      <c r="H117" s="16"/>
      <c r="I117" s="16"/>
      <c r="J117" s="13"/>
      <c r="K117" s="13"/>
      <c r="L117" s="31" t="s">
        <v>17</v>
      </c>
      <c r="M117" s="24" t="s">
        <v>18</v>
      </c>
      <c r="N117" s="39" t="s">
        <v>209</v>
      </c>
      <c r="O117" s="19"/>
      <c r="P117" s="15" t="s">
        <v>170</v>
      </c>
      <c r="Q117" s="49"/>
      <c r="R117" s="25" t="s">
        <v>16</v>
      </c>
      <c r="S117" s="31" t="s">
        <v>393</v>
      </c>
      <c r="T117" s="25" t="s">
        <v>16</v>
      </c>
      <c r="U117" s="25" t="s">
        <v>171</v>
      </c>
      <c r="V117" s="25" t="s">
        <v>172</v>
      </c>
      <c r="W117" s="15" t="s">
        <v>224</v>
      </c>
      <c r="X117" s="16" t="s">
        <v>174</v>
      </c>
      <c r="Y117" s="61" t="s">
        <v>175</v>
      </c>
      <c r="Z117" s="61" t="s">
        <v>175</v>
      </c>
      <c r="AA117" s="57" t="e">
        <f>AA118+AA119+AA120*#REF!</f>
        <v>#REF!</v>
      </c>
      <c r="AB117" s="25" t="s">
        <v>175</v>
      </c>
      <c r="AC117" s="13"/>
      <c r="AD117" s="13"/>
      <c r="AE117" s="13"/>
      <c r="AF117" s="13"/>
      <c r="AG117" s="79"/>
      <c r="AH117" s="79"/>
      <c r="AI117" s="66"/>
      <c r="AJ117" s="73">
        <v>0</v>
      </c>
      <c r="AK117" s="123"/>
    </row>
    <row r="118" spans="1:38" s="96" customFormat="1" ht="39.950000000000003" hidden="1" customHeight="1">
      <c r="A118" s="12">
        <v>91</v>
      </c>
      <c r="B118" s="15"/>
      <c r="C118" s="16"/>
      <c r="D118" s="16"/>
      <c r="E118" s="19">
        <v>3</v>
      </c>
      <c r="F118" s="19"/>
      <c r="G118" s="16"/>
      <c r="H118" s="16"/>
      <c r="I118" s="16"/>
      <c r="J118" s="13"/>
      <c r="K118" s="13"/>
      <c r="L118" s="31" t="s">
        <v>46</v>
      </c>
      <c r="M118" s="24" t="s">
        <v>47</v>
      </c>
      <c r="N118" s="39" t="s">
        <v>209</v>
      </c>
      <c r="O118" s="19"/>
      <c r="P118" s="15" t="s">
        <v>170</v>
      </c>
      <c r="Q118" s="49"/>
      <c r="R118" s="25" t="s">
        <v>16</v>
      </c>
      <c r="S118" s="31" t="s">
        <v>46</v>
      </c>
      <c r="T118" s="25" t="s">
        <v>16</v>
      </c>
      <c r="U118" s="25" t="s">
        <v>171</v>
      </c>
      <c r="V118" s="25" t="s">
        <v>172</v>
      </c>
      <c r="W118" s="15" t="s">
        <v>273</v>
      </c>
      <c r="X118" s="22" t="s">
        <v>274</v>
      </c>
      <c r="Y118" s="56" t="s">
        <v>275</v>
      </c>
      <c r="Z118" s="61" t="s">
        <v>175</v>
      </c>
      <c r="AA118" s="57">
        <v>0.14899999999999999</v>
      </c>
      <c r="AB118" s="25" t="s">
        <v>175</v>
      </c>
      <c r="AC118" s="13"/>
      <c r="AD118" s="13"/>
      <c r="AE118" s="13"/>
      <c r="AF118" s="13"/>
      <c r="AG118" s="79"/>
      <c r="AH118" s="79"/>
      <c r="AI118" s="66"/>
      <c r="AJ118" s="73">
        <v>0</v>
      </c>
      <c r="AK118" s="123"/>
    </row>
    <row r="119" spans="1:38" s="96" customFormat="1" ht="39.950000000000003" hidden="1" customHeight="1">
      <c r="A119" s="12">
        <v>92</v>
      </c>
      <c r="B119" s="15"/>
      <c r="C119" s="16"/>
      <c r="D119" s="16"/>
      <c r="E119" s="19">
        <v>3</v>
      </c>
      <c r="F119" s="19"/>
      <c r="G119" s="16"/>
      <c r="H119" s="16"/>
      <c r="I119" s="16"/>
      <c r="J119" s="13"/>
      <c r="K119" s="13"/>
      <c r="L119" s="31" t="s">
        <v>20</v>
      </c>
      <c r="M119" s="24" t="s">
        <v>21</v>
      </c>
      <c r="N119" s="39" t="s">
        <v>209</v>
      </c>
      <c r="O119" s="19"/>
      <c r="P119" s="15" t="s">
        <v>170</v>
      </c>
      <c r="Q119" s="49"/>
      <c r="R119" s="25" t="s">
        <v>16</v>
      </c>
      <c r="S119" s="31" t="s">
        <v>181</v>
      </c>
      <c r="T119" s="31" t="s">
        <v>175</v>
      </c>
      <c r="U119" s="25" t="s">
        <v>171</v>
      </c>
      <c r="V119" s="25" t="s">
        <v>172</v>
      </c>
      <c r="W119" s="15" t="s">
        <v>260</v>
      </c>
      <c r="X119" s="25" t="s">
        <v>384</v>
      </c>
      <c r="Y119" s="61" t="s">
        <v>175</v>
      </c>
      <c r="Z119" s="61" t="s">
        <v>175</v>
      </c>
      <c r="AA119" s="58">
        <v>0.214</v>
      </c>
      <c r="AB119" s="25" t="s">
        <v>175</v>
      </c>
      <c r="AC119" s="13"/>
      <c r="AD119" s="13"/>
      <c r="AE119" s="13"/>
      <c r="AF119" s="13"/>
      <c r="AG119" s="79"/>
      <c r="AH119" s="79"/>
      <c r="AI119" s="66"/>
      <c r="AJ119" s="73">
        <v>0</v>
      </c>
      <c r="AK119" s="123"/>
    </row>
    <row r="120" spans="1:38" s="96" customFormat="1" ht="39.950000000000003" hidden="1" customHeight="1">
      <c r="A120" s="12">
        <v>93</v>
      </c>
      <c r="B120" s="15"/>
      <c r="C120" s="16"/>
      <c r="D120" s="16"/>
      <c r="E120" s="19">
        <v>3</v>
      </c>
      <c r="F120" s="19"/>
      <c r="G120" s="16"/>
      <c r="H120" s="16"/>
      <c r="I120" s="16"/>
      <c r="J120" s="13"/>
      <c r="K120" s="13"/>
      <c r="L120" s="31" t="s">
        <v>22</v>
      </c>
      <c r="M120" s="24" t="s">
        <v>23</v>
      </c>
      <c r="N120" s="39"/>
      <c r="O120" s="19"/>
      <c r="P120" s="15" t="s">
        <v>170</v>
      </c>
      <c r="Q120" s="49"/>
      <c r="R120" s="25" t="s">
        <v>16</v>
      </c>
      <c r="S120" s="31" t="s">
        <v>181</v>
      </c>
      <c r="T120" s="25" t="s">
        <v>175</v>
      </c>
      <c r="U120" s="25" t="s">
        <v>171</v>
      </c>
      <c r="V120" s="25" t="s">
        <v>172</v>
      </c>
      <c r="W120" s="15" t="s">
        <v>386</v>
      </c>
      <c r="X120" s="16" t="s">
        <v>387</v>
      </c>
      <c r="Y120" s="82" t="s">
        <v>388</v>
      </c>
      <c r="Z120" s="56" t="s">
        <v>389</v>
      </c>
      <c r="AA120" s="57">
        <v>0.02</v>
      </c>
      <c r="AB120" s="25" t="s">
        <v>175</v>
      </c>
      <c r="AC120" s="13"/>
      <c r="AD120" s="13"/>
      <c r="AE120" s="13"/>
      <c r="AF120" s="13"/>
      <c r="AG120" s="79"/>
      <c r="AH120" s="79"/>
      <c r="AI120" s="66"/>
      <c r="AJ120" s="73">
        <v>0</v>
      </c>
      <c r="AK120" s="123"/>
    </row>
    <row r="121" spans="1:38" s="96" customFormat="1" ht="39.950000000000003" hidden="1" customHeight="1">
      <c r="A121" s="12">
        <v>94</v>
      </c>
      <c r="B121" s="15"/>
      <c r="C121" s="16"/>
      <c r="D121" s="16">
        <v>2</v>
      </c>
      <c r="E121" s="19"/>
      <c r="F121" s="19"/>
      <c r="G121" s="16"/>
      <c r="H121" s="16"/>
      <c r="I121" s="16"/>
      <c r="J121" s="13"/>
      <c r="K121" s="13"/>
      <c r="L121" s="31" t="s">
        <v>25</v>
      </c>
      <c r="M121" s="24" t="s">
        <v>26</v>
      </c>
      <c r="N121" s="39" t="s">
        <v>248</v>
      </c>
      <c r="O121" s="19"/>
      <c r="P121" s="15" t="s">
        <v>170</v>
      </c>
      <c r="Q121" s="49"/>
      <c r="R121" s="25" t="s">
        <v>16</v>
      </c>
      <c r="S121" s="31" t="s">
        <v>181</v>
      </c>
      <c r="T121" s="25" t="s">
        <v>175</v>
      </c>
      <c r="U121" s="25" t="s">
        <v>171</v>
      </c>
      <c r="V121" s="25" t="s">
        <v>172</v>
      </c>
      <c r="W121" s="15" t="s">
        <v>248</v>
      </c>
      <c r="X121" s="16" t="s">
        <v>394</v>
      </c>
      <c r="Y121" s="61" t="s">
        <v>175</v>
      </c>
      <c r="Z121" s="61" t="s">
        <v>175</v>
      </c>
      <c r="AA121" s="57">
        <v>1.2999999999999999E-2</v>
      </c>
      <c r="AB121" s="13" t="s">
        <v>391</v>
      </c>
      <c r="AC121" s="13"/>
      <c r="AD121" s="13"/>
      <c r="AE121" s="13"/>
      <c r="AF121" s="13"/>
      <c r="AG121" s="79"/>
      <c r="AH121" s="79"/>
      <c r="AI121" s="65" t="s">
        <v>392</v>
      </c>
      <c r="AJ121" s="73">
        <v>0</v>
      </c>
      <c r="AK121" s="123"/>
    </row>
    <row r="122" spans="1:38" s="3" customFormat="1" ht="39.950000000000003" customHeight="1">
      <c r="A122" s="12">
        <v>95</v>
      </c>
      <c r="B122" s="16"/>
      <c r="C122" s="16"/>
      <c r="D122" s="16">
        <v>2</v>
      </c>
      <c r="E122" s="16"/>
      <c r="F122" s="16"/>
      <c r="G122" s="16"/>
      <c r="H122" s="16"/>
      <c r="I122" s="16"/>
      <c r="J122" s="18"/>
      <c r="K122" s="18"/>
      <c r="L122" s="83" t="s">
        <v>395</v>
      </c>
      <c r="M122" s="24" t="s">
        <v>41</v>
      </c>
      <c r="N122" s="59" t="s">
        <v>180</v>
      </c>
      <c r="O122" s="19"/>
      <c r="P122" s="15" t="s">
        <v>170</v>
      </c>
      <c r="Q122" s="49"/>
      <c r="R122" s="52" t="s">
        <v>19</v>
      </c>
      <c r="S122" s="31" t="s">
        <v>396</v>
      </c>
      <c r="T122" s="31" t="s">
        <v>19</v>
      </c>
      <c r="U122" s="51" t="s">
        <v>171</v>
      </c>
      <c r="V122" s="48" t="s">
        <v>172</v>
      </c>
      <c r="W122" s="19" t="s">
        <v>224</v>
      </c>
      <c r="X122" s="16" t="s">
        <v>174</v>
      </c>
      <c r="Y122" s="15" t="s">
        <v>175</v>
      </c>
      <c r="Z122" s="15" t="s">
        <v>175</v>
      </c>
      <c r="AA122" s="55">
        <f>AA123+AA124*AJ124+AA125*AJ125+AA126+AA127</f>
        <v>0.14450000000000002</v>
      </c>
      <c r="AB122" s="40"/>
      <c r="AC122" s="13"/>
      <c r="AD122" s="13"/>
      <c r="AE122" s="13"/>
      <c r="AF122" s="13"/>
      <c r="AG122" s="79"/>
      <c r="AH122" s="79"/>
      <c r="AI122" s="75"/>
      <c r="AJ122" s="73">
        <v>1</v>
      </c>
      <c r="AK122" s="72"/>
      <c r="AL122" s="16">
        <v>1</v>
      </c>
    </row>
    <row r="123" spans="1:38" s="2" customFormat="1" ht="39.950000000000003" customHeight="1">
      <c r="A123" s="12">
        <v>96</v>
      </c>
      <c r="B123" s="16"/>
      <c r="C123" s="16"/>
      <c r="D123" s="16"/>
      <c r="E123" s="16">
        <v>3</v>
      </c>
      <c r="F123" s="16"/>
      <c r="G123" s="16"/>
      <c r="H123" s="16"/>
      <c r="I123" s="16"/>
      <c r="J123" s="18"/>
      <c r="K123" s="18"/>
      <c r="L123" s="31" t="s">
        <v>397</v>
      </c>
      <c r="M123" s="24" t="s">
        <v>398</v>
      </c>
      <c r="N123" s="37" t="s">
        <v>399</v>
      </c>
      <c r="O123" s="19"/>
      <c r="P123" s="15" t="s">
        <v>170</v>
      </c>
      <c r="Q123" s="49"/>
      <c r="R123" s="25" t="s">
        <v>16</v>
      </c>
      <c r="S123" s="31" t="s">
        <v>181</v>
      </c>
      <c r="T123" s="15" t="s">
        <v>175</v>
      </c>
      <c r="U123" s="25" t="s">
        <v>171</v>
      </c>
      <c r="V123" s="48" t="s">
        <v>172</v>
      </c>
      <c r="W123" s="19" t="s">
        <v>400</v>
      </c>
      <c r="X123" s="16" t="s">
        <v>400</v>
      </c>
      <c r="Y123" s="15" t="s">
        <v>175</v>
      </c>
      <c r="Z123" s="15" t="s">
        <v>175</v>
      </c>
      <c r="AA123" s="55">
        <v>3.9600000000000003E-2</v>
      </c>
      <c r="AB123" s="13" t="s">
        <v>175</v>
      </c>
      <c r="AC123" s="13"/>
      <c r="AD123" s="13"/>
      <c r="AE123" s="13"/>
      <c r="AF123" s="13"/>
      <c r="AG123" s="79"/>
      <c r="AH123" s="79"/>
      <c r="AI123" s="66"/>
      <c r="AJ123" s="73">
        <v>1</v>
      </c>
      <c r="AK123" s="72"/>
      <c r="AL123" s="16">
        <v>1</v>
      </c>
    </row>
    <row r="124" spans="1:38" s="2" customFormat="1" ht="39.950000000000003" customHeight="1">
      <c r="A124" s="12">
        <v>97</v>
      </c>
      <c r="B124" s="16"/>
      <c r="C124" s="16"/>
      <c r="D124" s="16"/>
      <c r="E124" s="16">
        <v>3</v>
      </c>
      <c r="F124" s="16"/>
      <c r="G124" s="16"/>
      <c r="H124" s="16"/>
      <c r="I124" s="16"/>
      <c r="J124" s="18"/>
      <c r="K124" s="18"/>
      <c r="L124" s="31" t="s">
        <v>401</v>
      </c>
      <c r="M124" s="24" t="s">
        <v>402</v>
      </c>
      <c r="N124" s="37" t="s">
        <v>399</v>
      </c>
      <c r="O124" s="19"/>
      <c r="P124" s="15" t="s">
        <v>170</v>
      </c>
      <c r="Q124" s="49"/>
      <c r="R124" s="25" t="s">
        <v>16</v>
      </c>
      <c r="S124" s="31" t="s">
        <v>181</v>
      </c>
      <c r="T124" s="15" t="s">
        <v>175</v>
      </c>
      <c r="U124" s="25" t="s">
        <v>171</v>
      </c>
      <c r="V124" s="48" t="s">
        <v>172</v>
      </c>
      <c r="W124" s="19" t="s">
        <v>403</v>
      </c>
      <c r="X124" s="19" t="s">
        <v>404</v>
      </c>
      <c r="Y124" s="15" t="s">
        <v>175</v>
      </c>
      <c r="Z124" s="15" t="s">
        <v>175</v>
      </c>
      <c r="AA124" s="55">
        <v>5.0000000000000001E-4</v>
      </c>
      <c r="AB124" s="13" t="s">
        <v>175</v>
      </c>
      <c r="AC124" s="13"/>
      <c r="AD124" s="13"/>
      <c r="AE124" s="13"/>
      <c r="AF124" s="13"/>
      <c r="AG124" s="79"/>
      <c r="AH124" s="79"/>
      <c r="AI124" s="66"/>
      <c r="AJ124" s="73">
        <v>4</v>
      </c>
      <c r="AK124" s="72"/>
      <c r="AL124" s="16">
        <v>4</v>
      </c>
    </row>
    <row r="125" spans="1:38" s="2" customFormat="1" ht="39.950000000000003" customHeight="1">
      <c r="A125" s="12">
        <v>98</v>
      </c>
      <c r="B125" s="16"/>
      <c r="C125" s="16"/>
      <c r="D125" s="16"/>
      <c r="E125" s="16">
        <v>3</v>
      </c>
      <c r="F125" s="16"/>
      <c r="G125" s="16"/>
      <c r="H125" s="16"/>
      <c r="I125" s="16"/>
      <c r="J125" s="18"/>
      <c r="K125" s="18"/>
      <c r="L125" s="31" t="s">
        <v>405</v>
      </c>
      <c r="M125" s="24" t="s">
        <v>406</v>
      </c>
      <c r="N125" s="37" t="s">
        <v>399</v>
      </c>
      <c r="O125" s="19"/>
      <c r="P125" s="15" t="s">
        <v>170</v>
      </c>
      <c r="Q125" s="49"/>
      <c r="R125" s="25" t="s">
        <v>16</v>
      </c>
      <c r="S125" s="31" t="s">
        <v>181</v>
      </c>
      <c r="T125" s="15" t="s">
        <v>175</v>
      </c>
      <c r="U125" s="25" t="s">
        <v>171</v>
      </c>
      <c r="V125" s="48" t="s">
        <v>172</v>
      </c>
      <c r="W125" s="19" t="s">
        <v>175</v>
      </c>
      <c r="X125" s="15" t="s">
        <v>175</v>
      </c>
      <c r="Y125" s="15" t="s">
        <v>175</v>
      </c>
      <c r="Z125" s="15" t="s">
        <v>175</v>
      </c>
      <c r="AA125" s="55">
        <v>0.04</v>
      </c>
      <c r="AB125" s="13" t="s">
        <v>175</v>
      </c>
      <c r="AC125" s="13"/>
      <c r="AD125" s="13"/>
      <c r="AE125" s="13"/>
      <c r="AF125" s="13"/>
      <c r="AG125" s="79"/>
      <c r="AH125" s="79"/>
      <c r="AI125" s="66"/>
      <c r="AJ125" s="73">
        <v>2</v>
      </c>
      <c r="AK125" s="72"/>
      <c r="AL125" s="16">
        <v>2</v>
      </c>
    </row>
    <row r="126" spans="1:38" s="2" customFormat="1" ht="39.950000000000003" customHeight="1">
      <c r="A126" s="12">
        <v>99</v>
      </c>
      <c r="B126" s="16"/>
      <c r="C126" s="16"/>
      <c r="D126" s="16"/>
      <c r="E126" s="16">
        <v>3</v>
      </c>
      <c r="F126" s="16"/>
      <c r="G126" s="16"/>
      <c r="H126" s="16"/>
      <c r="I126" s="16"/>
      <c r="J126" s="18"/>
      <c r="K126" s="18"/>
      <c r="L126" s="31" t="s">
        <v>407</v>
      </c>
      <c r="M126" s="24" t="s">
        <v>408</v>
      </c>
      <c r="N126" s="59" t="s">
        <v>180</v>
      </c>
      <c r="O126" s="19"/>
      <c r="P126" s="15" t="s">
        <v>170</v>
      </c>
      <c r="Q126" s="49"/>
      <c r="R126" s="25" t="s">
        <v>16</v>
      </c>
      <c r="S126" s="31" t="s">
        <v>181</v>
      </c>
      <c r="T126" s="15" t="s">
        <v>175</v>
      </c>
      <c r="U126" s="25" t="s">
        <v>171</v>
      </c>
      <c r="V126" s="48" t="s">
        <v>172</v>
      </c>
      <c r="W126" s="19" t="s">
        <v>175</v>
      </c>
      <c r="X126" s="19" t="s">
        <v>409</v>
      </c>
      <c r="Y126" s="15" t="s">
        <v>175</v>
      </c>
      <c r="Z126" s="15" t="s">
        <v>175</v>
      </c>
      <c r="AA126" s="55">
        <v>1.1599999999999999E-2</v>
      </c>
      <c r="AB126" s="13" t="s">
        <v>175</v>
      </c>
      <c r="AC126" s="13"/>
      <c r="AD126" s="13"/>
      <c r="AE126" s="13"/>
      <c r="AF126" s="13"/>
      <c r="AG126" s="79"/>
      <c r="AH126" s="79"/>
      <c r="AI126" s="66"/>
      <c r="AJ126" s="73">
        <v>1</v>
      </c>
      <c r="AK126" s="72"/>
      <c r="AL126" s="16">
        <v>1</v>
      </c>
    </row>
    <row r="127" spans="1:38" s="2" customFormat="1" ht="39.950000000000003" customHeight="1">
      <c r="A127" s="12">
        <v>100</v>
      </c>
      <c r="B127" s="16"/>
      <c r="C127" s="16"/>
      <c r="D127" s="16"/>
      <c r="E127" s="16">
        <v>3</v>
      </c>
      <c r="F127" s="16"/>
      <c r="G127" s="16"/>
      <c r="H127" s="16"/>
      <c r="I127" s="16"/>
      <c r="J127" s="18"/>
      <c r="K127" s="18"/>
      <c r="L127" s="31" t="s">
        <v>410</v>
      </c>
      <c r="M127" s="24" t="s">
        <v>411</v>
      </c>
      <c r="N127" s="59" t="s">
        <v>180</v>
      </c>
      <c r="O127" s="19"/>
      <c r="P127" s="15" t="s">
        <v>170</v>
      </c>
      <c r="Q127" s="49"/>
      <c r="R127" s="25" t="s">
        <v>16</v>
      </c>
      <c r="S127" s="31" t="s">
        <v>181</v>
      </c>
      <c r="T127" s="15" t="s">
        <v>175</v>
      </c>
      <c r="U127" s="25" t="s">
        <v>171</v>
      </c>
      <c r="V127" s="48" t="s">
        <v>172</v>
      </c>
      <c r="W127" s="19" t="s">
        <v>175</v>
      </c>
      <c r="X127" s="19" t="s">
        <v>412</v>
      </c>
      <c r="Y127" s="15" t="s">
        <v>175</v>
      </c>
      <c r="Z127" s="15" t="s">
        <v>175</v>
      </c>
      <c r="AA127" s="55">
        <v>1.1299999999999999E-2</v>
      </c>
      <c r="AB127" s="13" t="s">
        <v>175</v>
      </c>
      <c r="AC127" s="13"/>
      <c r="AD127" s="13"/>
      <c r="AE127" s="13"/>
      <c r="AF127" s="13"/>
      <c r="AG127" s="79"/>
      <c r="AH127" s="79"/>
      <c r="AI127" s="66"/>
      <c r="AJ127" s="73">
        <v>1</v>
      </c>
      <c r="AK127" s="72"/>
      <c r="AL127" s="16">
        <v>1</v>
      </c>
    </row>
    <row r="128" spans="1:38" s="2" customFormat="1" ht="39.950000000000003" customHeight="1">
      <c r="A128" s="12">
        <v>101</v>
      </c>
      <c r="B128" s="16"/>
      <c r="C128" s="16">
        <v>1</v>
      </c>
      <c r="D128" s="16"/>
      <c r="E128" s="16"/>
      <c r="F128" s="16"/>
      <c r="G128" s="16"/>
      <c r="H128" s="16"/>
      <c r="I128" s="16"/>
      <c r="J128" s="18"/>
      <c r="K128" s="18"/>
      <c r="L128" s="31" t="s">
        <v>413</v>
      </c>
      <c r="M128" s="24" t="s">
        <v>414</v>
      </c>
      <c r="N128" s="32" t="s">
        <v>415</v>
      </c>
      <c r="O128" s="19"/>
      <c r="P128" s="15" t="s">
        <v>170</v>
      </c>
      <c r="Q128" s="18"/>
      <c r="R128" s="25" t="s">
        <v>16</v>
      </c>
      <c r="S128" s="31" t="s">
        <v>181</v>
      </c>
      <c r="T128" s="31" t="s">
        <v>175</v>
      </c>
      <c r="U128" s="25" t="s">
        <v>171</v>
      </c>
      <c r="V128" s="25" t="s">
        <v>172</v>
      </c>
      <c r="W128" s="19" t="s">
        <v>224</v>
      </c>
      <c r="X128" s="16" t="s">
        <v>174</v>
      </c>
      <c r="Y128" s="31" t="s">
        <v>175</v>
      </c>
      <c r="Z128" s="15" t="s">
        <v>175</v>
      </c>
      <c r="AA128" s="55" t="e">
        <f>AA130+AA133+AA134+AA135*#REF!+AA132*#REF!</f>
        <v>#REF!</v>
      </c>
      <c r="AB128" s="13" t="s">
        <v>175</v>
      </c>
      <c r="AC128" s="79"/>
      <c r="AD128" s="79"/>
      <c r="AE128" s="79"/>
      <c r="AF128" s="79"/>
      <c r="AG128" s="79"/>
      <c r="AH128" s="79"/>
      <c r="AI128" s="65" t="s">
        <v>416</v>
      </c>
      <c r="AJ128" s="76">
        <v>1</v>
      </c>
      <c r="AK128" s="72"/>
      <c r="AL128" s="16">
        <v>1</v>
      </c>
    </row>
    <row r="129" spans="1:38" s="2" customFormat="1" ht="39.950000000000003" hidden="1" customHeight="1">
      <c r="A129" s="12">
        <v>102</v>
      </c>
      <c r="B129" s="16"/>
      <c r="C129" s="16">
        <v>1</v>
      </c>
      <c r="D129" s="16"/>
      <c r="E129" s="16"/>
      <c r="F129" s="16"/>
      <c r="G129" s="16"/>
      <c r="H129" s="16"/>
      <c r="I129" s="16"/>
      <c r="J129" s="18"/>
      <c r="K129" s="18"/>
      <c r="L129" s="31" t="s">
        <v>73</v>
      </c>
      <c r="M129" s="24" t="s">
        <v>74</v>
      </c>
      <c r="N129" s="32" t="s">
        <v>417</v>
      </c>
      <c r="O129" s="19"/>
      <c r="P129" s="15" t="s">
        <v>170</v>
      </c>
      <c r="Q129" s="18"/>
      <c r="R129" s="25" t="s">
        <v>16</v>
      </c>
      <c r="S129" s="31" t="s">
        <v>181</v>
      </c>
      <c r="T129" s="31"/>
      <c r="U129" s="25" t="s">
        <v>171</v>
      </c>
      <c r="V129" s="25" t="s">
        <v>172</v>
      </c>
      <c r="W129" s="19" t="s">
        <v>224</v>
      </c>
      <c r="X129" s="16" t="s">
        <v>174</v>
      </c>
      <c r="Y129" s="31" t="s">
        <v>175</v>
      </c>
      <c r="Z129" s="15" t="s">
        <v>175</v>
      </c>
      <c r="AA129" s="55">
        <v>17.988</v>
      </c>
      <c r="AB129" s="13"/>
      <c r="AC129" s="79"/>
      <c r="AD129" s="79"/>
      <c r="AE129" s="79"/>
      <c r="AF129" s="79"/>
      <c r="AG129" s="79"/>
      <c r="AH129" s="79"/>
      <c r="AI129" s="65"/>
      <c r="AJ129" s="76">
        <v>0</v>
      </c>
      <c r="AK129" s="72"/>
    </row>
    <row r="130" spans="1:38" s="2" customFormat="1" ht="39.950000000000003" customHeight="1">
      <c r="A130" s="12">
        <v>103</v>
      </c>
      <c r="B130" s="16"/>
      <c r="C130" s="16"/>
      <c r="D130" s="16">
        <v>2</v>
      </c>
      <c r="E130" s="16"/>
      <c r="F130" s="16"/>
      <c r="G130" s="16"/>
      <c r="H130" s="16"/>
      <c r="I130" s="16"/>
      <c r="J130" s="18"/>
      <c r="K130" s="18"/>
      <c r="L130" s="31" t="s">
        <v>418</v>
      </c>
      <c r="M130" s="24" t="s">
        <v>419</v>
      </c>
      <c r="N130" s="32" t="s">
        <v>251</v>
      </c>
      <c r="O130" s="19"/>
      <c r="P130" s="15" t="s">
        <v>170</v>
      </c>
      <c r="Q130" s="18"/>
      <c r="R130" s="25" t="s">
        <v>16</v>
      </c>
      <c r="S130" s="31" t="s">
        <v>181</v>
      </c>
      <c r="T130" s="31" t="s">
        <v>175</v>
      </c>
      <c r="U130" s="25" t="s">
        <v>171</v>
      </c>
      <c r="V130" s="25" t="s">
        <v>172</v>
      </c>
      <c r="W130" s="19" t="s">
        <v>224</v>
      </c>
      <c r="X130" s="16" t="s">
        <v>174</v>
      </c>
      <c r="Y130" s="31" t="s">
        <v>175</v>
      </c>
      <c r="Z130" s="15" t="s">
        <v>175</v>
      </c>
      <c r="AA130" s="55" t="e">
        <f>14+#REF!+#REF!+#REF!+0.5</f>
        <v>#REF!</v>
      </c>
      <c r="AB130" s="13" t="s">
        <v>175</v>
      </c>
      <c r="AC130" s="79"/>
      <c r="AD130" s="79"/>
      <c r="AE130" s="79"/>
      <c r="AF130" s="79"/>
      <c r="AG130" s="79"/>
      <c r="AH130" s="79"/>
      <c r="AI130" s="65" t="s">
        <v>420</v>
      </c>
      <c r="AJ130" s="76">
        <v>1</v>
      </c>
      <c r="AK130" s="72"/>
      <c r="AL130" s="16">
        <v>1</v>
      </c>
    </row>
    <row r="131" spans="1:38" s="2" customFormat="1" ht="39.950000000000003" hidden="1" customHeight="1">
      <c r="A131" s="12">
        <v>104</v>
      </c>
      <c r="B131" s="16"/>
      <c r="C131" s="16"/>
      <c r="D131" s="16">
        <v>2</v>
      </c>
      <c r="E131" s="16"/>
      <c r="F131" s="16"/>
      <c r="G131" s="16"/>
      <c r="H131" s="16"/>
      <c r="I131" s="16"/>
      <c r="J131" s="18"/>
      <c r="K131" s="18"/>
      <c r="L131" s="31" t="s">
        <v>71</v>
      </c>
      <c r="M131" s="24" t="s">
        <v>72</v>
      </c>
      <c r="N131" s="32" t="s">
        <v>421</v>
      </c>
      <c r="O131" s="19"/>
      <c r="P131" s="15" t="s">
        <v>170</v>
      </c>
      <c r="Q131" s="18"/>
      <c r="R131" s="25" t="s">
        <v>16</v>
      </c>
      <c r="S131" s="31" t="s">
        <v>181</v>
      </c>
      <c r="T131" s="31"/>
      <c r="U131" s="25" t="s">
        <v>171</v>
      </c>
      <c r="V131" s="25" t="s">
        <v>172</v>
      </c>
      <c r="W131" s="19" t="s">
        <v>224</v>
      </c>
      <c r="X131" s="16" t="s">
        <v>174</v>
      </c>
      <c r="Y131" s="31" t="s">
        <v>175</v>
      </c>
      <c r="Z131" s="15" t="s">
        <v>175</v>
      </c>
      <c r="AA131" s="55">
        <v>14.766999999999999</v>
      </c>
      <c r="AB131" s="13"/>
      <c r="AC131" s="79"/>
      <c r="AD131" s="79"/>
      <c r="AE131" s="79"/>
      <c r="AF131" s="79"/>
      <c r="AG131" s="79"/>
      <c r="AH131" s="79"/>
      <c r="AI131" s="65"/>
      <c r="AJ131" s="76">
        <v>0</v>
      </c>
      <c r="AK131" s="72"/>
    </row>
    <row r="132" spans="1:38" s="97" customFormat="1" ht="39.950000000000003" hidden="1" customHeight="1">
      <c r="A132" s="105">
        <v>111</v>
      </c>
      <c r="B132" s="106"/>
      <c r="C132" s="106"/>
      <c r="D132" s="106">
        <v>2</v>
      </c>
      <c r="E132" s="106"/>
      <c r="F132" s="106"/>
      <c r="G132" s="106"/>
      <c r="H132" s="106"/>
      <c r="I132" s="106"/>
      <c r="J132" s="107"/>
      <c r="K132" s="107"/>
      <c r="L132" s="108" t="s">
        <v>22</v>
      </c>
      <c r="M132" s="109" t="s">
        <v>23</v>
      </c>
      <c r="N132" s="110" t="s">
        <v>209</v>
      </c>
      <c r="O132" s="111"/>
      <c r="P132" s="112" t="s">
        <v>170</v>
      </c>
      <c r="Q132" s="107"/>
      <c r="R132" s="115" t="s">
        <v>16</v>
      </c>
      <c r="S132" s="108" t="s">
        <v>22</v>
      </c>
      <c r="T132" s="115" t="s">
        <v>16</v>
      </c>
      <c r="U132" s="115" t="s">
        <v>171</v>
      </c>
      <c r="V132" s="115" t="s">
        <v>172</v>
      </c>
      <c r="W132" s="111" t="s">
        <v>386</v>
      </c>
      <c r="X132" s="106" t="s">
        <v>387</v>
      </c>
      <c r="Y132" s="118" t="s">
        <v>388</v>
      </c>
      <c r="Z132" s="112" t="s">
        <v>175</v>
      </c>
      <c r="AA132" s="119">
        <v>4.4999999999999997E-3</v>
      </c>
      <c r="AB132" s="120" t="s">
        <v>343</v>
      </c>
      <c r="AC132" s="121"/>
      <c r="AD132" s="121"/>
      <c r="AE132" s="121"/>
      <c r="AF132" s="121"/>
      <c r="AG132" s="121"/>
      <c r="AH132" s="121"/>
      <c r="AI132" s="126"/>
      <c r="AJ132" s="127">
        <v>0</v>
      </c>
      <c r="AK132" s="128"/>
    </row>
    <row r="133" spans="1:38" s="2" customFormat="1" ht="39.950000000000003" customHeight="1">
      <c r="A133" s="12">
        <v>112</v>
      </c>
      <c r="B133" s="15"/>
      <c r="C133" s="16"/>
      <c r="D133" s="16">
        <v>2</v>
      </c>
      <c r="E133" s="19"/>
      <c r="F133" s="19"/>
      <c r="G133" s="16"/>
      <c r="H133" s="16"/>
      <c r="I133" s="16"/>
      <c r="J133" s="13"/>
      <c r="K133" s="26"/>
      <c r="L133" s="31" t="s">
        <v>422</v>
      </c>
      <c r="M133" s="24" t="s">
        <v>423</v>
      </c>
      <c r="N133" s="39" t="s">
        <v>424</v>
      </c>
      <c r="O133" s="19"/>
      <c r="P133" s="15" t="s">
        <v>170</v>
      </c>
      <c r="Q133" s="49"/>
      <c r="R133" s="25" t="s">
        <v>16</v>
      </c>
      <c r="S133" s="31" t="s">
        <v>425</v>
      </c>
      <c r="T133" s="31" t="s">
        <v>16</v>
      </c>
      <c r="U133" s="25" t="s">
        <v>171</v>
      </c>
      <c r="V133" s="25" t="s">
        <v>172</v>
      </c>
      <c r="W133" s="15" t="s">
        <v>224</v>
      </c>
      <c r="X133" s="31" t="s">
        <v>174</v>
      </c>
      <c r="Y133" s="31" t="s">
        <v>175</v>
      </c>
      <c r="Z133" s="15" t="s">
        <v>175</v>
      </c>
      <c r="AA133" s="55">
        <v>1.629</v>
      </c>
      <c r="AB133" s="13" t="s">
        <v>343</v>
      </c>
      <c r="AC133" s="13"/>
      <c r="AD133" s="13"/>
      <c r="AE133" s="13"/>
      <c r="AF133" s="13"/>
      <c r="AG133" s="79"/>
      <c r="AH133" s="79"/>
      <c r="AI133" s="66"/>
      <c r="AJ133" s="73">
        <v>1</v>
      </c>
      <c r="AK133" s="72"/>
      <c r="AL133" s="16">
        <v>1</v>
      </c>
    </row>
    <row r="134" spans="1:38" s="2" customFormat="1" ht="39.950000000000003" customHeight="1">
      <c r="A134" s="12">
        <v>113</v>
      </c>
      <c r="B134" s="15"/>
      <c r="C134" s="16"/>
      <c r="D134" s="16">
        <v>2</v>
      </c>
      <c r="E134" s="19"/>
      <c r="F134" s="19"/>
      <c r="G134" s="16"/>
      <c r="H134" s="16"/>
      <c r="I134" s="16"/>
      <c r="J134" s="13"/>
      <c r="K134" s="26"/>
      <c r="L134" s="31" t="s">
        <v>426</v>
      </c>
      <c r="M134" s="24" t="s">
        <v>427</v>
      </c>
      <c r="N134" s="39" t="s">
        <v>180</v>
      </c>
      <c r="O134" s="19"/>
      <c r="P134" s="15" t="s">
        <v>170</v>
      </c>
      <c r="Q134" s="49"/>
      <c r="R134" s="25" t="s">
        <v>48</v>
      </c>
      <c r="S134" s="31" t="s">
        <v>181</v>
      </c>
      <c r="T134" s="31" t="s">
        <v>175</v>
      </c>
      <c r="U134" s="25" t="s">
        <v>171</v>
      </c>
      <c r="V134" s="25" t="s">
        <v>172</v>
      </c>
      <c r="W134" s="15" t="s">
        <v>224</v>
      </c>
      <c r="X134" s="31" t="s">
        <v>174</v>
      </c>
      <c r="Y134" s="31" t="s">
        <v>175</v>
      </c>
      <c r="Z134" s="15" t="s">
        <v>175</v>
      </c>
      <c r="AA134" s="55">
        <v>1.526</v>
      </c>
      <c r="AB134" s="13" t="s">
        <v>343</v>
      </c>
      <c r="AC134" s="13"/>
      <c r="AD134" s="13"/>
      <c r="AE134" s="13"/>
      <c r="AF134" s="13"/>
      <c r="AG134" s="79"/>
      <c r="AH134" s="79"/>
      <c r="AI134" s="66"/>
      <c r="AJ134" s="73">
        <v>1</v>
      </c>
      <c r="AK134" s="72"/>
      <c r="AL134" s="16">
        <v>1</v>
      </c>
    </row>
    <row r="135" spans="1:38" s="2" customFormat="1" ht="39.950000000000003" customHeight="1">
      <c r="A135" s="12">
        <v>114</v>
      </c>
      <c r="B135" s="16"/>
      <c r="C135" s="16"/>
      <c r="D135" s="16">
        <v>2</v>
      </c>
      <c r="E135" s="16"/>
      <c r="F135" s="16"/>
      <c r="G135" s="16"/>
      <c r="H135" s="16"/>
      <c r="I135" s="16"/>
      <c r="J135" s="18"/>
      <c r="K135" s="18"/>
      <c r="L135" s="83" t="s">
        <v>428</v>
      </c>
      <c r="M135" s="24" t="s">
        <v>429</v>
      </c>
      <c r="N135" s="46" t="s">
        <v>430</v>
      </c>
      <c r="O135" s="19"/>
      <c r="P135" s="15" t="s">
        <v>170</v>
      </c>
      <c r="Q135" s="49"/>
      <c r="R135" s="52" t="s">
        <v>294</v>
      </c>
      <c r="S135" s="31" t="s">
        <v>181</v>
      </c>
      <c r="T135" s="31" t="s">
        <v>175</v>
      </c>
      <c r="U135" s="25" t="s">
        <v>171</v>
      </c>
      <c r="V135" s="25" t="s">
        <v>172</v>
      </c>
      <c r="W135" s="15" t="s">
        <v>248</v>
      </c>
      <c r="X135" s="16" t="s">
        <v>280</v>
      </c>
      <c r="Y135" s="31" t="s">
        <v>175</v>
      </c>
      <c r="Z135" s="31" t="s">
        <v>175</v>
      </c>
      <c r="AA135" s="55">
        <v>6.0000000000000001E-3</v>
      </c>
      <c r="AB135" s="40" t="s">
        <v>431</v>
      </c>
      <c r="AC135" s="79"/>
      <c r="AD135" s="79"/>
      <c r="AE135" s="79"/>
      <c r="AF135" s="79"/>
      <c r="AG135" s="79"/>
      <c r="AH135" s="79"/>
      <c r="AI135" s="66"/>
      <c r="AJ135" s="76">
        <v>8</v>
      </c>
      <c r="AK135" s="72"/>
      <c r="AL135" s="16">
        <v>8</v>
      </c>
    </row>
    <row r="136" spans="1:38" s="2" customFormat="1" ht="39.950000000000003" customHeight="1">
      <c r="A136" s="12">
        <v>115</v>
      </c>
      <c r="B136" s="15"/>
      <c r="C136" s="16">
        <v>1</v>
      </c>
      <c r="D136" s="16"/>
      <c r="E136" s="19"/>
      <c r="F136" s="19"/>
      <c r="G136" s="16"/>
      <c r="H136" s="16"/>
      <c r="I136" s="16"/>
      <c r="J136" s="13"/>
      <c r="K136" s="26"/>
      <c r="L136" s="31" t="s">
        <v>432</v>
      </c>
      <c r="M136" s="24" t="s">
        <v>433</v>
      </c>
      <c r="N136" s="39" t="s">
        <v>209</v>
      </c>
      <c r="O136" s="19"/>
      <c r="P136" s="15" t="s">
        <v>170</v>
      </c>
      <c r="Q136" s="49"/>
      <c r="R136" s="25" t="s">
        <v>16</v>
      </c>
      <c r="S136" s="31" t="s">
        <v>432</v>
      </c>
      <c r="T136" s="31" t="s">
        <v>16</v>
      </c>
      <c r="U136" s="25" t="s">
        <v>171</v>
      </c>
      <c r="V136" s="25" t="s">
        <v>172</v>
      </c>
      <c r="W136" s="15" t="s">
        <v>260</v>
      </c>
      <c r="X136" s="16" t="s">
        <v>434</v>
      </c>
      <c r="Y136" s="31" t="s">
        <v>190</v>
      </c>
      <c r="Z136" s="15" t="s">
        <v>175</v>
      </c>
      <c r="AA136" s="55">
        <v>0.14000000000000001</v>
      </c>
      <c r="AB136" s="13" t="s">
        <v>175</v>
      </c>
      <c r="AC136" s="13"/>
      <c r="AD136" s="13"/>
      <c r="AE136" s="13"/>
      <c r="AF136" s="13"/>
      <c r="AG136" s="79"/>
      <c r="AH136" s="79"/>
      <c r="AI136" s="66"/>
      <c r="AJ136" s="73">
        <v>1</v>
      </c>
      <c r="AK136" s="72"/>
      <c r="AL136" s="16">
        <v>1</v>
      </c>
    </row>
    <row r="137" spans="1:38" s="2" customFormat="1" ht="48.95" customHeight="1">
      <c r="A137" s="12">
        <v>116</v>
      </c>
      <c r="B137" s="16"/>
      <c r="C137" s="16">
        <v>1</v>
      </c>
      <c r="D137" s="16"/>
      <c r="E137" s="16"/>
      <c r="F137" s="16"/>
      <c r="G137" s="16"/>
      <c r="H137" s="16"/>
      <c r="I137" s="16"/>
      <c r="J137" s="18"/>
      <c r="K137" s="18"/>
      <c r="L137" s="83" t="s">
        <v>25</v>
      </c>
      <c r="M137" s="24" t="s">
        <v>435</v>
      </c>
      <c r="N137" s="46" t="s">
        <v>436</v>
      </c>
      <c r="O137" s="19"/>
      <c r="P137" s="15" t="s">
        <v>170</v>
      </c>
      <c r="Q137" s="49"/>
      <c r="R137" s="52" t="s">
        <v>16</v>
      </c>
      <c r="S137" s="31" t="s">
        <v>181</v>
      </c>
      <c r="T137" s="31" t="s">
        <v>175</v>
      </c>
      <c r="U137" s="25" t="s">
        <v>171</v>
      </c>
      <c r="V137" s="25" t="s">
        <v>172</v>
      </c>
      <c r="W137" s="15" t="s">
        <v>248</v>
      </c>
      <c r="X137" s="16" t="s">
        <v>437</v>
      </c>
      <c r="Y137" s="31" t="s">
        <v>175</v>
      </c>
      <c r="Z137" s="31" t="s">
        <v>175</v>
      </c>
      <c r="AA137" s="55">
        <v>1.2999999999999999E-2</v>
      </c>
      <c r="AB137" s="40" t="s">
        <v>431</v>
      </c>
      <c r="AC137" s="79"/>
      <c r="AD137" s="79"/>
      <c r="AE137" s="79"/>
      <c r="AF137" s="79"/>
      <c r="AG137" s="79"/>
      <c r="AH137" s="79"/>
      <c r="AI137" s="66"/>
      <c r="AJ137" s="76">
        <v>4</v>
      </c>
      <c r="AK137" s="72"/>
      <c r="AL137" s="16">
        <v>4</v>
      </c>
    </row>
    <row r="138" spans="1:38" s="2" customFormat="1" ht="39.950000000000003" hidden="1" customHeight="1">
      <c r="A138" s="12">
        <v>117</v>
      </c>
      <c r="B138" s="16"/>
      <c r="C138" s="16">
        <v>1</v>
      </c>
      <c r="D138" s="16"/>
      <c r="E138" s="16"/>
      <c r="F138" s="16"/>
      <c r="G138" s="16"/>
      <c r="H138" s="16"/>
      <c r="I138" s="16"/>
      <c r="J138" s="18"/>
      <c r="K138" s="18"/>
      <c r="L138" s="83" t="s">
        <v>122</v>
      </c>
      <c r="M138" s="24" t="s">
        <v>61</v>
      </c>
      <c r="N138" s="39" t="s">
        <v>251</v>
      </c>
      <c r="O138" s="19"/>
      <c r="P138" s="15"/>
      <c r="Q138" s="49"/>
      <c r="R138" s="52"/>
      <c r="S138" s="31" t="s">
        <v>181</v>
      </c>
      <c r="T138" s="31" t="s">
        <v>175</v>
      </c>
      <c r="U138" s="25" t="s">
        <v>172</v>
      </c>
      <c r="V138" s="25" t="s">
        <v>171</v>
      </c>
      <c r="W138" s="15" t="s">
        <v>224</v>
      </c>
      <c r="X138" s="16" t="s">
        <v>174</v>
      </c>
      <c r="Y138" s="16" t="s">
        <v>175</v>
      </c>
      <c r="Z138" s="16"/>
      <c r="AA138" s="55" t="e">
        <f>AA144+AA166+AA174*#REF!+AA172+AA173</f>
        <v>#REF!</v>
      </c>
      <c r="AB138" s="13" t="s">
        <v>175</v>
      </c>
      <c r="AC138" s="79"/>
      <c r="AD138" s="79"/>
      <c r="AE138" s="79"/>
      <c r="AF138" s="79"/>
      <c r="AG138" s="79"/>
      <c r="AH138" s="79"/>
      <c r="AI138" s="66"/>
      <c r="AJ138" s="76">
        <v>0</v>
      </c>
      <c r="AK138" s="72"/>
    </row>
    <row r="139" spans="1:38" s="2" customFormat="1" ht="39.950000000000003" customHeight="1">
      <c r="A139" s="12">
        <v>118</v>
      </c>
      <c r="B139" s="15"/>
      <c r="C139" s="16">
        <v>1</v>
      </c>
      <c r="D139" s="16"/>
      <c r="E139" s="19"/>
      <c r="F139" s="19"/>
      <c r="G139" s="16"/>
      <c r="H139" s="16"/>
      <c r="I139" s="16"/>
      <c r="J139" s="13"/>
      <c r="K139" s="26"/>
      <c r="L139" s="83" t="s">
        <v>125</v>
      </c>
      <c r="M139" s="24" t="s">
        <v>61</v>
      </c>
      <c r="N139" s="39" t="s">
        <v>438</v>
      </c>
      <c r="O139" s="84"/>
      <c r="P139" s="15" t="s">
        <v>170</v>
      </c>
      <c r="Q139" s="25"/>
      <c r="R139" s="25" t="s">
        <v>16</v>
      </c>
      <c r="S139" s="31" t="s">
        <v>181</v>
      </c>
      <c r="T139" s="31" t="s">
        <v>175</v>
      </c>
      <c r="U139" s="25" t="s">
        <v>172</v>
      </c>
      <c r="V139" s="25" t="s">
        <v>171</v>
      </c>
      <c r="W139" s="15" t="s">
        <v>224</v>
      </c>
      <c r="X139" s="16" t="s">
        <v>174</v>
      </c>
      <c r="Y139" s="16" t="s">
        <v>175</v>
      </c>
      <c r="Z139" s="16"/>
      <c r="AA139" s="55" t="e">
        <f>AA144+AA165+AA166+AA174*#REF!+AA172+AA173</f>
        <v>#REF!</v>
      </c>
      <c r="AB139" s="13" t="s">
        <v>175</v>
      </c>
      <c r="AC139" s="48"/>
      <c r="AD139" s="48"/>
      <c r="AE139" s="48"/>
      <c r="AF139" s="48"/>
      <c r="AG139" s="79"/>
      <c r="AH139" s="79"/>
      <c r="AI139" s="66"/>
      <c r="AJ139" s="72">
        <v>1</v>
      </c>
      <c r="AK139" s="72"/>
      <c r="AL139" s="13">
        <v>1</v>
      </c>
    </row>
    <row r="140" spans="1:38" s="2" customFormat="1" ht="39.950000000000003" hidden="1" customHeight="1">
      <c r="A140" s="12">
        <v>119</v>
      </c>
      <c r="B140" s="15"/>
      <c r="C140" s="16">
        <v>1</v>
      </c>
      <c r="D140" s="16"/>
      <c r="E140" s="19"/>
      <c r="F140" s="19"/>
      <c r="G140" s="16"/>
      <c r="H140" s="16"/>
      <c r="I140" s="16"/>
      <c r="J140" s="13"/>
      <c r="K140" s="26"/>
      <c r="L140" s="83" t="s">
        <v>126</v>
      </c>
      <c r="M140" s="24" t="s">
        <v>61</v>
      </c>
      <c r="N140" s="39" t="s">
        <v>438</v>
      </c>
      <c r="O140" s="84"/>
      <c r="P140" s="15" t="s">
        <v>170</v>
      </c>
      <c r="Q140" s="25"/>
      <c r="R140" s="25" t="s">
        <v>16</v>
      </c>
      <c r="S140" s="31" t="s">
        <v>181</v>
      </c>
      <c r="T140" s="31" t="s">
        <v>175</v>
      </c>
      <c r="U140" s="25" t="s">
        <v>172</v>
      </c>
      <c r="V140" s="25" t="s">
        <v>171</v>
      </c>
      <c r="W140" s="15" t="s">
        <v>224</v>
      </c>
      <c r="X140" s="16" t="s">
        <v>174</v>
      </c>
      <c r="Y140" s="16" t="s">
        <v>175</v>
      </c>
      <c r="Z140" s="16"/>
      <c r="AA140" s="55">
        <v>3.0545</v>
      </c>
      <c r="AB140" s="13"/>
      <c r="AC140" s="48"/>
      <c r="AD140" s="48"/>
      <c r="AE140" s="48"/>
      <c r="AF140" s="48"/>
      <c r="AG140" s="79"/>
      <c r="AH140" s="79"/>
      <c r="AI140" s="66"/>
      <c r="AJ140" s="72">
        <v>0</v>
      </c>
      <c r="AK140" s="72"/>
    </row>
    <row r="141" spans="1:38" s="2" customFormat="1" ht="60" hidden="1" customHeight="1">
      <c r="A141" s="12">
        <v>120</v>
      </c>
      <c r="B141" s="15"/>
      <c r="C141" s="16">
        <v>1</v>
      </c>
      <c r="D141" s="16"/>
      <c r="E141" s="19"/>
      <c r="F141" s="19"/>
      <c r="G141" s="16"/>
      <c r="H141" s="16"/>
      <c r="I141" s="16"/>
      <c r="J141" s="13"/>
      <c r="K141" s="26"/>
      <c r="L141" s="83" t="s">
        <v>127</v>
      </c>
      <c r="M141" s="24" t="s">
        <v>61</v>
      </c>
      <c r="N141" s="32" t="s">
        <v>439</v>
      </c>
      <c r="O141" s="84"/>
      <c r="P141" s="15" t="s">
        <v>170</v>
      </c>
      <c r="Q141" s="25"/>
      <c r="R141" s="25" t="s">
        <v>16</v>
      </c>
      <c r="S141" s="31" t="s">
        <v>181</v>
      </c>
      <c r="T141" s="31" t="s">
        <v>175</v>
      </c>
      <c r="U141" s="25" t="s">
        <v>172</v>
      </c>
      <c r="V141" s="25" t="s">
        <v>171</v>
      </c>
      <c r="W141" s="15" t="s">
        <v>224</v>
      </c>
      <c r="X141" s="16" t="s">
        <v>174</v>
      </c>
      <c r="Y141" s="16" t="s">
        <v>175</v>
      </c>
      <c r="Z141" s="16"/>
      <c r="AA141" s="55">
        <v>3.0619999999999998</v>
      </c>
      <c r="AB141" s="13"/>
      <c r="AC141" s="48"/>
      <c r="AD141" s="48"/>
      <c r="AE141" s="48"/>
      <c r="AF141" s="48"/>
      <c r="AG141" s="79"/>
      <c r="AH141" s="79"/>
      <c r="AI141" s="66"/>
      <c r="AJ141" s="72">
        <v>0</v>
      </c>
      <c r="AK141" s="72"/>
    </row>
    <row r="142" spans="1:38" s="2" customFormat="1" ht="60" hidden="1" customHeight="1">
      <c r="A142" s="12"/>
      <c r="B142" s="15"/>
      <c r="C142" s="16">
        <v>1</v>
      </c>
      <c r="D142" s="16"/>
      <c r="E142" s="19"/>
      <c r="F142" s="19"/>
      <c r="G142" s="16"/>
      <c r="H142" s="16"/>
      <c r="I142" s="16"/>
      <c r="J142" s="13"/>
      <c r="K142" s="26"/>
      <c r="L142" s="83" t="s">
        <v>97</v>
      </c>
      <c r="M142" s="24" t="s">
        <v>61</v>
      </c>
      <c r="N142" s="32" t="s">
        <v>440</v>
      </c>
      <c r="O142" s="84"/>
      <c r="P142" s="15" t="s">
        <v>170</v>
      </c>
      <c r="Q142" s="25"/>
      <c r="R142" s="25" t="s">
        <v>16</v>
      </c>
      <c r="S142" s="31" t="s">
        <v>181</v>
      </c>
      <c r="T142" s="31" t="s">
        <v>175</v>
      </c>
      <c r="U142" s="25" t="s">
        <v>172</v>
      </c>
      <c r="V142" s="25" t="s">
        <v>171</v>
      </c>
      <c r="W142" s="15" t="s">
        <v>224</v>
      </c>
      <c r="X142" s="16" t="s">
        <v>174</v>
      </c>
      <c r="Y142" s="16" t="s">
        <v>175</v>
      </c>
      <c r="Z142" s="16"/>
      <c r="AA142" s="55">
        <v>3.0619999999999998</v>
      </c>
      <c r="AB142" s="13"/>
      <c r="AC142" s="48"/>
      <c r="AD142" s="48"/>
      <c r="AE142" s="48"/>
      <c r="AF142" s="48"/>
      <c r="AG142" s="79"/>
      <c r="AH142" s="79"/>
      <c r="AI142" s="66"/>
      <c r="AJ142" s="72">
        <v>0</v>
      </c>
      <c r="AK142" s="72"/>
    </row>
    <row r="143" spans="1:38" s="2" customFormat="1" ht="60" hidden="1" customHeight="1">
      <c r="A143" s="12"/>
      <c r="B143" s="15"/>
      <c r="C143" s="16">
        <v>1</v>
      </c>
      <c r="D143" s="16"/>
      <c r="E143" s="19"/>
      <c r="F143" s="19"/>
      <c r="G143" s="16"/>
      <c r="H143" s="16"/>
      <c r="I143" s="16"/>
      <c r="J143" s="13"/>
      <c r="K143" s="26"/>
      <c r="L143" s="83" t="s">
        <v>441</v>
      </c>
      <c r="M143" s="24" t="s">
        <v>61</v>
      </c>
      <c r="N143" s="32" t="s">
        <v>442</v>
      </c>
      <c r="O143" s="84"/>
      <c r="P143" s="15" t="s">
        <v>170</v>
      </c>
      <c r="Q143" s="25"/>
      <c r="R143" s="25" t="s">
        <v>16</v>
      </c>
      <c r="S143" s="31" t="s">
        <v>181</v>
      </c>
      <c r="T143" s="31" t="s">
        <v>175</v>
      </c>
      <c r="U143" s="25" t="s">
        <v>172</v>
      </c>
      <c r="V143" s="25" t="s">
        <v>171</v>
      </c>
      <c r="W143" s="15" t="s">
        <v>224</v>
      </c>
      <c r="X143" s="16" t="s">
        <v>174</v>
      </c>
      <c r="Y143" s="16" t="s">
        <v>175</v>
      </c>
      <c r="Z143" s="16"/>
      <c r="AA143" s="55">
        <v>3.0619999999999998</v>
      </c>
      <c r="AB143" s="13"/>
      <c r="AC143" s="48"/>
      <c r="AD143" s="48"/>
      <c r="AE143" s="48"/>
      <c r="AF143" s="48"/>
      <c r="AG143" s="79"/>
      <c r="AH143" s="79"/>
      <c r="AI143" s="66"/>
      <c r="AJ143" s="72">
        <v>0</v>
      </c>
      <c r="AK143" s="72"/>
    </row>
    <row r="144" spans="1:38" s="2" customFormat="1" ht="39.950000000000003" customHeight="1">
      <c r="A144" s="12">
        <v>121</v>
      </c>
      <c r="B144" s="15"/>
      <c r="C144" s="16"/>
      <c r="D144" s="16">
        <v>2</v>
      </c>
      <c r="E144" s="19"/>
      <c r="F144" s="19"/>
      <c r="G144" s="16"/>
      <c r="H144" s="16"/>
      <c r="I144" s="16"/>
      <c r="J144" s="13"/>
      <c r="K144" s="26"/>
      <c r="L144" s="83" t="s">
        <v>128</v>
      </c>
      <c r="M144" s="24" t="s">
        <v>443</v>
      </c>
      <c r="N144" s="32" t="s">
        <v>209</v>
      </c>
      <c r="O144" s="84"/>
      <c r="P144" s="15" t="s">
        <v>170</v>
      </c>
      <c r="Q144" s="25"/>
      <c r="R144" s="25" t="s">
        <v>16</v>
      </c>
      <c r="S144" s="31" t="s">
        <v>444</v>
      </c>
      <c r="T144" s="31" t="s">
        <v>175</v>
      </c>
      <c r="U144" s="25" t="s">
        <v>172</v>
      </c>
      <c r="V144" s="25" t="s">
        <v>171</v>
      </c>
      <c r="W144" s="15" t="s">
        <v>224</v>
      </c>
      <c r="X144" s="16" t="s">
        <v>174</v>
      </c>
      <c r="Y144" s="16" t="s">
        <v>175</v>
      </c>
      <c r="Z144" s="16"/>
      <c r="AA144" s="55" t="e">
        <f>AA145+AA146+AA147*AJ147+AA148*AJ148+AA149+AA150</f>
        <v>#REF!</v>
      </c>
      <c r="AB144" s="13" t="s">
        <v>175</v>
      </c>
      <c r="AC144" s="48"/>
      <c r="AD144" s="48"/>
      <c r="AE144" s="48"/>
      <c r="AF144" s="48"/>
      <c r="AG144" s="79"/>
      <c r="AH144" s="79"/>
      <c r="AI144" s="66"/>
      <c r="AJ144" s="72">
        <v>1</v>
      </c>
      <c r="AK144" s="72"/>
      <c r="AL144" s="13">
        <v>1</v>
      </c>
    </row>
    <row r="145" spans="1:38" s="2" customFormat="1" ht="39.950000000000003" customHeight="1">
      <c r="A145" s="12">
        <v>122</v>
      </c>
      <c r="B145" s="15"/>
      <c r="C145" s="16"/>
      <c r="D145" s="16"/>
      <c r="E145" s="19">
        <v>3</v>
      </c>
      <c r="F145" s="19"/>
      <c r="G145" s="16"/>
      <c r="H145" s="16"/>
      <c r="I145" s="16"/>
      <c r="J145" s="13"/>
      <c r="K145" s="26"/>
      <c r="L145" s="83" t="s">
        <v>129</v>
      </c>
      <c r="M145" s="24" t="s">
        <v>445</v>
      </c>
      <c r="N145" s="32" t="s">
        <v>209</v>
      </c>
      <c r="O145" s="84"/>
      <c r="P145" s="15" t="s">
        <v>170</v>
      </c>
      <c r="Q145" s="25"/>
      <c r="R145" s="25" t="s">
        <v>16</v>
      </c>
      <c r="S145" s="31" t="s">
        <v>181</v>
      </c>
      <c r="T145" s="31" t="s">
        <v>175</v>
      </c>
      <c r="U145" s="25" t="s">
        <v>172</v>
      </c>
      <c r="V145" s="25" t="s">
        <v>171</v>
      </c>
      <c r="W145" s="19" t="s">
        <v>446</v>
      </c>
      <c r="X145" s="16" t="s">
        <v>447</v>
      </c>
      <c r="Y145" s="16" t="s">
        <v>448</v>
      </c>
      <c r="Z145" s="16"/>
      <c r="AA145" s="55">
        <v>1.1147</v>
      </c>
      <c r="AB145" s="13" t="s">
        <v>175</v>
      </c>
      <c r="AC145" s="48"/>
      <c r="AD145" s="48"/>
      <c r="AE145" s="48"/>
      <c r="AF145" s="48"/>
      <c r="AG145" s="79"/>
      <c r="AH145" s="79"/>
      <c r="AI145" s="66"/>
      <c r="AJ145" s="72">
        <v>1</v>
      </c>
      <c r="AK145" s="72"/>
      <c r="AL145" s="13">
        <v>1</v>
      </c>
    </row>
    <row r="146" spans="1:38" s="2" customFormat="1" ht="39.950000000000003" customHeight="1">
      <c r="A146" s="12">
        <v>123</v>
      </c>
      <c r="B146" s="15"/>
      <c r="C146" s="16"/>
      <c r="D146" s="16"/>
      <c r="E146" s="19">
        <v>3</v>
      </c>
      <c r="F146" s="19"/>
      <c r="G146" s="16"/>
      <c r="H146" s="16"/>
      <c r="I146" s="16"/>
      <c r="J146" s="13"/>
      <c r="K146" s="26"/>
      <c r="L146" s="83" t="s">
        <v>130</v>
      </c>
      <c r="M146" s="24" t="s">
        <v>449</v>
      </c>
      <c r="N146" s="32" t="s">
        <v>450</v>
      </c>
      <c r="O146" s="84"/>
      <c r="P146" s="15" t="s">
        <v>170</v>
      </c>
      <c r="Q146" s="25"/>
      <c r="R146" s="25" t="s">
        <v>16</v>
      </c>
      <c r="S146" s="31" t="s">
        <v>181</v>
      </c>
      <c r="T146" s="31" t="s">
        <v>175</v>
      </c>
      <c r="U146" s="25" t="s">
        <v>172</v>
      </c>
      <c r="V146" s="25" t="s">
        <v>171</v>
      </c>
      <c r="W146" s="15" t="s">
        <v>188</v>
      </c>
      <c r="X146" s="16" t="s">
        <v>451</v>
      </c>
      <c r="Y146" s="15" t="s">
        <v>213</v>
      </c>
      <c r="Z146" s="16"/>
      <c r="AA146" s="55">
        <v>7.0000000000000001E-3</v>
      </c>
      <c r="AB146" s="13" t="s">
        <v>175</v>
      </c>
      <c r="AC146" s="48"/>
      <c r="AD146" s="48"/>
      <c r="AE146" s="48"/>
      <c r="AF146" s="48"/>
      <c r="AG146" s="79"/>
      <c r="AH146" s="79"/>
      <c r="AI146" s="66"/>
      <c r="AJ146" s="73">
        <v>1</v>
      </c>
      <c r="AK146" s="72"/>
      <c r="AL146" s="16">
        <v>1</v>
      </c>
    </row>
    <row r="147" spans="1:38" s="2" customFormat="1" ht="39.950000000000003" customHeight="1">
      <c r="A147" s="12">
        <v>124</v>
      </c>
      <c r="B147" s="15"/>
      <c r="C147" s="16"/>
      <c r="D147" s="16"/>
      <c r="E147" s="19">
        <v>3</v>
      </c>
      <c r="F147" s="19"/>
      <c r="G147" s="16"/>
      <c r="H147" s="16"/>
      <c r="I147" s="16"/>
      <c r="J147" s="13"/>
      <c r="K147" s="26"/>
      <c r="L147" s="31" t="s">
        <v>214</v>
      </c>
      <c r="M147" s="24" t="s">
        <v>215</v>
      </c>
      <c r="N147" s="32" t="s">
        <v>216</v>
      </c>
      <c r="O147" s="84"/>
      <c r="P147" s="15" t="s">
        <v>170</v>
      </c>
      <c r="Q147" s="25"/>
      <c r="R147" s="25" t="s">
        <v>16</v>
      </c>
      <c r="S147" s="31" t="s">
        <v>181</v>
      </c>
      <c r="T147" s="31" t="s">
        <v>175</v>
      </c>
      <c r="U147" s="25" t="s">
        <v>171</v>
      </c>
      <c r="V147" s="25" t="s">
        <v>172</v>
      </c>
      <c r="W147" s="15" t="s">
        <v>188</v>
      </c>
      <c r="X147" s="16" t="s">
        <v>452</v>
      </c>
      <c r="Y147" s="15" t="s">
        <v>213</v>
      </c>
      <c r="Z147" s="16"/>
      <c r="AA147" s="55">
        <v>7.1000000000000004E-3</v>
      </c>
      <c r="AB147" s="13" t="s">
        <v>175</v>
      </c>
      <c r="AC147" s="48"/>
      <c r="AD147" s="48"/>
      <c r="AE147" s="48"/>
      <c r="AF147" s="48"/>
      <c r="AG147" s="79"/>
      <c r="AH147" s="79"/>
      <c r="AI147" s="66"/>
      <c r="AJ147" s="73">
        <v>1</v>
      </c>
      <c r="AK147" s="72"/>
      <c r="AL147" s="16">
        <v>1</v>
      </c>
    </row>
    <row r="148" spans="1:38" s="2" customFormat="1" ht="39.950000000000003" customHeight="1">
      <c r="A148" s="12">
        <v>125</v>
      </c>
      <c r="B148" s="15"/>
      <c r="C148" s="16"/>
      <c r="D148" s="16"/>
      <c r="E148" s="19">
        <v>3</v>
      </c>
      <c r="F148" s="19"/>
      <c r="G148" s="16"/>
      <c r="H148" s="16"/>
      <c r="I148" s="16"/>
      <c r="J148" s="13"/>
      <c r="K148" s="26"/>
      <c r="L148" s="83" t="s">
        <v>131</v>
      </c>
      <c r="M148" s="24" t="s">
        <v>112</v>
      </c>
      <c r="N148" s="32" t="s">
        <v>453</v>
      </c>
      <c r="O148" s="84"/>
      <c r="P148" s="15" t="s">
        <v>170</v>
      </c>
      <c r="Q148" s="25"/>
      <c r="R148" s="25" t="s">
        <v>16</v>
      </c>
      <c r="S148" s="31" t="s">
        <v>181</v>
      </c>
      <c r="T148" s="31" t="s">
        <v>175</v>
      </c>
      <c r="U148" s="25" t="s">
        <v>172</v>
      </c>
      <c r="V148" s="25" t="s">
        <v>171</v>
      </c>
      <c r="W148" s="15" t="s">
        <v>188</v>
      </c>
      <c r="X148" s="16" t="s">
        <v>452</v>
      </c>
      <c r="Y148" s="15" t="s">
        <v>213</v>
      </c>
      <c r="Z148" s="16"/>
      <c r="AA148" s="55">
        <v>7.0000000000000001E-3</v>
      </c>
      <c r="AB148" s="13" t="s">
        <v>175</v>
      </c>
      <c r="AC148" s="48"/>
      <c r="AD148" s="48"/>
      <c r="AE148" s="48"/>
      <c r="AF148" s="48"/>
      <c r="AG148" s="79"/>
      <c r="AH148" s="79"/>
      <c r="AI148" s="66"/>
      <c r="AJ148" s="73">
        <v>2</v>
      </c>
      <c r="AK148" s="72"/>
      <c r="AL148" s="16">
        <v>2</v>
      </c>
    </row>
    <row r="149" spans="1:38" s="2" customFormat="1" ht="39.950000000000003" customHeight="1">
      <c r="A149" s="12">
        <v>126</v>
      </c>
      <c r="B149" s="15"/>
      <c r="C149" s="16"/>
      <c r="D149" s="16"/>
      <c r="E149" s="19">
        <v>3</v>
      </c>
      <c r="F149" s="19"/>
      <c r="G149" s="16"/>
      <c r="H149" s="16"/>
      <c r="I149" s="16"/>
      <c r="J149" s="13"/>
      <c r="K149" s="26"/>
      <c r="L149" s="31" t="s">
        <v>454</v>
      </c>
      <c r="M149" s="24" t="s">
        <v>455</v>
      </c>
      <c r="N149" s="32" t="s">
        <v>209</v>
      </c>
      <c r="O149" s="84"/>
      <c r="P149" s="15" t="s">
        <v>170</v>
      </c>
      <c r="Q149" s="16"/>
      <c r="R149" s="25" t="s">
        <v>16</v>
      </c>
      <c r="S149" s="31" t="s">
        <v>181</v>
      </c>
      <c r="T149" s="31" t="s">
        <v>175</v>
      </c>
      <c r="U149" s="25" t="s">
        <v>171</v>
      </c>
      <c r="V149" s="25" t="s">
        <v>172</v>
      </c>
      <c r="W149" s="19" t="s">
        <v>220</v>
      </c>
      <c r="X149" s="16" t="s">
        <v>175</v>
      </c>
      <c r="Y149" s="31" t="s">
        <v>456</v>
      </c>
      <c r="Z149" s="15"/>
      <c r="AA149" s="55">
        <v>8.0000000000000002E-3</v>
      </c>
      <c r="AB149" s="13" t="s">
        <v>175</v>
      </c>
      <c r="AC149" s="48"/>
      <c r="AD149" s="48"/>
      <c r="AE149" s="48"/>
      <c r="AF149" s="48"/>
      <c r="AG149" s="79"/>
      <c r="AH149" s="79"/>
      <c r="AI149" s="66"/>
      <c r="AJ149" s="72">
        <v>1</v>
      </c>
      <c r="AK149" s="72"/>
      <c r="AL149" s="13">
        <v>1</v>
      </c>
    </row>
    <row r="150" spans="1:38" s="2" customFormat="1" ht="39.950000000000003" customHeight="1">
      <c r="A150" s="12">
        <v>127</v>
      </c>
      <c r="B150" s="15"/>
      <c r="C150" s="16"/>
      <c r="D150" s="16"/>
      <c r="E150" s="19">
        <v>3</v>
      </c>
      <c r="F150" s="19"/>
      <c r="G150" s="16"/>
      <c r="H150" s="16"/>
      <c r="I150" s="16"/>
      <c r="J150" s="13"/>
      <c r="K150" s="26"/>
      <c r="L150" s="31" t="s">
        <v>457</v>
      </c>
      <c r="M150" s="24" t="s">
        <v>458</v>
      </c>
      <c r="N150" s="110" t="s">
        <v>459</v>
      </c>
      <c r="O150" s="84"/>
      <c r="P150" s="15" t="s">
        <v>170</v>
      </c>
      <c r="Q150" s="16"/>
      <c r="R150" s="25" t="s">
        <v>16</v>
      </c>
      <c r="S150" s="31" t="s">
        <v>457</v>
      </c>
      <c r="T150" s="31" t="s">
        <v>16</v>
      </c>
      <c r="U150" s="25" t="s">
        <v>171</v>
      </c>
      <c r="V150" s="25" t="s">
        <v>172</v>
      </c>
      <c r="W150" s="15" t="s">
        <v>224</v>
      </c>
      <c r="X150" s="16" t="s">
        <v>174</v>
      </c>
      <c r="Y150" s="16" t="s">
        <v>175</v>
      </c>
      <c r="Z150" s="15"/>
      <c r="AA150" s="88" t="e">
        <f>AA151*#REF!+AA152*#REF!+AA153+AA154+AA155+AA157+AA156+AA158+AA159+AA160+AA161+AA162+AA163+AA164</f>
        <v>#REF!</v>
      </c>
      <c r="AB150" s="13" t="s">
        <v>343</v>
      </c>
      <c r="AC150" s="48"/>
      <c r="AD150" s="48"/>
      <c r="AE150" s="48"/>
      <c r="AF150" s="48"/>
      <c r="AG150" s="79"/>
      <c r="AH150" s="79"/>
      <c r="AI150" s="66"/>
      <c r="AJ150" s="72">
        <v>1</v>
      </c>
      <c r="AK150" s="72"/>
      <c r="AL150" s="13">
        <v>1</v>
      </c>
    </row>
    <row r="151" spans="1:38" s="2" customFormat="1" ht="39.950000000000003" customHeight="1">
      <c r="A151" s="12">
        <v>128</v>
      </c>
      <c r="B151" s="15"/>
      <c r="C151" s="16"/>
      <c r="D151" s="16"/>
      <c r="E151" s="19"/>
      <c r="F151" s="19">
        <v>4</v>
      </c>
      <c r="G151" s="16"/>
      <c r="H151" s="16"/>
      <c r="I151" s="16"/>
      <c r="J151" s="13"/>
      <c r="K151" s="26"/>
      <c r="L151" s="31" t="s">
        <v>460</v>
      </c>
      <c r="M151" s="24" t="s">
        <v>461</v>
      </c>
      <c r="N151" s="32" t="s">
        <v>462</v>
      </c>
      <c r="O151" s="84"/>
      <c r="P151" s="15" t="s">
        <v>170</v>
      </c>
      <c r="Q151" s="16"/>
      <c r="R151" s="25" t="s">
        <v>16</v>
      </c>
      <c r="S151" s="31" t="s">
        <v>460</v>
      </c>
      <c r="T151" s="31" t="s">
        <v>16</v>
      </c>
      <c r="U151" s="25" t="s">
        <v>171</v>
      </c>
      <c r="V151" s="25" t="s">
        <v>172</v>
      </c>
      <c r="W151" s="19" t="s">
        <v>273</v>
      </c>
      <c r="X151" s="16" t="s">
        <v>274</v>
      </c>
      <c r="Y151" s="56" t="s">
        <v>275</v>
      </c>
      <c r="Z151" s="15"/>
      <c r="AA151" s="88">
        <v>3.9E-2</v>
      </c>
      <c r="AB151" s="13" t="s">
        <v>175</v>
      </c>
      <c r="AC151" s="48"/>
      <c r="AD151" s="48"/>
      <c r="AE151" s="48"/>
      <c r="AF151" s="48"/>
      <c r="AG151" s="79"/>
      <c r="AH151" s="79"/>
      <c r="AI151" s="66"/>
      <c r="AJ151" s="72">
        <v>2</v>
      </c>
      <c r="AK151" s="72"/>
      <c r="AL151" s="13">
        <v>2</v>
      </c>
    </row>
    <row r="152" spans="1:38" s="2" customFormat="1" ht="39.950000000000003" customHeight="1">
      <c r="A152" s="12">
        <v>129</v>
      </c>
      <c r="B152" s="15"/>
      <c r="C152" s="16"/>
      <c r="D152" s="16"/>
      <c r="E152" s="19"/>
      <c r="F152" s="19">
        <v>4</v>
      </c>
      <c r="G152" s="16"/>
      <c r="H152" s="16"/>
      <c r="I152" s="16"/>
      <c r="J152" s="13"/>
      <c r="K152" s="26"/>
      <c r="L152" s="31" t="s">
        <v>463</v>
      </c>
      <c r="M152" s="24" t="s">
        <v>464</v>
      </c>
      <c r="N152" s="32" t="s">
        <v>465</v>
      </c>
      <c r="O152" s="84"/>
      <c r="P152" s="15" t="s">
        <v>170</v>
      </c>
      <c r="Q152" s="16"/>
      <c r="R152" s="25" t="s">
        <v>16</v>
      </c>
      <c r="S152" s="31" t="s">
        <v>466</v>
      </c>
      <c r="T152" s="31" t="s">
        <v>16</v>
      </c>
      <c r="U152" s="25" t="s">
        <v>171</v>
      </c>
      <c r="V152" s="25" t="s">
        <v>172</v>
      </c>
      <c r="W152" s="19" t="s">
        <v>273</v>
      </c>
      <c r="X152" s="16" t="s">
        <v>274</v>
      </c>
      <c r="Y152" s="56" t="s">
        <v>275</v>
      </c>
      <c r="Z152" s="15"/>
      <c r="AA152" s="88">
        <v>3.6999999999999998E-2</v>
      </c>
      <c r="AB152" s="13" t="s">
        <v>175</v>
      </c>
      <c r="AC152" s="48"/>
      <c r="AD152" s="48"/>
      <c r="AE152" s="48"/>
      <c r="AF152" s="48"/>
      <c r="AG152" s="79"/>
      <c r="AH152" s="79"/>
      <c r="AI152" s="66"/>
      <c r="AJ152" s="72">
        <v>2</v>
      </c>
      <c r="AK152" s="72"/>
      <c r="AL152" s="13">
        <v>2</v>
      </c>
    </row>
    <row r="153" spans="1:38" s="2" customFormat="1" ht="39.950000000000003" customHeight="1">
      <c r="A153" s="12">
        <v>130</v>
      </c>
      <c r="B153" s="15"/>
      <c r="C153" s="16"/>
      <c r="D153" s="16"/>
      <c r="E153" s="19"/>
      <c r="F153" s="19">
        <v>4</v>
      </c>
      <c r="G153" s="16"/>
      <c r="H153" s="16"/>
      <c r="I153" s="16"/>
      <c r="J153" s="13"/>
      <c r="K153" s="26"/>
      <c r="L153" s="31" t="s">
        <v>467</v>
      </c>
      <c r="M153" s="24" t="s">
        <v>468</v>
      </c>
      <c r="N153" s="32" t="s">
        <v>209</v>
      </c>
      <c r="O153" s="84"/>
      <c r="P153" s="15" t="s">
        <v>170</v>
      </c>
      <c r="Q153" s="16"/>
      <c r="R153" s="25" t="s">
        <v>16</v>
      </c>
      <c r="S153" s="31" t="s">
        <v>467</v>
      </c>
      <c r="T153" s="31" t="s">
        <v>16</v>
      </c>
      <c r="U153" s="25" t="s">
        <v>171</v>
      </c>
      <c r="V153" s="25" t="s">
        <v>172</v>
      </c>
      <c r="W153" s="15" t="s">
        <v>188</v>
      </c>
      <c r="X153" s="16" t="s">
        <v>469</v>
      </c>
      <c r="Y153" s="31" t="s">
        <v>190</v>
      </c>
      <c r="Z153" s="15"/>
      <c r="AA153" s="88">
        <v>0.317</v>
      </c>
      <c r="AB153" s="13" t="s">
        <v>175</v>
      </c>
      <c r="AC153" s="48"/>
      <c r="AD153" s="48"/>
      <c r="AE153" s="48"/>
      <c r="AF153" s="48"/>
      <c r="AG153" s="79"/>
      <c r="AH153" s="79"/>
      <c r="AI153" s="66"/>
      <c r="AJ153" s="72">
        <v>1</v>
      </c>
      <c r="AK153" s="72"/>
      <c r="AL153" s="13">
        <v>1</v>
      </c>
    </row>
    <row r="154" spans="1:38" s="2" customFormat="1" ht="39.950000000000003" customHeight="1">
      <c r="A154" s="12">
        <v>131</v>
      </c>
      <c r="B154" s="15"/>
      <c r="C154" s="16"/>
      <c r="D154" s="16"/>
      <c r="E154" s="19"/>
      <c r="F154" s="19">
        <v>4</v>
      </c>
      <c r="G154" s="16"/>
      <c r="H154" s="16"/>
      <c r="I154" s="16"/>
      <c r="J154" s="13"/>
      <c r="K154" s="26"/>
      <c r="L154" s="31" t="s">
        <v>470</v>
      </c>
      <c r="M154" s="24" t="s">
        <v>471</v>
      </c>
      <c r="N154" s="32" t="s">
        <v>209</v>
      </c>
      <c r="O154" s="84"/>
      <c r="P154" s="15" t="s">
        <v>170</v>
      </c>
      <c r="Q154" s="16"/>
      <c r="R154" s="25" t="s">
        <v>16</v>
      </c>
      <c r="S154" s="31" t="s">
        <v>470</v>
      </c>
      <c r="T154" s="31" t="s">
        <v>16</v>
      </c>
      <c r="U154" s="25" t="s">
        <v>171</v>
      </c>
      <c r="V154" s="25" t="s">
        <v>172</v>
      </c>
      <c r="W154" s="15" t="s">
        <v>188</v>
      </c>
      <c r="X154" s="16" t="s">
        <v>469</v>
      </c>
      <c r="Y154" s="31" t="s">
        <v>190</v>
      </c>
      <c r="Z154" s="15"/>
      <c r="AA154" s="88">
        <v>0.32900000000000001</v>
      </c>
      <c r="AB154" s="13" t="s">
        <v>175</v>
      </c>
      <c r="AC154" s="48"/>
      <c r="AD154" s="48"/>
      <c r="AE154" s="48"/>
      <c r="AF154" s="48"/>
      <c r="AG154" s="79"/>
      <c r="AH154" s="79"/>
      <c r="AI154" s="66"/>
      <c r="AJ154" s="72">
        <v>1</v>
      </c>
      <c r="AK154" s="72"/>
      <c r="AL154" s="13">
        <v>1</v>
      </c>
    </row>
    <row r="155" spans="1:38" s="2" customFormat="1" ht="39.950000000000003" customHeight="1">
      <c r="A155" s="12">
        <v>132</v>
      </c>
      <c r="B155" s="15"/>
      <c r="C155" s="16"/>
      <c r="D155" s="16"/>
      <c r="E155" s="19"/>
      <c r="F155" s="19">
        <v>4</v>
      </c>
      <c r="G155" s="16"/>
      <c r="H155" s="16"/>
      <c r="I155" s="16"/>
      <c r="J155" s="13"/>
      <c r="K155" s="26"/>
      <c r="L155" s="31" t="s">
        <v>472</v>
      </c>
      <c r="M155" s="24" t="s">
        <v>473</v>
      </c>
      <c r="N155" s="32" t="s">
        <v>209</v>
      </c>
      <c r="O155" s="84"/>
      <c r="P155" s="15" t="s">
        <v>170</v>
      </c>
      <c r="Q155" s="16"/>
      <c r="R155" s="25" t="s">
        <v>16</v>
      </c>
      <c r="S155" s="31" t="s">
        <v>472</v>
      </c>
      <c r="T155" s="31" t="s">
        <v>16</v>
      </c>
      <c r="U155" s="25" t="s">
        <v>171</v>
      </c>
      <c r="V155" s="25" t="s">
        <v>172</v>
      </c>
      <c r="W155" s="15" t="s">
        <v>188</v>
      </c>
      <c r="X155" s="16" t="s">
        <v>380</v>
      </c>
      <c r="Y155" s="31" t="s">
        <v>190</v>
      </c>
      <c r="Z155" s="15"/>
      <c r="AA155" s="88">
        <v>9.4E-2</v>
      </c>
      <c r="AB155" s="13" t="s">
        <v>175</v>
      </c>
      <c r="AC155" s="48"/>
      <c r="AD155" s="48"/>
      <c r="AE155" s="48"/>
      <c r="AF155" s="48"/>
      <c r="AG155" s="79"/>
      <c r="AH155" s="79"/>
      <c r="AI155" s="66"/>
      <c r="AJ155" s="72">
        <v>1</v>
      </c>
      <c r="AK155" s="72"/>
      <c r="AL155" s="13">
        <v>1</v>
      </c>
    </row>
    <row r="156" spans="1:38" s="2" customFormat="1" ht="39.950000000000003" customHeight="1">
      <c r="A156" s="12">
        <v>133</v>
      </c>
      <c r="B156" s="15"/>
      <c r="C156" s="16"/>
      <c r="D156" s="16"/>
      <c r="E156" s="19"/>
      <c r="F156" s="19">
        <v>4</v>
      </c>
      <c r="G156" s="16"/>
      <c r="H156" s="16"/>
      <c r="I156" s="16"/>
      <c r="J156" s="13"/>
      <c r="K156" s="26"/>
      <c r="L156" s="31" t="s">
        <v>474</v>
      </c>
      <c r="M156" s="24" t="s">
        <v>475</v>
      </c>
      <c r="N156" s="32" t="s">
        <v>209</v>
      </c>
      <c r="O156" s="84"/>
      <c r="P156" s="15" t="s">
        <v>170</v>
      </c>
      <c r="Q156" s="16"/>
      <c r="R156" s="25" t="s">
        <v>16</v>
      </c>
      <c r="S156" s="31" t="s">
        <v>474</v>
      </c>
      <c r="T156" s="31" t="s">
        <v>16</v>
      </c>
      <c r="U156" s="25" t="s">
        <v>171</v>
      </c>
      <c r="V156" s="25" t="s">
        <v>172</v>
      </c>
      <c r="W156" s="15" t="s">
        <v>188</v>
      </c>
      <c r="X156" s="16" t="s">
        <v>380</v>
      </c>
      <c r="Y156" s="31" t="s">
        <v>190</v>
      </c>
      <c r="Z156" s="15"/>
      <c r="AA156" s="88">
        <v>9.2999999999999999E-2</v>
      </c>
      <c r="AB156" s="13" t="s">
        <v>175</v>
      </c>
      <c r="AC156" s="48"/>
      <c r="AD156" s="48"/>
      <c r="AE156" s="48"/>
      <c r="AF156" s="48"/>
      <c r="AG156" s="79"/>
      <c r="AH156" s="79"/>
      <c r="AI156" s="66"/>
      <c r="AJ156" s="72">
        <v>1</v>
      </c>
      <c r="AK156" s="72"/>
      <c r="AL156" s="13">
        <v>1</v>
      </c>
    </row>
    <row r="157" spans="1:38" s="2" customFormat="1" ht="39.950000000000003" customHeight="1">
      <c r="A157" s="12">
        <v>134</v>
      </c>
      <c r="B157" s="15"/>
      <c r="C157" s="16"/>
      <c r="D157" s="16"/>
      <c r="E157" s="19"/>
      <c r="F157" s="19">
        <v>4</v>
      </c>
      <c r="G157" s="16"/>
      <c r="H157" s="16"/>
      <c r="I157" s="16"/>
      <c r="J157" s="13"/>
      <c r="K157" s="26"/>
      <c r="L157" s="31" t="s">
        <v>476</v>
      </c>
      <c r="M157" s="24" t="s">
        <v>477</v>
      </c>
      <c r="N157" s="32" t="s">
        <v>209</v>
      </c>
      <c r="O157" s="84"/>
      <c r="P157" s="15" t="s">
        <v>170</v>
      </c>
      <c r="Q157" s="16"/>
      <c r="R157" s="25" t="s">
        <v>16</v>
      </c>
      <c r="S157" s="31" t="s">
        <v>476</v>
      </c>
      <c r="T157" s="31" t="s">
        <v>16</v>
      </c>
      <c r="U157" s="25" t="s">
        <v>171</v>
      </c>
      <c r="V157" s="25" t="s">
        <v>172</v>
      </c>
      <c r="W157" s="15" t="s">
        <v>188</v>
      </c>
      <c r="X157" s="16" t="s">
        <v>380</v>
      </c>
      <c r="Y157" s="31" t="s">
        <v>190</v>
      </c>
      <c r="Z157" s="15"/>
      <c r="AA157" s="88">
        <v>5.6000000000000001E-2</v>
      </c>
      <c r="AB157" s="13" t="s">
        <v>175</v>
      </c>
      <c r="AC157" s="48"/>
      <c r="AD157" s="48"/>
      <c r="AE157" s="48"/>
      <c r="AF157" s="48"/>
      <c r="AG157" s="79"/>
      <c r="AH157" s="79"/>
      <c r="AI157" s="66"/>
      <c r="AJ157" s="72">
        <v>1</v>
      </c>
      <c r="AK157" s="72"/>
      <c r="AL157" s="13">
        <v>1</v>
      </c>
    </row>
    <row r="158" spans="1:38" s="2" customFormat="1" ht="39.950000000000003" customHeight="1">
      <c r="A158" s="12">
        <v>135</v>
      </c>
      <c r="B158" s="15"/>
      <c r="C158" s="16"/>
      <c r="D158" s="16"/>
      <c r="E158" s="19"/>
      <c r="F158" s="19">
        <v>4</v>
      </c>
      <c r="G158" s="16"/>
      <c r="H158" s="16"/>
      <c r="I158" s="16"/>
      <c r="J158" s="13"/>
      <c r="K158" s="26"/>
      <c r="L158" s="31" t="s">
        <v>478</v>
      </c>
      <c r="M158" s="24" t="s">
        <v>479</v>
      </c>
      <c r="N158" s="32" t="s">
        <v>209</v>
      </c>
      <c r="O158" s="84"/>
      <c r="P158" s="15" t="s">
        <v>170</v>
      </c>
      <c r="Q158" s="13"/>
      <c r="R158" s="25" t="s">
        <v>16</v>
      </c>
      <c r="S158" s="31" t="s">
        <v>478</v>
      </c>
      <c r="T158" s="31" t="s">
        <v>16</v>
      </c>
      <c r="U158" s="25" t="s">
        <v>171</v>
      </c>
      <c r="V158" s="25" t="s">
        <v>172</v>
      </c>
      <c r="W158" s="15" t="s">
        <v>188</v>
      </c>
      <c r="X158" s="16" t="s">
        <v>380</v>
      </c>
      <c r="Y158" s="31" t="s">
        <v>190</v>
      </c>
      <c r="Z158" s="15"/>
      <c r="AA158" s="88">
        <v>0.106</v>
      </c>
      <c r="AB158" s="13" t="s">
        <v>175</v>
      </c>
      <c r="AC158" s="48"/>
      <c r="AD158" s="48"/>
      <c r="AE158" s="48"/>
      <c r="AF158" s="48"/>
      <c r="AG158" s="79"/>
      <c r="AH158" s="79"/>
      <c r="AI158" s="66"/>
      <c r="AJ158" s="72">
        <v>1</v>
      </c>
      <c r="AK158" s="72"/>
      <c r="AL158" s="13">
        <v>1</v>
      </c>
    </row>
    <row r="159" spans="1:38" s="2" customFormat="1" ht="39.950000000000003" customHeight="1">
      <c r="A159" s="12">
        <v>136</v>
      </c>
      <c r="B159" s="15"/>
      <c r="C159" s="16"/>
      <c r="D159" s="16"/>
      <c r="E159" s="19"/>
      <c r="F159" s="19">
        <v>4</v>
      </c>
      <c r="G159" s="16"/>
      <c r="H159" s="16"/>
      <c r="I159" s="16"/>
      <c r="J159" s="13"/>
      <c r="K159" s="26"/>
      <c r="L159" s="31" t="s">
        <v>480</v>
      </c>
      <c r="M159" s="24" t="s">
        <v>481</v>
      </c>
      <c r="N159" s="32" t="s">
        <v>209</v>
      </c>
      <c r="O159" s="84"/>
      <c r="P159" s="15" t="s">
        <v>170</v>
      </c>
      <c r="Q159" s="16"/>
      <c r="R159" s="25" t="s">
        <v>16</v>
      </c>
      <c r="S159" s="31" t="s">
        <v>480</v>
      </c>
      <c r="T159" s="31" t="s">
        <v>16</v>
      </c>
      <c r="U159" s="25" t="s">
        <v>171</v>
      </c>
      <c r="V159" s="25" t="s">
        <v>172</v>
      </c>
      <c r="W159" s="15" t="s">
        <v>188</v>
      </c>
      <c r="X159" s="16" t="s">
        <v>300</v>
      </c>
      <c r="Y159" s="31" t="s">
        <v>190</v>
      </c>
      <c r="Z159" s="15"/>
      <c r="AA159" s="88">
        <v>4.5999999999999999E-2</v>
      </c>
      <c r="AB159" s="13" t="s">
        <v>175</v>
      </c>
      <c r="AC159" s="48"/>
      <c r="AD159" s="48"/>
      <c r="AE159" s="48"/>
      <c r="AF159" s="48"/>
      <c r="AG159" s="79"/>
      <c r="AH159" s="79"/>
      <c r="AI159" s="66"/>
      <c r="AJ159" s="72">
        <v>1</v>
      </c>
      <c r="AK159" s="72"/>
      <c r="AL159" s="13">
        <v>1</v>
      </c>
    </row>
    <row r="160" spans="1:38" s="2" customFormat="1" ht="39.950000000000003" customHeight="1">
      <c r="A160" s="12">
        <v>137</v>
      </c>
      <c r="B160" s="15"/>
      <c r="C160" s="16"/>
      <c r="D160" s="16"/>
      <c r="E160" s="19"/>
      <c r="F160" s="19">
        <v>4</v>
      </c>
      <c r="G160" s="16"/>
      <c r="H160" s="16"/>
      <c r="I160" s="16"/>
      <c r="J160" s="13"/>
      <c r="K160" s="26"/>
      <c r="L160" s="31" t="s">
        <v>482</v>
      </c>
      <c r="M160" s="24" t="s">
        <v>483</v>
      </c>
      <c r="N160" s="32" t="s">
        <v>209</v>
      </c>
      <c r="O160" s="84"/>
      <c r="P160" s="15" t="s">
        <v>170</v>
      </c>
      <c r="Q160" s="16"/>
      <c r="R160" s="25" t="s">
        <v>16</v>
      </c>
      <c r="S160" s="31" t="s">
        <v>482</v>
      </c>
      <c r="T160" s="31" t="s">
        <v>16</v>
      </c>
      <c r="U160" s="25" t="s">
        <v>171</v>
      </c>
      <c r="V160" s="25" t="s">
        <v>172</v>
      </c>
      <c r="W160" s="15" t="s">
        <v>188</v>
      </c>
      <c r="X160" s="16" t="s">
        <v>300</v>
      </c>
      <c r="Y160" s="31" t="s">
        <v>190</v>
      </c>
      <c r="Z160" s="15"/>
      <c r="AA160" s="88">
        <v>4.3999999999999997E-2</v>
      </c>
      <c r="AB160" s="13" t="s">
        <v>175</v>
      </c>
      <c r="AC160" s="48"/>
      <c r="AD160" s="48"/>
      <c r="AE160" s="48"/>
      <c r="AF160" s="48"/>
      <c r="AG160" s="79"/>
      <c r="AH160" s="79"/>
      <c r="AI160" s="66"/>
      <c r="AJ160" s="72">
        <v>1</v>
      </c>
      <c r="AK160" s="72"/>
      <c r="AL160" s="13">
        <v>1</v>
      </c>
    </row>
    <row r="161" spans="1:38" s="2" customFormat="1" ht="39.950000000000003" customHeight="1">
      <c r="A161" s="12">
        <v>138</v>
      </c>
      <c r="B161" s="15"/>
      <c r="C161" s="16"/>
      <c r="D161" s="16"/>
      <c r="E161" s="19"/>
      <c r="F161" s="19">
        <v>4</v>
      </c>
      <c r="G161" s="16"/>
      <c r="H161" s="16"/>
      <c r="I161" s="16"/>
      <c r="J161" s="13"/>
      <c r="K161" s="26"/>
      <c r="L161" s="31" t="s">
        <v>484</v>
      </c>
      <c r="M161" s="24" t="s">
        <v>485</v>
      </c>
      <c r="N161" s="32" t="s">
        <v>209</v>
      </c>
      <c r="O161" s="84"/>
      <c r="P161" s="15" t="s">
        <v>170</v>
      </c>
      <c r="Q161" s="16"/>
      <c r="R161" s="25" t="s">
        <v>16</v>
      </c>
      <c r="S161" s="31" t="s">
        <v>484</v>
      </c>
      <c r="T161" s="31" t="s">
        <v>16</v>
      </c>
      <c r="U161" s="25" t="s">
        <v>171</v>
      </c>
      <c r="V161" s="25" t="s">
        <v>172</v>
      </c>
      <c r="W161" s="15" t="s">
        <v>188</v>
      </c>
      <c r="X161" s="16" t="s">
        <v>300</v>
      </c>
      <c r="Y161" s="31" t="s">
        <v>190</v>
      </c>
      <c r="Z161" s="15"/>
      <c r="AA161" s="88">
        <v>0.05</v>
      </c>
      <c r="AB161" s="13" t="s">
        <v>175</v>
      </c>
      <c r="AC161" s="48"/>
      <c r="AD161" s="48"/>
      <c r="AE161" s="48"/>
      <c r="AF161" s="48"/>
      <c r="AG161" s="79"/>
      <c r="AH161" s="79"/>
      <c r="AI161" s="66"/>
      <c r="AJ161" s="72">
        <v>1</v>
      </c>
      <c r="AK161" s="72"/>
      <c r="AL161" s="13">
        <v>1</v>
      </c>
    </row>
    <row r="162" spans="1:38" s="2" customFormat="1" ht="39.950000000000003" customHeight="1">
      <c r="A162" s="12">
        <v>139</v>
      </c>
      <c r="B162" s="15"/>
      <c r="C162" s="16"/>
      <c r="D162" s="16"/>
      <c r="E162" s="19"/>
      <c r="F162" s="19">
        <v>4</v>
      </c>
      <c r="G162" s="16"/>
      <c r="H162" s="16"/>
      <c r="I162" s="16"/>
      <c r="J162" s="13"/>
      <c r="K162" s="26"/>
      <c r="L162" s="31" t="s">
        <v>486</v>
      </c>
      <c r="M162" s="24" t="s">
        <v>487</v>
      </c>
      <c r="N162" s="32" t="s">
        <v>209</v>
      </c>
      <c r="O162" s="84"/>
      <c r="P162" s="15" t="s">
        <v>170</v>
      </c>
      <c r="Q162" s="16"/>
      <c r="R162" s="25" t="s">
        <v>16</v>
      </c>
      <c r="S162" s="31" t="s">
        <v>486</v>
      </c>
      <c r="T162" s="31" t="s">
        <v>16</v>
      </c>
      <c r="U162" s="25" t="s">
        <v>171</v>
      </c>
      <c r="V162" s="25" t="s">
        <v>172</v>
      </c>
      <c r="W162" s="15" t="s">
        <v>188</v>
      </c>
      <c r="X162" s="16" t="s">
        <v>300</v>
      </c>
      <c r="Y162" s="31" t="s">
        <v>190</v>
      </c>
      <c r="Z162" s="15"/>
      <c r="AA162" s="88">
        <v>6.5000000000000002E-2</v>
      </c>
      <c r="AB162" s="13" t="s">
        <v>175</v>
      </c>
      <c r="AC162" s="48"/>
      <c r="AD162" s="48"/>
      <c r="AE162" s="48"/>
      <c r="AF162" s="48"/>
      <c r="AG162" s="79"/>
      <c r="AH162" s="79"/>
      <c r="AI162" s="66"/>
      <c r="AJ162" s="72">
        <v>1</v>
      </c>
      <c r="AK162" s="72"/>
      <c r="AL162" s="13">
        <v>1</v>
      </c>
    </row>
    <row r="163" spans="1:38" s="2" customFormat="1" ht="39.950000000000003" customHeight="1">
      <c r="A163" s="12">
        <v>140</v>
      </c>
      <c r="B163" s="15"/>
      <c r="C163" s="16"/>
      <c r="D163" s="16"/>
      <c r="E163" s="19"/>
      <c r="F163" s="19">
        <v>4</v>
      </c>
      <c r="G163" s="16"/>
      <c r="H163" s="16"/>
      <c r="I163" s="16"/>
      <c r="J163" s="13"/>
      <c r="K163" s="26"/>
      <c r="L163" s="31" t="s">
        <v>488</v>
      </c>
      <c r="M163" s="24" t="s">
        <v>489</v>
      </c>
      <c r="N163" s="32" t="s">
        <v>209</v>
      </c>
      <c r="O163" s="84"/>
      <c r="P163" s="15" t="s">
        <v>170</v>
      </c>
      <c r="Q163" s="16"/>
      <c r="R163" s="25" t="s">
        <v>16</v>
      </c>
      <c r="S163" s="31" t="s">
        <v>488</v>
      </c>
      <c r="T163" s="31" t="s">
        <v>16</v>
      </c>
      <c r="U163" s="25" t="s">
        <v>171</v>
      </c>
      <c r="V163" s="25" t="s">
        <v>172</v>
      </c>
      <c r="W163" s="15" t="s">
        <v>188</v>
      </c>
      <c r="X163" s="16" t="s">
        <v>300</v>
      </c>
      <c r="Y163" s="31" t="s">
        <v>190</v>
      </c>
      <c r="Z163" s="15"/>
      <c r="AA163" s="88">
        <v>2.7E-2</v>
      </c>
      <c r="AB163" s="13" t="s">
        <v>175</v>
      </c>
      <c r="AC163" s="48"/>
      <c r="AD163" s="48"/>
      <c r="AE163" s="48"/>
      <c r="AF163" s="48"/>
      <c r="AG163" s="79"/>
      <c r="AH163" s="79"/>
      <c r="AI163" s="66"/>
      <c r="AJ163" s="72">
        <v>1</v>
      </c>
      <c r="AK163" s="72"/>
      <c r="AL163" s="13">
        <v>1</v>
      </c>
    </row>
    <row r="164" spans="1:38" s="2" customFormat="1" ht="39.950000000000003" customHeight="1">
      <c r="A164" s="12">
        <v>141</v>
      </c>
      <c r="B164" s="15"/>
      <c r="C164" s="16"/>
      <c r="D164" s="16"/>
      <c r="E164" s="19"/>
      <c r="F164" s="19">
        <v>4</v>
      </c>
      <c r="G164" s="16"/>
      <c r="H164" s="16"/>
      <c r="I164" s="16"/>
      <c r="J164" s="13"/>
      <c r="K164" s="26"/>
      <c r="L164" s="31" t="s">
        <v>490</v>
      </c>
      <c r="M164" s="24" t="s">
        <v>491</v>
      </c>
      <c r="N164" s="32" t="s">
        <v>209</v>
      </c>
      <c r="O164" s="84"/>
      <c r="P164" s="15" t="s">
        <v>170</v>
      </c>
      <c r="Q164" s="16"/>
      <c r="R164" s="25" t="s">
        <v>16</v>
      </c>
      <c r="S164" s="31" t="s">
        <v>490</v>
      </c>
      <c r="T164" s="31" t="s">
        <v>16</v>
      </c>
      <c r="U164" s="25" t="s">
        <v>171</v>
      </c>
      <c r="V164" s="25" t="s">
        <v>172</v>
      </c>
      <c r="W164" s="15" t="s">
        <v>188</v>
      </c>
      <c r="X164" s="16" t="s">
        <v>300</v>
      </c>
      <c r="Y164" s="31" t="s">
        <v>190</v>
      </c>
      <c r="Z164" s="15"/>
      <c r="AA164" s="88">
        <v>2.7E-2</v>
      </c>
      <c r="AB164" s="13" t="s">
        <v>175</v>
      </c>
      <c r="AC164" s="48"/>
      <c r="AD164" s="48"/>
      <c r="AE164" s="48"/>
      <c r="AF164" s="48"/>
      <c r="AG164" s="79"/>
      <c r="AH164" s="79"/>
      <c r="AI164" s="66"/>
      <c r="AJ164" s="72">
        <v>1</v>
      </c>
      <c r="AK164" s="72"/>
      <c r="AL164" s="13">
        <v>1</v>
      </c>
    </row>
    <row r="165" spans="1:38" s="2" customFormat="1" ht="39.950000000000003" customHeight="1">
      <c r="A165" s="12">
        <v>142</v>
      </c>
      <c r="B165" s="15"/>
      <c r="C165" s="16"/>
      <c r="D165" s="16">
        <v>2</v>
      </c>
      <c r="E165" s="19"/>
      <c r="F165" s="19"/>
      <c r="G165" s="16"/>
      <c r="H165" s="16"/>
      <c r="I165" s="16"/>
      <c r="J165" s="13"/>
      <c r="K165" s="26"/>
      <c r="L165" s="19" t="s">
        <v>137</v>
      </c>
      <c r="M165" s="78" t="s">
        <v>492</v>
      </c>
      <c r="N165" s="32" t="s">
        <v>209</v>
      </c>
      <c r="O165" s="85"/>
      <c r="P165" s="15" t="s">
        <v>170</v>
      </c>
      <c r="Q165" s="87"/>
      <c r="R165" s="85" t="s">
        <v>16</v>
      </c>
      <c r="S165" s="31" t="s">
        <v>181</v>
      </c>
      <c r="T165" s="31" t="s">
        <v>175</v>
      </c>
      <c r="U165" s="25" t="s">
        <v>172</v>
      </c>
      <c r="V165" s="25" t="s">
        <v>171</v>
      </c>
      <c r="W165" s="198" t="s">
        <v>235</v>
      </c>
      <c r="X165" s="85" t="s">
        <v>174</v>
      </c>
      <c r="Y165" s="89" t="s">
        <v>175</v>
      </c>
      <c r="Z165" s="80" t="s">
        <v>493</v>
      </c>
      <c r="AA165" s="90">
        <v>7.4999999999999997E-3</v>
      </c>
      <c r="AB165" s="13" t="s">
        <v>175</v>
      </c>
      <c r="AC165" s="48"/>
      <c r="AD165" s="48"/>
      <c r="AE165" s="48"/>
      <c r="AF165" s="48"/>
      <c r="AG165" s="79"/>
      <c r="AH165" s="79"/>
      <c r="AI165" s="66"/>
      <c r="AJ165" s="72">
        <v>1</v>
      </c>
      <c r="AK165" s="72"/>
      <c r="AL165" s="13">
        <v>1</v>
      </c>
    </row>
    <row r="166" spans="1:38" s="2" customFormat="1" ht="39.950000000000003" customHeight="1">
      <c r="A166" s="12">
        <v>143</v>
      </c>
      <c r="B166" s="15"/>
      <c r="C166" s="16"/>
      <c r="D166" s="16">
        <v>2</v>
      </c>
      <c r="E166" s="19"/>
      <c r="F166" s="19"/>
      <c r="G166" s="16"/>
      <c r="H166" s="16"/>
      <c r="I166" s="16"/>
      <c r="J166" s="13"/>
      <c r="K166" s="26"/>
      <c r="L166" s="83" t="s">
        <v>132</v>
      </c>
      <c r="M166" s="24" t="s">
        <v>64</v>
      </c>
      <c r="N166" s="32" t="s">
        <v>209</v>
      </c>
      <c r="O166" s="84"/>
      <c r="P166" s="15" t="s">
        <v>170</v>
      </c>
      <c r="Q166" s="25"/>
      <c r="R166" s="25" t="s">
        <v>16</v>
      </c>
      <c r="S166" s="31" t="s">
        <v>181</v>
      </c>
      <c r="T166" s="31" t="s">
        <v>175</v>
      </c>
      <c r="U166" s="25" t="s">
        <v>172</v>
      </c>
      <c r="V166" s="25" t="s">
        <v>171</v>
      </c>
      <c r="W166" s="19" t="s">
        <v>224</v>
      </c>
      <c r="X166" s="16" t="s">
        <v>174</v>
      </c>
      <c r="Y166" s="16" t="s">
        <v>175</v>
      </c>
      <c r="Z166" s="16"/>
      <c r="AA166" s="55">
        <v>0.2</v>
      </c>
      <c r="AB166" s="13" t="s">
        <v>175</v>
      </c>
      <c r="AC166" s="48"/>
      <c r="AD166" s="48"/>
      <c r="AE166" s="48"/>
      <c r="AF166" s="48"/>
      <c r="AG166" s="79"/>
      <c r="AH166" s="79"/>
      <c r="AI166" s="66"/>
      <c r="AJ166" s="73">
        <v>1</v>
      </c>
      <c r="AK166" s="72"/>
      <c r="AL166" s="16">
        <v>1</v>
      </c>
    </row>
    <row r="167" spans="1:38" s="2" customFormat="1" ht="76.5" hidden="1" customHeight="1">
      <c r="A167" s="12">
        <v>144</v>
      </c>
      <c r="B167" s="15"/>
      <c r="C167" s="16"/>
      <c r="D167" s="16">
        <v>2</v>
      </c>
      <c r="E167" s="19"/>
      <c r="F167" s="19"/>
      <c r="G167" s="16"/>
      <c r="H167" s="16"/>
      <c r="I167" s="16"/>
      <c r="J167" s="13"/>
      <c r="K167" s="26"/>
      <c r="L167" s="83" t="s">
        <v>133</v>
      </c>
      <c r="M167" s="24" t="s">
        <v>64</v>
      </c>
      <c r="N167" s="32" t="s">
        <v>494</v>
      </c>
      <c r="O167" s="84"/>
      <c r="P167" s="15" t="s">
        <v>170</v>
      </c>
      <c r="Q167" s="25"/>
      <c r="R167" s="25" t="s">
        <v>16</v>
      </c>
      <c r="S167" s="31" t="s">
        <v>181</v>
      </c>
      <c r="T167" s="31" t="s">
        <v>175</v>
      </c>
      <c r="U167" s="25" t="s">
        <v>172</v>
      </c>
      <c r="V167" s="25" t="s">
        <v>171</v>
      </c>
      <c r="W167" s="19" t="s">
        <v>224</v>
      </c>
      <c r="X167" s="16" t="s">
        <v>174</v>
      </c>
      <c r="Y167" s="16" t="s">
        <v>175</v>
      </c>
      <c r="Z167" s="16"/>
      <c r="AA167" s="55">
        <v>0.2</v>
      </c>
      <c r="AB167" s="13"/>
      <c r="AC167" s="48"/>
      <c r="AD167" s="48"/>
      <c r="AE167" s="48"/>
      <c r="AF167" s="48"/>
      <c r="AG167" s="79"/>
      <c r="AH167" s="79"/>
      <c r="AI167" s="66"/>
      <c r="AJ167" s="73">
        <v>0</v>
      </c>
      <c r="AK167" s="72"/>
    </row>
    <row r="168" spans="1:38" s="2" customFormat="1" ht="76.5" hidden="1" customHeight="1">
      <c r="A168" s="12"/>
      <c r="B168" s="15"/>
      <c r="C168" s="16"/>
      <c r="D168" s="16">
        <v>2</v>
      </c>
      <c r="E168" s="19"/>
      <c r="F168" s="19"/>
      <c r="G168" s="16"/>
      <c r="H168" s="16"/>
      <c r="I168" s="16"/>
      <c r="J168" s="13"/>
      <c r="K168" s="26"/>
      <c r="L168" s="83" t="s">
        <v>134</v>
      </c>
      <c r="M168" s="24" t="s">
        <v>64</v>
      </c>
      <c r="N168" s="32" t="s">
        <v>495</v>
      </c>
      <c r="O168" s="84"/>
      <c r="P168" s="15" t="s">
        <v>170</v>
      </c>
      <c r="Q168" s="25"/>
      <c r="R168" s="25" t="s">
        <v>16</v>
      </c>
      <c r="S168" s="31" t="s">
        <v>181</v>
      </c>
      <c r="T168" s="31" t="s">
        <v>175</v>
      </c>
      <c r="U168" s="25" t="s">
        <v>172</v>
      </c>
      <c r="V168" s="25" t="s">
        <v>171</v>
      </c>
      <c r="W168" s="19" t="s">
        <v>224</v>
      </c>
      <c r="X168" s="16" t="s">
        <v>174</v>
      </c>
      <c r="Y168" s="16" t="s">
        <v>175</v>
      </c>
      <c r="Z168" s="16"/>
      <c r="AA168" s="55">
        <v>0.2</v>
      </c>
      <c r="AB168" s="13"/>
      <c r="AC168" s="48"/>
      <c r="AD168" s="48"/>
      <c r="AE168" s="48"/>
      <c r="AF168" s="48"/>
      <c r="AG168" s="79"/>
      <c r="AH168" s="79"/>
      <c r="AI168" s="66"/>
      <c r="AJ168" s="73">
        <v>0</v>
      </c>
      <c r="AK168" s="72"/>
    </row>
    <row r="169" spans="1:38" s="95" customFormat="1" ht="78" hidden="1" customHeight="1">
      <c r="A169" s="12">
        <v>145</v>
      </c>
      <c r="B169" s="15"/>
      <c r="C169" s="16"/>
      <c r="D169" s="16">
        <v>2</v>
      </c>
      <c r="E169" s="16"/>
      <c r="F169" s="16"/>
      <c r="G169" s="16"/>
      <c r="H169" s="16"/>
      <c r="I169" s="16"/>
      <c r="J169" s="13"/>
      <c r="K169" s="26"/>
      <c r="L169" s="83" t="s">
        <v>135</v>
      </c>
      <c r="M169" s="24" t="s">
        <v>64</v>
      </c>
      <c r="N169" s="37" t="s">
        <v>244</v>
      </c>
      <c r="O169" s="19"/>
      <c r="P169" s="15" t="s">
        <v>170</v>
      </c>
      <c r="Q169" s="25"/>
      <c r="R169" s="25" t="s">
        <v>16</v>
      </c>
      <c r="S169" s="31" t="s">
        <v>181</v>
      </c>
      <c r="T169" s="31" t="s">
        <v>175</v>
      </c>
      <c r="U169" s="25" t="s">
        <v>172</v>
      </c>
      <c r="V169" s="25" t="s">
        <v>171</v>
      </c>
      <c r="W169" s="19" t="s">
        <v>224</v>
      </c>
      <c r="X169" s="16" t="s">
        <v>174</v>
      </c>
      <c r="Y169" s="31" t="s">
        <v>175</v>
      </c>
      <c r="Z169" s="31"/>
      <c r="AA169" s="55">
        <v>0.2</v>
      </c>
      <c r="AB169" s="13"/>
      <c r="AC169" s="13"/>
      <c r="AD169" s="13"/>
      <c r="AE169" s="13"/>
      <c r="AF169" s="13"/>
      <c r="AG169" s="79"/>
      <c r="AH169" s="79"/>
      <c r="AI169" s="66"/>
      <c r="AJ169" s="73">
        <v>0</v>
      </c>
      <c r="AK169" s="72"/>
    </row>
    <row r="170" spans="1:38" s="95" customFormat="1" ht="78" hidden="1" customHeight="1">
      <c r="A170" s="12">
        <v>145</v>
      </c>
      <c r="B170" s="15"/>
      <c r="C170" s="16"/>
      <c r="D170" s="16">
        <v>2</v>
      </c>
      <c r="E170" s="16"/>
      <c r="F170" s="16"/>
      <c r="G170" s="16"/>
      <c r="H170" s="16"/>
      <c r="I170" s="16"/>
      <c r="J170" s="13"/>
      <c r="K170" s="26"/>
      <c r="L170" s="83" t="s">
        <v>100</v>
      </c>
      <c r="M170" s="24" t="s">
        <v>64</v>
      </c>
      <c r="N170" s="32" t="s">
        <v>440</v>
      </c>
      <c r="O170" s="19"/>
      <c r="P170" s="15" t="s">
        <v>170</v>
      </c>
      <c r="Q170" s="25"/>
      <c r="R170" s="25" t="s">
        <v>16</v>
      </c>
      <c r="S170" s="31" t="s">
        <v>181</v>
      </c>
      <c r="T170" s="31" t="s">
        <v>175</v>
      </c>
      <c r="U170" s="25" t="s">
        <v>172</v>
      </c>
      <c r="V170" s="25" t="s">
        <v>171</v>
      </c>
      <c r="W170" s="19" t="s">
        <v>224</v>
      </c>
      <c r="X170" s="16" t="s">
        <v>174</v>
      </c>
      <c r="Y170" s="31" t="s">
        <v>175</v>
      </c>
      <c r="Z170" s="31"/>
      <c r="AA170" s="55">
        <v>0.2</v>
      </c>
      <c r="AB170" s="13"/>
      <c r="AC170" s="13"/>
      <c r="AD170" s="13"/>
      <c r="AE170" s="13"/>
      <c r="AF170" s="13"/>
      <c r="AG170" s="79"/>
      <c r="AH170" s="79"/>
      <c r="AI170" s="66"/>
      <c r="AJ170" s="73">
        <v>0</v>
      </c>
      <c r="AK170" s="72"/>
    </row>
    <row r="171" spans="1:38" s="95" customFormat="1" ht="78" hidden="1" customHeight="1">
      <c r="A171" s="12">
        <v>145</v>
      </c>
      <c r="B171" s="15"/>
      <c r="C171" s="16"/>
      <c r="D171" s="16">
        <v>2</v>
      </c>
      <c r="E171" s="16"/>
      <c r="F171" s="16"/>
      <c r="G171" s="16"/>
      <c r="H171" s="16"/>
      <c r="I171" s="16"/>
      <c r="J171" s="13"/>
      <c r="K171" s="26"/>
      <c r="L171" s="83" t="s">
        <v>496</v>
      </c>
      <c r="M171" s="24" t="s">
        <v>64</v>
      </c>
      <c r="N171" s="32" t="s">
        <v>442</v>
      </c>
      <c r="O171" s="19"/>
      <c r="P171" s="15" t="s">
        <v>170</v>
      </c>
      <c r="Q171" s="25"/>
      <c r="R171" s="25" t="s">
        <v>16</v>
      </c>
      <c r="S171" s="31" t="s">
        <v>181</v>
      </c>
      <c r="T171" s="31" t="s">
        <v>175</v>
      </c>
      <c r="U171" s="25" t="s">
        <v>172</v>
      </c>
      <c r="V171" s="25" t="s">
        <v>171</v>
      </c>
      <c r="W171" s="19" t="s">
        <v>224</v>
      </c>
      <c r="X171" s="16" t="s">
        <v>174</v>
      </c>
      <c r="Y171" s="31" t="s">
        <v>175</v>
      </c>
      <c r="Z171" s="31"/>
      <c r="AA171" s="55">
        <v>0.2</v>
      </c>
      <c r="AB171" s="13"/>
      <c r="AC171" s="13"/>
      <c r="AD171" s="13"/>
      <c r="AE171" s="13"/>
      <c r="AF171" s="13"/>
      <c r="AG171" s="79"/>
      <c r="AH171" s="79"/>
      <c r="AI171" s="66"/>
      <c r="AJ171" s="73">
        <v>0</v>
      </c>
      <c r="AK171" s="72"/>
    </row>
    <row r="172" spans="1:38" ht="39.950000000000003" customHeight="1">
      <c r="A172" s="12">
        <v>146</v>
      </c>
      <c r="B172" s="15"/>
      <c r="C172" s="16"/>
      <c r="D172" s="16">
        <v>2</v>
      </c>
      <c r="E172" s="16"/>
      <c r="F172" s="16"/>
      <c r="G172" s="16"/>
      <c r="H172" s="16"/>
      <c r="I172" s="16"/>
      <c r="J172" s="13"/>
      <c r="K172" s="26"/>
      <c r="L172" s="31" t="s">
        <v>497</v>
      </c>
      <c r="M172" s="24" t="s">
        <v>498</v>
      </c>
      <c r="N172" s="37" t="s">
        <v>209</v>
      </c>
      <c r="O172" s="19"/>
      <c r="P172" s="15" t="s">
        <v>170</v>
      </c>
      <c r="Q172" s="25"/>
      <c r="R172" s="25" t="s">
        <v>16</v>
      </c>
      <c r="S172" s="31" t="s">
        <v>497</v>
      </c>
      <c r="T172" s="31" t="s">
        <v>16</v>
      </c>
      <c r="U172" s="25" t="s">
        <v>171</v>
      </c>
      <c r="V172" s="25" t="s">
        <v>172</v>
      </c>
      <c r="W172" s="19" t="s">
        <v>192</v>
      </c>
      <c r="X172" s="16" t="s">
        <v>238</v>
      </c>
      <c r="Y172" s="31" t="s">
        <v>194</v>
      </c>
      <c r="Z172" s="31" t="s">
        <v>175</v>
      </c>
      <c r="AA172" s="55">
        <v>2.3900000000000001E-2</v>
      </c>
      <c r="AB172" s="13"/>
      <c r="AC172" s="13"/>
      <c r="AD172" s="13"/>
      <c r="AE172" s="13"/>
      <c r="AF172" s="13"/>
      <c r="AG172" s="79"/>
      <c r="AH172" s="79"/>
      <c r="AI172" s="66"/>
      <c r="AJ172" s="73">
        <v>1</v>
      </c>
      <c r="AK172" s="72"/>
      <c r="AL172" s="16">
        <v>1</v>
      </c>
    </row>
    <row r="173" spans="1:38" ht="39.950000000000003" customHeight="1">
      <c r="A173" s="12">
        <v>147</v>
      </c>
      <c r="B173" s="15"/>
      <c r="C173" s="16"/>
      <c r="D173" s="16">
        <v>2</v>
      </c>
      <c r="E173" s="16"/>
      <c r="F173" s="16"/>
      <c r="G173" s="16"/>
      <c r="H173" s="16"/>
      <c r="I173" s="16"/>
      <c r="J173" s="13"/>
      <c r="K173" s="26"/>
      <c r="L173" s="31" t="s">
        <v>499</v>
      </c>
      <c r="M173" s="24" t="s">
        <v>500</v>
      </c>
      <c r="N173" s="37" t="s">
        <v>209</v>
      </c>
      <c r="O173" s="19"/>
      <c r="P173" s="15" t="s">
        <v>170</v>
      </c>
      <c r="Q173" s="25"/>
      <c r="R173" s="25" t="s">
        <v>16</v>
      </c>
      <c r="S173" s="31" t="s">
        <v>499</v>
      </c>
      <c r="T173" s="31" t="s">
        <v>16</v>
      </c>
      <c r="U173" s="25" t="s">
        <v>171</v>
      </c>
      <c r="V173" s="25" t="s">
        <v>172</v>
      </c>
      <c r="W173" s="19" t="s">
        <v>192</v>
      </c>
      <c r="X173" s="16" t="s">
        <v>238</v>
      </c>
      <c r="Y173" s="31" t="s">
        <v>194</v>
      </c>
      <c r="Z173" s="31" t="s">
        <v>175</v>
      </c>
      <c r="AA173" s="55">
        <v>2.24E-2</v>
      </c>
      <c r="AB173" s="13"/>
      <c r="AC173" s="13"/>
      <c r="AD173" s="13"/>
      <c r="AE173" s="147"/>
      <c r="AF173" s="13"/>
      <c r="AG173" s="79"/>
      <c r="AH173" s="79"/>
      <c r="AI173" s="66"/>
      <c r="AJ173" s="73">
        <v>1</v>
      </c>
      <c r="AK173" s="72"/>
      <c r="AL173" s="16">
        <v>1</v>
      </c>
    </row>
    <row r="174" spans="1:38" s="2" customFormat="1" ht="39.950000000000003" customHeight="1">
      <c r="A174" s="12">
        <v>148</v>
      </c>
      <c r="B174" s="15"/>
      <c r="C174" s="16"/>
      <c r="D174" s="16">
        <v>2</v>
      </c>
      <c r="E174" s="19"/>
      <c r="F174" s="19"/>
      <c r="G174" s="16"/>
      <c r="H174" s="16"/>
      <c r="I174" s="16"/>
      <c r="J174" s="13"/>
      <c r="K174" s="26"/>
      <c r="L174" s="31" t="s">
        <v>246</v>
      </c>
      <c r="M174" s="24" t="s">
        <v>247</v>
      </c>
      <c r="N174" s="86" t="s">
        <v>248</v>
      </c>
      <c r="O174" s="84"/>
      <c r="P174" s="15" t="s">
        <v>170</v>
      </c>
      <c r="Q174" s="16" t="s">
        <v>175</v>
      </c>
      <c r="R174" s="25" t="s">
        <v>16</v>
      </c>
      <c r="S174" s="31" t="s">
        <v>181</v>
      </c>
      <c r="T174" s="31" t="s">
        <v>175</v>
      </c>
      <c r="U174" s="25" t="s">
        <v>171</v>
      </c>
      <c r="V174" s="25" t="s">
        <v>172</v>
      </c>
      <c r="W174" s="16" t="s">
        <v>175</v>
      </c>
      <c r="X174" s="16" t="s">
        <v>175</v>
      </c>
      <c r="Y174" s="16" t="s">
        <v>175</v>
      </c>
      <c r="Z174" s="16"/>
      <c r="AA174" s="55">
        <v>1E-3</v>
      </c>
      <c r="AB174" s="13" t="s">
        <v>175</v>
      </c>
      <c r="AC174" s="48"/>
      <c r="AD174" s="48"/>
      <c r="AE174" s="48"/>
      <c r="AF174" s="48"/>
      <c r="AG174" s="79"/>
      <c r="AH174" s="79"/>
      <c r="AI174" s="66"/>
      <c r="AJ174" s="73">
        <v>20</v>
      </c>
      <c r="AK174" s="72"/>
      <c r="AL174" s="16">
        <v>20</v>
      </c>
    </row>
    <row r="175" spans="1:38" s="2" customFormat="1" ht="53.1" customHeight="1">
      <c r="A175" s="12">
        <v>149</v>
      </c>
      <c r="B175" s="15"/>
      <c r="C175" s="16">
        <v>1</v>
      </c>
      <c r="D175" s="16"/>
      <c r="E175" s="19"/>
      <c r="F175" s="19"/>
      <c r="G175" s="16"/>
      <c r="H175" s="16"/>
      <c r="I175" s="16"/>
      <c r="J175" s="13"/>
      <c r="K175" s="26"/>
      <c r="L175" s="31" t="s">
        <v>501</v>
      </c>
      <c r="M175" s="24" t="s">
        <v>502</v>
      </c>
      <c r="N175" s="86" t="s">
        <v>248</v>
      </c>
      <c r="O175" s="84"/>
      <c r="P175" s="15" t="s">
        <v>170</v>
      </c>
      <c r="Q175" s="16"/>
      <c r="R175" s="25" t="s">
        <v>16</v>
      </c>
      <c r="S175" s="31" t="s">
        <v>181</v>
      </c>
      <c r="T175" s="31" t="s">
        <v>175</v>
      </c>
      <c r="U175" s="25" t="s">
        <v>171</v>
      </c>
      <c r="V175" s="25" t="s">
        <v>172</v>
      </c>
      <c r="W175" s="16" t="s">
        <v>175</v>
      </c>
      <c r="X175" s="16" t="s">
        <v>503</v>
      </c>
      <c r="Y175" s="16" t="s">
        <v>175</v>
      </c>
      <c r="Z175" s="16"/>
      <c r="AA175" s="55">
        <v>0.01</v>
      </c>
      <c r="AB175" s="13" t="s">
        <v>175</v>
      </c>
      <c r="AC175" s="48"/>
      <c r="AD175" s="48"/>
      <c r="AE175" s="48"/>
      <c r="AF175" s="48"/>
      <c r="AG175" s="79"/>
      <c r="AH175" s="79"/>
      <c r="AI175" s="66"/>
      <c r="AJ175" s="73">
        <v>4</v>
      </c>
      <c r="AK175" s="72"/>
      <c r="AL175" s="16">
        <v>4</v>
      </c>
    </row>
    <row r="176" spans="1:38" s="2" customFormat="1" ht="53.1" hidden="1" customHeight="1">
      <c r="A176" s="12">
        <v>150</v>
      </c>
      <c r="B176" s="15"/>
      <c r="C176" s="16">
        <v>1</v>
      </c>
      <c r="D176" s="16"/>
      <c r="E176" s="19"/>
      <c r="F176" s="19"/>
      <c r="G176" s="16"/>
      <c r="H176" s="16"/>
      <c r="I176" s="16"/>
      <c r="J176" s="13"/>
      <c r="K176" s="26"/>
      <c r="L176" s="31" t="s">
        <v>65</v>
      </c>
      <c r="M176" s="24" t="s">
        <v>66</v>
      </c>
      <c r="N176" s="34" t="s">
        <v>270</v>
      </c>
      <c r="O176" s="84"/>
      <c r="P176" s="15" t="s">
        <v>170</v>
      </c>
      <c r="Q176" s="16"/>
      <c r="R176" s="25" t="s">
        <v>16</v>
      </c>
      <c r="S176" s="31" t="s">
        <v>504</v>
      </c>
      <c r="T176" s="31"/>
      <c r="U176" s="25" t="s">
        <v>171</v>
      </c>
      <c r="V176" s="25" t="s">
        <v>172</v>
      </c>
      <c r="W176" s="19" t="s">
        <v>403</v>
      </c>
      <c r="X176" s="16" t="s">
        <v>505</v>
      </c>
      <c r="Y176" s="16"/>
      <c r="Z176" s="16"/>
      <c r="AA176" s="55">
        <v>0.21299999999999999</v>
      </c>
      <c r="AB176" s="13"/>
      <c r="AC176" s="48"/>
      <c r="AD176" s="48"/>
      <c r="AE176" s="48"/>
      <c r="AF176" s="48"/>
      <c r="AG176" s="79"/>
      <c r="AH176" s="79"/>
      <c r="AI176" s="66"/>
      <c r="AJ176" s="73">
        <v>0</v>
      </c>
      <c r="AK176" s="72"/>
    </row>
    <row r="177" spans="1:38" s="2" customFormat="1" ht="53.1" hidden="1" customHeight="1">
      <c r="A177" s="12">
        <v>150</v>
      </c>
      <c r="B177" s="15"/>
      <c r="C177" s="16">
        <v>1</v>
      </c>
      <c r="D177" s="16"/>
      <c r="E177" s="19"/>
      <c r="F177" s="19"/>
      <c r="G177" s="16"/>
      <c r="H177" s="16"/>
      <c r="I177" s="16"/>
      <c r="J177" s="13"/>
      <c r="K177" s="26"/>
      <c r="L177" s="31" t="s">
        <v>103</v>
      </c>
      <c r="M177" s="24" t="s">
        <v>66</v>
      </c>
      <c r="N177" s="34" t="s">
        <v>205</v>
      </c>
      <c r="O177" s="84"/>
      <c r="P177" s="15" t="s">
        <v>170</v>
      </c>
      <c r="Q177" s="16"/>
      <c r="R177" s="25" t="s">
        <v>16</v>
      </c>
      <c r="S177" s="31" t="s">
        <v>504</v>
      </c>
      <c r="T177" s="31"/>
      <c r="U177" s="25" t="s">
        <v>172</v>
      </c>
      <c r="V177" s="25" t="s">
        <v>171</v>
      </c>
      <c r="W177" s="19" t="s">
        <v>403</v>
      </c>
      <c r="X177" s="16" t="s">
        <v>505</v>
      </c>
      <c r="Y177" s="16"/>
      <c r="Z177" s="16"/>
      <c r="AA177" s="55">
        <v>0.21299999999999999</v>
      </c>
      <c r="AB177" s="13"/>
      <c r="AC177" s="48"/>
      <c r="AD177" s="48"/>
      <c r="AE177" s="48"/>
      <c r="AF177" s="48"/>
      <c r="AG177" s="79"/>
      <c r="AH177" s="79"/>
      <c r="AI177" s="66"/>
      <c r="AJ177" s="73">
        <v>0</v>
      </c>
      <c r="AK177" s="72"/>
    </row>
    <row r="178" spans="1:38" s="97" customFormat="1" ht="63.95" hidden="1" customHeight="1">
      <c r="A178" s="105">
        <v>151</v>
      </c>
      <c r="B178" s="112"/>
      <c r="C178" s="106">
        <v>1</v>
      </c>
      <c r="D178" s="106"/>
      <c r="E178" s="111"/>
      <c r="F178" s="111"/>
      <c r="G178" s="106"/>
      <c r="H178" s="106"/>
      <c r="I178" s="106"/>
      <c r="J178" s="120"/>
      <c r="K178" s="132"/>
      <c r="L178" s="108"/>
      <c r="M178" s="109" t="s">
        <v>40</v>
      </c>
      <c r="N178" s="199" t="s">
        <v>205</v>
      </c>
      <c r="O178" s="134"/>
      <c r="P178" s="112" t="s">
        <v>170</v>
      </c>
      <c r="Q178" s="115"/>
      <c r="R178" s="115" t="s">
        <v>16</v>
      </c>
      <c r="S178" s="108" t="s">
        <v>504</v>
      </c>
      <c r="T178" s="115" t="s">
        <v>175</v>
      </c>
      <c r="U178" s="115" t="s">
        <v>171</v>
      </c>
      <c r="V178" s="115" t="s">
        <v>172</v>
      </c>
      <c r="W178" s="111" t="s">
        <v>403</v>
      </c>
      <c r="X178" s="106" t="s">
        <v>505</v>
      </c>
      <c r="Y178" s="108" t="s">
        <v>175</v>
      </c>
      <c r="Z178" s="108"/>
      <c r="AA178" s="119">
        <v>0.21299999999999999</v>
      </c>
      <c r="AB178" s="120" t="s">
        <v>175</v>
      </c>
      <c r="AC178" s="200"/>
      <c r="AD178" s="200"/>
      <c r="AE178" s="200"/>
      <c r="AF178" s="200"/>
      <c r="AG178" s="121"/>
      <c r="AH178" s="121"/>
      <c r="AI178" s="126"/>
      <c r="AJ178" s="128">
        <v>0</v>
      </c>
      <c r="AK178" s="128"/>
    </row>
    <row r="179" spans="1:38" s="2" customFormat="1" ht="57.95" customHeight="1">
      <c r="A179" s="12">
        <v>152</v>
      </c>
      <c r="B179" s="15"/>
      <c r="C179" s="16">
        <v>1</v>
      </c>
      <c r="D179" s="16"/>
      <c r="E179" s="19"/>
      <c r="F179" s="19"/>
      <c r="G179" s="16"/>
      <c r="H179" s="16"/>
      <c r="I179" s="16"/>
      <c r="J179" s="13"/>
      <c r="K179" s="26"/>
      <c r="L179" s="31" t="s">
        <v>42</v>
      </c>
      <c r="M179" s="24" t="s">
        <v>43</v>
      </c>
      <c r="N179" s="34" t="s">
        <v>270</v>
      </c>
      <c r="O179" s="84"/>
      <c r="P179" s="15" t="s">
        <v>170</v>
      </c>
      <c r="Q179" s="25"/>
      <c r="R179" s="25" t="s">
        <v>16</v>
      </c>
      <c r="S179" s="31" t="s">
        <v>504</v>
      </c>
      <c r="T179" s="25" t="s">
        <v>175</v>
      </c>
      <c r="U179" s="25" t="s">
        <v>172</v>
      </c>
      <c r="V179" s="25" t="s">
        <v>171</v>
      </c>
      <c r="W179" s="19" t="s">
        <v>403</v>
      </c>
      <c r="X179" s="16" t="s">
        <v>505</v>
      </c>
      <c r="Y179" s="31" t="s">
        <v>175</v>
      </c>
      <c r="Z179" s="31"/>
      <c r="AA179" s="55">
        <v>0.21299999999999999</v>
      </c>
      <c r="AB179" s="13" t="s">
        <v>175</v>
      </c>
      <c r="AC179" s="48"/>
      <c r="AD179" s="48"/>
      <c r="AE179" s="48"/>
      <c r="AF179" s="48"/>
      <c r="AG179" s="79"/>
      <c r="AH179" s="79"/>
      <c r="AI179" s="66"/>
      <c r="AJ179" s="72">
        <v>1</v>
      </c>
      <c r="AK179" s="72"/>
      <c r="AL179" s="13">
        <v>1</v>
      </c>
    </row>
    <row r="180" spans="1:38" s="97" customFormat="1" ht="57.95" hidden="1" customHeight="1">
      <c r="A180" s="105">
        <v>152</v>
      </c>
      <c r="B180" s="112"/>
      <c r="C180" s="106">
        <v>1</v>
      </c>
      <c r="D180" s="106"/>
      <c r="E180" s="111"/>
      <c r="F180" s="111"/>
      <c r="G180" s="106"/>
      <c r="H180" s="106"/>
      <c r="I180" s="106"/>
      <c r="J180" s="120"/>
      <c r="K180" s="132"/>
      <c r="L180" s="108" t="s">
        <v>106</v>
      </c>
      <c r="M180" s="109" t="s">
        <v>43</v>
      </c>
      <c r="N180" s="199" t="s">
        <v>205</v>
      </c>
      <c r="O180" s="134"/>
      <c r="P180" s="112" t="s">
        <v>170</v>
      </c>
      <c r="Q180" s="115"/>
      <c r="R180" s="115" t="s">
        <v>16</v>
      </c>
      <c r="S180" s="108" t="s">
        <v>504</v>
      </c>
      <c r="T180" s="115" t="s">
        <v>175</v>
      </c>
      <c r="U180" s="115" t="s">
        <v>171</v>
      </c>
      <c r="V180" s="115" t="s">
        <v>172</v>
      </c>
      <c r="W180" s="111" t="s">
        <v>403</v>
      </c>
      <c r="X180" s="106" t="s">
        <v>505</v>
      </c>
      <c r="Y180" s="108" t="s">
        <v>175</v>
      </c>
      <c r="Z180" s="108"/>
      <c r="AA180" s="119">
        <v>0.21299999999999999</v>
      </c>
      <c r="AB180" s="120" t="s">
        <v>175</v>
      </c>
      <c r="AC180" s="200"/>
      <c r="AD180" s="200"/>
      <c r="AE180" s="200"/>
      <c r="AF180" s="200"/>
      <c r="AG180" s="121"/>
      <c r="AH180" s="121"/>
      <c r="AI180" s="126"/>
      <c r="AJ180" s="128">
        <v>0</v>
      </c>
      <c r="AK180" s="128"/>
    </row>
    <row r="181" spans="1:38" ht="39.950000000000003" customHeight="1">
      <c r="A181" s="12">
        <v>153</v>
      </c>
      <c r="B181" s="15"/>
      <c r="C181" s="16">
        <v>1</v>
      </c>
      <c r="D181" s="16"/>
      <c r="E181" s="16"/>
      <c r="F181" s="16"/>
      <c r="G181" s="16"/>
      <c r="H181" s="16"/>
      <c r="I181" s="16"/>
      <c r="J181" s="13"/>
      <c r="K181" s="13"/>
      <c r="L181" s="31" t="s">
        <v>506</v>
      </c>
      <c r="M181" s="24" t="s">
        <v>110</v>
      </c>
      <c r="N181" s="34" t="s">
        <v>209</v>
      </c>
      <c r="O181" s="19"/>
      <c r="P181" s="15" t="s">
        <v>170</v>
      </c>
      <c r="Q181" s="25"/>
      <c r="R181" s="25" t="s">
        <v>16</v>
      </c>
      <c r="S181" s="31" t="s">
        <v>506</v>
      </c>
      <c r="T181" s="25" t="s">
        <v>175</v>
      </c>
      <c r="U181" s="25" t="s">
        <v>171</v>
      </c>
      <c r="V181" s="25" t="s">
        <v>172</v>
      </c>
      <c r="W181" s="19" t="s">
        <v>403</v>
      </c>
      <c r="X181" s="16" t="s">
        <v>507</v>
      </c>
      <c r="Y181" s="56" t="s">
        <v>175</v>
      </c>
      <c r="Z181" s="56" t="s">
        <v>175</v>
      </c>
      <c r="AA181" s="57">
        <v>7.4999999999999997E-2</v>
      </c>
      <c r="AB181" s="25" t="s">
        <v>175</v>
      </c>
      <c r="AC181" s="48"/>
      <c r="AD181" s="48"/>
      <c r="AE181" s="48"/>
      <c r="AF181" s="48"/>
      <c r="AG181" s="79"/>
      <c r="AH181" s="79"/>
      <c r="AI181" s="66"/>
      <c r="AJ181" s="72">
        <v>1</v>
      </c>
      <c r="AK181" s="72"/>
      <c r="AL181" s="13">
        <v>1</v>
      </c>
    </row>
    <row r="182" spans="1:38" ht="39.950000000000003" hidden="1" customHeight="1">
      <c r="A182" s="12">
        <v>153</v>
      </c>
      <c r="B182" s="15"/>
      <c r="C182" s="16">
        <v>1</v>
      </c>
      <c r="D182" s="16"/>
      <c r="E182" s="16"/>
      <c r="F182" s="16"/>
      <c r="G182" s="16"/>
      <c r="H182" s="16"/>
      <c r="I182" s="16"/>
      <c r="J182" s="13"/>
      <c r="K182" s="13"/>
      <c r="L182" s="31" t="s">
        <v>109</v>
      </c>
      <c r="M182" s="24" t="s">
        <v>110</v>
      </c>
      <c r="N182" s="34" t="s">
        <v>205</v>
      </c>
      <c r="O182" s="19"/>
      <c r="P182" s="15" t="s">
        <v>170</v>
      </c>
      <c r="Q182" s="25"/>
      <c r="R182" s="25" t="s">
        <v>16</v>
      </c>
      <c r="S182" s="31" t="s">
        <v>506</v>
      </c>
      <c r="T182" s="25" t="s">
        <v>175</v>
      </c>
      <c r="U182" s="25" t="s">
        <v>172</v>
      </c>
      <c r="V182" s="25" t="s">
        <v>171</v>
      </c>
      <c r="W182" s="19" t="s">
        <v>403</v>
      </c>
      <c r="X182" s="16" t="s">
        <v>507</v>
      </c>
      <c r="Y182" s="56" t="s">
        <v>175</v>
      </c>
      <c r="Z182" s="56" t="s">
        <v>175</v>
      </c>
      <c r="AA182" s="57">
        <v>7.4999999999999997E-2</v>
      </c>
      <c r="AB182" s="25" t="s">
        <v>175</v>
      </c>
      <c r="AC182" s="48"/>
      <c r="AD182" s="48"/>
      <c r="AE182" s="48"/>
      <c r="AF182" s="48"/>
      <c r="AG182" s="79"/>
      <c r="AH182" s="79"/>
      <c r="AI182" s="66"/>
      <c r="AJ182" s="72">
        <v>0</v>
      </c>
      <c r="AK182" s="72"/>
      <c r="AL182" s="4"/>
    </row>
    <row r="183" spans="1:38" s="2" customFormat="1" ht="39.950000000000003" customHeight="1">
      <c r="A183" s="12">
        <v>154</v>
      </c>
      <c r="B183" s="15"/>
      <c r="C183" s="16">
        <v>1</v>
      </c>
      <c r="D183" s="16"/>
      <c r="E183" s="19"/>
      <c r="F183" s="19"/>
      <c r="G183" s="16"/>
      <c r="H183" s="16"/>
      <c r="I183" s="16"/>
      <c r="J183" s="13"/>
      <c r="K183" s="26"/>
      <c r="L183" s="31" t="s">
        <v>508</v>
      </c>
      <c r="M183" s="24" t="s">
        <v>509</v>
      </c>
      <c r="N183" s="32" t="s">
        <v>270</v>
      </c>
      <c r="O183" s="84"/>
      <c r="P183" s="15" t="s">
        <v>170</v>
      </c>
      <c r="Q183" s="25"/>
      <c r="R183" s="25" t="s">
        <v>16</v>
      </c>
      <c r="S183" s="31" t="s">
        <v>181</v>
      </c>
      <c r="T183" s="31" t="s">
        <v>175</v>
      </c>
      <c r="U183" s="25" t="s">
        <v>171</v>
      </c>
      <c r="V183" s="25" t="s">
        <v>172</v>
      </c>
      <c r="W183" s="19" t="s">
        <v>248</v>
      </c>
      <c r="X183" s="16" t="s">
        <v>510</v>
      </c>
      <c r="Y183" s="16" t="s">
        <v>175</v>
      </c>
      <c r="Z183" s="31"/>
      <c r="AA183" s="55">
        <v>2.3E-3</v>
      </c>
      <c r="AB183" s="13" t="s">
        <v>175</v>
      </c>
      <c r="AC183" s="48"/>
      <c r="AD183" s="48"/>
      <c r="AE183" s="48"/>
      <c r="AF183" s="48"/>
      <c r="AG183" s="79"/>
      <c r="AH183" s="79"/>
      <c r="AI183" s="66"/>
      <c r="AJ183" s="73">
        <v>3</v>
      </c>
      <c r="AK183" s="72"/>
      <c r="AL183" s="16">
        <v>3</v>
      </c>
    </row>
    <row r="184" spans="1:38" s="2" customFormat="1" ht="39.950000000000003" customHeight="1">
      <c r="A184" s="12">
        <v>155</v>
      </c>
      <c r="B184" s="15"/>
      <c r="C184" s="16">
        <v>1</v>
      </c>
      <c r="D184" s="16"/>
      <c r="E184" s="19"/>
      <c r="F184" s="19"/>
      <c r="G184" s="16"/>
      <c r="H184" s="16"/>
      <c r="I184" s="16"/>
      <c r="J184" s="13"/>
      <c r="K184" s="26"/>
      <c r="L184" s="31" t="s">
        <v>511</v>
      </c>
      <c r="M184" s="24" t="s">
        <v>512</v>
      </c>
      <c r="N184" s="34" t="s">
        <v>283</v>
      </c>
      <c r="O184" s="84"/>
      <c r="P184" s="15" t="s">
        <v>170</v>
      </c>
      <c r="Q184" s="25"/>
      <c r="R184" s="25" t="s">
        <v>16</v>
      </c>
      <c r="S184" s="31" t="s">
        <v>181</v>
      </c>
      <c r="T184" s="31" t="s">
        <v>175</v>
      </c>
      <c r="U184" s="25" t="s">
        <v>171</v>
      </c>
      <c r="V184" s="25" t="s">
        <v>172</v>
      </c>
      <c r="W184" s="19" t="s">
        <v>513</v>
      </c>
      <c r="X184" s="16" t="s">
        <v>376</v>
      </c>
      <c r="Y184" s="12" t="s">
        <v>190</v>
      </c>
      <c r="Z184" s="31"/>
      <c r="AA184" s="55">
        <v>2.9999999999999997E-4</v>
      </c>
      <c r="AB184" s="13" t="s">
        <v>175</v>
      </c>
      <c r="AC184" s="48"/>
      <c r="AD184" s="48"/>
      <c r="AE184" s="48"/>
      <c r="AF184" s="48"/>
      <c r="AG184" s="79"/>
      <c r="AH184" s="79"/>
      <c r="AI184" s="66"/>
      <c r="AJ184" s="73">
        <v>1</v>
      </c>
      <c r="AK184" s="72"/>
      <c r="AL184" s="16">
        <v>1</v>
      </c>
    </row>
    <row r="185" spans="1:38" s="2" customFormat="1" ht="39.950000000000003" customHeight="1">
      <c r="A185" s="12">
        <v>156</v>
      </c>
      <c r="B185" s="15"/>
      <c r="C185" s="16">
        <v>1</v>
      </c>
      <c r="D185" s="16"/>
      <c r="E185" s="19"/>
      <c r="F185" s="19"/>
      <c r="G185" s="16"/>
      <c r="H185" s="16"/>
      <c r="I185" s="16"/>
      <c r="J185" s="13"/>
      <c r="K185" s="26"/>
      <c r="L185" s="31" t="s">
        <v>514</v>
      </c>
      <c r="M185" s="24" t="s">
        <v>114</v>
      </c>
      <c r="N185" s="34" t="s">
        <v>270</v>
      </c>
      <c r="O185" s="84"/>
      <c r="P185" s="15" t="s">
        <v>170</v>
      </c>
      <c r="Q185" s="25"/>
      <c r="R185" s="25" t="s">
        <v>16</v>
      </c>
      <c r="S185" s="31" t="s">
        <v>181</v>
      </c>
      <c r="T185" s="31" t="s">
        <v>175</v>
      </c>
      <c r="U185" s="25" t="s">
        <v>171</v>
      </c>
      <c r="V185" s="25" t="s">
        <v>172</v>
      </c>
      <c r="W185" s="19" t="s">
        <v>403</v>
      </c>
      <c r="X185" s="16" t="s">
        <v>515</v>
      </c>
      <c r="Y185" s="31" t="s">
        <v>175</v>
      </c>
      <c r="Z185" s="31"/>
      <c r="AA185" s="57">
        <v>3.3000000000000002E-2</v>
      </c>
      <c r="AB185" s="13" t="s">
        <v>175</v>
      </c>
      <c r="AC185" s="31" t="s">
        <v>175</v>
      </c>
      <c r="AD185" s="31" t="s">
        <v>175</v>
      </c>
      <c r="AE185" s="31" t="s">
        <v>175</v>
      </c>
      <c r="AF185" s="31" t="s">
        <v>175</v>
      </c>
      <c r="AG185" s="31" t="s">
        <v>175</v>
      </c>
      <c r="AH185" s="31" t="s">
        <v>175</v>
      </c>
      <c r="AI185" s="66"/>
      <c r="AJ185" s="73">
        <v>1</v>
      </c>
      <c r="AK185" s="72"/>
      <c r="AL185" s="16">
        <v>1</v>
      </c>
    </row>
    <row r="186" spans="1:38" s="2" customFormat="1" ht="39.950000000000003" hidden="1" customHeight="1">
      <c r="A186" s="12">
        <v>156</v>
      </c>
      <c r="B186" s="15"/>
      <c r="C186" s="16">
        <v>1</v>
      </c>
      <c r="D186" s="16"/>
      <c r="E186" s="19"/>
      <c r="F186" s="19"/>
      <c r="G186" s="16"/>
      <c r="H186" s="16"/>
      <c r="I186" s="16"/>
      <c r="J186" s="13"/>
      <c r="K186" s="26"/>
      <c r="L186" s="31" t="s">
        <v>113</v>
      </c>
      <c r="M186" s="24" t="s">
        <v>114</v>
      </c>
      <c r="N186" s="34" t="s">
        <v>205</v>
      </c>
      <c r="O186" s="84"/>
      <c r="P186" s="15" t="s">
        <v>170</v>
      </c>
      <c r="Q186" s="25"/>
      <c r="R186" s="25" t="s">
        <v>16</v>
      </c>
      <c r="S186" s="31" t="s">
        <v>181</v>
      </c>
      <c r="T186" s="31" t="s">
        <v>175</v>
      </c>
      <c r="U186" s="25" t="s">
        <v>172</v>
      </c>
      <c r="V186" s="25" t="s">
        <v>171</v>
      </c>
      <c r="W186" s="19" t="s">
        <v>403</v>
      </c>
      <c r="X186" s="16" t="s">
        <v>515</v>
      </c>
      <c r="Y186" s="31" t="s">
        <v>175</v>
      </c>
      <c r="Z186" s="31"/>
      <c r="AA186" s="57">
        <v>3.3000000000000002E-2</v>
      </c>
      <c r="AB186" s="13" t="s">
        <v>175</v>
      </c>
      <c r="AC186" s="31" t="s">
        <v>175</v>
      </c>
      <c r="AD186" s="31" t="s">
        <v>175</v>
      </c>
      <c r="AE186" s="31" t="s">
        <v>175</v>
      </c>
      <c r="AF186" s="31" t="s">
        <v>175</v>
      </c>
      <c r="AG186" s="31" t="s">
        <v>175</v>
      </c>
      <c r="AH186" s="31" t="s">
        <v>175</v>
      </c>
      <c r="AI186" s="66"/>
      <c r="AJ186" s="73">
        <v>0</v>
      </c>
      <c r="AK186" s="72"/>
    </row>
    <row r="187" spans="1:38" s="97" customFormat="1" ht="39.950000000000003" hidden="1" customHeight="1">
      <c r="A187" s="105">
        <v>157</v>
      </c>
      <c r="B187" s="112"/>
      <c r="C187" s="106">
        <v>1</v>
      </c>
      <c r="D187" s="106"/>
      <c r="E187" s="111"/>
      <c r="F187" s="111"/>
      <c r="G187" s="106"/>
      <c r="H187" s="106"/>
      <c r="I187" s="106"/>
      <c r="J187" s="120"/>
      <c r="K187" s="132"/>
      <c r="L187" s="111" t="s">
        <v>516</v>
      </c>
      <c r="M187" s="109" t="s">
        <v>517</v>
      </c>
      <c r="N187" s="133" t="s">
        <v>175</v>
      </c>
      <c r="O187" s="134"/>
      <c r="P187" s="112" t="s">
        <v>170</v>
      </c>
      <c r="Q187" s="108"/>
      <c r="R187" s="115" t="s">
        <v>294</v>
      </c>
      <c r="S187" s="108" t="s">
        <v>181</v>
      </c>
      <c r="T187" s="108" t="s">
        <v>175</v>
      </c>
      <c r="U187" s="115" t="s">
        <v>171</v>
      </c>
      <c r="V187" s="115" t="s">
        <v>172</v>
      </c>
      <c r="W187" s="111" t="s">
        <v>235</v>
      </c>
      <c r="X187" s="108" t="s">
        <v>175</v>
      </c>
      <c r="Y187" s="108" t="s">
        <v>175</v>
      </c>
      <c r="Z187" s="108" t="s">
        <v>175</v>
      </c>
      <c r="AA187" s="119">
        <v>0.06</v>
      </c>
      <c r="AB187" s="120" t="s">
        <v>175</v>
      </c>
      <c r="AC187" s="108" t="s">
        <v>175</v>
      </c>
      <c r="AD187" s="108" t="s">
        <v>175</v>
      </c>
      <c r="AE187" s="108" t="s">
        <v>175</v>
      </c>
      <c r="AF187" s="108" t="s">
        <v>175</v>
      </c>
      <c r="AG187" s="108" t="s">
        <v>175</v>
      </c>
      <c r="AH187" s="108" t="s">
        <v>175</v>
      </c>
      <c r="AI187" s="126"/>
      <c r="AJ187" s="149">
        <v>0</v>
      </c>
      <c r="AK187" s="128"/>
    </row>
    <row r="188" spans="1:38" s="2" customFormat="1" ht="39.950000000000003" customHeight="1">
      <c r="A188" s="12">
        <v>158</v>
      </c>
      <c r="B188" s="15"/>
      <c r="C188" s="16">
        <v>1</v>
      </c>
      <c r="D188" s="16"/>
      <c r="E188" s="19"/>
      <c r="F188" s="19"/>
      <c r="G188" s="16"/>
      <c r="H188" s="16"/>
      <c r="I188" s="16"/>
      <c r="J188" s="13"/>
      <c r="K188" s="26"/>
      <c r="L188" s="19" t="s">
        <v>518</v>
      </c>
      <c r="M188" s="24" t="s">
        <v>519</v>
      </c>
      <c r="N188" s="56" t="s">
        <v>175</v>
      </c>
      <c r="O188" s="84"/>
      <c r="P188" s="15" t="s">
        <v>170</v>
      </c>
      <c r="Q188" s="31"/>
      <c r="R188" s="25" t="s">
        <v>294</v>
      </c>
      <c r="S188" s="31" t="s">
        <v>181</v>
      </c>
      <c r="T188" s="31" t="s">
        <v>175</v>
      </c>
      <c r="U188" s="25" t="s">
        <v>171</v>
      </c>
      <c r="V188" s="25" t="s">
        <v>172</v>
      </c>
      <c r="W188" s="19" t="s">
        <v>235</v>
      </c>
      <c r="X188" s="31" t="s">
        <v>175</v>
      </c>
      <c r="Y188" s="31" t="s">
        <v>175</v>
      </c>
      <c r="Z188" s="31" t="s">
        <v>175</v>
      </c>
      <c r="AA188" s="55">
        <v>0.06</v>
      </c>
      <c r="AB188" s="13" t="s">
        <v>175</v>
      </c>
      <c r="AC188" s="31" t="s">
        <v>175</v>
      </c>
      <c r="AD188" s="31" t="s">
        <v>175</v>
      </c>
      <c r="AE188" s="31" t="s">
        <v>175</v>
      </c>
      <c r="AF188" s="31" t="s">
        <v>175</v>
      </c>
      <c r="AG188" s="31" t="s">
        <v>175</v>
      </c>
      <c r="AH188" s="31" t="s">
        <v>175</v>
      </c>
      <c r="AI188" s="66"/>
      <c r="AJ188" s="73">
        <v>1</v>
      </c>
      <c r="AK188" s="72"/>
      <c r="AL188" s="16">
        <v>1</v>
      </c>
    </row>
    <row r="189" spans="1:38" s="2" customFormat="1" ht="39.950000000000003" customHeight="1">
      <c r="A189" s="12">
        <v>159</v>
      </c>
      <c r="B189" s="15"/>
      <c r="C189" s="16">
        <v>1</v>
      </c>
      <c r="D189" s="16"/>
      <c r="E189" s="19"/>
      <c r="F189" s="19"/>
      <c r="G189" s="16"/>
      <c r="H189" s="16"/>
      <c r="I189" s="16"/>
      <c r="J189" s="13"/>
      <c r="K189" s="26"/>
      <c r="L189" s="19" t="s">
        <v>520</v>
      </c>
      <c r="M189" s="78" t="s">
        <v>521</v>
      </c>
      <c r="N189" s="56" t="s">
        <v>228</v>
      </c>
      <c r="O189" s="84"/>
      <c r="P189" s="15" t="s">
        <v>170</v>
      </c>
      <c r="Q189" s="25"/>
      <c r="R189" s="25" t="s">
        <v>16</v>
      </c>
      <c r="S189" s="31" t="s">
        <v>181</v>
      </c>
      <c r="T189" s="31" t="s">
        <v>175</v>
      </c>
      <c r="U189" s="25" t="s">
        <v>171</v>
      </c>
      <c r="V189" s="48" t="s">
        <v>172</v>
      </c>
      <c r="W189" s="19" t="s">
        <v>235</v>
      </c>
      <c r="X189" s="16" t="s">
        <v>174</v>
      </c>
      <c r="Y189" s="31" t="s">
        <v>175</v>
      </c>
      <c r="Z189" s="31" t="s">
        <v>175</v>
      </c>
      <c r="AA189" s="55">
        <v>2.3E-2</v>
      </c>
      <c r="AB189" s="13" t="s">
        <v>175</v>
      </c>
      <c r="AC189" s="48"/>
      <c r="AD189" s="48"/>
      <c r="AE189" s="48"/>
      <c r="AF189" s="48"/>
      <c r="AG189" s="79"/>
      <c r="AH189" s="79"/>
      <c r="AI189" s="66"/>
      <c r="AJ189" s="73">
        <v>1</v>
      </c>
      <c r="AK189" s="72"/>
      <c r="AL189" s="16">
        <v>1</v>
      </c>
    </row>
    <row r="190" spans="1:38" s="2" customFormat="1" ht="39.950000000000003" customHeight="1">
      <c r="A190" s="12">
        <v>160</v>
      </c>
      <c r="B190" s="15"/>
      <c r="C190" s="16">
        <v>1</v>
      </c>
      <c r="D190" s="16"/>
      <c r="E190" s="19"/>
      <c r="F190" s="19"/>
      <c r="G190" s="16"/>
      <c r="H190" s="16"/>
      <c r="I190" s="16"/>
      <c r="J190" s="13"/>
      <c r="K190" s="26"/>
      <c r="L190" s="19" t="s">
        <v>522</v>
      </c>
      <c r="M190" s="78" t="s">
        <v>523</v>
      </c>
      <c r="N190" s="91" t="s">
        <v>228</v>
      </c>
      <c r="O190" s="84"/>
      <c r="P190" s="15" t="s">
        <v>170</v>
      </c>
      <c r="Q190" s="25"/>
      <c r="R190" s="25" t="s">
        <v>16</v>
      </c>
      <c r="S190" s="31" t="s">
        <v>181</v>
      </c>
      <c r="T190" s="31" t="s">
        <v>175</v>
      </c>
      <c r="U190" s="25" t="s">
        <v>171</v>
      </c>
      <c r="V190" s="48" t="s">
        <v>172</v>
      </c>
      <c r="W190" s="19" t="s">
        <v>235</v>
      </c>
      <c r="X190" s="16" t="s">
        <v>174</v>
      </c>
      <c r="Y190" s="31" t="s">
        <v>175</v>
      </c>
      <c r="Z190" s="31" t="s">
        <v>175</v>
      </c>
      <c r="AA190" s="90">
        <v>5.0000000000000001E-3</v>
      </c>
      <c r="AB190" s="13" t="s">
        <v>175</v>
      </c>
      <c r="AC190" s="48"/>
      <c r="AD190" s="48"/>
      <c r="AE190" s="48"/>
      <c r="AF190" s="48"/>
      <c r="AG190" s="79"/>
      <c r="AH190" s="79"/>
      <c r="AI190" s="66"/>
      <c r="AJ190" s="73">
        <v>1</v>
      </c>
      <c r="AK190" s="72"/>
      <c r="AL190" s="16">
        <v>1</v>
      </c>
    </row>
    <row r="191" spans="1:38" s="2" customFormat="1" ht="39.950000000000003" customHeight="1">
      <c r="A191" s="12">
        <v>161</v>
      </c>
      <c r="B191" s="15"/>
      <c r="C191" s="16">
        <v>1</v>
      </c>
      <c r="D191" s="16"/>
      <c r="E191" s="19"/>
      <c r="F191" s="19"/>
      <c r="G191" s="16"/>
      <c r="H191" s="16"/>
      <c r="I191" s="16"/>
      <c r="J191" s="13"/>
      <c r="K191" s="26"/>
      <c r="L191" s="113" t="s">
        <v>118</v>
      </c>
      <c r="M191" s="69" t="s">
        <v>116</v>
      </c>
      <c r="N191" s="135" t="s">
        <v>524</v>
      </c>
      <c r="O191" s="136"/>
      <c r="P191" s="129" t="s">
        <v>170</v>
      </c>
      <c r="Q191" s="143"/>
      <c r="R191" s="25" t="s">
        <v>294</v>
      </c>
      <c r="S191" s="31" t="s">
        <v>181</v>
      </c>
      <c r="T191" s="31" t="s">
        <v>175</v>
      </c>
      <c r="U191" s="25" t="s">
        <v>171</v>
      </c>
      <c r="V191" s="48" t="s">
        <v>172</v>
      </c>
      <c r="W191" s="19" t="s">
        <v>173</v>
      </c>
      <c r="X191" s="16" t="s">
        <v>174</v>
      </c>
      <c r="Y191" s="31" t="s">
        <v>175</v>
      </c>
      <c r="Z191" s="31" t="s">
        <v>175</v>
      </c>
      <c r="AA191" s="55">
        <v>0.05</v>
      </c>
      <c r="AB191" s="13" t="s">
        <v>175</v>
      </c>
      <c r="AC191" s="48"/>
      <c r="AD191" s="48"/>
      <c r="AE191" s="48"/>
      <c r="AF191" s="48"/>
      <c r="AG191" s="79"/>
      <c r="AH191" s="79"/>
      <c r="AI191" s="66"/>
      <c r="AJ191" s="73">
        <v>1</v>
      </c>
      <c r="AK191" s="72"/>
      <c r="AL191" s="16">
        <v>1</v>
      </c>
    </row>
    <row r="192" spans="1:38" s="2" customFormat="1" ht="39.950000000000003" customHeight="1">
      <c r="A192" s="12">
        <v>162</v>
      </c>
      <c r="B192" s="15"/>
      <c r="C192" s="16">
        <v>1</v>
      </c>
      <c r="D192" s="16"/>
      <c r="E192" s="19"/>
      <c r="F192" s="19"/>
      <c r="G192" s="16"/>
      <c r="H192" s="16"/>
      <c r="I192" s="16"/>
      <c r="J192" s="13"/>
      <c r="K192" s="26"/>
      <c r="L192" s="31" t="s">
        <v>36</v>
      </c>
      <c r="M192" s="24" t="s">
        <v>37</v>
      </c>
      <c r="N192" s="59" t="s">
        <v>525</v>
      </c>
      <c r="O192" s="19"/>
      <c r="P192" s="15" t="s">
        <v>170</v>
      </c>
      <c r="Q192" s="31"/>
      <c r="R192" s="25" t="s">
        <v>16</v>
      </c>
      <c r="S192" s="31" t="s">
        <v>181</v>
      </c>
      <c r="T192" s="15" t="s">
        <v>16</v>
      </c>
      <c r="U192" s="25" t="s">
        <v>171</v>
      </c>
      <c r="V192" s="48" t="s">
        <v>172</v>
      </c>
      <c r="W192" s="19" t="s">
        <v>224</v>
      </c>
      <c r="X192" s="16" t="s">
        <v>526</v>
      </c>
      <c r="Y192" s="15" t="s">
        <v>175</v>
      </c>
      <c r="Z192" s="15"/>
      <c r="AA192" s="55">
        <v>2.0000000000000001E-4</v>
      </c>
      <c r="AB192" s="13" t="s">
        <v>175</v>
      </c>
      <c r="AC192" s="13"/>
      <c r="AD192" s="13"/>
      <c r="AE192" s="13"/>
      <c r="AF192" s="13"/>
      <c r="AG192" s="79"/>
      <c r="AH192" s="79"/>
      <c r="AI192" s="67"/>
      <c r="AJ192" s="73">
        <v>2</v>
      </c>
      <c r="AK192" s="72"/>
      <c r="AL192" s="16">
        <v>2</v>
      </c>
    </row>
    <row r="193" spans="1:38" s="2" customFormat="1" ht="39.950000000000003" customHeight="1">
      <c r="A193" s="12">
        <v>162</v>
      </c>
      <c r="B193" s="15"/>
      <c r="C193" s="16">
        <v>1</v>
      </c>
      <c r="D193" s="16"/>
      <c r="E193" s="19"/>
      <c r="F193" s="19"/>
      <c r="G193" s="16"/>
      <c r="H193" s="16"/>
      <c r="I193" s="16"/>
      <c r="J193" s="13"/>
      <c r="K193" s="26"/>
      <c r="L193" s="31" t="s">
        <v>120</v>
      </c>
      <c r="M193" s="24" t="s">
        <v>121</v>
      </c>
      <c r="N193" s="59" t="s">
        <v>436</v>
      </c>
      <c r="O193" s="19"/>
      <c r="P193" s="15" t="s">
        <v>170</v>
      </c>
      <c r="Q193" s="31"/>
      <c r="R193" s="25" t="s">
        <v>16</v>
      </c>
      <c r="S193" s="31" t="s">
        <v>181</v>
      </c>
      <c r="T193" s="31" t="s">
        <v>175</v>
      </c>
      <c r="U193" s="25" t="s">
        <v>171</v>
      </c>
      <c r="V193" s="48" t="s">
        <v>172</v>
      </c>
      <c r="W193" s="19"/>
      <c r="X193" s="16"/>
      <c r="Y193" s="31" t="s">
        <v>175</v>
      </c>
      <c r="Z193" s="31" t="s">
        <v>175</v>
      </c>
      <c r="AA193" s="55">
        <v>1E-3</v>
      </c>
      <c r="AB193" s="13"/>
      <c r="AC193" s="13"/>
      <c r="AD193" s="13"/>
      <c r="AE193" s="13"/>
      <c r="AF193" s="13"/>
      <c r="AG193" s="79"/>
      <c r="AH193" s="79"/>
      <c r="AI193" s="67"/>
      <c r="AJ193" s="73">
        <v>1</v>
      </c>
      <c r="AK193" s="72"/>
      <c r="AL193" s="16">
        <v>1</v>
      </c>
    </row>
    <row r="194" spans="1:38" s="96" customFormat="1" ht="39.950000000000003" customHeight="1">
      <c r="A194" s="12">
        <v>163</v>
      </c>
      <c r="B194" s="15"/>
      <c r="C194" s="16">
        <v>1</v>
      </c>
      <c r="D194" s="16"/>
      <c r="E194" s="20"/>
      <c r="F194" s="19"/>
      <c r="G194" s="16"/>
      <c r="H194" s="16"/>
      <c r="I194" s="16"/>
      <c r="J194" s="13"/>
      <c r="K194" s="26"/>
      <c r="L194" s="31" t="s">
        <v>527</v>
      </c>
      <c r="M194" s="24" t="s">
        <v>528</v>
      </c>
      <c r="N194" s="37" t="s">
        <v>529</v>
      </c>
      <c r="O194" s="84"/>
      <c r="P194" s="15" t="s">
        <v>170</v>
      </c>
      <c r="Q194" s="49"/>
      <c r="R194" s="25" t="s">
        <v>16</v>
      </c>
      <c r="S194" s="31" t="s">
        <v>181</v>
      </c>
      <c r="T194" s="31" t="s">
        <v>175</v>
      </c>
      <c r="U194" s="25" t="s">
        <v>171</v>
      </c>
      <c r="V194" s="48" t="s">
        <v>172</v>
      </c>
      <c r="W194" s="19" t="s">
        <v>248</v>
      </c>
      <c r="X194" s="31" t="s">
        <v>530</v>
      </c>
      <c r="Y194" s="31" t="s">
        <v>175</v>
      </c>
      <c r="Z194" s="31" t="s">
        <v>175</v>
      </c>
      <c r="AA194" s="55">
        <v>1E-3</v>
      </c>
      <c r="AB194" s="13" t="s">
        <v>175</v>
      </c>
      <c r="AC194" s="13"/>
      <c r="AD194" s="13"/>
      <c r="AE194" s="13"/>
      <c r="AF194" s="13"/>
      <c r="AG194" s="79"/>
      <c r="AH194" s="79"/>
      <c r="AI194" s="67"/>
      <c r="AJ194" s="72">
        <v>6</v>
      </c>
      <c r="AK194" s="123"/>
      <c r="AL194" s="13">
        <v>6</v>
      </c>
    </row>
    <row r="195" spans="1:38" s="201" customFormat="1" ht="39.950000000000003" customHeight="1">
      <c r="A195" s="12">
        <v>164</v>
      </c>
      <c r="B195" s="129"/>
      <c r="C195" s="130">
        <v>1</v>
      </c>
      <c r="D195" s="131"/>
      <c r="E195" s="131"/>
      <c r="F195" s="130"/>
      <c r="G195" s="131"/>
      <c r="H195" s="130"/>
      <c r="I195" s="130"/>
      <c r="J195" s="137"/>
      <c r="K195" s="137"/>
      <c r="L195" s="138" t="s">
        <v>59</v>
      </c>
      <c r="M195" s="139" t="s">
        <v>29</v>
      </c>
      <c r="N195" s="140" t="s">
        <v>531</v>
      </c>
      <c r="O195" s="141"/>
      <c r="P195" s="142" t="s">
        <v>170</v>
      </c>
      <c r="Q195" s="144"/>
      <c r="R195" s="144" t="s">
        <v>16</v>
      </c>
      <c r="S195" s="138" t="s">
        <v>181</v>
      </c>
      <c r="T195" s="144" t="s">
        <v>175</v>
      </c>
      <c r="U195" s="114" t="s">
        <v>171</v>
      </c>
      <c r="V195" s="145" t="s">
        <v>172</v>
      </c>
      <c r="W195" s="146" t="s">
        <v>224</v>
      </c>
      <c r="X195" s="139" t="s">
        <v>174</v>
      </c>
      <c r="Y195" s="138" t="s">
        <v>175</v>
      </c>
      <c r="Z195" s="142" t="s">
        <v>175</v>
      </c>
      <c r="AA195" s="148">
        <v>0.86</v>
      </c>
      <c r="AB195" s="144" t="s">
        <v>175</v>
      </c>
      <c r="AC195" s="138"/>
      <c r="AD195" s="138"/>
      <c r="AE195" s="138"/>
      <c r="AF195" s="138"/>
      <c r="AG195" s="138"/>
      <c r="AH195" s="138"/>
      <c r="AI195" s="140"/>
      <c r="AJ195" s="125">
        <v>1</v>
      </c>
      <c r="AK195" s="125">
        <v>1</v>
      </c>
      <c r="AL195" s="125">
        <v>1</v>
      </c>
    </row>
    <row r="196" spans="1:38" s="201" customFormat="1" ht="39.950000000000003" customHeight="1">
      <c r="A196" s="12">
        <v>165</v>
      </c>
      <c r="B196" s="129"/>
      <c r="C196" s="130">
        <v>1</v>
      </c>
      <c r="D196" s="131"/>
      <c r="E196" s="131"/>
      <c r="F196" s="130"/>
      <c r="G196" s="131"/>
      <c r="H196" s="130"/>
      <c r="I196" s="130"/>
      <c r="J196" s="137"/>
      <c r="K196" s="137"/>
      <c r="L196" s="138" t="s">
        <v>60</v>
      </c>
      <c r="M196" s="139" t="s">
        <v>33</v>
      </c>
      <c r="N196" s="140" t="s">
        <v>228</v>
      </c>
      <c r="O196" s="141"/>
      <c r="P196" s="142" t="s">
        <v>170</v>
      </c>
      <c r="Q196" s="144"/>
      <c r="R196" s="144" t="s">
        <v>16</v>
      </c>
      <c r="S196" s="138" t="s">
        <v>181</v>
      </c>
      <c r="T196" s="144" t="s">
        <v>175</v>
      </c>
      <c r="U196" s="114" t="s">
        <v>171</v>
      </c>
      <c r="V196" s="145" t="s">
        <v>172</v>
      </c>
      <c r="W196" s="146" t="s">
        <v>532</v>
      </c>
      <c r="X196" s="138" t="s">
        <v>533</v>
      </c>
      <c r="Y196" s="138" t="s">
        <v>175</v>
      </c>
      <c r="Z196" s="142" t="s">
        <v>175</v>
      </c>
      <c r="AA196" s="148">
        <v>2.5999999999999999E-2</v>
      </c>
      <c r="AB196" s="144" t="s">
        <v>175</v>
      </c>
      <c r="AC196" s="138"/>
      <c r="AD196" s="138"/>
      <c r="AE196" s="138"/>
      <c r="AF196" s="138"/>
      <c r="AG196" s="138"/>
      <c r="AH196" s="138"/>
      <c r="AI196" s="140"/>
      <c r="AJ196" s="125">
        <v>1</v>
      </c>
      <c r="AK196" s="125">
        <v>1</v>
      </c>
      <c r="AL196" s="125">
        <v>1</v>
      </c>
    </row>
    <row r="197" spans="1:38" s="201" customFormat="1" ht="39.950000000000003" customHeight="1">
      <c r="A197" s="12">
        <v>166</v>
      </c>
      <c r="B197" s="129"/>
      <c r="C197" s="130">
        <v>1</v>
      </c>
      <c r="D197" s="131"/>
      <c r="E197" s="131"/>
      <c r="F197" s="130"/>
      <c r="G197" s="131"/>
      <c r="H197" s="130"/>
      <c r="I197" s="130"/>
      <c r="J197" s="137"/>
      <c r="K197" s="137"/>
      <c r="L197" s="138" t="s">
        <v>62</v>
      </c>
      <c r="M197" s="139" t="s">
        <v>63</v>
      </c>
      <c r="N197" s="140" t="s">
        <v>228</v>
      </c>
      <c r="O197" s="141"/>
      <c r="P197" s="142" t="s">
        <v>170</v>
      </c>
      <c r="Q197" s="138"/>
      <c r="R197" s="144" t="s">
        <v>16</v>
      </c>
      <c r="S197" s="138" t="s">
        <v>181</v>
      </c>
      <c r="T197" s="144" t="s">
        <v>175</v>
      </c>
      <c r="U197" s="114" t="s">
        <v>171</v>
      </c>
      <c r="V197" s="145" t="s">
        <v>172</v>
      </c>
      <c r="W197" s="146" t="s">
        <v>403</v>
      </c>
      <c r="X197" s="138" t="s">
        <v>175</v>
      </c>
      <c r="Y197" s="138" t="s">
        <v>175</v>
      </c>
      <c r="Z197" s="142" t="s">
        <v>175</v>
      </c>
      <c r="AA197" s="148">
        <v>1E-3</v>
      </c>
      <c r="AB197" s="144" t="s">
        <v>175</v>
      </c>
      <c r="AC197" s="138"/>
      <c r="AD197" s="138"/>
      <c r="AE197" s="138"/>
      <c r="AF197" s="138"/>
      <c r="AG197" s="138"/>
      <c r="AH197" s="138"/>
      <c r="AI197" s="140"/>
      <c r="AJ197" s="125">
        <v>1</v>
      </c>
      <c r="AK197" s="125">
        <v>1</v>
      </c>
      <c r="AL197" s="125">
        <v>1</v>
      </c>
    </row>
    <row r="198" spans="1:38" ht="39.950000000000003" hidden="1" customHeight="1">
      <c r="A198" s="12">
        <v>167</v>
      </c>
      <c r="B198" s="15"/>
      <c r="C198" s="16">
        <v>1</v>
      </c>
      <c r="D198" s="16"/>
      <c r="E198" s="16"/>
      <c r="F198" s="16"/>
      <c r="G198" s="16"/>
      <c r="H198" s="16"/>
      <c r="I198" s="16"/>
      <c r="J198" s="13"/>
      <c r="K198" s="13"/>
      <c r="L198" s="153" t="s">
        <v>28</v>
      </c>
      <c r="M198" s="154" t="s">
        <v>29</v>
      </c>
      <c r="N198" s="34" t="s">
        <v>270</v>
      </c>
      <c r="O198" s="84"/>
      <c r="P198" s="15" t="s">
        <v>170</v>
      </c>
      <c r="Q198" s="25"/>
      <c r="R198" s="25" t="s">
        <v>16</v>
      </c>
      <c r="S198" s="31" t="s">
        <v>181</v>
      </c>
      <c r="T198" s="25" t="s">
        <v>175</v>
      </c>
      <c r="U198" s="25" t="s">
        <v>171</v>
      </c>
      <c r="V198" s="48" t="s">
        <v>172</v>
      </c>
      <c r="W198" s="19" t="s">
        <v>224</v>
      </c>
      <c r="X198" s="16" t="s">
        <v>174</v>
      </c>
      <c r="Y198" s="56" t="s">
        <v>175</v>
      </c>
      <c r="Z198" s="31" t="s">
        <v>175</v>
      </c>
      <c r="AA198" s="57">
        <v>0.71</v>
      </c>
      <c r="AB198" s="25" t="s">
        <v>175</v>
      </c>
      <c r="AC198" s="31"/>
      <c r="AD198" s="31"/>
      <c r="AE198" s="31"/>
      <c r="AF198" s="31"/>
      <c r="AG198" s="31"/>
      <c r="AH198" s="31"/>
      <c r="AI198" s="66"/>
      <c r="AJ198" s="73">
        <v>0</v>
      </c>
      <c r="AK198" s="72"/>
      <c r="AL198" s="4"/>
    </row>
    <row r="199" spans="1:38" ht="39.950000000000003" hidden="1" customHeight="1">
      <c r="A199" s="12">
        <v>168</v>
      </c>
      <c r="B199" s="15"/>
      <c r="C199" s="16">
        <v>1</v>
      </c>
      <c r="D199" s="16"/>
      <c r="E199" s="16"/>
      <c r="F199" s="16"/>
      <c r="G199" s="16"/>
      <c r="H199" s="16"/>
      <c r="I199" s="16"/>
      <c r="J199" s="13"/>
      <c r="K199" s="13"/>
      <c r="L199" s="153" t="s">
        <v>32</v>
      </c>
      <c r="M199" s="154" t="s">
        <v>33</v>
      </c>
      <c r="N199" s="34" t="s">
        <v>270</v>
      </c>
      <c r="O199" s="84"/>
      <c r="P199" s="15" t="s">
        <v>170</v>
      </c>
      <c r="Q199" s="25"/>
      <c r="R199" s="25" t="s">
        <v>16</v>
      </c>
      <c r="S199" s="31" t="s">
        <v>181</v>
      </c>
      <c r="T199" s="25" t="s">
        <v>175</v>
      </c>
      <c r="U199" s="25" t="s">
        <v>171</v>
      </c>
      <c r="V199" s="48" t="s">
        <v>172</v>
      </c>
      <c r="W199" s="19" t="s">
        <v>532</v>
      </c>
      <c r="X199" s="31" t="s">
        <v>534</v>
      </c>
      <c r="Y199" s="56" t="s">
        <v>175</v>
      </c>
      <c r="Z199" s="31" t="s">
        <v>175</v>
      </c>
      <c r="AA199" s="57">
        <v>2.2599999999999999E-2</v>
      </c>
      <c r="AB199" s="25" t="s">
        <v>175</v>
      </c>
      <c r="AC199" s="31"/>
      <c r="AD199" s="31"/>
      <c r="AE199" s="31"/>
      <c r="AF199" s="31"/>
      <c r="AG199" s="31"/>
      <c r="AH199" s="31"/>
      <c r="AI199" s="66"/>
      <c r="AJ199" s="73">
        <v>0</v>
      </c>
      <c r="AK199" s="72"/>
      <c r="AL199" s="4"/>
    </row>
    <row r="200" spans="1:38" ht="39.950000000000003" hidden="1" customHeight="1">
      <c r="A200" s="12">
        <v>169</v>
      </c>
      <c r="B200" s="15"/>
      <c r="C200" s="16">
        <v>1</v>
      </c>
      <c r="D200" s="16"/>
      <c r="E200" s="16"/>
      <c r="F200" s="16"/>
      <c r="G200" s="16"/>
      <c r="H200" s="16"/>
      <c r="I200" s="16"/>
      <c r="J200" s="13"/>
      <c r="K200" s="13"/>
      <c r="L200" s="153" t="s">
        <v>34</v>
      </c>
      <c r="M200" s="154" t="s">
        <v>35</v>
      </c>
      <c r="N200" s="34" t="s">
        <v>270</v>
      </c>
      <c r="O200" s="84"/>
      <c r="P200" s="15" t="s">
        <v>170</v>
      </c>
      <c r="Q200" s="31"/>
      <c r="R200" s="25" t="s">
        <v>16</v>
      </c>
      <c r="S200" s="31" t="s">
        <v>181</v>
      </c>
      <c r="T200" s="25" t="s">
        <v>175</v>
      </c>
      <c r="U200" s="25" t="s">
        <v>171</v>
      </c>
      <c r="V200" s="48" t="s">
        <v>172</v>
      </c>
      <c r="W200" s="19" t="s">
        <v>403</v>
      </c>
      <c r="X200" s="31" t="s">
        <v>175</v>
      </c>
      <c r="Y200" s="56" t="s">
        <v>175</v>
      </c>
      <c r="Z200" s="31" t="s">
        <v>175</v>
      </c>
      <c r="AA200" s="57">
        <v>3.0000000000000001E-3</v>
      </c>
      <c r="AB200" s="25" t="s">
        <v>175</v>
      </c>
      <c r="AC200" s="31"/>
      <c r="AD200" s="31"/>
      <c r="AE200" s="31"/>
      <c r="AF200" s="31"/>
      <c r="AG200" s="31"/>
      <c r="AH200" s="31"/>
      <c r="AI200" s="66"/>
      <c r="AJ200" s="73">
        <v>0</v>
      </c>
      <c r="AK200" s="72"/>
      <c r="AL200" s="4"/>
    </row>
    <row r="201" spans="1:38" s="2" customFormat="1" ht="39.950000000000003" hidden="1" customHeight="1">
      <c r="A201" s="12">
        <v>170</v>
      </c>
      <c r="B201" s="150"/>
      <c r="C201" s="151">
        <v>1</v>
      </c>
      <c r="D201" s="151"/>
      <c r="E201" s="151"/>
      <c r="F201" s="151"/>
      <c r="G201" s="151"/>
      <c r="H201" s="151"/>
      <c r="I201" s="151"/>
      <c r="J201" s="155"/>
      <c r="K201" s="155"/>
      <c r="L201" s="153" t="s">
        <v>38</v>
      </c>
      <c r="M201" s="154" t="s">
        <v>39</v>
      </c>
      <c r="N201" s="34" t="s">
        <v>535</v>
      </c>
      <c r="O201" s="156"/>
      <c r="P201" s="150" t="s">
        <v>170</v>
      </c>
      <c r="Q201" s="161"/>
      <c r="R201" s="161" t="s">
        <v>16</v>
      </c>
      <c r="S201" s="153" t="s">
        <v>181</v>
      </c>
      <c r="T201" s="161" t="s">
        <v>175</v>
      </c>
      <c r="U201" s="161" t="s">
        <v>171</v>
      </c>
      <c r="V201" s="161" t="s">
        <v>172</v>
      </c>
      <c r="W201" s="162" t="s">
        <v>248</v>
      </c>
      <c r="X201" s="151" t="s">
        <v>536</v>
      </c>
      <c r="Y201" s="154" t="s">
        <v>175</v>
      </c>
      <c r="Z201" s="164" t="s">
        <v>175</v>
      </c>
      <c r="AA201" s="165">
        <v>8.9999999999999998E-4</v>
      </c>
      <c r="AB201" s="155"/>
      <c r="AC201" s="166"/>
      <c r="AD201" s="166"/>
      <c r="AE201" s="166"/>
      <c r="AF201" s="166"/>
      <c r="AG201" s="168"/>
      <c r="AH201" s="168"/>
      <c r="AI201" s="169"/>
      <c r="AJ201" s="155">
        <v>0</v>
      </c>
      <c r="AK201" s="155">
        <v>2</v>
      </c>
    </row>
    <row r="202" spans="1:38" ht="39.950000000000003" customHeight="1">
      <c r="A202" s="12">
        <v>171</v>
      </c>
      <c r="B202" s="15"/>
      <c r="C202" s="16">
        <v>1</v>
      </c>
      <c r="D202" s="16"/>
      <c r="E202" s="19"/>
      <c r="F202" s="19"/>
      <c r="G202" s="16"/>
      <c r="H202" s="16"/>
      <c r="I202" s="16"/>
      <c r="J202" s="13"/>
      <c r="K202" s="26"/>
      <c r="L202" s="83" t="s">
        <v>537</v>
      </c>
      <c r="M202" s="24" t="s">
        <v>538</v>
      </c>
      <c r="N202" s="34" t="s">
        <v>209</v>
      </c>
      <c r="O202" s="19"/>
      <c r="P202" s="15" t="s">
        <v>170</v>
      </c>
      <c r="Q202" s="49"/>
      <c r="R202" s="25" t="s">
        <v>16</v>
      </c>
      <c r="S202" s="31" t="s">
        <v>181</v>
      </c>
      <c r="T202" s="31" t="s">
        <v>175</v>
      </c>
      <c r="U202" s="25" t="s">
        <v>171</v>
      </c>
      <c r="V202" s="25" t="s">
        <v>172</v>
      </c>
      <c r="W202" s="19" t="s">
        <v>224</v>
      </c>
      <c r="X202" s="16" t="s">
        <v>174</v>
      </c>
      <c r="Y202" s="31" t="s">
        <v>175</v>
      </c>
      <c r="Z202" s="31" t="s">
        <v>175</v>
      </c>
      <c r="AA202" s="55">
        <v>0.18</v>
      </c>
      <c r="AB202" s="13" t="s">
        <v>175</v>
      </c>
      <c r="AC202" s="13"/>
      <c r="AD202" s="13"/>
      <c r="AE202" s="13"/>
      <c r="AF202" s="13"/>
      <c r="AG202" s="79"/>
      <c r="AH202" s="79"/>
      <c r="AI202" s="67"/>
      <c r="AJ202" s="72">
        <v>1</v>
      </c>
      <c r="AK202" s="72"/>
      <c r="AL202" s="13">
        <v>1</v>
      </c>
    </row>
    <row r="203" spans="1:38" ht="39.950000000000003" customHeight="1">
      <c r="A203" s="12">
        <v>172</v>
      </c>
      <c r="B203" s="15"/>
      <c r="C203" s="16">
        <v>1</v>
      </c>
      <c r="D203" s="17"/>
      <c r="E203" s="17"/>
      <c r="F203" s="16"/>
      <c r="G203" s="17"/>
      <c r="H203" s="16"/>
      <c r="I203" s="16"/>
      <c r="J203" s="13"/>
      <c r="K203" s="13"/>
      <c r="L203" s="31" t="s">
        <v>539</v>
      </c>
      <c r="M203" s="24" t="s">
        <v>540</v>
      </c>
      <c r="N203" s="34" t="s">
        <v>180</v>
      </c>
      <c r="O203" s="84"/>
      <c r="P203" s="15" t="s">
        <v>170</v>
      </c>
      <c r="Q203" s="31" t="s">
        <v>175</v>
      </c>
      <c r="R203" s="31" t="s">
        <v>175</v>
      </c>
      <c r="S203" s="31" t="s">
        <v>181</v>
      </c>
      <c r="T203" s="31" t="s">
        <v>175</v>
      </c>
      <c r="U203" s="25" t="s">
        <v>171</v>
      </c>
      <c r="V203" s="48" t="s">
        <v>172</v>
      </c>
      <c r="W203" s="92" t="s">
        <v>541</v>
      </c>
      <c r="X203" s="93" t="s">
        <v>175</v>
      </c>
      <c r="Y203" s="31" t="s">
        <v>175</v>
      </c>
      <c r="Z203" s="31" t="s">
        <v>175</v>
      </c>
      <c r="AA203" s="55">
        <v>0.01</v>
      </c>
      <c r="AB203" s="13" t="s">
        <v>175</v>
      </c>
      <c r="AC203" s="48"/>
      <c r="AD203" s="48"/>
      <c r="AE203" s="48"/>
      <c r="AF203" s="48"/>
      <c r="AG203" s="79"/>
      <c r="AH203" s="79"/>
      <c r="AI203" s="66"/>
      <c r="AJ203" s="73">
        <v>1</v>
      </c>
      <c r="AK203" s="72"/>
      <c r="AL203" s="16">
        <v>1</v>
      </c>
    </row>
    <row r="204" spans="1:38" ht="39.950000000000003" customHeight="1">
      <c r="A204" s="12">
        <v>173</v>
      </c>
      <c r="B204" s="15"/>
      <c r="C204" s="16">
        <v>1</v>
      </c>
      <c r="D204" s="17"/>
      <c r="E204" s="17"/>
      <c r="F204" s="16"/>
      <c r="G204" s="17"/>
      <c r="H204" s="16"/>
      <c r="I204" s="16"/>
      <c r="J204" s="13"/>
      <c r="K204" s="13"/>
      <c r="L204" s="31" t="s">
        <v>542</v>
      </c>
      <c r="M204" s="24" t="s">
        <v>543</v>
      </c>
      <c r="N204" s="34" t="s">
        <v>544</v>
      </c>
      <c r="O204" s="84"/>
      <c r="P204" s="15" t="s">
        <v>170</v>
      </c>
      <c r="Q204" s="31" t="s">
        <v>175</v>
      </c>
      <c r="R204" s="31" t="s">
        <v>175</v>
      </c>
      <c r="S204" s="31" t="s">
        <v>181</v>
      </c>
      <c r="T204" s="31" t="s">
        <v>175</v>
      </c>
      <c r="U204" s="25" t="s">
        <v>171</v>
      </c>
      <c r="V204" s="48" t="s">
        <v>172</v>
      </c>
      <c r="W204" s="92" t="s">
        <v>541</v>
      </c>
      <c r="X204" s="93" t="s">
        <v>175</v>
      </c>
      <c r="Y204" s="31" t="s">
        <v>175</v>
      </c>
      <c r="Z204" s="31" t="s">
        <v>175</v>
      </c>
      <c r="AA204" s="55">
        <v>0.02</v>
      </c>
      <c r="AB204" s="13" t="s">
        <v>175</v>
      </c>
      <c r="AC204" s="48"/>
      <c r="AD204" s="48"/>
      <c r="AE204" s="48"/>
      <c r="AF204" s="48"/>
      <c r="AG204" s="79"/>
      <c r="AH204" s="79"/>
      <c r="AI204" s="66"/>
      <c r="AJ204" s="73">
        <v>1</v>
      </c>
      <c r="AK204" s="72"/>
      <c r="AL204" s="16">
        <v>1</v>
      </c>
    </row>
    <row r="205" spans="1:38" ht="39.950000000000003" customHeight="1">
      <c r="A205" s="12">
        <v>174</v>
      </c>
      <c r="B205" s="15"/>
      <c r="C205" s="16">
        <v>1</v>
      </c>
      <c r="D205" s="17"/>
      <c r="E205" s="17"/>
      <c r="F205" s="16"/>
      <c r="G205" s="17"/>
      <c r="H205" s="16"/>
      <c r="I205" s="16"/>
      <c r="J205" s="13"/>
      <c r="K205" s="13"/>
      <c r="L205" s="31" t="s">
        <v>545</v>
      </c>
      <c r="M205" s="24" t="s">
        <v>546</v>
      </c>
      <c r="N205" s="34" t="s">
        <v>270</v>
      </c>
      <c r="O205" s="84"/>
      <c r="P205" s="15" t="s">
        <v>170</v>
      </c>
      <c r="Q205" s="31" t="s">
        <v>175</v>
      </c>
      <c r="R205" s="31" t="s">
        <v>175</v>
      </c>
      <c r="S205" s="31" t="s">
        <v>181</v>
      </c>
      <c r="T205" s="31" t="s">
        <v>175</v>
      </c>
      <c r="U205" s="25" t="s">
        <v>171</v>
      </c>
      <c r="V205" s="48" t="s">
        <v>172</v>
      </c>
      <c r="W205" s="92" t="s">
        <v>541</v>
      </c>
      <c r="X205" s="93" t="s">
        <v>175</v>
      </c>
      <c r="Y205" s="31" t="s">
        <v>175</v>
      </c>
      <c r="Z205" s="31" t="s">
        <v>175</v>
      </c>
      <c r="AA205" s="55">
        <v>0.01</v>
      </c>
      <c r="AB205" s="13" t="s">
        <v>175</v>
      </c>
      <c r="AC205" s="48"/>
      <c r="AD205" s="48"/>
      <c r="AE205" s="48"/>
      <c r="AF205" s="48"/>
      <c r="AG205" s="79"/>
      <c r="AH205" s="79"/>
      <c r="AI205" s="66"/>
      <c r="AJ205" s="73">
        <v>1</v>
      </c>
      <c r="AK205" s="72"/>
      <c r="AL205" s="16">
        <v>1</v>
      </c>
    </row>
    <row r="206" spans="1:38" ht="39.950000000000003" customHeight="1">
      <c r="A206" s="12">
        <v>175</v>
      </c>
      <c r="B206" s="92"/>
      <c r="C206" s="93">
        <v>1</v>
      </c>
      <c r="D206" s="152"/>
      <c r="E206" s="152"/>
      <c r="F206" s="93"/>
      <c r="G206" s="152"/>
      <c r="H206" s="93"/>
      <c r="I206" s="93"/>
      <c r="J206" s="71"/>
      <c r="K206" s="71"/>
      <c r="L206" s="157" t="s">
        <v>547</v>
      </c>
      <c r="M206" s="158" t="s">
        <v>548</v>
      </c>
      <c r="N206" s="159" t="s">
        <v>549</v>
      </c>
      <c r="O206" s="160"/>
      <c r="P206" s="92" t="s">
        <v>170</v>
      </c>
      <c r="Q206" s="157" t="s">
        <v>175</v>
      </c>
      <c r="R206" s="157" t="s">
        <v>175</v>
      </c>
      <c r="S206" s="157" t="s">
        <v>181</v>
      </c>
      <c r="T206" s="157" t="s">
        <v>175</v>
      </c>
      <c r="U206" s="163" t="s">
        <v>171</v>
      </c>
      <c r="V206" s="163" t="s">
        <v>172</v>
      </c>
      <c r="W206" s="157" t="s">
        <v>175</v>
      </c>
      <c r="X206" s="157" t="s">
        <v>175</v>
      </c>
      <c r="Y206" s="157" t="s">
        <v>175</v>
      </c>
      <c r="Z206" s="157" t="s">
        <v>175</v>
      </c>
      <c r="AA206" s="167">
        <v>2.0000000000000001E-4</v>
      </c>
      <c r="AB206" s="71" t="s">
        <v>175</v>
      </c>
      <c r="AC206" s="157" t="s">
        <v>175</v>
      </c>
      <c r="AD206" s="157" t="s">
        <v>175</v>
      </c>
      <c r="AE206" s="157" t="s">
        <v>175</v>
      </c>
      <c r="AF206" s="157" t="s">
        <v>175</v>
      </c>
      <c r="AG206" s="157" t="s">
        <v>175</v>
      </c>
      <c r="AH206" s="157" t="s">
        <v>175</v>
      </c>
      <c r="AI206" s="170"/>
      <c r="AJ206" s="171" t="s">
        <v>182</v>
      </c>
      <c r="AK206" s="102"/>
      <c r="AL206" s="31" t="s">
        <v>182</v>
      </c>
    </row>
    <row r="207" spans="1:38" s="13" customFormat="1" ht="39.950000000000003" customHeight="1">
      <c r="A207" s="12">
        <v>176</v>
      </c>
      <c r="B207" s="15"/>
      <c r="C207" s="16">
        <v>1</v>
      </c>
      <c r="D207" s="17"/>
      <c r="E207" s="17"/>
      <c r="F207" s="16"/>
      <c r="G207" s="17"/>
      <c r="H207" s="16"/>
      <c r="I207" s="16"/>
      <c r="L207" s="31" t="s">
        <v>67</v>
      </c>
      <c r="M207" s="24" t="s">
        <v>68</v>
      </c>
      <c r="N207" s="32" t="s">
        <v>45</v>
      </c>
      <c r="O207" s="84"/>
      <c r="P207" s="92" t="s">
        <v>170</v>
      </c>
      <c r="Q207" s="157" t="s">
        <v>175</v>
      </c>
      <c r="R207" s="157" t="s">
        <v>175</v>
      </c>
      <c r="S207" s="157" t="s">
        <v>181</v>
      </c>
      <c r="T207" s="157" t="s">
        <v>175</v>
      </c>
      <c r="U207" s="163" t="s">
        <v>171</v>
      </c>
      <c r="V207" s="163" t="s">
        <v>172</v>
      </c>
      <c r="W207" s="157" t="s">
        <v>175</v>
      </c>
      <c r="X207" s="157" t="s">
        <v>175</v>
      </c>
      <c r="Y207" s="157" t="s">
        <v>175</v>
      </c>
      <c r="Z207" s="157" t="s">
        <v>175</v>
      </c>
      <c r="AA207" s="167">
        <v>2.0000000000000001E-4</v>
      </c>
      <c r="AB207" s="71" t="s">
        <v>175</v>
      </c>
      <c r="AC207" s="157" t="s">
        <v>175</v>
      </c>
      <c r="AD207" s="157" t="s">
        <v>175</v>
      </c>
      <c r="AE207" s="157" t="s">
        <v>175</v>
      </c>
      <c r="AF207" s="157" t="s">
        <v>175</v>
      </c>
      <c r="AG207" s="157" t="s">
        <v>175</v>
      </c>
      <c r="AH207" s="157" t="s">
        <v>175</v>
      </c>
      <c r="AI207" s="170"/>
      <c r="AJ207" s="171" t="s">
        <v>182</v>
      </c>
      <c r="AK207" s="102"/>
      <c r="AL207" s="31" t="s">
        <v>182</v>
      </c>
    </row>
    <row r="208" spans="1:38" s="13" customFormat="1" ht="39.950000000000003" customHeight="1">
      <c r="A208" s="204">
        <v>177</v>
      </c>
      <c r="B208" s="92"/>
      <c r="C208" s="93">
        <v>1</v>
      </c>
      <c r="D208" s="152"/>
      <c r="E208" s="152"/>
      <c r="F208" s="93"/>
      <c r="G208" s="152"/>
      <c r="H208" s="93"/>
      <c r="I208" s="93"/>
      <c r="J208" s="71"/>
      <c r="K208" s="71"/>
      <c r="L208" s="157" t="s">
        <v>123</v>
      </c>
      <c r="M208" s="158" t="s">
        <v>124</v>
      </c>
      <c r="N208" s="159" t="s">
        <v>550</v>
      </c>
      <c r="O208" s="160"/>
      <c r="P208" s="92" t="s">
        <v>170</v>
      </c>
      <c r="Q208" s="157" t="s">
        <v>175</v>
      </c>
      <c r="R208" s="157" t="s">
        <v>175</v>
      </c>
      <c r="S208" s="157" t="s">
        <v>181</v>
      </c>
      <c r="T208" s="157" t="s">
        <v>175</v>
      </c>
      <c r="U208" s="163" t="s">
        <v>171</v>
      </c>
      <c r="V208" s="163" t="s">
        <v>172</v>
      </c>
      <c r="W208" s="157" t="s">
        <v>175</v>
      </c>
      <c r="X208" s="157" t="s">
        <v>175</v>
      </c>
      <c r="Y208" s="157" t="s">
        <v>175</v>
      </c>
      <c r="Z208" s="157" t="s">
        <v>175</v>
      </c>
      <c r="AA208" s="167">
        <v>2.0000000000000001E-4</v>
      </c>
      <c r="AB208" s="71" t="s">
        <v>175</v>
      </c>
      <c r="AC208" s="157" t="s">
        <v>175</v>
      </c>
      <c r="AD208" s="157" t="s">
        <v>175</v>
      </c>
      <c r="AE208" s="157" t="s">
        <v>175</v>
      </c>
      <c r="AF208" s="157" t="s">
        <v>175</v>
      </c>
      <c r="AG208" s="157" t="s">
        <v>175</v>
      </c>
      <c r="AH208" s="157" t="s">
        <v>175</v>
      </c>
      <c r="AI208" s="170"/>
      <c r="AJ208" s="171" t="s">
        <v>182</v>
      </c>
      <c r="AK208" s="102"/>
      <c r="AL208" s="31" t="s">
        <v>182</v>
      </c>
    </row>
    <row r="209" spans="1:38" s="5" customFormat="1" ht="21" customHeight="1">
      <c r="A209" s="30"/>
      <c r="B209" s="30"/>
      <c r="C209" s="30">
        <v>1</v>
      </c>
      <c r="D209" s="30"/>
      <c r="E209" s="30"/>
      <c r="F209" s="30"/>
      <c r="G209" s="30"/>
      <c r="H209" s="30"/>
      <c r="I209" s="30"/>
      <c r="J209" s="30"/>
      <c r="K209" s="30"/>
      <c r="L209" s="205"/>
      <c r="M209" s="206" t="s">
        <v>556</v>
      </c>
      <c r="N209" s="207"/>
      <c r="O209" s="30"/>
      <c r="P209" s="92" t="s">
        <v>170</v>
      </c>
      <c r="Q209" s="157" t="s">
        <v>175</v>
      </c>
      <c r="R209" s="157" t="s">
        <v>175</v>
      </c>
      <c r="S209" s="157" t="s">
        <v>181</v>
      </c>
      <c r="T209" s="157" t="s">
        <v>175</v>
      </c>
      <c r="U209" s="163" t="s">
        <v>171</v>
      </c>
      <c r="V209" s="163" t="s">
        <v>172</v>
      </c>
      <c r="W209" s="157" t="s">
        <v>175</v>
      </c>
      <c r="X209" s="157" t="s">
        <v>175</v>
      </c>
      <c r="Y209" s="157" t="s">
        <v>175</v>
      </c>
      <c r="Z209" s="157" t="s">
        <v>175</v>
      </c>
      <c r="AA209" s="208"/>
      <c r="AB209" s="4"/>
      <c r="AC209" s="4"/>
      <c r="AD209" s="4"/>
      <c r="AE209" s="4"/>
      <c r="AF209" s="4"/>
      <c r="AG209" s="4"/>
      <c r="AH209" s="4"/>
      <c r="AI209" s="11"/>
      <c r="AJ209" s="30">
        <v>1</v>
      </c>
      <c r="AK209" s="4"/>
      <c r="AL209" s="30">
        <v>0</v>
      </c>
    </row>
    <row r="210" spans="1:38" s="5" customFormat="1">
      <c r="A210" s="30"/>
      <c r="B210" s="30"/>
      <c r="C210" s="30">
        <v>1</v>
      </c>
      <c r="D210" s="30"/>
      <c r="E210" s="30"/>
      <c r="F210" s="30"/>
      <c r="G210" s="30"/>
      <c r="H210" s="30"/>
      <c r="I210" s="30"/>
      <c r="J210" s="30"/>
      <c r="K210" s="30"/>
      <c r="L210" s="205"/>
      <c r="M210" s="206" t="s">
        <v>557</v>
      </c>
      <c r="N210" s="207"/>
      <c r="O210" s="30"/>
      <c r="P210" s="92" t="s">
        <v>170</v>
      </c>
      <c r="Q210" s="157" t="s">
        <v>175</v>
      </c>
      <c r="R210" s="157" t="s">
        <v>175</v>
      </c>
      <c r="S210" s="157" t="s">
        <v>181</v>
      </c>
      <c r="T210" s="157" t="s">
        <v>175</v>
      </c>
      <c r="U210" s="163" t="s">
        <v>171</v>
      </c>
      <c r="V210" s="163" t="s">
        <v>172</v>
      </c>
      <c r="W210" s="157" t="s">
        <v>175</v>
      </c>
      <c r="X210" s="157" t="s">
        <v>175</v>
      </c>
      <c r="Y210" s="157" t="s">
        <v>175</v>
      </c>
      <c r="Z210" s="157" t="s">
        <v>175</v>
      </c>
      <c r="AA210" s="208"/>
      <c r="AB210" s="4"/>
      <c r="AC210" s="4"/>
      <c r="AD210" s="4"/>
      <c r="AE210" s="4"/>
      <c r="AF210" s="4"/>
      <c r="AG210" s="4"/>
      <c r="AH210" s="4"/>
      <c r="AI210" s="11"/>
      <c r="AJ210" s="30">
        <v>1</v>
      </c>
      <c r="AK210" s="4"/>
      <c r="AL210" s="30">
        <v>0</v>
      </c>
    </row>
    <row r="211" spans="1:38" s="5" customFormat="1">
      <c r="A211" s="30"/>
      <c r="B211" s="30"/>
      <c r="C211" s="30">
        <v>1</v>
      </c>
      <c r="D211" s="30"/>
      <c r="E211" s="30"/>
      <c r="F211" s="30"/>
      <c r="G211" s="30"/>
      <c r="H211" s="30"/>
      <c r="I211" s="30"/>
      <c r="J211" s="30"/>
      <c r="K211" s="30"/>
      <c r="L211" s="205"/>
      <c r="M211" s="206" t="s">
        <v>558</v>
      </c>
      <c r="N211" s="207"/>
      <c r="O211" s="30"/>
      <c r="P211" s="92" t="s">
        <v>170</v>
      </c>
      <c r="Q211" s="157" t="s">
        <v>175</v>
      </c>
      <c r="R211" s="157" t="s">
        <v>175</v>
      </c>
      <c r="S211" s="157" t="s">
        <v>181</v>
      </c>
      <c r="T211" s="157" t="s">
        <v>175</v>
      </c>
      <c r="U211" s="163" t="s">
        <v>171</v>
      </c>
      <c r="V211" s="163" t="s">
        <v>172</v>
      </c>
      <c r="W211" s="157" t="s">
        <v>175</v>
      </c>
      <c r="X211" s="157" t="s">
        <v>175</v>
      </c>
      <c r="Y211" s="157" t="s">
        <v>175</v>
      </c>
      <c r="Z211" s="157" t="s">
        <v>175</v>
      </c>
      <c r="AA211" s="208"/>
      <c r="AB211" s="4"/>
      <c r="AC211" s="4"/>
      <c r="AD211" s="4"/>
      <c r="AE211" s="4"/>
      <c r="AF211" s="4"/>
      <c r="AG211" s="4"/>
      <c r="AH211" s="4"/>
      <c r="AI211" s="11"/>
      <c r="AJ211" s="30">
        <v>1</v>
      </c>
      <c r="AK211" s="4"/>
      <c r="AL211" s="30">
        <v>0</v>
      </c>
    </row>
    <row r="212" spans="1:38" s="5" customFormat="1">
      <c r="A212" s="30"/>
      <c r="B212" s="30"/>
      <c r="C212" s="30">
        <v>1</v>
      </c>
      <c r="D212" s="30"/>
      <c r="E212" s="30"/>
      <c r="F212" s="30"/>
      <c r="G212" s="30"/>
      <c r="H212" s="30"/>
      <c r="I212" s="30"/>
      <c r="J212" s="30"/>
      <c r="K212" s="30"/>
      <c r="L212" s="205"/>
      <c r="M212" s="206" t="s">
        <v>559</v>
      </c>
      <c r="N212" s="207"/>
      <c r="O212" s="30"/>
      <c r="P212" s="92" t="s">
        <v>170</v>
      </c>
      <c r="Q212" s="157" t="s">
        <v>175</v>
      </c>
      <c r="R212" s="157" t="s">
        <v>175</v>
      </c>
      <c r="S212" s="157" t="s">
        <v>181</v>
      </c>
      <c r="T212" s="157" t="s">
        <v>175</v>
      </c>
      <c r="U212" s="163" t="s">
        <v>171</v>
      </c>
      <c r="V212" s="163" t="s">
        <v>172</v>
      </c>
      <c r="W212" s="157" t="s">
        <v>175</v>
      </c>
      <c r="X212" s="157" t="s">
        <v>175</v>
      </c>
      <c r="Y212" s="157" t="s">
        <v>175</v>
      </c>
      <c r="Z212" s="157" t="s">
        <v>175</v>
      </c>
      <c r="AA212" s="208"/>
      <c r="AB212" s="4"/>
      <c r="AC212" s="4"/>
      <c r="AD212" s="4"/>
      <c r="AE212" s="4"/>
      <c r="AF212" s="4"/>
      <c r="AG212" s="4"/>
      <c r="AH212" s="4"/>
      <c r="AI212" s="11"/>
      <c r="AJ212" s="30">
        <v>1</v>
      </c>
      <c r="AK212" s="4"/>
      <c r="AL212" s="30">
        <v>0</v>
      </c>
    </row>
    <row r="213" spans="1:38" s="5" customFormat="1">
      <c r="A213" s="30"/>
      <c r="B213" s="30"/>
      <c r="C213" s="30">
        <v>1</v>
      </c>
      <c r="D213" s="30"/>
      <c r="E213" s="30"/>
      <c r="F213" s="30"/>
      <c r="G213" s="30"/>
      <c r="H213" s="30"/>
      <c r="I213" s="30"/>
      <c r="J213" s="30"/>
      <c r="K213" s="30"/>
      <c r="L213" s="205"/>
      <c r="M213" s="206" t="s">
        <v>560</v>
      </c>
      <c r="N213" s="207"/>
      <c r="O213" s="30"/>
      <c r="P213" s="92" t="s">
        <v>170</v>
      </c>
      <c r="Q213" s="157" t="s">
        <v>175</v>
      </c>
      <c r="R213" s="157" t="s">
        <v>175</v>
      </c>
      <c r="S213" s="157" t="s">
        <v>181</v>
      </c>
      <c r="T213" s="157" t="s">
        <v>175</v>
      </c>
      <c r="U213" s="163" t="s">
        <v>171</v>
      </c>
      <c r="V213" s="163" t="s">
        <v>172</v>
      </c>
      <c r="W213" s="157" t="s">
        <v>175</v>
      </c>
      <c r="X213" s="157" t="s">
        <v>175</v>
      </c>
      <c r="Y213" s="157" t="s">
        <v>175</v>
      </c>
      <c r="Z213" s="157" t="s">
        <v>175</v>
      </c>
      <c r="AA213" s="208"/>
      <c r="AB213" s="4"/>
      <c r="AC213" s="4"/>
      <c r="AD213" s="4"/>
      <c r="AE213" s="4"/>
      <c r="AF213" s="4"/>
      <c r="AG213" s="4"/>
      <c r="AH213" s="4"/>
      <c r="AI213" s="11"/>
      <c r="AJ213" s="30">
        <v>1</v>
      </c>
      <c r="AK213" s="4"/>
      <c r="AL213" s="30">
        <v>0</v>
      </c>
    </row>
    <row r="214" spans="1:38">
      <c r="R214" s="4"/>
      <c r="T214" s="4"/>
      <c r="U214" s="4"/>
      <c r="V214" s="4"/>
      <c r="W214" s="4"/>
      <c r="X214" s="4"/>
      <c r="Y214" s="94"/>
    </row>
    <row r="215" spans="1:38">
      <c r="R215" s="4"/>
      <c r="T215" s="4"/>
      <c r="U215" s="4"/>
      <c r="V215" s="4"/>
      <c r="W215" s="4"/>
      <c r="X215" s="4"/>
      <c r="Y215" s="94"/>
    </row>
    <row r="216" spans="1:38">
      <c r="R216" s="4"/>
      <c r="T216" s="4"/>
      <c r="U216" s="4"/>
      <c r="V216" s="4"/>
      <c r="W216" s="4"/>
      <c r="X216" s="4"/>
      <c r="Y216" s="94"/>
    </row>
    <row r="217" spans="1:38">
      <c r="R217" s="4"/>
      <c r="T217" s="4"/>
      <c r="U217" s="4"/>
      <c r="V217" s="4"/>
      <c r="W217" s="4"/>
      <c r="X217" s="4"/>
      <c r="Y217" s="94"/>
    </row>
    <row r="218" spans="1:38">
      <c r="R218" s="4"/>
      <c r="T218" s="4"/>
      <c r="U218" s="4"/>
      <c r="V218" s="4"/>
      <c r="W218" s="4"/>
      <c r="X218" s="4"/>
      <c r="Y218" s="94"/>
    </row>
    <row r="219" spans="1:38">
      <c r="R219" s="4"/>
      <c r="T219" s="4"/>
      <c r="U219" s="4"/>
      <c r="V219" s="4"/>
      <c r="W219" s="4"/>
      <c r="X219" s="4"/>
      <c r="Y219" s="94"/>
    </row>
    <row r="220" spans="1:38">
      <c r="R220" s="4"/>
      <c r="T220" s="4"/>
      <c r="U220" s="4"/>
      <c r="V220" s="4"/>
      <c r="W220" s="4"/>
      <c r="X220" s="4"/>
      <c r="Y220" s="94"/>
    </row>
    <row r="221" spans="1:38">
      <c r="R221" s="4"/>
      <c r="T221" s="4"/>
      <c r="U221" s="4"/>
      <c r="V221" s="4"/>
      <c r="W221" s="4"/>
      <c r="X221" s="4"/>
      <c r="Y221" s="94"/>
    </row>
    <row r="222" spans="1:38">
      <c r="R222" s="4"/>
      <c r="T222" s="4"/>
      <c r="U222" s="4"/>
      <c r="V222" s="4"/>
      <c r="W222" s="4"/>
      <c r="X222" s="4"/>
      <c r="Y222" s="94"/>
    </row>
    <row r="223" spans="1:38">
      <c r="R223" s="4"/>
      <c r="T223" s="4"/>
      <c r="U223" s="4"/>
      <c r="V223" s="4"/>
      <c r="W223" s="4"/>
      <c r="X223" s="4"/>
      <c r="Y223" s="94"/>
    </row>
    <row r="224" spans="1:38">
      <c r="R224" s="4"/>
      <c r="T224" s="4"/>
      <c r="U224" s="4"/>
      <c r="V224" s="4"/>
      <c r="W224" s="4"/>
      <c r="X224" s="4"/>
      <c r="Y224" s="94"/>
    </row>
    <row r="225" spans="18:25">
      <c r="R225" s="4"/>
      <c r="T225" s="4"/>
      <c r="U225" s="4"/>
      <c r="V225" s="4"/>
      <c r="W225" s="4"/>
      <c r="X225" s="4"/>
      <c r="Y225" s="94"/>
    </row>
    <row r="226" spans="18:25">
      <c r="R226" s="4"/>
      <c r="T226" s="4"/>
      <c r="U226" s="4"/>
      <c r="V226" s="4"/>
      <c r="W226" s="4"/>
      <c r="X226" s="4"/>
      <c r="Y226" s="94"/>
    </row>
    <row r="227" spans="18:25">
      <c r="R227" s="4"/>
      <c r="T227" s="4"/>
      <c r="U227" s="4"/>
      <c r="V227" s="4"/>
      <c r="W227" s="4"/>
      <c r="X227" s="4"/>
      <c r="Y227" s="94"/>
    </row>
    <row r="228" spans="18:25">
      <c r="R228" s="4"/>
      <c r="T228" s="4"/>
      <c r="U228" s="4"/>
      <c r="V228" s="4"/>
      <c r="W228" s="4"/>
      <c r="X228" s="4"/>
      <c r="Y228" s="94"/>
    </row>
    <row r="229" spans="18:25">
      <c r="R229" s="4"/>
      <c r="T229" s="4"/>
      <c r="U229" s="4"/>
      <c r="V229" s="4"/>
      <c r="W229" s="4"/>
      <c r="X229" s="4"/>
      <c r="Y229" s="94"/>
    </row>
    <row r="230" spans="18:25">
      <c r="R230" s="4"/>
      <c r="T230" s="4"/>
      <c r="U230" s="4"/>
      <c r="V230" s="4"/>
      <c r="W230" s="4"/>
      <c r="X230" s="4"/>
      <c r="Y230" s="94"/>
    </row>
    <row r="231" spans="18:25">
      <c r="R231" s="4"/>
      <c r="T231" s="4"/>
      <c r="U231" s="4"/>
      <c r="V231" s="4"/>
      <c r="W231" s="4"/>
      <c r="X231" s="4"/>
      <c r="Y231" s="94"/>
    </row>
    <row r="232" spans="18:25">
      <c r="R232" s="4"/>
      <c r="T232" s="4"/>
      <c r="U232" s="4"/>
      <c r="V232" s="4"/>
      <c r="W232" s="4"/>
      <c r="X232" s="4"/>
      <c r="Y232" s="94"/>
    </row>
    <row r="233" spans="18:25">
      <c r="R233" s="4"/>
      <c r="T233" s="4"/>
      <c r="U233" s="4"/>
      <c r="V233" s="4"/>
      <c r="W233" s="4"/>
      <c r="X233" s="4"/>
      <c r="Y233" s="94"/>
    </row>
    <row r="234" spans="18:25">
      <c r="R234" s="4"/>
      <c r="T234" s="4"/>
      <c r="U234" s="4"/>
      <c r="V234" s="4"/>
      <c r="W234" s="4"/>
      <c r="X234" s="4"/>
      <c r="Y234" s="94"/>
    </row>
    <row r="235" spans="18:25">
      <c r="R235" s="4"/>
      <c r="T235" s="4"/>
      <c r="U235" s="4"/>
      <c r="V235" s="4"/>
      <c r="W235" s="4"/>
      <c r="X235" s="4"/>
      <c r="Y235" s="94"/>
    </row>
    <row r="236" spans="18:25">
      <c r="R236" s="4"/>
      <c r="T236" s="4"/>
      <c r="U236" s="4"/>
      <c r="V236" s="4"/>
      <c r="W236" s="4"/>
      <c r="X236" s="4"/>
      <c r="Y236" s="94"/>
    </row>
    <row r="237" spans="18:25">
      <c r="R237" s="4"/>
      <c r="T237" s="4"/>
      <c r="U237" s="4"/>
      <c r="V237" s="4"/>
      <c r="W237" s="4"/>
      <c r="X237" s="4"/>
      <c r="Y237" s="94"/>
    </row>
    <row r="238" spans="18:25">
      <c r="R238" s="4"/>
      <c r="T238" s="4"/>
      <c r="U238" s="4"/>
      <c r="V238" s="4"/>
      <c r="W238" s="4"/>
      <c r="X238" s="4"/>
      <c r="Y238" s="94"/>
    </row>
    <row r="239" spans="18:25">
      <c r="R239" s="4"/>
      <c r="T239" s="4"/>
      <c r="U239" s="4"/>
      <c r="V239" s="4"/>
      <c r="W239" s="4"/>
      <c r="X239" s="4"/>
      <c r="Y239" s="94"/>
    </row>
    <row r="240" spans="18:25">
      <c r="R240" s="4"/>
      <c r="T240" s="4"/>
      <c r="U240" s="4"/>
      <c r="V240" s="4"/>
      <c r="W240" s="4"/>
      <c r="X240" s="4"/>
      <c r="Y240" s="94"/>
    </row>
    <row r="241" spans="18:25">
      <c r="R241" s="4"/>
      <c r="T241" s="4"/>
      <c r="U241" s="4"/>
      <c r="V241" s="4"/>
      <c r="W241" s="4"/>
      <c r="X241" s="4"/>
      <c r="Y241" s="94"/>
    </row>
    <row r="242" spans="18:25">
      <c r="R242" s="4"/>
      <c r="T242" s="4"/>
      <c r="U242" s="4"/>
      <c r="V242" s="4"/>
      <c r="W242" s="4"/>
      <c r="X242" s="4"/>
      <c r="Y242" s="94"/>
    </row>
    <row r="243" spans="18:25">
      <c r="R243" s="4"/>
      <c r="T243" s="4"/>
      <c r="U243" s="4"/>
      <c r="V243" s="4"/>
      <c r="W243" s="4"/>
      <c r="X243" s="4"/>
      <c r="Y243" s="94"/>
    </row>
    <row r="244" spans="18:25">
      <c r="R244" s="4"/>
      <c r="T244" s="4"/>
      <c r="U244" s="4"/>
      <c r="V244" s="4"/>
      <c r="W244" s="4"/>
      <c r="X244" s="4"/>
      <c r="Y244" s="94"/>
    </row>
    <row r="245" spans="18:25">
      <c r="R245" s="4"/>
      <c r="T245" s="4"/>
      <c r="U245" s="4"/>
      <c r="V245" s="4"/>
      <c r="W245" s="4"/>
      <c r="X245" s="4"/>
      <c r="Y245" s="94"/>
    </row>
    <row r="246" spans="18:25">
      <c r="R246" s="4"/>
      <c r="T246" s="4"/>
      <c r="U246" s="4"/>
      <c r="V246" s="4"/>
      <c r="W246" s="4"/>
      <c r="X246" s="4"/>
      <c r="Y246" s="94"/>
    </row>
    <row r="247" spans="18:25">
      <c r="R247" s="4"/>
      <c r="T247" s="4"/>
      <c r="U247" s="4"/>
      <c r="V247" s="4"/>
      <c r="W247" s="4"/>
      <c r="X247" s="4"/>
      <c r="Y247" s="94"/>
    </row>
    <row r="248" spans="18:25">
      <c r="R248" s="4"/>
      <c r="T248" s="4"/>
      <c r="U248" s="4"/>
      <c r="V248" s="4"/>
      <c r="W248" s="4"/>
      <c r="X248" s="4"/>
      <c r="Y248" s="94"/>
    </row>
    <row r="249" spans="18:25">
      <c r="R249" s="4"/>
      <c r="T249" s="4"/>
      <c r="U249" s="4"/>
      <c r="V249" s="4"/>
      <c r="W249" s="4"/>
      <c r="X249" s="4"/>
      <c r="Y249" s="94"/>
    </row>
    <row r="250" spans="18:25">
      <c r="R250" s="4"/>
      <c r="T250" s="4"/>
      <c r="U250" s="4"/>
      <c r="V250" s="4"/>
      <c r="W250" s="4"/>
      <c r="X250" s="4"/>
      <c r="Y250" s="94"/>
    </row>
    <row r="251" spans="18:25">
      <c r="R251" s="4"/>
      <c r="T251" s="4"/>
      <c r="U251" s="4"/>
      <c r="V251" s="4"/>
      <c r="W251" s="4"/>
      <c r="X251" s="4"/>
      <c r="Y251" s="94"/>
    </row>
    <row r="252" spans="18:25">
      <c r="R252" s="4"/>
      <c r="T252" s="4"/>
      <c r="U252" s="4"/>
      <c r="V252" s="4"/>
      <c r="W252" s="4"/>
      <c r="X252" s="4"/>
      <c r="Y252" s="94"/>
    </row>
    <row r="253" spans="18:25">
      <c r="R253" s="4"/>
      <c r="T253" s="4"/>
      <c r="U253" s="4"/>
      <c r="V253" s="4"/>
      <c r="W253" s="4"/>
      <c r="X253" s="4"/>
      <c r="Y253" s="94"/>
    </row>
    <row r="254" spans="18:25">
      <c r="R254" s="4"/>
      <c r="T254" s="4"/>
      <c r="U254" s="4"/>
      <c r="V254" s="4"/>
      <c r="W254" s="4"/>
      <c r="X254" s="4"/>
      <c r="Y254" s="94"/>
    </row>
    <row r="255" spans="18:25">
      <c r="R255" s="4"/>
      <c r="T255" s="4"/>
      <c r="U255" s="4"/>
      <c r="V255" s="4"/>
      <c r="W255" s="4"/>
      <c r="X255" s="4"/>
      <c r="Y255" s="94"/>
    </row>
    <row r="256" spans="18:25">
      <c r="R256" s="4"/>
      <c r="T256" s="4"/>
      <c r="U256" s="4"/>
      <c r="V256" s="4"/>
      <c r="W256" s="4"/>
      <c r="X256" s="4"/>
      <c r="Y256" s="94"/>
    </row>
    <row r="257" spans="18:25">
      <c r="R257" s="4"/>
      <c r="T257" s="4"/>
      <c r="U257" s="4"/>
      <c r="V257" s="4"/>
      <c r="W257" s="4"/>
      <c r="X257" s="4"/>
      <c r="Y257" s="94"/>
    </row>
    <row r="258" spans="18:25">
      <c r="R258" s="4"/>
      <c r="T258" s="4"/>
      <c r="U258" s="4"/>
      <c r="V258" s="4"/>
      <c r="W258" s="4"/>
      <c r="X258" s="4"/>
      <c r="Y258" s="94"/>
    </row>
    <row r="259" spans="18:25">
      <c r="R259" s="4"/>
      <c r="T259" s="4"/>
      <c r="U259" s="4"/>
      <c r="V259" s="4"/>
      <c r="W259" s="4"/>
      <c r="X259" s="4"/>
      <c r="Y259" s="94"/>
    </row>
    <row r="260" spans="18:25">
      <c r="R260" s="4"/>
      <c r="T260" s="4"/>
      <c r="U260" s="4"/>
      <c r="V260" s="4"/>
      <c r="W260" s="4"/>
      <c r="X260" s="4"/>
      <c r="Y260" s="94"/>
    </row>
    <row r="261" spans="18:25">
      <c r="R261" s="4"/>
      <c r="T261" s="4"/>
      <c r="U261" s="4"/>
      <c r="V261" s="4"/>
      <c r="W261" s="4"/>
      <c r="X261" s="4"/>
      <c r="Y261" s="94"/>
    </row>
    <row r="262" spans="18:25">
      <c r="R262" s="4"/>
      <c r="T262" s="4"/>
      <c r="U262" s="4"/>
      <c r="V262" s="4"/>
      <c r="W262" s="4"/>
      <c r="X262" s="4"/>
      <c r="Y262" s="94"/>
    </row>
    <row r="263" spans="18:25">
      <c r="R263" s="4"/>
      <c r="T263" s="4"/>
      <c r="U263" s="4"/>
      <c r="V263" s="4"/>
      <c r="W263" s="4"/>
      <c r="X263" s="4"/>
      <c r="Y263" s="94"/>
    </row>
    <row r="264" spans="18:25">
      <c r="R264" s="4"/>
      <c r="T264" s="4"/>
      <c r="U264" s="4"/>
      <c r="V264" s="4"/>
      <c r="W264" s="4"/>
      <c r="X264" s="4"/>
      <c r="Y264" s="94"/>
    </row>
    <row r="265" spans="18:25">
      <c r="R265" s="4"/>
      <c r="T265" s="4"/>
      <c r="U265" s="4"/>
      <c r="V265" s="4"/>
      <c r="W265" s="4"/>
      <c r="X265" s="4"/>
      <c r="Y265" s="94"/>
    </row>
    <row r="266" spans="18:25">
      <c r="R266" s="4"/>
      <c r="T266" s="4"/>
      <c r="U266" s="4"/>
      <c r="V266" s="4"/>
      <c r="W266" s="4"/>
      <c r="X266" s="4"/>
      <c r="Y266" s="94"/>
    </row>
    <row r="267" spans="18:25">
      <c r="R267" s="4"/>
      <c r="T267" s="4"/>
      <c r="U267" s="4"/>
      <c r="V267" s="4"/>
      <c r="W267" s="4"/>
      <c r="X267" s="4"/>
      <c r="Y267" s="94"/>
    </row>
    <row r="268" spans="18:25">
      <c r="R268" s="4"/>
      <c r="T268" s="4"/>
      <c r="U268" s="4"/>
      <c r="V268" s="4"/>
      <c r="W268" s="4"/>
      <c r="X268" s="4"/>
      <c r="Y268" s="94"/>
    </row>
    <row r="269" spans="18:25">
      <c r="R269" s="4"/>
      <c r="T269" s="4"/>
      <c r="U269" s="4"/>
      <c r="V269" s="4"/>
      <c r="W269" s="4"/>
      <c r="X269" s="4"/>
      <c r="Y269" s="94"/>
    </row>
    <row r="270" spans="18:25">
      <c r="R270" s="4"/>
      <c r="T270" s="4"/>
      <c r="U270" s="4"/>
      <c r="V270" s="4"/>
      <c r="W270" s="4"/>
      <c r="X270" s="4"/>
      <c r="Y270" s="94"/>
    </row>
    <row r="271" spans="18:25">
      <c r="R271" s="4"/>
      <c r="T271" s="4"/>
      <c r="U271" s="4"/>
      <c r="V271" s="4"/>
      <c r="W271" s="4"/>
      <c r="X271" s="4"/>
      <c r="Y271" s="94"/>
    </row>
    <row r="272" spans="18:25">
      <c r="R272" s="4"/>
      <c r="T272" s="4"/>
      <c r="U272" s="4"/>
      <c r="V272" s="4"/>
      <c r="W272" s="4"/>
      <c r="X272" s="4"/>
      <c r="Y272" s="94"/>
    </row>
    <row r="273" spans="18:25">
      <c r="R273" s="4"/>
      <c r="T273" s="4"/>
      <c r="U273" s="4"/>
      <c r="V273" s="4"/>
      <c r="W273" s="4"/>
      <c r="X273" s="4"/>
      <c r="Y273" s="94"/>
    </row>
    <row r="274" spans="18:25">
      <c r="R274" s="4"/>
      <c r="T274" s="4"/>
      <c r="U274" s="4"/>
      <c r="V274" s="4"/>
      <c r="W274" s="4"/>
      <c r="X274" s="4"/>
      <c r="Y274" s="94"/>
    </row>
  </sheetData>
  <autoFilter ref="A8:AK208">
    <filterColumn colId="35">
      <filters>
        <filter val="1"/>
        <filter val="2"/>
        <filter val="20"/>
        <filter val="24"/>
        <filter val="3"/>
        <filter val="4"/>
        <filter val="6"/>
        <filter val="8"/>
      </filters>
    </filterColumn>
    <extLst/>
  </autoFilter>
  <mergeCells count="37">
    <mergeCell ref="AH7:AH8"/>
    <mergeCell ref="AI7:AI8"/>
    <mergeCell ref="AJ7:AJ8"/>
    <mergeCell ref="AK1:AK8"/>
    <mergeCell ref="N1:AH6"/>
    <mergeCell ref="AC7:AC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S7:S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A4:M4"/>
    <mergeCell ref="B7:K7"/>
    <mergeCell ref="A7:A8"/>
    <mergeCell ref="L7:L8"/>
    <mergeCell ref="M7:M8"/>
    <mergeCell ref="A5:M6"/>
    <mergeCell ref="A1:E1"/>
    <mergeCell ref="F1:K1"/>
    <mergeCell ref="L1:M1"/>
    <mergeCell ref="A2:M2"/>
    <mergeCell ref="A3:K3"/>
    <mergeCell ref="L3:M3"/>
  </mergeCells>
  <phoneticPr fontId="33" type="noConversion"/>
  <conditionalFormatting sqref="K76">
    <cfRule type="duplicateValues" dxfId="98" priority="505"/>
    <cfRule type="duplicateValues" dxfId="97" priority="506"/>
  </conditionalFormatting>
  <conditionalFormatting sqref="K80">
    <cfRule type="duplicateValues" dxfId="96" priority="455"/>
    <cfRule type="duplicateValues" dxfId="95" priority="456"/>
  </conditionalFormatting>
  <conditionalFormatting sqref="K82">
    <cfRule type="duplicateValues" dxfId="94" priority="468"/>
  </conditionalFormatting>
  <conditionalFormatting sqref="K101">
    <cfRule type="duplicateValues" dxfId="93" priority="866"/>
    <cfRule type="duplicateValues" dxfId="92" priority="867"/>
  </conditionalFormatting>
  <conditionalFormatting sqref="K107">
    <cfRule type="duplicateValues" dxfId="91" priority="392"/>
    <cfRule type="duplicateValues" dxfId="90" priority="393"/>
    <cfRule type="duplicateValues" dxfId="89" priority="394"/>
  </conditionalFormatting>
  <conditionalFormatting sqref="K114">
    <cfRule type="duplicateValues" dxfId="88" priority="158"/>
    <cfRule type="duplicateValues" dxfId="87" priority="159"/>
  </conditionalFormatting>
  <conditionalFormatting sqref="K115">
    <cfRule type="duplicateValues" dxfId="86" priority="156"/>
    <cfRule type="duplicateValues" dxfId="85" priority="157"/>
  </conditionalFormatting>
  <conditionalFormatting sqref="K116">
    <cfRule type="duplicateValues" dxfId="84" priority="148"/>
    <cfRule type="duplicateValues" dxfId="83" priority="149"/>
  </conditionalFormatting>
  <conditionalFormatting sqref="K119">
    <cfRule type="duplicateValues" dxfId="82" priority="401"/>
    <cfRule type="duplicateValues" dxfId="81" priority="402"/>
  </conditionalFormatting>
  <conditionalFormatting sqref="K120">
    <cfRule type="duplicateValues" dxfId="80" priority="397"/>
    <cfRule type="duplicateValues" dxfId="79" priority="398"/>
  </conditionalFormatting>
  <conditionalFormatting sqref="K121">
    <cfRule type="duplicateValues" dxfId="78" priority="497"/>
    <cfRule type="duplicateValues" dxfId="77" priority="498"/>
  </conditionalFormatting>
  <conditionalFormatting sqref="K142">
    <cfRule type="duplicateValues" dxfId="76" priority="22"/>
    <cfRule type="duplicateValues" dxfId="75" priority="23"/>
    <cfRule type="duplicateValues" dxfId="74" priority="24"/>
  </conditionalFormatting>
  <conditionalFormatting sqref="K170">
    <cfRule type="duplicateValues" dxfId="73" priority="17"/>
    <cfRule type="duplicateValues" dxfId="72" priority="18"/>
    <cfRule type="duplicateValues" dxfId="71" priority="19"/>
  </conditionalFormatting>
  <conditionalFormatting sqref="K171">
    <cfRule type="duplicateValues" dxfId="70" priority="50"/>
    <cfRule type="duplicateValues" dxfId="69" priority="51"/>
    <cfRule type="duplicateValues" dxfId="68" priority="52"/>
  </conditionalFormatting>
  <conditionalFormatting sqref="K176">
    <cfRule type="duplicateValues" dxfId="67" priority="41"/>
    <cfRule type="duplicateValues" dxfId="66" priority="42"/>
    <cfRule type="duplicateValues" dxfId="65" priority="43"/>
  </conditionalFormatting>
  <conditionalFormatting sqref="K179">
    <cfRule type="duplicateValues" dxfId="64" priority="36"/>
    <cfRule type="duplicateValues" dxfId="63" priority="37"/>
    <cfRule type="duplicateValues" dxfId="62" priority="38"/>
  </conditionalFormatting>
  <conditionalFormatting sqref="K180">
    <cfRule type="duplicateValues" dxfId="61" priority="383"/>
    <cfRule type="duplicateValues" dxfId="60" priority="384"/>
    <cfRule type="duplicateValues" dxfId="59" priority="385"/>
  </conditionalFormatting>
  <conditionalFormatting sqref="K181">
    <cfRule type="duplicateValues" dxfId="58" priority="32"/>
    <cfRule type="duplicateValues" dxfId="57" priority="33"/>
  </conditionalFormatting>
  <conditionalFormatting sqref="K182">
    <cfRule type="duplicateValues" dxfId="56" priority="473"/>
    <cfRule type="duplicateValues" dxfId="55" priority="474"/>
  </conditionalFormatting>
  <conditionalFormatting sqref="K185">
    <cfRule type="duplicateValues" dxfId="54" priority="27"/>
    <cfRule type="duplicateValues" dxfId="53" priority="28"/>
    <cfRule type="duplicateValues" dxfId="52" priority="29"/>
  </conditionalFormatting>
  <conditionalFormatting sqref="K187">
    <cfRule type="duplicateValues" dxfId="51" priority="338"/>
    <cfRule type="duplicateValues" dxfId="50" priority="339"/>
    <cfRule type="duplicateValues" dxfId="49" priority="340"/>
  </conditionalFormatting>
  <conditionalFormatting sqref="K191">
    <cfRule type="duplicateValues" dxfId="48" priority="12"/>
    <cfRule type="duplicateValues" dxfId="47" priority="13"/>
    <cfRule type="duplicateValues" dxfId="46" priority="14"/>
  </conditionalFormatting>
  <conditionalFormatting sqref="K193">
    <cfRule type="duplicateValues" dxfId="45" priority="7"/>
    <cfRule type="duplicateValues" dxfId="44" priority="8"/>
    <cfRule type="duplicateValues" dxfId="43" priority="9"/>
  </conditionalFormatting>
  <conditionalFormatting sqref="K194">
    <cfRule type="duplicateValues" dxfId="42" priority="891"/>
    <cfRule type="duplicateValues" dxfId="41" priority="892"/>
  </conditionalFormatting>
  <conditionalFormatting sqref="K197">
    <cfRule type="duplicateValues" dxfId="40" priority="144"/>
    <cfRule type="duplicateValues" dxfId="39" priority="145"/>
  </conditionalFormatting>
  <conditionalFormatting sqref="K201">
    <cfRule type="duplicateValues" dxfId="38" priority="184"/>
    <cfRule type="duplicateValues" dxfId="37" priority="185"/>
  </conditionalFormatting>
  <conditionalFormatting sqref="K202">
    <cfRule type="duplicateValues" dxfId="36" priority="889"/>
    <cfRule type="duplicateValues" dxfId="35" priority="890"/>
  </conditionalFormatting>
  <conditionalFormatting sqref="K203">
    <cfRule type="duplicateValues" dxfId="34" priority="1311"/>
  </conditionalFormatting>
  <conditionalFormatting sqref="K208">
    <cfRule type="duplicateValues" dxfId="33" priority="3"/>
    <cfRule type="duplicateValues" dxfId="32" priority="4"/>
  </conditionalFormatting>
  <conditionalFormatting sqref="K48:K53">
    <cfRule type="duplicateValues" dxfId="31" priority="1181"/>
  </conditionalFormatting>
  <conditionalFormatting sqref="K60:K61">
    <cfRule type="duplicateValues" dxfId="30" priority="357"/>
    <cfRule type="duplicateValues" dxfId="29" priority="358"/>
  </conditionalFormatting>
  <conditionalFormatting sqref="K62:K66">
    <cfRule type="duplicateValues" dxfId="28" priority="901"/>
    <cfRule type="duplicateValues" dxfId="27" priority="902"/>
  </conditionalFormatting>
  <conditionalFormatting sqref="K72:K74">
    <cfRule type="duplicateValues" dxfId="26" priority="521"/>
    <cfRule type="duplicateValues" dxfId="25" priority="522"/>
  </conditionalFormatting>
  <conditionalFormatting sqref="K98:K100">
    <cfRule type="duplicateValues" dxfId="24" priority="924"/>
  </conditionalFormatting>
  <conditionalFormatting sqref="K102:K103">
    <cfRule type="duplicateValues" dxfId="23" priority="865"/>
  </conditionalFormatting>
  <conditionalFormatting sqref="K104:K105">
    <cfRule type="duplicateValues" dxfId="22" priority="986"/>
    <cfRule type="duplicateValues" dxfId="21" priority="988"/>
  </conditionalFormatting>
  <conditionalFormatting sqref="K112:K113">
    <cfRule type="duplicateValues" dxfId="20" priority="160"/>
    <cfRule type="duplicateValues" dxfId="19" priority="161"/>
  </conditionalFormatting>
  <conditionalFormatting sqref="K117:K118">
    <cfRule type="duplicateValues" dxfId="18" priority="405"/>
    <cfRule type="duplicateValues" dxfId="17" priority="406"/>
  </conditionalFormatting>
  <conditionalFormatting sqref="K172:K173">
    <cfRule type="duplicateValues" dxfId="16" priority="351"/>
    <cfRule type="duplicateValues" dxfId="15" priority="352"/>
  </conditionalFormatting>
  <conditionalFormatting sqref="K195:K196">
    <cfRule type="duplicateValues" dxfId="14" priority="142"/>
    <cfRule type="duplicateValues" dxfId="13" priority="143"/>
  </conditionalFormatting>
  <conditionalFormatting sqref="K198:K200">
    <cfRule type="duplicateValues" dxfId="12" priority="485"/>
    <cfRule type="duplicateValues" dxfId="11" priority="486"/>
  </conditionalFormatting>
  <conditionalFormatting sqref="K48:K59 K67:K71 K104:K105 K91:K97 K136 K133:K134 K139:K141 K143:K169 K174:K175 K183:K184 K177:K178 K186 K188:K190 K192 K203:K207">
    <cfRule type="duplicateValues" dxfId="10" priority="1490"/>
  </conditionalFormatting>
  <conditionalFormatting sqref="K54:K59 K67:K71 K104:K105 K91:K97 K136 K133:K134 K139:K141 K143:K169 K174:K175 K183:K184 K177:K178 K186 K188:K190 K192 K203:K207">
    <cfRule type="duplicateValues" dxfId="9" priority="1486"/>
  </conditionalFormatting>
  <conditionalFormatting sqref="K75 K77">
    <cfRule type="duplicateValues" dxfId="8" priority="509"/>
    <cfRule type="duplicateValues" dxfId="7" priority="510"/>
  </conditionalFormatting>
  <conditionalFormatting sqref="K81:K87 K90">
    <cfRule type="duplicateValues" dxfId="6" priority="469"/>
    <cfRule type="duplicateValues" dxfId="5" priority="470"/>
  </conditionalFormatting>
  <conditionalFormatting sqref="K106 K108">
    <cfRule type="duplicateValues" dxfId="4" priority="489"/>
    <cfRule type="duplicateValues" dxfId="3" priority="490"/>
    <cfRule type="duplicateValues" dxfId="2" priority="491"/>
    <cfRule type="duplicateValues" dxfId="1" priority="492"/>
  </conditionalFormatting>
  <conditionalFormatting sqref="K133:K134 K136 K139:K141 K143:K169 K188:K190 K192 K183:K184 K186 K177:K178 K174:K175">
    <cfRule type="duplicateValues" dxfId="0" priority="1269"/>
  </conditionalFormatting>
  <dataValidations disablePrompts="1" count="2">
    <dataValidation type="list" allowBlank="1" showInputMessage="1" showErrorMessage="1" sqref="U9:V213">
      <formula1>"Y,N"</formula1>
    </dataValidation>
    <dataValidation type="list" allowBlank="1" showInputMessage="1" showErrorMessage="1" sqref="O165">
      <formula1>"A,B,C,"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9" scale="45" orientation="landscape" r:id="rId1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驾驶员座总成EBOM清单</vt:lpstr>
      <vt:lpstr>驾驶员座总成EBOM清单!Print_Area</vt:lpstr>
      <vt:lpstr>驾驶员座总成EBOM清单!Print_Titles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hp</cp:lastModifiedBy>
  <cp:lastPrinted>2022-06-08T09:14:00Z</cp:lastPrinted>
  <dcterms:created xsi:type="dcterms:W3CDTF">2006-09-13T11:21:00Z</dcterms:created>
  <dcterms:modified xsi:type="dcterms:W3CDTF">2025-05-06T01:57:30Z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E1DF5B9D5D914B208221F72F6FCBD105_13</vt:lpwstr>
  </property>
</Properties>
</file>