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65"/>
  </bookViews>
  <sheets>
    <sheet name="2024" sheetId="2" r:id="rId1"/>
    <sheet name="2023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<sst xmlns="http://schemas.openxmlformats.org/spreadsheetml/2006/main" count="97" uniqueCount="66">
  <si>
    <r>
      <rPr>
        <sz val="20"/>
        <color rgb="FF000000"/>
        <rFont val="Tahoma"/>
        <charset val="134"/>
      </rPr>
      <t xml:space="preserve">        2025</t>
    </r>
    <r>
      <rPr>
        <sz val="20"/>
        <color rgb="FF000000"/>
        <rFont val="宋体"/>
        <charset val="134"/>
      </rPr>
      <t>年送清凉物资</t>
    </r>
    <r>
      <rPr>
        <sz val="20"/>
        <color rgb="FF000000"/>
        <rFont val="Tahoma"/>
        <charset val="134"/>
      </rPr>
      <t>-</t>
    </r>
    <r>
      <rPr>
        <sz val="20"/>
        <color rgb="FF000000"/>
        <rFont val="宋体"/>
        <charset val="134"/>
      </rPr>
      <t>冰棍领用明细表</t>
    </r>
  </si>
  <si>
    <r>
      <rPr>
        <sz val="11"/>
        <color rgb="FF000000"/>
        <rFont val="宋体"/>
        <charset val="134"/>
      </rPr>
      <t>老绿豆一件</t>
    </r>
    <r>
      <rPr>
        <sz val="11"/>
        <color rgb="FF000000"/>
        <rFont val="Tahoma"/>
        <charset val="134"/>
      </rPr>
      <t>60</t>
    </r>
    <r>
      <rPr>
        <sz val="11"/>
        <color rgb="FF000000"/>
        <rFont val="宋体"/>
        <charset val="134"/>
      </rPr>
      <t>支，绿豆沙一件</t>
    </r>
    <r>
      <rPr>
        <sz val="11"/>
        <color rgb="FF000000"/>
        <rFont val="Tahoma"/>
        <charset val="134"/>
      </rPr>
      <t>40</t>
    </r>
    <r>
      <rPr>
        <sz val="11"/>
        <color rgb="FF000000"/>
        <rFont val="宋体"/>
        <charset val="134"/>
      </rPr>
      <t>支，老冰棍50支</t>
    </r>
  </si>
  <si>
    <t>序号</t>
  </si>
  <si>
    <t>日期</t>
  </si>
  <si>
    <t>总装车间（含检验员）</t>
  </si>
  <si>
    <t>发泡车间（含检验员)</t>
  </si>
  <si>
    <t>焊接</t>
  </si>
  <si>
    <t>设备科</t>
  </si>
  <si>
    <t>物料-成品</t>
  </si>
  <si>
    <t>保洁</t>
  </si>
  <si>
    <t>合计</t>
  </si>
  <si>
    <t>送货</t>
  </si>
  <si>
    <t>金额</t>
  </si>
  <si>
    <t>备注</t>
  </si>
  <si>
    <r>
      <rPr>
        <sz val="11"/>
        <color rgb="FF000000"/>
        <rFont val="宋体"/>
        <charset val="134"/>
      </rPr>
      <t>老绿豆</t>
    </r>
    <r>
      <rPr>
        <sz val="11"/>
        <color rgb="FF000000"/>
        <rFont val="Tahoma"/>
        <charset val="134"/>
      </rPr>
      <t>1.2</t>
    </r>
    <r>
      <rPr>
        <sz val="11"/>
        <color rgb="FF000000"/>
        <rFont val="宋体"/>
        <charset val="134"/>
      </rPr>
      <t>绿豆沙</t>
    </r>
    <r>
      <rPr>
        <sz val="11"/>
        <color rgb="FF000000"/>
        <rFont val="Tahoma"/>
        <charset val="134"/>
      </rPr>
      <t>1.4</t>
    </r>
    <r>
      <rPr>
        <sz val="11"/>
        <color rgb="FF000000"/>
        <rFont val="宋体"/>
        <charset val="134"/>
      </rPr>
      <t>老冰棍</t>
    </r>
    <r>
      <rPr>
        <sz val="11"/>
        <color rgb="FF000000"/>
        <rFont val="Tahoma"/>
        <charset val="134"/>
      </rPr>
      <t>0.7</t>
    </r>
  </si>
  <si>
    <t>2025.07.17</t>
  </si>
  <si>
    <t>老绿豆1箱+老冰棍一箱</t>
  </si>
  <si>
    <r>
      <rPr>
        <sz val="11"/>
        <color rgb="FF000000"/>
        <rFont val="宋体"/>
        <charset val="134"/>
      </rPr>
      <t>送货记</t>
    </r>
    <r>
      <rPr>
        <sz val="11"/>
        <color rgb="FF000000"/>
        <rFont val="Tahoma"/>
        <charset val="134"/>
      </rPr>
      <t>2</t>
    </r>
    <r>
      <rPr>
        <sz val="11"/>
        <color rgb="FF000000"/>
        <rFont val="宋体"/>
        <charset val="134"/>
      </rPr>
      <t>件</t>
    </r>
  </si>
  <si>
    <t>2025.07.18</t>
  </si>
  <si>
    <t>老绿豆2箱、客户领4根</t>
  </si>
  <si>
    <t>2025.07.22</t>
  </si>
  <si>
    <t>2025.07.25</t>
  </si>
  <si>
    <t>老绿豆1箱+老冰棍一箱/马凤购买</t>
  </si>
  <si>
    <t>肖燕丹领</t>
  </si>
  <si>
    <t>2025.07.29</t>
  </si>
  <si>
    <t>老绿豆2箱</t>
  </si>
  <si>
    <t>2025.08.10</t>
  </si>
  <si>
    <t>老绿豆2箱/马凤购买</t>
  </si>
  <si>
    <t>2025.08.13</t>
  </si>
  <si>
    <t>2025.08.16</t>
  </si>
  <si>
    <r>
      <rPr>
        <sz val="20"/>
        <color rgb="FF000000"/>
        <rFont val="Tahoma"/>
        <charset val="134"/>
      </rPr>
      <t xml:space="preserve">        2023</t>
    </r>
    <r>
      <rPr>
        <sz val="20"/>
        <color rgb="FF000000"/>
        <rFont val="宋体"/>
        <charset val="134"/>
      </rPr>
      <t>年送清凉物资</t>
    </r>
    <r>
      <rPr>
        <sz val="20"/>
        <color rgb="FF000000"/>
        <rFont val="Tahoma"/>
        <charset val="134"/>
      </rPr>
      <t>-</t>
    </r>
    <r>
      <rPr>
        <sz val="20"/>
        <color rgb="FF000000"/>
        <rFont val="宋体"/>
        <charset val="134"/>
      </rPr>
      <t>冰棍领用明细表</t>
    </r>
  </si>
  <si>
    <t>物料科</t>
  </si>
  <si>
    <t>成品库</t>
  </si>
  <si>
    <t>2023.06.29</t>
  </si>
  <si>
    <r>
      <rPr>
        <sz val="11"/>
        <color rgb="FF000000"/>
        <rFont val="宋体"/>
        <charset val="134"/>
      </rPr>
      <t>寄存</t>
    </r>
    <r>
      <rPr>
        <sz val="11"/>
        <color rgb="FF000000"/>
        <rFont val="Tahoma"/>
        <charset val="134"/>
      </rPr>
      <t>15</t>
    </r>
    <r>
      <rPr>
        <sz val="11"/>
        <color rgb="FF000000"/>
        <rFont val="宋体"/>
        <charset val="134"/>
      </rPr>
      <t>个 老绿豆</t>
    </r>
    <r>
      <rPr>
        <sz val="11"/>
        <color rgb="FF000000"/>
        <rFont val="Tahoma"/>
        <charset val="134"/>
      </rPr>
      <t>4</t>
    </r>
    <r>
      <rPr>
        <sz val="11"/>
        <color rgb="FF000000"/>
        <rFont val="宋体"/>
        <charset val="134"/>
      </rPr>
      <t>绿豆沙各1箱</t>
    </r>
  </si>
  <si>
    <t>2023.07.03</t>
  </si>
  <si>
    <t>老冰棍1箱绿豆沙1箱</t>
  </si>
  <si>
    <t>2023.07.04</t>
  </si>
  <si>
    <t>老冰棍2箱 存10支</t>
  </si>
  <si>
    <t>2023.07.05</t>
  </si>
  <si>
    <t>老绿豆1箱+之前寄存的25支</t>
  </si>
  <si>
    <t>2023.07.06</t>
  </si>
  <si>
    <t>2023.07.07</t>
  </si>
  <si>
    <t>老冰棍2箱</t>
  </si>
  <si>
    <t>2023.07.08</t>
  </si>
  <si>
    <t>罗亚南领</t>
  </si>
  <si>
    <t>2023.07.09</t>
  </si>
  <si>
    <t>老冰棍1箱老绿豆1箱</t>
  </si>
  <si>
    <t>2023.07.10</t>
  </si>
  <si>
    <t>老冰棍1箱</t>
  </si>
  <si>
    <t>2023.07.11</t>
  </si>
  <si>
    <t>2023.07.12</t>
  </si>
  <si>
    <t>2023.07.13</t>
  </si>
  <si>
    <t>2023.07.14</t>
  </si>
  <si>
    <t xml:space="preserve">老冰棍2箱 </t>
  </si>
  <si>
    <t>2023.07.24</t>
  </si>
  <si>
    <t>2023.07.25</t>
  </si>
  <si>
    <r>
      <rPr>
        <sz val="11"/>
        <color rgb="FF000000"/>
        <rFont val="宋体"/>
        <charset val="134"/>
      </rPr>
      <t>老绿豆</t>
    </r>
    <r>
      <rPr>
        <sz val="11"/>
        <color rgb="FF000000"/>
        <rFont val="Tahoma"/>
        <charset val="134"/>
      </rPr>
      <t>1</t>
    </r>
    <r>
      <rPr>
        <sz val="11"/>
        <color rgb="FF000000"/>
        <rFont val="宋体"/>
        <charset val="134"/>
      </rPr>
      <t>箱</t>
    </r>
  </si>
  <si>
    <r>
      <rPr>
        <sz val="11"/>
        <color rgb="FF000000"/>
        <rFont val="宋体"/>
        <charset val="134"/>
      </rPr>
      <t>车间送了西瓜</t>
    </r>
    <r>
      <rPr>
        <sz val="11"/>
        <color rgb="FF000000"/>
        <rFont val="Tahoma"/>
        <charset val="134"/>
      </rPr>
      <t>-</t>
    </r>
    <r>
      <rPr>
        <sz val="11"/>
        <color rgb="FF000000"/>
        <rFont val="宋体"/>
        <charset val="134"/>
      </rPr>
      <t>曹部长采购的</t>
    </r>
    <r>
      <rPr>
        <sz val="11"/>
        <color rgb="FF000000"/>
        <rFont val="Tahoma"/>
        <charset val="134"/>
      </rPr>
      <t>30</t>
    </r>
    <r>
      <rPr>
        <sz val="11"/>
        <color rgb="FF000000"/>
        <rFont val="宋体"/>
        <charset val="134"/>
      </rPr>
      <t>个西瓜700斤，</t>
    </r>
    <r>
      <rPr>
        <sz val="11"/>
        <color rgb="FF000000"/>
        <rFont val="Tahoma"/>
        <charset val="134"/>
      </rPr>
      <t>5</t>
    </r>
    <r>
      <rPr>
        <sz val="11"/>
        <color rgb="FF000000"/>
        <rFont val="宋体"/>
        <charset val="134"/>
      </rPr>
      <t>人一个西瓜</t>
    </r>
  </si>
  <si>
    <t>2023.07.26</t>
  </si>
  <si>
    <t>2023.07.27</t>
  </si>
  <si>
    <t>一箱老冰棍加老绿豆</t>
  </si>
  <si>
    <r>
      <rPr>
        <sz val="11"/>
        <color rgb="FF000000"/>
        <rFont val="Tahoma"/>
        <charset val="134"/>
      </rPr>
      <t>2023.08.03</t>
    </r>
    <r>
      <rPr>
        <sz val="11"/>
        <color rgb="FF000000"/>
        <rFont val="宋体"/>
        <charset val="134"/>
      </rPr>
      <t>上午垫付</t>
    </r>
  </si>
  <si>
    <t>2023.08.03</t>
  </si>
  <si>
    <t>2023.08.07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</si>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</sst>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1">
    <font>
      <sz val="11"/>
      <color theme="1"/>
      <name val="宋体"/>
      <charset val="134"/>
      <scheme val="minor"/>
    </font>
    <font>
      <sz val="11"/>
      <color indexed="8"/>
      <name val="Tahoma"/>
      <charset val="134"/>
    </font>
    <font>
      <sz val="20"/>
      <color rgb="FF000000"/>
      <name val="Tahoma"/>
      <charset val="134"/>
    </font>
    <font>
      <sz val="20"/>
      <color indexed="8"/>
      <name val="Tahoma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color indexed="8"/>
      <name val="Tahoma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8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 shrinkToFit="1"/>
    </xf>
    <xf numFmtId="0" fontId="7" fillId="2" borderId="2" xfId="0" applyFont="1" applyFill="1" applyBorder="1" applyAlignment="1">
      <alignment horizontal="center" vertical="center" wrapText="1" shrinkToFit="1"/>
    </xf>
    <xf numFmtId="0" fontId="8" fillId="0" borderId="0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10160</xdr:colOff>
      <xdr:row>0</xdr:row>
      <xdr:rowOff>57150</xdr:rowOff>
    </xdr:from>
    <xdr:to>
      <xdr:col>0</xdr:col>
      <xdr:colOff>473710</xdr:colOff>
      <xdr:row>0</xdr:row>
      <xdr:rowOff>368300</xdr:rowOff>
    </xdr:to>
    <xdr:pic>
      <xdr:nvPicPr>
        <xdr:cNvPr id="2" name="图片 1" descr="光华荣昌修改"/>
        <xdr:cNvPicPr/>
      </xdr:nvPicPr>
      <xdr:blipFill>
        <a:blip r:embed="rId1"/>
        <a:srcRect b="-7011"/>
        <a:stretch>
          <a:fillRect/>
        </a:stretch>
      </xdr:blipFill>
      <xdr:spPr>
        <a:xfrm>
          <a:off x="10160" y="57150"/>
          <a:ext cx="463550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10160</xdr:colOff>
      <xdr:row>0</xdr:row>
      <xdr:rowOff>57150</xdr:rowOff>
    </xdr:from>
    <xdr:to>
      <xdr:col>0</xdr:col>
      <xdr:colOff>473710</xdr:colOff>
      <xdr:row>0</xdr:row>
      <xdr:rowOff>368300</xdr:rowOff>
    </xdr:to>
    <xdr:pic>
      <xdr:nvPicPr>
        <xdr:cNvPr id="3" name="图片 2" descr="光华荣昌修改"/>
        <xdr:cNvPicPr/>
      </xdr:nvPicPr>
      <xdr:blipFill>
        <a:blip r:embed="rId1"/>
        <a:srcRect b="-7011"/>
        <a:stretch>
          <a:fillRect/>
        </a:stretch>
      </xdr:blipFill>
      <xdr:spPr>
        <a:xfrm>
          <a:off x="10160" y="57150"/>
          <a:ext cx="463550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10160</xdr:colOff>
      <xdr:row>0</xdr:row>
      <xdr:rowOff>57150</xdr:rowOff>
    </xdr:from>
    <xdr:to>
      <xdr:col>0</xdr:col>
      <xdr:colOff>473710</xdr:colOff>
      <xdr:row>0</xdr:row>
      <xdr:rowOff>368300</xdr:rowOff>
    </xdr:to>
    <xdr:pic>
      <xdr:nvPicPr>
        <xdr:cNvPr id="4" name="图片 1" descr="光华荣昌修改"/>
        <xdr:cNvPicPr/>
      </xdr:nvPicPr>
      <xdr:blipFill>
        <a:blip r:embed="rId1"/>
        <a:srcRect b="-7011"/>
        <a:stretch>
          <a:fillRect/>
        </a:stretch>
      </xdr:blipFill>
      <xdr:spPr>
        <a:xfrm>
          <a:off x="10160" y="57150"/>
          <a:ext cx="463550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10160</xdr:colOff>
      <xdr:row>0</xdr:row>
      <xdr:rowOff>57150</xdr:rowOff>
    </xdr:from>
    <xdr:to>
      <xdr:col>0</xdr:col>
      <xdr:colOff>473710</xdr:colOff>
      <xdr:row>0</xdr:row>
      <xdr:rowOff>368300</xdr:rowOff>
    </xdr:to>
    <xdr:pic>
      <xdr:nvPicPr>
        <xdr:cNvPr id="5" name="图片 3" descr="光华荣昌修改"/>
        <xdr:cNvPicPr/>
      </xdr:nvPicPr>
      <xdr:blipFill>
        <a:blip r:embed="rId1"/>
        <a:srcRect b="-7011"/>
        <a:stretch>
          <a:fillRect/>
        </a:stretch>
      </xdr:blipFill>
      <xdr:spPr>
        <a:xfrm>
          <a:off x="10160" y="57150"/>
          <a:ext cx="463550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10160</xdr:colOff>
      <xdr:row>0</xdr:row>
      <xdr:rowOff>57150</xdr:rowOff>
    </xdr:from>
    <xdr:to>
      <xdr:col>0</xdr:col>
      <xdr:colOff>473710</xdr:colOff>
      <xdr:row>0</xdr:row>
      <xdr:rowOff>368300</xdr:rowOff>
    </xdr:to>
    <xdr:pic>
      <xdr:nvPicPr>
        <xdr:cNvPr id="6" name="图片 1" descr="光华荣昌修改"/>
        <xdr:cNvPicPr/>
      </xdr:nvPicPr>
      <xdr:blipFill>
        <a:blip r:embed="rId1"/>
        <a:srcRect b="-7011"/>
        <a:stretch>
          <a:fillRect/>
        </a:stretch>
      </xdr:blipFill>
      <xdr:spPr>
        <a:xfrm>
          <a:off x="10160" y="57150"/>
          <a:ext cx="463550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10160</xdr:colOff>
      <xdr:row>0</xdr:row>
      <xdr:rowOff>57150</xdr:rowOff>
    </xdr:from>
    <xdr:to>
      <xdr:col>0</xdr:col>
      <xdr:colOff>473710</xdr:colOff>
      <xdr:row>0</xdr:row>
      <xdr:rowOff>368300</xdr:rowOff>
    </xdr:to>
    <xdr:pic>
      <xdr:nvPicPr>
        <xdr:cNvPr id="7" name="图片 3" descr="光华荣昌修改"/>
        <xdr:cNvPicPr/>
      </xdr:nvPicPr>
      <xdr:blipFill>
        <a:blip r:embed="rId1"/>
        <a:srcRect b="-7011"/>
        <a:stretch>
          <a:fillRect/>
        </a:stretch>
      </xdr:blipFill>
      <xdr:spPr>
        <a:xfrm>
          <a:off x="10160" y="57150"/>
          <a:ext cx="463550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10160</xdr:colOff>
      <xdr:row>0</xdr:row>
      <xdr:rowOff>57150</xdr:rowOff>
    </xdr:from>
    <xdr:to>
      <xdr:col>0</xdr:col>
      <xdr:colOff>473710</xdr:colOff>
      <xdr:row>0</xdr:row>
      <xdr:rowOff>368300</xdr:rowOff>
    </xdr:to>
    <xdr:pic>
      <xdr:nvPicPr>
        <xdr:cNvPr id="8" name="图片 1" descr="光华荣昌修改"/>
        <xdr:cNvPicPr/>
      </xdr:nvPicPr>
      <xdr:blipFill>
        <a:blip r:embed="rId1"/>
        <a:srcRect b="-7011"/>
        <a:stretch>
          <a:fillRect/>
        </a:stretch>
      </xdr:blipFill>
      <xdr:spPr>
        <a:xfrm>
          <a:off x="10160" y="57150"/>
          <a:ext cx="463550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10160</xdr:colOff>
      <xdr:row>0</xdr:row>
      <xdr:rowOff>57150</xdr:rowOff>
    </xdr:from>
    <xdr:to>
      <xdr:col>0</xdr:col>
      <xdr:colOff>473710</xdr:colOff>
      <xdr:row>0</xdr:row>
      <xdr:rowOff>368300</xdr:rowOff>
    </xdr:to>
    <xdr:pic>
      <xdr:nvPicPr>
        <xdr:cNvPr id="9" name="图片 3" descr="光华荣昌修改"/>
        <xdr:cNvPicPr/>
      </xdr:nvPicPr>
      <xdr:blipFill>
        <a:blip r:embed="rId1"/>
        <a:srcRect b="-7011"/>
        <a:stretch>
          <a:fillRect/>
        </a:stretch>
      </xdr:blipFill>
      <xdr:spPr>
        <a:xfrm>
          <a:off x="10160" y="57150"/>
          <a:ext cx="463550" cy="311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10160</xdr:colOff>
      <xdr:row>0</xdr:row>
      <xdr:rowOff>57150</xdr:rowOff>
    </xdr:from>
    <xdr:to>
      <xdr:col>0</xdr:col>
      <xdr:colOff>473710</xdr:colOff>
      <xdr:row>0</xdr:row>
      <xdr:rowOff>368300</xdr:rowOff>
    </xdr:to>
    <xdr:pic>
      <xdr:nvPicPr>
        <xdr:cNvPr id="2" name="图片 1" descr="光华荣昌修改"/>
        <xdr:cNvPicPr/>
      </xdr:nvPicPr>
      <xdr:blipFill>
        <a:blip r:embed="rId1"/>
        <a:srcRect b="-7011"/>
        <a:stretch>
          <a:fillRect/>
        </a:stretch>
      </xdr:blipFill>
      <xdr:spPr>
        <a:xfrm>
          <a:off x="10160" y="57150"/>
          <a:ext cx="463550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10160</xdr:colOff>
      <xdr:row>0</xdr:row>
      <xdr:rowOff>57150</xdr:rowOff>
    </xdr:from>
    <xdr:to>
      <xdr:col>0</xdr:col>
      <xdr:colOff>473710</xdr:colOff>
      <xdr:row>0</xdr:row>
      <xdr:rowOff>368300</xdr:rowOff>
    </xdr:to>
    <xdr:pic>
      <xdr:nvPicPr>
        <xdr:cNvPr id="3" name="图片 2" descr="光华荣昌修改"/>
        <xdr:cNvPicPr/>
      </xdr:nvPicPr>
      <xdr:blipFill>
        <a:blip r:embed="rId1"/>
        <a:srcRect b="-7011"/>
        <a:stretch>
          <a:fillRect/>
        </a:stretch>
      </xdr:blipFill>
      <xdr:spPr>
        <a:xfrm>
          <a:off x="10160" y="57150"/>
          <a:ext cx="463550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10160</xdr:colOff>
      <xdr:row>0</xdr:row>
      <xdr:rowOff>57150</xdr:rowOff>
    </xdr:from>
    <xdr:to>
      <xdr:col>0</xdr:col>
      <xdr:colOff>473710</xdr:colOff>
      <xdr:row>0</xdr:row>
      <xdr:rowOff>368300</xdr:rowOff>
    </xdr:to>
    <xdr:pic>
      <xdr:nvPicPr>
        <xdr:cNvPr id="4" name="图片 1" descr="光华荣昌修改"/>
        <xdr:cNvPicPr/>
      </xdr:nvPicPr>
      <xdr:blipFill>
        <a:blip r:embed="rId1"/>
        <a:srcRect b="-7011"/>
        <a:stretch>
          <a:fillRect/>
        </a:stretch>
      </xdr:blipFill>
      <xdr:spPr>
        <a:xfrm>
          <a:off x="10160" y="57150"/>
          <a:ext cx="463550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10160</xdr:colOff>
      <xdr:row>0</xdr:row>
      <xdr:rowOff>57150</xdr:rowOff>
    </xdr:from>
    <xdr:to>
      <xdr:col>0</xdr:col>
      <xdr:colOff>473710</xdr:colOff>
      <xdr:row>0</xdr:row>
      <xdr:rowOff>368300</xdr:rowOff>
    </xdr:to>
    <xdr:pic>
      <xdr:nvPicPr>
        <xdr:cNvPr id="5" name="图片 3" descr="光华荣昌修改"/>
        <xdr:cNvPicPr/>
      </xdr:nvPicPr>
      <xdr:blipFill>
        <a:blip r:embed="rId1"/>
        <a:srcRect b="-7011"/>
        <a:stretch>
          <a:fillRect/>
        </a:stretch>
      </xdr:blipFill>
      <xdr:spPr>
        <a:xfrm>
          <a:off x="10160" y="57150"/>
          <a:ext cx="463550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10160</xdr:colOff>
      <xdr:row>0</xdr:row>
      <xdr:rowOff>57150</xdr:rowOff>
    </xdr:from>
    <xdr:to>
      <xdr:col>0</xdr:col>
      <xdr:colOff>473710</xdr:colOff>
      <xdr:row>0</xdr:row>
      <xdr:rowOff>368300</xdr:rowOff>
    </xdr:to>
    <xdr:pic>
      <xdr:nvPicPr>
        <xdr:cNvPr id="6" name="图片 1" descr="光华荣昌修改"/>
        <xdr:cNvPicPr/>
      </xdr:nvPicPr>
      <xdr:blipFill>
        <a:blip r:embed="rId1"/>
        <a:srcRect b="-7011"/>
        <a:stretch>
          <a:fillRect/>
        </a:stretch>
      </xdr:blipFill>
      <xdr:spPr>
        <a:xfrm>
          <a:off x="10160" y="57150"/>
          <a:ext cx="463550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10160</xdr:colOff>
      <xdr:row>0</xdr:row>
      <xdr:rowOff>57150</xdr:rowOff>
    </xdr:from>
    <xdr:to>
      <xdr:col>0</xdr:col>
      <xdr:colOff>473710</xdr:colOff>
      <xdr:row>0</xdr:row>
      <xdr:rowOff>368300</xdr:rowOff>
    </xdr:to>
    <xdr:pic>
      <xdr:nvPicPr>
        <xdr:cNvPr id="7" name="图片 3" descr="光华荣昌修改"/>
        <xdr:cNvPicPr/>
      </xdr:nvPicPr>
      <xdr:blipFill>
        <a:blip r:embed="rId1"/>
        <a:srcRect b="-7011"/>
        <a:stretch>
          <a:fillRect/>
        </a:stretch>
      </xdr:blipFill>
      <xdr:spPr>
        <a:xfrm>
          <a:off x="10160" y="57150"/>
          <a:ext cx="463550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10160</xdr:colOff>
      <xdr:row>0</xdr:row>
      <xdr:rowOff>57150</xdr:rowOff>
    </xdr:from>
    <xdr:to>
      <xdr:col>0</xdr:col>
      <xdr:colOff>473710</xdr:colOff>
      <xdr:row>0</xdr:row>
      <xdr:rowOff>368300</xdr:rowOff>
    </xdr:to>
    <xdr:pic>
      <xdr:nvPicPr>
        <xdr:cNvPr id="8" name="图片 1" descr="光华荣昌修改"/>
        <xdr:cNvPicPr/>
      </xdr:nvPicPr>
      <xdr:blipFill>
        <a:blip r:embed="rId1"/>
        <a:srcRect b="-7011"/>
        <a:stretch>
          <a:fillRect/>
        </a:stretch>
      </xdr:blipFill>
      <xdr:spPr>
        <a:xfrm>
          <a:off x="10160" y="57150"/>
          <a:ext cx="463550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10160</xdr:colOff>
      <xdr:row>0</xdr:row>
      <xdr:rowOff>57150</xdr:rowOff>
    </xdr:from>
    <xdr:to>
      <xdr:col>0</xdr:col>
      <xdr:colOff>473710</xdr:colOff>
      <xdr:row>0</xdr:row>
      <xdr:rowOff>368300</xdr:rowOff>
    </xdr:to>
    <xdr:pic>
      <xdr:nvPicPr>
        <xdr:cNvPr id="9" name="图片 3" descr="光华荣昌修改"/>
        <xdr:cNvPicPr/>
      </xdr:nvPicPr>
      <xdr:blipFill>
        <a:blip r:embed="rId1"/>
        <a:srcRect b="-7011"/>
        <a:stretch>
          <a:fillRect/>
        </a:stretch>
      </xdr:blipFill>
      <xdr:spPr>
        <a:xfrm>
          <a:off x="10160" y="57150"/>
          <a:ext cx="463550" cy="311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tabSelected="1" workbookViewId="0">
      <selection activeCell="N7" sqref="N7"/>
    </sheetView>
  </sheetViews>
  <sheetFormatPr defaultColWidth="9" defaultRowHeight="14.25"/>
  <cols>
    <col min="1" max="1" width="8.125" style="27" customWidth="1"/>
    <col min="2" max="2" width="12.375" style="27" customWidth="1"/>
    <col min="3" max="3" width="11.75" style="27" customWidth="1"/>
    <col min="4" max="4" width="11.25" style="27" customWidth="1"/>
    <col min="5" max="5" width="10.25" style="27" customWidth="1"/>
    <col min="6" max="6" width="9.125" style="28" customWidth="1"/>
    <col min="7" max="7" width="12.875" style="28" customWidth="1"/>
    <col min="8" max="8" width="7.25" style="28" customWidth="1"/>
    <col min="9" max="9" width="8.125" style="28" customWidth="1"/>
    <col min="10" max="10" width="9.75" style="28" customWidth="1"/>
    <col min="11" max="11" width="10.625" style="28" customWidth="1"/>
    <col min="12" max="12" width="26.5" style="27" customWidth="1"/>
    <col min="13" max="13" width="26.5" style="1" hidden="1" customWidth="1"/>
    <col min="14" max="16384" width="9" style="1"/>
  </cols>
  <sheetData>
    <row r="1" s="1" customFormat="1" ht="33" customHeight="1" spans="1:13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6" t="s">
        <v>1</v>
      </c>
    </row>
    <row r="2" s="1" customFormat="1" ht="27" customHeight="1" spans="1:13">
      <c r="A2" s="31" t="s">
        <v>2</v>
      </c>
      <c r="B2" s="32" t="s">
        <v>3</v>
      </c>
      <c r="C2" s="7" t="s">
        <v>4</v>
      </c>
      <c r="D2" s="7" t="s">
        <v>5</v>
      </c>
      <c r="E2" s="32" t="s">
        <v>6</v>
      </c>
      <c r="F2" s="32" t="s">
        <v>7</v>
      </c>
      <c r="G2" s="32" t="s">
        <v>8</v>
      </c>
      <c r="H2" s="32" t="s">
        <v>9</v>
      </c>
      <c r="I2" s="32" t="s">
        <v>10</v>
      </c>
      <c r="J2" s="32" t="s">
        <v>11</v>
      </c>
      <c r="K2" s="31" t="s">
        <v>12</v>
      </c>
      <c r="L2" s="31" t="s">
        <v>13</v>
      </c>
      <c r="M2" s="12" t="s">
        <v>14</v>
      </c>
    </row>
    <row r="3" s="1" customFormat="1" ht="21.5" customHeight="1" spans="1:13">
      <c r="A3" s="33">
        <v>1</v>
      </c>
      <c r="B3" s="34" t="s">
        <v>15</v>
      </c>
      <c r="C3" s="35">
        <v>15</v>
      </c>
      <c r="D3" s="35">
        <v>68</v>
      </c>
      <c r="E3" s="35">
        <v>10</v>
      </c>
      <c r="F3" s="35">
        <v>2</v>
      </c>
      <c r="G3" s="35">
        <v>6</v>
      </c>
      <c r="H3" s="35">
        <v>1</v>
      </c>
      <c r="I3" s="35">
        <f>SUM(C3:H3)</f>
        <v>102</v>
      </c>
      <c r="J3" s="35">
        <v>110</v>
      </c>
      <c r="K3" s="37">
        <v>107</v>
      </c>
      <c r="L3" s="38" t="s">
        <v>16</v>
      </c>
      <c r="M3" s="12" t="s">
        <v>17</v>
      </c>
    </row>
    <row r="4" s="1" customFormat="1" ht="36" customHeight="1" spans="1:14">
      <c r="A4" s="33">
        <v>2</v>
      </c>
      <c r="B4" s="34" t="s">
        <v>18</v>
      </c>
      <c r="C4" s="35">
        <v>15</v>
      </c>
      <c r="D4" s="35">
        <v>68</v>
      </c>
      <c r="E4" s="35">
        <v>10</v>
      </c>
      <c r="F4" s="35">
        <v>2</v>
      </c>
      <c r="G4" s="35">
        <v>6</v>
      </c>
      <c r="H4" s="35">
        <v>1</v>
      </c>
      <c r="I4" s="35">
        <f t="shared" ref="I4:I9" si="0">SUM(C4:H4)</f>
        <v>102</v>
      </c>
      <c r="J4" s="39">
        <v>120</v>
      </c>
      <c r="K4" s="37">
        <v>144</v>
      </c>
      <c r="L4" s="40" t="s">
        <v>19</v>
      </c>
      <c r="M4" s="18"/>
      <c r="N4" s="12"/>
    </row>
    <row r="5" s="1" customFormat="1" ht="21.5" customHeight="1" spans="1:14">
      <c r="A5" s="33">
        <v>3</v>
      </c>
      <c r="B5" s="34" t="s">
        <v>20</v>
      </c>
      <c r="C5" s="35">
        <v>15</v>
      </c>
      <c r="D5" s="35">
        <v>68</v>
      </c>
      <c r="E5" s="35">
        <v>10</v>
      </c>
      <c r="F5" s="35">
        <v>2</v>
      </c>
      <c r="G5" s="35">
        <v>6</v>
      </c>
      <c r="H5" s="35">
        <v>1</v>
      </c>
      <c r="I5" s="35">
        <f t="shared" si="0"/>
        <v>102</v>
      </c>
      <c r="J5" s="35">
        <v>110</v>
      </c>
      <c r="K5" s="37">
        <v>107</v>
      </c>
      <c r="L5" s="38" t="s">
        <v>16</v>
      </c>
      <c r="M5" s="18"/>
      <c r="N5" s="12"/>
    </row>
    <row r="6" s="1" customFormat="1" ht="27" customHeight="1" spans="1:14">
      <c r="A6" s="33">
        <v>4</v>
      </c>
      <c r="B6" s="34" t="s">
        <v>21</v>
      </c>
      <c r="C6" s="35">
        <v>15</v>
      </c>
      <c r="D6" s="35">
        <v>68</v>
      </c>
      <c r="E6" s="35">
        <v>10</v>
      </c>
      <c r="F6" s="35">
        <v>2</v>
      </c>
      <c r="G6" s="35">
        <v>6</v>
      </c>
      <c r="H6" s="35">
        <v>1</v>
      </c>
      <c r="I6" s="35">
        <f t="shared" si="0"/>
        <v>102</v>
      </c>
      <c r="J6" s="35">
        <v>110</v>
      </c>
      <c r="K6" s="37">
        <v>107</v>
      </c>
      <c r="L6" s="38" t="s">
        <v>22</v>
      </c>
      <c r="M6" s="18" t="s">
        <v>23</v>
      </c>
      <c r="N6" s="12"/>
    </row>
    <row r="7" s="1" customFormat="1" ht="21.5" customHeight="1" spans="1:14">
      <c r="A7" s="33">
        <v>5</v>
      </c>
      <c r="B7" s="34" t="s">
        <v>24</v>
      </c>
      <c r="C7" s="35">
        <v>15</v>
      </c>
      <c r="D7" s="35">
        <v>68</v>
      </c>
      <c r="E7" s="35">
        <v>10</v>
      </c>
      <c r="F7" s="35">
        <v>2</v>
      </c>
      <c r="G7" s="35">
        <v>6</v>
      </c>
      <c r="H7" s="35">
        <v>1</v>
      </c>
      <c r="I7" s="35">
        <f t="shared" si="0"/>
        <v>102</v>
      </c>
      <c r="J7" s="39">
        <v>120</v>
      </c>
      <c r="K7" s="37">
        <v>144</v>
      </c>
      <c r="L7" s="40" t="s">
        <v>25</v>
      </c>
      <c r="M7" s="21" t="s">
        <v>23</v>
      </c>
      <c r="N7" s="12"/>
    </row>
    <row r="8" s="1" customFormat="1" ht="21.5" customHeight="1" spans="1:13">
      <c r="A8" s="33">
        <v>6</v>
      </c>
      <c r="B8" s="34" t="s">
        <v>26</v>
      </c>
      <c r="C8" s="35">
        <v>15</v>
      </c>
      <c r="D8" s="35">
        <v>53</v>
      </c>
      <c r="E8" s="35">
        <v>10</v>
      </c>
      <c r="F8" s="35">
        <v>2</v>
      </c>
      <c r="G8" s="35">
        <v>6</v>
      </c>
      <c r="H8" s="35">
        <v>1</v>
      </c>
      <c r="I8" s="35">
        <f t="shared" si="0"/>
        <v>87</v>
      </c>
      <c r="J8" s="39">
        <v>120</v>
      </c>
      <c r="K8" s="37">
        <v>144</v>
      </c>
      <c r="L8" s="38" t="s">
        <v>27</v>
      </c>
      <c r="M8" s="21"/>
    </row>
    <row r="9" s="1" customFormat="1" ht="21.5" customHeight="1" spans="1:13">
      <c r="A9" s="33">
        <v>7</v>
      </c>
      <c r="B9" s="34" t="s">
        <v>28</v>
      </c>
      <c r="C9" s="35">
        <v>15</v>
      </c>
      <c r="D9" s="35">
        <v>53</v>
      </c>
      <c r="E9" s="35">
        <v>10</v>
      </c>
      <c r="F9" s="35">
        <v>2</v>
      </c>
      <c r="G9" s="35">
        <v>6</v>
      </c>
      <c r="H9" s="35">
        <v>1</v>
      </c>
      <c r="I9" s="35">
        <f t="shared" si="0"/>
        <v>87</v>
      </c>
      <c r="J9" s="35">
        <v>110</v>
      </c>
      <c r="K9" s="37">
        <v>107</v>
      </c>
      <c r="L9" s="38" t="s">
        <v>16</v>
      </c>
      <c r="M9" s="21"/>
    </row>
    <row r="10" s="1" customFormat="1" ht="21.5" customHeight="1" spans="1:14">
      <c r="A10" s="33">
        <v>8</v>
      </c>
      <c r="B10" s="34" t="s">
        <v>29</v>
      </c>
      <c r="C10" s="35">
        <v>15</v>
      </c>
      <c r="D10" s="35">
        <v>53</v>
      </c>
      <c r="E10" s="35">
        <v>10</v>
      </c>
      <c r="F10" s="35">
        <v>2</v>
      </c>
      <c r="G10" s="35">
        <v>6</v>
      </c>
      <c r="H10" s="35">
        <v>1</v>
      </c>
      <c r="I10" s="35">
        <f t="shared" ref="I10:I19" si="1">SUM(C10:H10)</f>
        <v>87</v>
      </c>
      <c r="J10" s="35">
        <v>110</v>
      </c>
      <c r="K10" s="37">
        <v>107</v>
      </c>
      <c r="L10" s="38" t="s">
        <v>16</v>
      </c>
      <c r="M10" s="21"/>
      <c r="N10" s="12"/>
    </row>
    <row r="11" s="1" customFormat="1" ht="21.5" customHeight="1" spans="1:12">
      <c r="A11" s="33"/>
      <c r="B11" s="34"/>
      <c r="C11" s="35"/>
      <c r="D11" s="35"/>
      <c r="E11" s="35"/>
      <c r="F11" s="35"/>
      <c r="G11" s="35"/>
      <c r="H11" s="35"/>
      <c r="I11" s="35"/>
      <c r="J11" s="35"/>
      <c r="K11" s="37">
        <f>SUM(K3:K10)</f>
        <v>967</v>
      </c>
      <c r="L11" s="38"/>
    </row>
    <row r="12" s="1" customFormat="1" spans="1:12">
      <c r="A12" s="27"/>
      <c r="B12" s="27"/>
      <c r="C12" s="27"/>
      <c r="D12" s="27"/>
      <c r="E12" s="27"/>
      <c r="F12" s="28"/>
      <c r="G12" s="28"/>
      <c r="H12" s="28"/>
      <c r="I12" s="28"/>
      <c r="J12" s="28"/>
      <c r="K12" s="28"/>
      <c r="L12" s="27"/>
    </row>
  </sheetData>
  <mergeCells count="1">
    <mergeCell ref="A1:L1"/>
  </mergeCells>
  <pageMargins left="0.75" right="0.75" top="1" bottom="1" header="0.5" footer="0.5"/>
  <pageSetup paperSize="9" scale="73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workbookViewId="0">
      <selection activeCell="M27" sqref="M27"/>
    </sheetView>
  </sheetViews>
  <sheetFormatPr defaultColWidth="9" defaultRowHeight="14.25"/>
  <cols>
    <col min="1" max="1" width="8.125" style="1" customWidth="1"/>
    <col min="2" max="2" width="12.375" style="1" customWidth="1"/>
    <col min="3" max="3" width="11.75" style="1" customWidth="1"/>
    <col min="4" max="4" width="11.25" style="1" customWidth="1"/>
    <col min="5" max="5" width="8.5" style="1" customWidth="1"/>
    <col min="6" max="6" width="7" style="2" customWidth="1"/>
    <col min="7" max="7" width="7.625" style="2" customWidth="1"/>
    <col min="8" max="8" width="7.375" style="2" customWidth="1"/>
    <col min="9" max="9" width="6.25" style="2" customWidth="1"/>
    <col min="10" max="10" width="8.125" style="2" customWidth="1"/>
    <col min="11" max="11" width="9.75" style="2" customWidth="1"/>
    <col min="12" max="12" width="10.625" style="2" customWidth="1"/>
    <col min="13" max="14" width="26.5" style="1" customWidth="1"/>
    <col min="15" max="16384" width="9" style="1"/>
  </cols>
  <sheetData>
    <row r="1" s="1" customFormat="1" ht="33" customHeight="1" spans="1:15">
      <c r="A1" s="3" t="s">
        <v>30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1"/>
      <c r="O1" s="12" t="s">
        <v>1</v>
      </c>
    </row>
    <row r="2" s="1" customFormat="1" ht="27" customHeight="1" spans="1:15">
      <c r="A2" s="5" t="s">
        <v>2</v>
      </c>
      <c r="B2" s="6" t="s">
        <v>3</v>
      </c>
      <c r="C2" s="7" t="s">
        <v>4</v>
      </c>
      <c r="D2" s="7" t="s">
        <v>5</v>
      </c>
      <c r="E2" s="6" t="s">
        <v>6</v>
      </c>
      <c r="F2" s="6" t="s">
        <v>7</v>
      </c>
      <c r="G2" s="6" t="s">
        <v>31</v>
      </c>
      <c r="H2" s="6" t="s">
        <v>32</v>
      </c>
      <c r="I2" s="6" t="s">
        <v>9</v>
      </c>
      <c r="J2" s="6" t="s">
        <v>10</v>
      </c>
      <c r="K2" s="6" t="s">
        <v>11</v>
      </c>
      <c r="L2" s="5" t="s">
        <v>12</v>
      </c>
      <c r="M2" s="5" t="s">
        <v>13</v>
      </c>
      <c r="N2" s="13"/>
      <c r="O2" s="12" t="s">
        <v>14</v>
      </c>
    </row>
    <row r="3" s="1" customFormat="1" ht="21.5" customHeight="1" spans="1:15">
      <c r="A3" s="8">
        <v>1</v>
      </c>
      <c r="B3" s="9" t="s">
        <v>33</v>
      </c>
      <c r="C3" s="10">
        <v>28</v>
      </c>
      <c r="D3" s="10">
        <v>28</v>
      </c>
      <c r="E3" s="10">
        <v>17</v>
      </c>
      <c r="F3" s="10">
        <v>1</v>
      </c>
      <c r="G3" s="10">
        <v>4</v>
      </c>
      <c r="H3" s="10">
        <v>4</v>
      </c>
      <c r="I3" s="10">
        <v>1</v>
      </c>
      <c r="J3" s="10">
        <f t="shared" ref="J3:J19" si="0">SUM(C3:I3)</f>
        <v>83</v>
      </c>
      <c r="K3" s="10">
        <v>100</v>
      </c>
      <c r="L3" s="14">
        <f>60*1.2+40*1.4</f>
        <v>128</v>
      </c>
      <c r="M3" s="15" t="s">
        <v>34</v>
      </c>
      <c r="N3" s="12"/>
      <c r="O3" s="12" t="s">
        <v>17</v>
      </c>
    </row>
    <row r="4" s="1" customFormat="1" ht="21.5" customHeight="1" spans="1:15">
      <c r="A4" s="8">
        <v>2</v>
      </c>
      <c r="B4" s="9" t="s">
        <v>35</v>
      </c>
      <c r="C4" s="10">
        <v>29</v>
      </c>
      <c r="D4" s="10">
        <v>28</v>
      </c>
      <c r="E4" s="10">
        <v>18</v>
      </c>
      <c r="F4" s="10">
        <v>1</v>
      </c>
      <c r="G4" s="10">
        <v>4</v>
      </c>
      <c r="H4" s="10">
        <v>3</v>
      </c>
      <c r="I4" s="10">
        <v>1</v>
      </c>
      <c r="J4" s="10">
        <f t="shared" si="0"/>
        <v>84</v>
      </c>
      <c r="K4" s="16">
        <v>90</v>
      </c>
      <c r="L4" s="14">
        <f>40*1.4+50*0.7</f>
        <v>91</v>
      </c>
      <c r="M4" s="17" t="s">
        <v>36</v>
      </c>
      <c r="N4" s="18"/>
      <c r="O4" s="12"/>
    </row>
    <row r="5" s="1" customFormat="1" ht="21.5" customHeight="1" spans="1:15">
      <c r="A5" s="8">
        <v>3</v>
      </c>
      <c r="B5" s="9" t="s">
        <v>37</v>
      </c>
      <c r="C5" s="10">
        <v>27</v>
      </c>
      <c r="D5" s="10">
        <v>28</v>
      </c>
      <c r="E5" s="10">
        <v>18</v>
      </c>
      <c r="F5" s="10">
        <v>1</v>
      </c>
      <c r="G5" s="10">
        <v>4</v>
      </c>
      <c r="H5" s="10">
        <v>3</v>
      </c>
      <c r="I5" s="10">
        <v>1</v>
      </c>
      <c r="J5" s="10">
        <f t="shared" si="0"/>
        <v>82</v>
      </c>
      <c r="K5" s="10">
        <v>90</v>
      </c>
      <c r="L5" s="14">
        <f>100*0.7</f>
        <v>70</v>
      </c>
      <c r="M5" s="17" t="s">
        <v>38</v>
      </c>
      <c r="N5" s="18"/>
      <c r="O5" s="12"/>
    </row>
    <row r="6" s="1" customFormat="1" ht="21.5" customHeight="1" spans="1:15">
      <c r="A6" s="8">
        <v>4</v>
      </c>
      <c r="B6" s="9" t="s">
        <v>39</v>
      </c>
      <c r="C6" s="10">
        <v>27</v>
      </c>
      <c r="D6" s="10">
        <v>28</v>
      </c>
      <c r="E6" s="10">
        <v>18</v>
      </c>
      <c r="F6" s="10">
        <v>1</v>
      </c>
      <c r="G6" s="10">
        <v>4</v>
      </c>
      <c r="H6" s="10">
        <v>3</v>
      </c>
      <c r="I6" s="10">
        <v>1</v>
      </c>
      <c r="J6" s="10">
        <f t="shared" si="0"/>
        <v>82</v>
      </c>
      <c r="K6" s="10">
        <v>85</v>
      </c>
      <c r="L6" s="19">
        <f>60*1.2</f>
        <v>72</v>
      </c>
      <c r="M6" s="17" t="s">
        <v>40</v>
      </c>
      <c r="N6" s="18"/>
      <c r="O6" s="12"/>
    </row>
    <row r="7" s="1" customFormat="1" ht="21.5" customHeight="1" spans="1:15">
      <c r="A7" s="8">
        <v>5</v>
      </c>
      <c r="B7" s="9" t="s">
        <v>41</v>
      </c>
      <c r="C7" s="10">
        <v>27</v>
      </c>
      <c r="D7" s="10">
        <v>28</v>
      </c>
      <c r="E7" s="10">
        <v>19</v>
      </c>
      <c r="F7" s="10">
        <v>1</v>
      </c>
      <c r="G7" s="10">
        <v>4</v>
      </c>
      <c r="H7" s="10">
        <v>3</v>
      </c>
      <c r="I7" s="10">
        <v>1</v>
      </c>
      <c r="J7" s="10">
        <f t="shared" si="0"/>
        <v>83</v>
      </c>
      <c r="K7" s="10">
        <v>100</v>
      </c>
      <c r="L7" s="14">
        <f t="shared" ref="L7:L9" si="1">K7*0.7</f>
        <v>70</v>
      </c>
      <c r="M7" s="20" t="s">
        <v>38</v>
      </c>
      <c r="N7" s="21"/>
      <c r="O7" s="12"/>
    </row>
    <row r="8" s="1" customFormat="1" ht="21.5" customHeight="1" spans="1:14">
      <c r="A8" s="8">
        <v>6</v>
      </c>
      <c r="B8" s="9" t="s">
        <v>42</v>
      </c>
      <c r="C8" s="10">
        <v>28</v>
      </c>
      <c r="D8" s="10">
        <v>28</v>
      </c>
      <c r="E8" s="10">
        <v>19</v>
      </c>
      <c r="F8" s="10">
        <v>1</v>
      </c>
      <c r="G8" s="10">
        <v>4</v>
      </c>
      <c r="H8" s="10">
        <v>3</v>
      </c>
      <c r="I8" s="10">
        <v>1</v>
      </c>
      <c r="J8" s="10">
        <f t="shared" si="0"/>
        <v>84</v>
      </c>
      <c r="K8" s="10">
        <v>100</v>
      </c>
      <c r="L8" s="14">
        <f t="shared" si="1"/>
        <v>70</v>
      </c>
      <c r="M8" s="20" t="s">
        <v>43</v>
      </c>
      <c r="N8" s="21"/>
    </row>
    <row r="9" s="1" customFormat="1" ht="21.5" customHeight="1" spans="1:15">
      <c r="A9" s="8">
        <v>7</v>
      </c>
      <c r="B9" s="9" t="s">
        <v>44</v>
      </c>
      <c r="C9" s="10">
        <v>28</v>
      </c>
      <c r="D9" s="10">
        <v>28</v>
      </c>
      <c r="E9" s="10">
        <v>19</v>
      </c>
      <c r="F9" s="10">
        <v>1</v>
      </c>
      <c r="G9" s="10">
        <v>4</v>
      </c>
      <c r="H9" s="10">
        <v>3</v>
      </c>
      <c r="I9" s="10">
        <v>1</v>
      </c>
      <c r="J9" s="10">
        <f t="shared" si="0"/>
        <v>84</v>
      </c>
      <c r="K9" s="10">
        <v>100</v>
      </c>
      <c r="L9" s="14">
        <f t="shared" si="1"/>
        <v>70</v>
      </c>
      <c r="M9" s="20" t="s">
        <v>43</v>
      </c>
      <c r="N9" s="21"/>
      <c r="O9" s="12" t="s">
        <v>45</v>
      </c>
    </row>
    <row r="10" s="1" customFormat="1" ht="21.5" customHeight="1" spans="1:15">
      <c r="A10" s="8">
        <v>8</v>
      </c>
      <c r="B10" s="9" t="s">
        <v>46</v>
      </c>
      <c r="C10" s="10">
        <v>28</v>
      </c>
      <c r="D10" s="10">
        <v>28</v>
      </c>
      <c r="E10" s="10">
        <v>19</v>
      </c>
      <c r="F10" s="10">
        <v>1</v>
      </c>
      <c r="G10" s="10">
        <v>4</v>
      </c>
      <c r="H10" s="10">
        <v>3</v>
      </c>
      <c r="I10" s="10">
        <v>1</v>
      </c>
      <c r="J10" s="10">
        <f t="shared" si="0"/>
        <v>84</v>
      </c>
      <c r="K10" s="10">
        <v>110</v>
      </c>
      <c r="L10" s="14">
        <f t="shared" ref="L10:L13" si="2">50*0.7+60*1.2</f>
        <v>107</v>
      </c>
      <c r="M10" s="20" t="s">
        <v>47</v>
      </c>
      <c r="N10" s="21"/>
      <c r="O10" s="12" t="s">
        <v>45</v>
      </c>
    </row>
    <row r="11" s="1" customFormat="1" ht="21.5" customHeight="1" spans="1:15">
      <c r="A11" s="8">
        <v>9</v>
      </c>
      <c r="B11" s="9" t="s">
        <v>48</v>
      </c>
      <c r="C11" s="10">
        <v>27</v>
      </c>
      <c r="D11" s="10">
        <v>8</v>
      </c>
      <c r="E11" s="10">
        <v>19</v>
      </c>
      <c r="F11" s="10">
        <v>1</v>
      </c>
      <c r="G11" s="10">
        <v>4</v>
      </c>
      <c r="H11" s="10">
        <v>3</v>
      </c>
      <c r="I11" s="10">
        <v>1</v>
      </c>
      <c r="J11" s="10">
        <f t="shared" si="0"/>
        <v>63</v>
      </c>
      <c r="K11" s="10">
        <v>50</v>
      </c>
      <c r="L11" s="14">
        <f t="shared" ref="L11:L16" si="3">K11*0.7</f>
        <v>35</v>
      </c>
      <c r="M11" s="20" t="s">
        <v>49</v>
      </c>
      <c r="N11" s="21"/>
      <c r="O11" s="12" t="s">
        <v>45</v>
      </c>
    </row>
    <row r="12" s="1" customFormat="1" ht="21.5" customHeight="1" spans="1:15">
      <c r="A12" s="8">
        <v>10</v>
      </c>
      <c r="B12" s="9" t="s">
        <v>50</v>
      </c>
      <c r="C12" s="10">
        <v>29</v>
      </c>
      <c r="D12" s="10">
        <v>22</v>
      </c>
      <c r="E12" s="10">
        <v>19</v>
      </c>
      <c r="F12" s="10">
        <v>1</v>
      </c>
      <c r="G12" s="10">
        <v>4</v>
      </c>
      <c r="H12" s="10">
        <v>3</v>
      </c>
      <c r="I12" s="10">
        <v>1</v>
      </c>
      <c r="J12" s="10">
        <f t="shared" si="0"/>
        <v>79</v>
      </c>
      <c r="K12" s="10">
        <v>110</v>
      </c>
      <c r="L12" s="14">
        <f t="shared" si="2"/>
        <v>107</v>
      </c>
      <c r="M12" s="20" t="s">
        <v>47</v>
      </c>
      <c r="N12" s="21"/>
      <c r="O12" s="12" t="s">
        <v>45</v>
      </c>
    </row>
    <row r="13" s="1" customFormat="1" ht="21.5" customHeight="1" spans="1:15">
      <c r="A13" s="8">
        <v>11</v>
      </c>
      <c r="B13" s="9" t="s">
        <v>51</v>
      </c>
      <c r="C13" s="10">
        <v>29</v>
      </c>
      <c r="D13" s="10">
        <v>22</v>
      </c>
      <c r="E13" s="10">
        <v>19</v>
      </c>
      <c r="F13" s="10">
        <v>1</v>
      </c>
      <c r="G13" s="10">
        <v>4</v>
      </c>
      <c r="H13" s="10">
        <v>2</v>
      </c>
      <c r="I13" s="10">
        <v>1</v>
      </c>
      <c r="J13" s="10">
        <f t="shared" si="0"/>
        <v>78</v>
      </c>
      <c r="K13" s="10">
        <v>110</v>
      </c>
      <c r="L13" s="14">
        <f t="shared" si="2"/>
        <v>107</v>
      </c>
      <c r="M13" s="20" t="s">
        <v>47</v>
      </c>
      <c r="N13" s="21"/>
      <c r="O13" s="12" t="s">
        <v>45</v>
      </c>
    </row>
    <row r="14" s="1" customFormat="1" ht="21.5" customHeight="1" spans="1:14">
      <c r="A14" s="8">
        <v>12</v>
      </c>
      <c r="B14" s="9" t="s">
        <v>52</v>
      </c>
      <c r="C14" s="10">
        <v>28</v>
      </c>
      <c r="D14" s="10">
        <v>24</v>
      </c>
      <c r="E14" s="10">
        <v>21</v>
      </c>
      <c r="F14" s="10">
        <v>1</v>
      </c>
      <c r="G14" s="10">
        <v>4</v>
      </c>
      <c r="H14" s="10">
        <v>3</v>
      </c>
      <c r="I14" s="10">
        <v>1</v>
      </c>
      <c r="J14" s="10">
        <f t="shared" si="0"/>
        <v>82</v>
      </c>
      <c r="K14" s="10">
        <v>100</v>
      </c>
      <c r="L14" s="14">
        <f t="shared" si="3"/>
        <v>70</v>
      </c>
      <c r="M14" s="20" t="s">
        <v>38</v>
      </c>
      <c r="N14" s="21"/>
    </row>
    <row r="15" s="1" customFormat="1" ht="21.5" customHeight="1" spans="1:14">
      <c r="A15" s="8">
        <v>13</v>
      </c>
      <c r="B15" s="9" t="s">
        <v>53</v>
      </c>
      <c r="C15" s="10">
        <v>32</v>
      </c>
      <c r="D15" s="10">
        <v>24</v>
      </c>
      <c r="E15" s="10">
        <v>21</v>
      </c>
      <c r="F15" s="10">
        <v>1</v>
      </c>
      <c r="G15" s="10">
        <v>4</v>
      </c>
      <c r="H15" s="10">
        <v>3</v>
      </c>
      <c r="I15" s="10">
        <v>1</v>
      </c>
      <c r="J15" s="10">
        <f t="shared" si="0"/>
        <v>86</v>
      </c>
      <c r="K15" s="10">
        <v>100</v>
      </c>
      <c r="L15" s="14">
        <f t="shared" si="3"/>
        <v>70</v>
      </c>
      <c r="M15" s="20" t="s">
        <v>54</v>
      </c>
      <c r="N15" s="21"/>
    </row>
    <row r="16" s="1" customFormat="1" ht="21.5" customHeight="1" spans="1:14">
      <c r="A16" s="8">
        <v>14</v>
      </c>
      <c r="B16" s="9" t="s">
        <v>55</v>
      </c>
      <c r="C16" s="10">
        <v>29</v>
      </c>
      <c r="D16" s="10">
        <v>26</v>
      </c>
      <c r="E16" s="10">
        <v>19</v>
      </c>
      <c r="F16" s="10">
        <v>3</v>
      </c>
      <c r="G16" s="10">
        <v>4</v>
      </c>
      <c r="H16" s="10">
        <v>3</v>
      </c>
      <c r="I16" s="10">
        <v>1</v>
      </c>
      <c r="J16" s="10">
        <f t="shared" si="0"/>
        <v>85</v>
      </c>
      <c r="K16" s="10">
        <v>100</v>
      </c>
      <c r="L16" s="14">
        <f t="shared" si="3"/>
        <v>70</v>
      </c>
      <c r="M16" s="20" t="s">
        <v>54</v>
      </c>
      <c r="N16" s="21"/>
    </row>
    <row r="17" s="1" customFormat="1" ht="21.5" customHeight="1" spans="1:15">
      <c r="A17" s="8">
        <v>15</v>
      </c>
      <c r="B17" s="9" t="s">
        <v>56</v>
      </c>
      <c r="C17" s="10">
        <v>30</v>
      </c>
      <c r="D17" s="10">
        <v>26</v>
      </c>
      <c r="E17" s="10">
        <v>19</v>
      </c>
      <c r="F17" s="10">
        <v>3</v>
      </c>
      <c r="G17" s="10">
        <v>4</v>
      </c>
      <c r="H17" s="10">
        <v>3</v>
      </c>
      <c r="I17" s="10">
        <v>1</v>
      </c>
      <c r="J17" s="10">
        <f t="shared" si="0"/>
        <v>86</v>
      </c>
      <c r="K17" s="10">
        <v>60</v>
      </c>
      <c r="L17" s="14">
        <f>K17*1.2</f>
        <v>72</v>
      </c>
      <c r="M17" s="15" t="s">
        <v>57</v>
      </c>
      <c r="N17" s="12"/>
      <c r="O17" s="12" t="s">
        <v>58</v>
      </c>
    </row>
    <row r="18" s="1" customFormat="1" ht="21.5" customHeight="1" spans="1:14">
      <c r="A18" s="8">
        <v>16</v>
      </c>
      <c r="B18" s="9" t="s">
        <v>59</v>
      </c>
      <c r="C18" s="10">
        <v>30</v>
      </c>
      <c r="D18" s="10">
        <v>24</v>
      </c>
      <c r="E18" s="10">
        <v>19</v>
      </c>
      <c r="F18" s="10">
        <v>1</v>
      </c>
      <c r="G18" s="10">
        <v>4</v>
      </c>
      <c r="H18" s="10">
        <v>3</v>
      </c>
      <c r="I18" s="10">
        <v>1</v>
      </c>
      <c r="J18" s="10">
        <f t="shared" si="0"/>
        <v>82</v>
      </c>
      <c r="K18" s="10">
        <v>100</v>
      </c>
      <c r="L18" s="14">
        <f>K18*0.7</f>
        <v>70</v>
      </c>
      <c r="M18" s="20" t="s">
        <v>38</v>
      </c>
      <c r="N18" s="21"/>
    </row>
    <row r="19" s="1" customFormat="1" ht="21.5" customHeight="1" spans="1:13">
      <c r="A19" s="8">
        <v>17</v>
      </c>
      <c r="B19" s="9" t="s">
        <v>60</v>
      </c>
      <c r="C19" s="10">
        <v>30</v>
      </c>
      <c r="D19" s="10">
        <v>24</v>
      </c>
      <c r="E19" s="10">
        <v>19</v>
      </c>
      <c r="F19" s="10">
        <v>1</v>
      </c>
      <c r="G19" s="10">
        <v>4</v>
      </c>
      <c r="H19" s="10">
        <v>3</v>
      </c>
      <c r="I19" s="10">
        <v>1</v>
      </c>
      <c r="J19" s="10">
        <f t="shared" si="0"/>
        <v>82</v>
      </c>
      <c r="K19" s="10">
        <v>110</v>
      </c>
      <c r="L19" s="14">
        <f>50*0.7+60*1.2</f>
        <v>107</v>
      </c>
      <c r="M19" s="22" t="s">
        <v>61</v>
      </c>
    </row>
    <row r="20" s="1" customFormat="1" spans="6:12">
      <c r="F20" s="2"/>
      <c r="G20" s="2"/>
      <c r="H20" s="2"/>
      <c r="I20" s="2"/>
      <c r="J20" s="2"/>
      <c r="K20" s="2"/>
      <c r="L20" s="2"/>
    </row>
    <row r="21" s="1" customFormat="1" spans="6:14">
      <c r="F21" s="2"/>
      <c r="G21" s="2"/>
      <c r="H21" s="2"/>
      <c r="I21" s="2"/>
      <c r="J21" s="2"/>
      <c r="K21" s="2"/>
      <c r="L21" s="2">
        <f>SUM(L3:L20)</f>
        <v>1386</v>
      </c>
      <c r="M21" s="23" t="s">
        <v>62</v>
      </c>
      <c r="N21" s="23"/>
    </row>
    <row r="22" s="1" customFormat="1" ht="21.5" customHeight="1" spans="1:15">
      <c r="A22" s="8">
        <v>1</v>
      </c>
      <c r="B22" s="9" t="s">
        <v>63</v>
      </c>
      <c r="C22" s="10"/>
      <c r="D22" s="10">
        <v>25</v>
      </c>
      <c r="E22" s="10">
        <v>10</v>
      </c>
      <c r="F22" s="10">
        <v>1</v>
      </c>
      <c r="G22" s="10">
        <v>4</v>
      </c>
      <c r="H22" s="10">
        <v>2</v>
      </c>
      <c r="I22" s="10">
        <v>1</v>
      </c>
      <c r="J22" s="10">
        <f>SUM(C22:I22)</f>
        <v>43</v>
      </c>
      <c r="K22" s="10">
        <v>50</v>
      </c>
      <c r="L22" s="10">
        <f>50*0.7</f>
        <v>35</v>
      </c>
      <c r="M22" s="15" t="s">
        <v>49</v>
      </c>
      <c r="N22" s="12"/>
      <c r="O22" s="12"/>
    </row>
    <row r="23" s="1" customFormat="1" ht="21.5" customHeight="1" spans="1:15">
      <c r="A23" s="8">
        <v>2</v>
      </c>
      <c r="B23" s="9" t="s">
        <v>64</v>
      </c>
      <c r="C23" s="10">
        <v>29</v>
      </c>
      <c r="D23" s="10">
        <v>25</v>
      </c>
      <c r="E23" s="10">
        <v>16</v>
      </c>
      <c r="F23" s="10">
        <v>1</v>
      </c>
      <c r="G23" s="10">
        <v>4</v>
      </c>
      <c r="H23" s="10">
        <v>2</v>
      </c>
      <c r="I23" s="10">
        <v>1</v>
      </c>
      <c r="J23" s="10">
        <f>SUM(C23:I23)</f>
        <v>78</v>
      </c>
      <c r="K23" s="10">
        <v>60</v>
      </c>
      <c r="L23" s="24">
        <v>72</v>
      </c>
      <c r="M23" s="22" t="s">
        <v>61</v>
      </c>
      <c r="O23" s="12"/>
    </row>
    <row r="24" s="1" customFormat="1" spans="6:12">
      <c r="F24" s="2"/>
      <c r="G24" s="2"/>
      <c r="H24" s="2"/>
      <c r="I24" s="2"/>
      <c r="J24" s="2"/>
      <c r="K24" s="2"/>
      <c r="L24" s="25">
        <f>SUM(L22:L23)</f>
        <v>107</v>
      </c>
    </row>
    <row r="25" s="1" customFormat="1" spans="6:12">
      <c r="F25" s="2"/>
      <c r="G25" s="2"/>
      <c r="H25" s="2"/>
      <c r="I25" s="2"/>
      <c r="J25" s="2"/>
      <c r="K25" s="2"/>
      <c r="L25" s="2"/>
    </row>
    <row r="26" s="1" customFormat="1" spans="6:12">
      <c r="F26" s="2"/>
      <c r="G26" s="2"/>
      <c r="H26" s="2"/>
      <c r="I26" s="2"/>
      <c r="J26" s="2"/>
      <c r="K26" s="26" t="s">
        <v>65</v>
      </c>
      <c r="L26" s="2">
        <f>L21+L24</f>
        <v>1493</v>
      </c>
    </row>
    <row r="27" s="1" customFormat="1" spans="6:12">
      <c r="F27" s="2"/>
      <c r="G27" s="2"/>
      <c r="H27" s="2"/>
      <c r="I27" s="2"/>
      <c r="J27" s="2"/>
      <c r="K27" s="2"/>
      <c r="L27" s="2"/>
    </row>
    <row r="28" s="1" customFormat="1" spans="6:12">
      <c r="F28" s="2"/>
      <c r="G28" s="2"/>
      <c r="H28" s="2"/>
      <c r="I28" s="2"/>
      <c r="J28" s="2"/>
      <c r="K28" s="2"/>
      <c r="L28" s="2"/>
    </row>
    <row r="29" s="1" customFormat="1" spans="6:12">
      <c r="F29" s="2"/>
      <c r="G29" s="2"/>
      <c r="H29" s="2"/>
      <c r="I29" s="2"/>
      <c r="J29" s="2"/>
      <c r="K29" s="2"/>
      <c r="L29" s="2"/>
    </row>
    <row r="30" s="1" customFormat="1" spans="6:12">
      <c r="F30" s="2"/>
      <c r="G30" s="2"/>
      <c r="H30" s="2"/>
      <c r="I30" s="2"/>
      <c r="J30" s="2"/>
      <c r="K30" s="2"/>
      <c r="L30" s="2"/>
    </row>
  </sheetData>
  <mergeCells count="1">
    <mergeCell ref="A1:M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</vt:lpstr>
      <vt:lpstr>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书沐</cp:lastModifiedBy>
  <dcterms:created xsi:type="dcterms:W3CDTF">2024-07-10T05:45:00Z</dcterms:created>
  <dcterms:modified xsi:type="dcterms:W3CDTF">2025-09-01T09:02:13Z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6432ABACA22B445FA790B7BC73D75460</vt:lpwstr>
  </property>
  <property fmtid="{D5CDD505-2E9C-101B-9397-08002B2CF9AE}" pid="3" name="KSOProductBuildVer">
    <vt:lpwstr>2052-12.1.0.22529</vt:lpwstr>
  </property>
</Properties>
</file>