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BaiduSyncdisk\WorkNow\01_Innovation_product\00Management&amp;Plan\Seat_Comfort\项目提报-预算\"/>
    </mc:Choice>
  </mc:AlternateContent>
  <xr:revisionPtr revIDLastSave="0" documentId="13_ncr:1_{1E0226D5-9A49-42B0-BE5A-22D301F28975}" xr6:coauthVersionLast="47" xr6:coauthVersionMax="47" xr10:uidLastSave="{00000000-0000-0000-0000-000000000000}"/>
  <bookViews>
    <workbookView xWindow="-93" yWindow="-93" windowWidth="25786" windowHeight="16533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H19" i="3"/>
  <c r="H20" i="3"/>
  <c r="H21" i="3"/>
  <c r="H14" i="3"/>
  <c r="H22" i="3" s="1"/>
  <c r="P12" i="1"/>
  <c r="P11" i="1"/>
  <c r="P9" i="1"/>
  <c r="P7" i="1"/>
  <c r="P6" i="1"/>
  <c r="P5" i="1"/>
  <c r="P17" i="1" s="1"/>
  <c r="S13" i="3"/>
  <c r="S12" i="3"/>
  <c r="S11" i="3"/>
  <c r="S10" i="3"/>
  <c r="S9" i="3"/>
  <c r="S8" i="3"/>
  <c r="S7" i="3"/>
  <c r="B7" i="3"/>
  <c r="B10" i="3" s="1"/>
  <c r="S6" i="3"/>
  <c r="S5" i="3"/>
  <c r="S4" i="3"/>
  <c r="W4" i="3" l="1"/>
</calcChain>
</file>

<file path=xl/sharedStrings.xml><?xml version="1.0" encoding="utf-8"?>
<sst xmlns="http://schemas.openxmlformats.org/spreadsheetml/2006/main" count="120" uniqueCount="107">
  <si>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</si>
  <si>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</si>
  <si>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</si>
  <si>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</si>
  <si>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</si>
  <si>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</si>
  <si>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</si>
  <si>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</si>
  <si>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</si>
  <si>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</si>
  <si>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</si>
  <si>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</si>
  <si>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</si>
  <si>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</si>
  <si>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</si>
  <si>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</si>
  <si>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</si>
  <si>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</si>
  <si>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</si>
  <si>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</si>
  <si>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</si>
  <si>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</si>
  <si>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</si>
  <si>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</si>
  <si>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</si>
  <si>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</si>
  <si>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</si>
  <si>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</si>
  <si>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</si>
  <si>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</si>
  <si>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</si>
  <si>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</si>
  <si>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</si>
  <si>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</si>
  <si>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</si>
  <si>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</si>
  <si>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</si>
  <si>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</si>
  <si>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</si>
  <si>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</si>
  <si>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</si>
  <si>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</si>
  <si>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</si>
  <si>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</si>
  <si>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</si>
  <si>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</si>
  <si>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</si>
  <si>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</si>
  <si>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</si>
  <si>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</si>
  <si>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</si>
  <si>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</si>
  <si>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</si>
  <si>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</si>
  <si>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</si>
  <si>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</si>
  <si>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</si>
  <si>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</si>
  <si>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</si>
  <si>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</si>
  <si>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</si>
  <si>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</si>
  <si>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</si>
  <si>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</si>
  <si>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</si>
  <si>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</si>
  <si>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</si>
  <si>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</si>
  <si>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</si>
  <si>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</si>
  <si>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</si>
  <si>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</si>
  <si>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</si>
  <si>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</si>
  <si>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</si>
  <si>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</si>
  <si>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</si>
  <si>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</si>
  <si>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</si>
  <si>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</si>
  <si>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</si>
  <si>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</si>
  <si>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</si>
  <si>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</si>
  <si>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</si>
  <si>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</si>
  <si>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</si>
  <si>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</si>
  <si>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</si>
  <si>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</si>
  <si>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</si>
  <si>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</si>
  <si>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</si>
  <si>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</si>
  <si>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>按 50 万套 规划单产线。</t>
    <phoneticPr fontId="24" type="noConversion"/>
  </si>
  <si>
    <t>25年（30+55万）26（150万）27（200万）</t>
    <phoneticPr fontId="24" type="noConversion"/>
  </si>
  <si>
    <t>小计（万元）</t>
    <phoneticPr fontId="24" type="noConversion"/>
  </si>
  <si>
    <t>25（356） 26（1295）27（2220）28（3415）</t>
    <phoneticPr fontId="24" type="noConversion"/>
  </si>
  <si>
    <t>按25-28年全周期预算</t>
    <phoneticPr fontId="24" type="noConversion"/>
  </si>
  <si>
    <t>25-26两年</t>
    <phoneticPr fontId="24" type="noConversion"/>
  </si>
  <si>
    <t>25年（250万）26（300万）27（300万）</t>
    <phoneticPr fontId="24" type="noConversion"/>
  </si>
  <si>
    <t>25（150万）26（300万）28（300万）</t>
    <phoneticPr fontId="24" type="noConversion"/>
  </si>
  <si>
    <t>25-28年，含工人工资2661万；</t>
    <phoneticPr fontId="24" type="noConversion"/>
  </si>
  <si>
    <t>含在生产线设备里。</t>
    <phoneticPr fontId="24" type="noConversion"/>
  </si>
  <si>
    <t>房租+装修</t>
    <phoneticPr fontId="24" type="noConversion"/>
  </si>
  <si>
    <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  <phoneticPr fontId="24" type="noConversion"/>
  </si>
  <si>
    <t>项目研发费用预算表（25-28年）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</si>
</sst>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2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1"/>
      <charset val="134"/>
    </font>
    <font>
      <b/>
      <sz val="16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43" fontId="26" fillId="8" borderId="1" xfId="1" applyFont="1" applyFill="1" applyBorder="1" applyAlignment="1" applyProtection="1">
      <alignment horizontal="center" vertical="center"/>
    </xf>
    <xf numFmtId="43" fontId="26" fillId="0" borderId="1" xfId="1" applyFont="1" applyBorder="1" applyAlignment="1" applyProtection="1">
      <alignment horizontal="center" vertical="center"/>
    </xf>
    <xf numFmtId="0" fontId="30" fillId="6" borderId="1" xfId="3" applyFont="1" applyFill="1" applyBorder="1" applyAlignment="1" applyProtection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  <xf numFmtId="0" fontId="31" fillId="6" borderId="6" xfId="3" applyFont="1" applyFill="1" applyBorder="1" applyAlignment="1" applyProtection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4.3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4.3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6"/>
  <sheetViews>
    <sheetView tabSelected="1" zoomScaleNormal="100" workbookViewId="0">
      <selection activeCell="E23" sqref="E23:I23"/>
    </sheetView>
  </sheetViews>
  <sheetFormatPr defaultColWidth="9" defaultRowHeight="14.35"/>
  <cols>
    <col min="1" max="1" width="19.64453125" customWidth="1"/>
    <col min="2" max="2" width="13.76171875" customWidth="1"/>
    <col min="3" max="3" width="12.1171875" customWidth="1"/>
    <col min="4" max="4" width="7.87890625" customWidth="1"/>
    <col min="5" max="5" width="14.76171875" customWidth="1"/>
    <col min="6" max="6" width="14.1171875" customWidth="1"/>
    <col min="7" max="7" width="44.29296875" style="2" bestFit="1" customWidth="1"/>
    <col min="8" max="8" width="12.05859375" style="2" customWidth="1"/>
    <col min="9" max="9" width="31.64453125" style="2" customWidth="1"/>
    <col min="10" max="12" width="46.1171875" customWidth="1"/>
    <col min="14" max="14" width="20" customWidth="1"/>
    <col min="15" max="15" width="17.64453125" customWidth="1"/>
    <col min="23" max="23" width="14" customWidth="1"/>
  </cols>
  <sheetData>
    <row r="1" spans="1:24" ht="27.75" customHeight="1">
      <c r="A1" s="87" t="s">
        <v>105</v>
      </c>
      <c r="B1" s="68"/>
      <c r="C1" s="68"/>
      <c r="E1" s="69" t="s">
        <v>106</v>
      </c>
      <c r="F1" s="70"/>
      <c r="G1" s="70"/>
      <c r="H1" s="70"/>
      <c r="I1" s="71"/>
      <c r="M1" s="80" t="s">
        <v>0</v>
      </c>
      <c r="N1" s="65" t="s">
        <v>1</v>
      </c>
      <c r="O1" s="65" t="s">
        <v>2</v>
      </c>
      <c r="P1" s="72" t="s">
        <v>3</v>
      </c>
      <c r="Q1" s="73"/>
      <c r="R1" s="73"/>
      <c r="S1" s="74"/>
      <c r="T1" s="72" t="s">
        <v>4</v>
      </c>
      <c r="U1" s="73"/>
      <c r="V1" s="74"/>
      <c r="W1" s="65" t="s">
        <v>5</v>
      </c>
      <c r="X1" s="60" t="s">
        <v>6</v>
      </c>
    </row>
    <row r="2" spans="1:24" ht="22.5" customHeight="1">
      <c r="A2" s="19" t="s">
        <v>7</v>
      </c>
      <c r="B2" s="20" t="s">
        <v>8</v>
      </c>
      <c r="C2" s="21" t="s">
        <v>9</v>
      </c>
      <c r="E2" s="22" t="s">
        <v>10</v>
      </c>
      <c r="F2" s="22" t="s">
        <v>7</v>
      </c>
      <c r="G2" s="23" t="s">
        <v>11</v>
      </c>
      <c r="H2" s="53" t="s">
        <v>96</v>
      </c>
      <c r="I2" s="22" t="s">
        <v>9</v>
      </c>
      <c r="M2" s="81"/>
      <c r="N2" s="66"/>
      <c r="O2" s="66"/>
      <c r="P2" s="37" t="s">
        <v>12</v>
      </c>
      <c r="Q2" s="63" t="s">
        <v>13</v>
      </c>
      <c r="R2" s="63" t="s">
        <v>14</v>
      </c>
      <c r="S2" s="63" t="s">
        <v>15</v>
      </c>
      <c r="T2" s="63" t="s">
        <v>16</v>
      </c>
      <c r="U2" s="63" t="s">
        <v>17</v>
      </c>
      <c r="V2" s="63" t="s">
        <v>15</v>
      </c>
      <c r="W2" s="66"/>
      <c r="X2" s="61"/>
    </row>
    <row r="3" spans="1:24">
      <c r="A3" s="24" t="s">
        <v>18</v>
      </c>
      <c r="B3" s="25">
        <v>500</v>
      </c>
      <c r="C3" s="54" t="s">
        <v>104</v>
      </c>
      <c r="E3" s="76" t="s">
        <v>19</v>
      </c>
      <c r="F3" s="27" t="s">
        <v>20</v>
      </c>
      <c r="G3" s="52" t="s">
        <v>100</v>
      </c>
      <c r="H3" s="52">
        <v>850</v>
      </c>
      <c r="I3" s="51" t="s">
        <v>94</v>
      </c>
      <c r="M3" s="81"/>
      <c r="N3" s="66"/>
      <c r="O3" s="66"/>
      <c r="P3" s="38" t="s">
        <v>21</v>
      </c>
      <c r="Q3" s="64"/>
      <c r="R3" s="64"/>
      <c r="S3" s="64"/>
      <c r="T3" s="64"/>
      <c r="U3" s="64"/>
      <c r="V3" s="64"/>
      <c r="W3" s="67"/>
      <c r="X3" s="62"/>
    </row>
    <row r="4" spans="1:24" ht="17.25" customHeight="1">
      <c r="A4" s="24" t="s">
        <v>22</v>
      </c>
      <c r="B4" s="25"/>
      <c r="C4" s="28"/>
      <c r="E4" s="56"/>
      <c r="F4" s="27" t="s">
        <v>23</v>
      </c>
      <c r="G4" s="46"/>
      <c r="H4" s="46"/>
      <c r="I4" s="22"/>
      <c r="M4" s="82" t="s">
        <v>24</v>
      </c>
      <c r="N4" s="39" t="s">
        <v>25</v>
      </c>
      <c r="O4" s="40" t="s">
        <v>26</v>
      </c>
      <c r="P4" s="40">
        <v>1200</v>
      </c>
      <c r="Q4" s="40">
        <v>1</v>
      </c>
      <c r="R4" s="40">
        <v>30</v>
      </c>
      <c r="S4" s="42">
        <f>P4*Q4*R4</f>
        <v>36000</v>
      </c>
      <c r="T4" s="43"/>
      <c r="U4" s="44"/>
      <c r="V4" s="44" t="s">
        <v>27</v>
      </c>
      <c r="W4" s="58">
        <f>S4+S5+S6+S7+S8+S9+S10+S11+S12+S13</f>
        <v>178500</v>
      </c>
      <c r="X4" s="41"/>
    </row>
    <row r="5" spans="1:24" ht="22.5" customHeight="1">
      <c r="A5" s="24" t="s">
        <v>28</v>
      </c>
      <c r="B5" s="29">
        <v>850</v>
      </c>
      <c r="C5" s="26"/>
      <c r="E5" s="77" t="s">
        <v>29</v>
      </c>
      <c r="F5" s="30" t="s">
        <v>30</v>
      </c>
      <c r="G5" s="52" t="s">
        <v>95</v>
      </c>
      <c r="H5" s="52">
        <v>435</v>
      </c>
      <c r="I5" s="47"/>
      <c r="M5" s="82"/>
      <c r="N5" s="39" t="s">
        <v>31</v>
      </c>
      <c r="O5" s="40" t="s">
        <v>32</v>
      </c>
      <c r="P5" s="40">
        <v>1200</v>
      </c>
      <c r="Q5" s="40">
        <v>1</v>
      </c>
      <c r="R5" s="40">
        <v>30</v>
      </c>
      <c r="S5" s="42">
        <f t="shared" ref="S5:S13" si="0">P5*Q5*R5</f>
        <v>36000</v>
      </c>
      <c r="T5" s="43"/>
      <c r="U5" s="44"/>
      <c r="V5" s="44"/>
      <c r="W5" s="59"/>
      <c r="X5" s="41"/>
    </row>
    <row r="6" spans="1:24">
      <c r="A6" s="24" t="s">
        <v>33</v>
      </c>
      <c r="B6" s="25"/>
      <c r="C6" s="26"/>
      <c r="E6" s="78"/>
      <c r="F6" s="30" t="s">
        <v>34</v>
      </c>
      <c r="G6" s="46"/>
      <c r="H6" s="46"/>
      <c r="I6" s="22"/>
      <c r="M6" s="82"/>
      <c r="N6" s="39" t="s">
        <v>35</v>
      </c>
      <c r="O6" s="40" t="s">
        <v>36</v>
      </c>
      <c r="P6" s="40">
        <v>1500</v>
      </c>
      <c r="Q6" s="40">
        <v>1</v>
      </c>
      <c r="R6" s="40">
        <v>7</v>
      </c>
      <c r="S6" s="42">
        <f t="shared" si="0"/>
        <v>10500</v>
      </c>
      <c r="T6" s="43"/>
      <c r="U6" s="44"/>
      <c r="V6" s="44"/>
      <c r="W6" s="59"/>
      <c r="X6" s="41"/>
    </row>
    <row r="7" spans="1:24">
      <c r="A7" s="31" t="s">
        <v>15</v>
      </c>
      <c r="B7" s="29">
        <f>SUM(B3:B6)</f>
        <v>1350</v>
      </c>
      <c r="C7" s="26"/>
      <c r="E7" s="78"/>
      <c r="F7" s="30" t="s">
        <v>37</v>
      </c>
      <c r="G7" s="46"/>
      <c r="H7" s="46"/>
      <c r="I7" s="22"/>
      <c r="M7" s="82"/>
      <c r="N7" s="84" t="s">
        <v>38</v>
      </c>
      <c r="O7" s="40" t="s">
        <v>39</v>
      </c>
      <c r="P7" s="40">
        <v>800</v>
      </c>
      <c r="Q7" s="40">
        <v>1</v>
      </c>
      <c r="R7" s="40">
        <v>0</v>
      </c>
      <c r="S7" s="42">
        <f t="shared" si="0"/>
        <v>0</v>
      </c>
      <c r="T7" s="44"/>
      <c r="U7" s="44"/>
      <c r="V7" s="44"/>
      <c r="W7" s="59"/>
      <c r="X7" s="41"/>
    </row>
    <row r="8" spans="1:24" ht="21.75" customHeight="1">
      <c r="A8" s="32" t="s">
        <v>40</v>
      </c>
      <c r="B8" s="33">
        <v>1185</v>
      </c>
      <c r="C8" s="34"/>
      <c r="E8" s="78"/>
      <c r="F8" s="30" t="s">
        <v>41</v>
      </c>
      <c r="G8" s="46"/>
      <c r="H8" s="46"/>
      <c r="I8" s="22"/>
      <c r="M8" s="82"/>
      <c r="N8" s="85"/>
      <c r="O8" s="40" t="s">
        <v>42</v>
      </c>
      <c r="P8" s="40">
        <v>800</v>
      </c>
      <c r="Q8" s="40">
        <v>1</v>
      </c>
      <c r="R8" s="40">
        <v>0</v>
      </c>
      <c r="S8" s="42">
        <f t="shared" si="0"/>
        <v>0</v>
      </c>
      <c r="T8" s="44"/>
      <c r="U8" s="44"/>
      <c r="V8" s="44"/>
      <c r="W8" s="59"/>
      <c r="X8" s="41"/>
    </row>
    <row r="9" spans="1:24" ht="17.25" customHeight="1">
      <c r="A9" s="24" t="s">
        <v>43</v>
      </c>
      <c r="B9" s="29">
        <v>7684</v>
      </c>
      <c r="C9" s="26"/>
      <c r="E9" s="78"/>
      <c r="F9" s="27" t="s">
        <v>44</v>
      </c>
      <c r="G9" s="46"/>
      <c r="H9" s="46"/>
      <c r="I9" s="55" t="s">
        <v>103</v>
      </c>
      <c r="M9" s="82"/>
      <c r="N9" s="84" t="s">
        <v>45</v>
      </c>
      <c r="O9" s="40" t="s">
        <v>46</v>
      </c>
      <c r="P9" s="40">
        <v>800</v>
      </c>
      <c r="Q9" s="40">
        <v>1</v>
      </c>
      <c r="R9" s="40">
        <v>30</v>
      </c>
      <c r="S9" s="42">
        <f t="shared" si="0"/>
        <v>24000</v>
      </c>
      <c r="T9" s="44"/>
      <c r="U9" s="44"/>
      <c r="V9" s="44"/>
      <c r="W9" s="59"/>
      <c r="X9" s="41"/>
    </row>
    <row r="10" spans="1:24">
      <c r="A10" s="28" t="s">
        <v>47</v>
      </c>
      <c r="B10" s="35">
        <f>B7+B8+B9</f>
        <v>10219</v>
      </c>
      <c r="C10" s="26"/>
      <c r="E10" s="78"/>
      <c r="F10" s="27" t="s">
        <v>48</v>
      </c>
      <c r="G10" s="25"/>
      <c r="H10" s="25"/>
      <c r="I10" s="56"/>
      <c r="M10" s="82"/>
      <c r="N10" s="82"/>
      <c r="O10" s="40" t="s">
        <v>49</v>
      </c>
      <c r="P10" s="40">
        <v>800</v>
      </c>
      <c r="Q10" s="40">
        <v>1</v>
      </c>
      <c r="R10" s="40">
        <v>30</v>
      </c>
      <c r="S10" s="42">
        <f t="shared" si="0"/>
        <v>24000</v>
      </c>
      <c r="T10" s="44"/>
      <c r="U10" s="44"/>
      <c r="V10" s="44"/>
      <c r="W10" s="59"/>
      <c r="X10" s="41"/>
    </row>
    <row r="11" spans="1:24">
      <c r="B11" s="36"/>
      <c r="E11" s="78"/>
      <c r="F11" s="27" t="s">
        <v>50</v>
      </c>
      <c r="G11" s="25"/>
      <c r="H11" s="25"/>
      <c r="I11" s="57"/>
      <c r="M11" s="82"/>
      <c r="N11" s="82"/>
      <c r="O11" s="40" t="s">
        <v>51</v>
      </c>
      <c r="P11" s="40">
        <v>800</v>
      </c>
      <c r="Q11" s="40">
        <v>1</v>
      </c>
      <c r="R11" s="40">
        <v>25</v>
      </c>
      <c r="S11" s="42">
        <f t="shared" si="0"/>
        <v>20000</v>
      </c>
      <c r="T11" s="44"/>
      <c r="U11" s="44"/>
      <c r="V11" s="44"/>
      <c r="W11" s="59"/>
      <c r="X11" s="41"/>
    </row>
    <row r="12" spans="1:24">
      <c r="B12" s="36"/>
      <c r="E12" s="79"/>
      <c r="F12" s="27" t="s">
        <v>52</v>
      </c>
      <c r="G12" s="52" t="s">
        <v>101</v>
      </c>
      <c r="H12" s="52">
        <v>750</v>
      </c>
      <c r="I12" s="51" t="s">
        <v>98</v>
      </c>
      <c r="M12" s="82"/>
      <c r="N12" s="82"/>
      <c r="O12" s="40" t="s">
        <v>53</v>
      </c>
      <c r="P12" s="40">
        <v>800</v>
      </c>
      <c r="Q12" s="40">
        <v>1</v>
      </c>
      <c r="R12" s="40">
        <v>5</v>
      </c>
      <c r="S12" s="42">
        <f t="shared" si="0"/>
        <v>4000</v>
      </c>
      <c r="T12" s="44"/>
      <c r="U12" s="44"/>
      <c r="V12" s="44"/>
      <c r="W12" s="59"/>
      <c r="X12" s="41"/>
    </row>
    <row r="13" spans="1:24">
      <c r="B13" s="36"/>
      <c r="E13" s="76" t="s">
        <v>54</v>
      </c>
      <c r="F13" s="27" t="s">
        <v>55</v>
      </c>
      <c r="G13" s="52" t="s">
        <v>97</v>
      </c>
      <c r="H13" s="46">
        <v>7286</v>
      </c>
      <c r="I13" s="48" t="s">
        <v>102</v>
      </c>
      <c r="M13" s="83"/>
      <c r="N13" s="85"/>
      <c r="O13" s="40" t="s">
        <v>56</v>
      </c>
      <c r="P13" s="40">
        <v>800</v>
      </c>
      <c r="Q13" s="40">
        <v>1</v>
      </c>
      <c r="R13" s="40">
        <v>30</v>
      </c>
      <c r="S13" s="42">
        <f t="shared" si="0"/>
        <v>24000</v>
      </c>
      <c r="T13" s="44"/>
      <c r="U13" s="44"/>
      <c r="V13" s="44"/>
      <c r="W13" s="59"/>
      <c r="X13" s="41"/>
    </row>
    <row r="14" spans="1:24">
      <c r="B14" s="36"/>
      <c r="E14" s="56"/>
      <c r="F14" s="27" t="s">
        <v>57</v>
      </c>
      <c r="G14" s="46">
        <v>60</v>
      </c>
      <c r="H14" s="46">
        <f>G14</f>
        <v>60</v>
      </c>
      <c r="I14" s="49" t="s">
        <v>99</v>
      </c>
    </row>
    <row r="15" spans="1:24">
      <c r="B15" s="36"/>
      <c r="E15" s="56"/>
      <c r="F15" s="27" t="s">
        <v>58</v>
      </c>
      <c r="G15" s="46">
        <v>10</v>
      </c>
      <c r="H15" s="46">
        <f t="shared" ref="H15:H21" si="1">G15</f>
        <v>10</v>
      </c>
      <c r="I15" s="49" t="s">
        <v>99</v>
      </c>
    </row>
    <row r="16" spans="1:24">
      <c r="B16" s="36"/>
      <c r="E16" s="56"/>
      <c r="F16" s="27" t="s">
        <v>59</v>
      </c>
      <c r="G16" s="46">
        <v>8</v>
      </c>
      <c r="H16" s="46">
        <f t="shared" si="1"/>
        <v>8</v>
      </c>
      <c r="I16" s="49" t="s">
        <v>99</v>
      </c>
    </row>
    <row r="17" spans="2:11" ht="16.5" customHeight="1">
      <c r="B17" s="36"/>
      <c r="E17" s="56"/>
      <c r="F17" s="27" t="s">
        <v>60</v>
      </c>
      <c r="G17" s="46">
        <v>0</v>
      </c>
      <c r="H17" s="46">
        <f t="shared" si="1"/>
        <v>0</v>
      </c>
      <c r="I17" s="22"/>
    </row>
    <row r="18" spans="2:11" ht="36.75" customHeight="1">
      <c r="B18" s="36"/>
      <c r="E18" s="56"/>
      <c r="F18" s="27" t="s">
        <v>61</v>
      </c>
      <c r="G18" s="46">
        <v>50</v>
      </c>
      <c r="H18" s="46">
        <f t="shared" si="1"/>
        <v>50</v>
      </c>
      <c r="I18" s="45" t="s">
        <v>99</v>
      </c>
    </row>
    <row r="19" spans="2:11">
      <c r="B19" s="36"/>
      <c r="E19" s="56"/>
      <c r="F19" s="27" t="s">
        <v>62</v>
      </c>
      <c r="G19" s="46">
        <v>220</v>
      </c>
      <c r="H19" s="46">
        <f t="shared" si="1"/>
        <v>220</v>
      </c>
      <c r="I19" s="45" t="s">
        <v>99</v>
      </c>
    </row>
    <row r="20" spans="2:11">
      <c r="B20" s="36"/>
      <c r="E20" s="56"/>
      <c r="F20" s="27" t="s">
        <v>63</v>
      </c>
      <c r="G20" s="46"/>
      <c r="H20" s="46">
        <f t="shared" si="1"/>
        <v>0</v>
      </c>
      <c r="I20" s="22"/>
    </row>
    <row r="21" spans="2:11" ht="10.5" customHeight="1">
      <c r="B21" s="36"/>
      <c r="E21" s="57"/>
      <c r="F21" s="27" t="s">
        <v>64</v>
      </c>
      <c r="G21" s="46">
        <v>50</v>
      </c>
      <c r="H21" s="46">
        <f t="shared" si="1"/>
        <v>50</v>
      </c>
      <c r="I21" s="45" t="s">
        <v>99</v>
      </c>
      <c r="K21" s="50" t="s">
        <v>93</v>
      </c>
    </row>
    <row r="22" spans="2:11" ht="48" customHeight="1">
      <c r="B22" s="36"/>
      <c r="E22" s="22" t="s">
        <v>47</v>
      </c>
      <c r="F22" s="27"/>
      <c r="G22" s="23"/>
      <c r="H22" s="23">
        <f>SUM(H3:H21)</f>
        <v>9719</v>
      </c>
      <c r="I22" s="48"/>
    </row>
    <row r="23" spans="2:11">
      <c r="B23" s="36"/>
      <c r="E23" s="75"/>
      <c r="F23" s="75"/>
      <c r="G23" s="75"/>
      <c r="H23" s="75"/>
      <c r="I23" s="75"/>
    </row>
    <row r="24" spans="2:11">
      <c r="B24" s="36"/>
    </row>
    <row r="25" spans="2:11">
      <c r="B25" s="36"/>
    </row>
    <row r="26" spans="2:11">
      <c r="B26" s="36"/>
    </row>
  </sheetData>
  <mergeCells count="24">
    <mergeCell ref="A1:C1"/>
    <mergeCell ref="E1:I1"/>
    <mergeCell ref="P1:S1"/>
    <mergeCell ref="T1:V1"/>
    <mergeCell ref="E23:I23"/>
    <mergeCell ref="E3:E4"/>
    <mergeCell ref="E5:E12"/>
    <mergeCell ref="E13:E21"/>
    <mergeCell ref="M1:M3"/>
    <mergeCell ref="M4:M13"/>
    <mergeCell ref="N1:N3"/>
    <mergeCell ref="N7:N8"/>
    <mergeCell ref="N9:N13"/>
    <mergeCell ref="O1:O3"/>
    <mergeCell ref="Q2:Q3"/>
    <mergeCell ref="R2:R3"/>
    <mergeCell ref="I9:I11"/>
    <mergeCell ref="W4:W13"/>
    <mergeCell ref="X1:X3"/>
    <mergeCell ref="S2:S3"/>
    <mergeCell ref="T2:T3"/>
    <mergeCell ref="U2:U3"/>
    <mergeCell ref="V2:V3"/>
    <mergeCell ref="W1:W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35"/>
  <cols>
    <col min="1" max="1" width="5.46875" customWidth="1"/>
    <col min="2" max="2" width="13.64453125" customWidth="1"/>
    <col min="3" max="3" width="27.3515625" customWidth="1"/>
    <col min="4" max="7" width="9.3515625" customWidth="1"/>
    <col min="8" max="9" width="9.1171875" customWidth="1"/>
    <col min="10" max="10" width="11.87890625" customWidth="1"/>
    <col min="11" max="11" width="14.234375" customWidth="1"/>
    <col min="12" max="12" width="13.3515625" customWidth="1"/>
    <col min="13" max="13" width="12.87890625" customWidth="1"/>
    <col min="14" max="14" width="11.64453125" customWidth="1"/>
    <col min="15" max="15" width="11.234375" customWidth="1"/>
    <col min="16" max="16" width="14.234375" style="2" customWidth="1"/>
    <col min="17" max="17" width="38.76171875" customWidth="1"/>
  </cols>
  <sheetData>
    <row r="2" spans="1:18">
      <c r="A2" s="3" t="s">
        <v>65</v>
      </c>
      <c r="B2" s="3"/>
      <c r="C2" s="3"/>
      <c r="D2" s="86" t="s">
        <v>66</v>
      </c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>
      <c r="A3" s="4" t="s">
        <v>67</v>
      </c>
      <c r="B3" s="5" t="s">
        <v>68</v>
      </c>
      <c r="C3" s="5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H3" s="4" t="s">
        <v>74</v>
      </c>
      <c r="I3" s="4" t="s">
        <v>75</v>
      </c>
      <c r="J3" s="4" t="s">
        <v>76</v>
      </c>
      <c r="K3" s="4" t="s">
        <v>77</v>
      </c>
      <c r="L3" s="4" t="s">
        <v>78</v>
      </c>
      <c r="M3" s="4" t="s">
        <v>79</v>
      </c>
      <c r="N3" s="4" t="s">
        <v>80</v>
      </c>
      <c r="O3" s="4" t="s">
        <v>81</v>
      </c>
      <c r="P3" s="13" t="s">
        <v>47</v>
      </c>
      <c r="Q3" s="4" t="s">
        <v>9</v>
      </c>
    </row>
    <row r="4" spans="1:18" s="1" customFormat="1">
      <c r="A4" s="6">
        <v>1</v>
      </c>
      <c r="B4" s="7">
        <v>66040001</v>
      </c>
      <c r="C4" s="8" t="s">
        <v>82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>
      <c r="A5" s="6">
        <v>2</v>
      </c>
      <c r="B5" s="7" t="s">
        <v>83</v>
      </c>
      <c r="C5" s="8" t="s">
        <v>84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>
      <c r="A6" s="6">
        <v>3</v>
      </c>
      <c r="B6" s="7">
        <v>66040112</v>
      </c>
      <c r="C6" s="8" t="s">
        <v>85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>
      <c r="A7" s="6">
        <v>4</v>
      </c>
      <c r="B7" s="7">
        <v>66040114</v>
      </c>
      <c r="C7" s="8" t="s">
        <v>86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>
      <c r="A8" s="6">
        <v>5</v>
      </c>
      <c r="B8" s="7">
        <v>66040115</v>
      </c>
      <c r="C8" s="8" t="s">
        <v>87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>
      <c r="A9" s="6">
        <v>6</v>
      </c>
      <c r="B9" s="7">
        <v>66040116</v>
      </c>
      <c r="C9" s="8" t="s">
        <v>88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>
      <c r="A10" s="6">
        <v>7</v>
      </c>
      <c r="B10" s="7">
        <v>66040117</v>
      </c>
      <c r="C10" s="8" t="s">
        <v>89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>
      <c r="A11" s="6">
        <v>8</v>
      </c>
      <c r="B11" s="7">
        <v>66040120</v>
      </c>
      <c r="C11" s="11" t="s">
        <v>90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>
      <c r="A12" s="6">
        <v>9</v>
      </c>
      <c r="B12" s="7">
        <v>66040604</v>
      </c>
      <c r="C12" s="11" t="s">
        <v>91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>
      <c r="A13" s="6">
        <v>10</v>
      </c>
      <c r="B13" s="7">
        <v>66040199</v>
      </c>
      <c r="C13" s="11" t="s">
        <v>92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47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zhang xiaofeng</cp:lastModifiedBy>
  <cp:lastPrinted>2022-08-25T07:36:00Z</cp:lastPrinted>
  <dcterms:created xsi:type="dcterms:W3CDTF">2022-08-20T03:04:00Z</dcterms:created>
  <dcterms:modified xsi:type="dcterms:W3CDTF">2025-09-02T07:49:56Z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