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价格对比表" sheetId="1" r:id="rId1"/>
    <sheet name="欧曼" sheetId="2" r:id="rId2"/>
    <sheet name="重汽" sheetId="3" r:id="rId3"/>
    <sheet name="解放" sheetId="4" r:id="rId4"/>
    <sheet name="陕汽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<sst xmlns="http://schemas.openxmlformats.org/spreadsheetml/2006/main" count="162" uniqueCount="101">
  <si>
    <t>配件名称</t>
  </si>
  <si>
    <t>销售价格</t>
  </si>
  <si>
    <t>索赔价格</t>
  </si>
  <si>
    <t>索赔价格与销售价格差异对比</t>
  </si>
  <si>
    <t>含税销售价</t>
  </si>
  <si>
    <t>欧曼</t>
  </si>
  <si>
    <t>VDC阀气路总成</t>
  </si>
  <si>
    <t>解放</t>
  </si>
  <si>
    <t>陕汽</t>
  </si>
  <si>
    <t>气路开关总成</t>
  </si>
  <si>
    <t>悬浮气路总成</t>
  </si>
  <si>
    <t>重汽</t>
  </si>
  <si>
    <t>腰托阀4孔</t>
  </si>
  <si>
    <t>坐垫</t>
  </si>
  <si>
    <t>零件号</t>
  </si>
  <si>
    <t>欧曼工时费</t>
  </si>
  <si>
    <t>管理费</t>
  </si>
  <si>
    <t>外出费</t>
  </si>
  <si>
    <t>材料销售欧曼价格
（未税）</t>
  </si>
  <si>
    <t>材料欧曼索赔价格
（未税）</t>
  </si>
  <si>
    <t>更换工时费</t>
  </si>
  <si>
    <t>工时定额</t>
  </si>
  <si>
    <t>配件管理费</t>
  </si>
  <si>
    <t>记忆阀套件</t>
  </si>
  <si>
    <t>FH468100000297A1093</t>
  </si>
  <si>
    <t>（57/63/65）/小时</t>
  </si>
  <si>
    <t>7-13/公里，补助110-200</t>
  </si>
  <si>
    <t>气路开关总成（座椅底座）</t>
  </si>
  <si>
    <t>FH468100000112A1093</t>
  </si>
  <si>
    <t>安全带总成</t>
  </si>
  <si>
    <t>SH4681010800A0A1093</t>
  </si>
  <si>
    <t>安全带套件</t>
  </si>
  <si>
    <t>FH468100000286A1093</t>
  </si>
  <si>
    <t>底座模块化总成</t>
  </si>
  <si>
    <t>FH468100000323A1093</t>
  </si>
  <si>
    <t>1471.91/1316.7/1178.65</t>
  </si>
  <si>
    <t>底座模块化总成（座椅）</t>
  </si>
  <si>
    <t>FH468100000153A1093</t>
  </si>
  <si>
    <t>1190.35/1313.38</t>
  </si>
  <si>
    <t>气囊（座椅底座）</t>
  </si>
  <si>
    <t>FH468100000115A1093</t>
  </si>
  <si>
    <t>气悬浮</t>
  </si>
  <si>
    <t>FH468100000281A1093</t>
  </si>
  <si>
    <t>气悬浮（座椅底座）</t>
  </si>
  <si>
    <t>FH468100000117A1093</t>
  </si>
  <si>
    <t>座椅座垫总成</t>
  </si>
  <si>
    <t>FH468100000318A1093</t>
  </si>
  <si>
    <t>座椅坐垫总成(18款色彩)</t>
  </si>
  <si>
    <t>FH468100000152A1093</t>
  </si>
  <si>
    <t>阻尼器（座椅底座）</t>
  </si>
  <si>
    <t>FH468100000116A1093</t>
  </si>
  <si>
    <t>速降开关</t>
  </si>
  <si>
    <t>座椅腰托开关总成</t>
  </si>
  <si>
    <t>FH468100000356A1093</t>
  </si>
  <si>
    <t>重汽工时费</t>
  </si>
  <si>
    <t>材料销售重汽价格
（未税）</t>
  </si>
  <si>
    <t>材料重汽索赔价格
（未税）</t>
  </si>
  <si>
    <t>EZ160051000010</t>
  </si>
  <si>
    <t>48/小时</t>
  </si>
  <si>
    <t>SHT0013365</t>
  </si>
  <si>
    <t>气囊总成SHT0015934</t>
  </si>
  <si>
    <t>SHT0015934</t>
  </si>
  <si>
    <t>坐垫总成</t>
  </si>
  <si>
    <t>EZ160051000047</t>
  </si>
  <si>
    <t>解放工时费</t>
  </si>
  <si>
    <t>材料销售解放价格
（未税）</t>
  </si>
  <si>
    <t>材料解放索赔价格
（未税）</t>
  </si>
  <si>
    <t>升降开关气路总成</t>
  </si>
  <si>
    <t>SHT0015047</t>
  </si>
  <si>
    <t>30.9/小时</t>
  </si>
  <si>
    <t>8/公里，补助150</t>
  </si>
  <si>
    <t>升降开关气路总成（带速降）</t>
  </si>
  <si>
    <t>SHT0016060</t>
  </si>
  <si>
    <t>SHT0015090</t>
  </si>
  <si>
    <t>SHT0014169</t>
  </si>
  <si>
    <t>BPC0010220</t>
  </si>
  <si>
    <t>固定阻尼(LDB49)</t>
  </si>
  <si>
    <t>SHT0010464</t>
  </si>
  <si>
    <t>2.0气囊</t>
  </si>
  <si>
    <t>高度调节手柄总成</t>
  </si>
  <si>
    <t>SHT0016487</t>
  </si>
  <si>
    <t>陕汽工时</t>
  </si>
  <si>
    <t>星级单价</t>
  </si>
  <si>
    <t>材料销售陕汽价格
（未税）</t>
  </si>
  <si>
    <t>材料陕汽索赔价格
（未税）</t>
  </si>
  <si>
    <t>M3000S底座</t>
  </si>
  <si>
    <t>SHT0002589</t>
  </si>
  <si>
    <t>50/小时</t>
  </si>
  <si>
    <t>10/单</t>
  </si>
  <si>
    <t>5.5/公里，补助120/人</t>
  </si>
  <si>
    <t>SHT0012927</t>
  </si>
  <si>
    <t>SHTO012022</t>
  </si>
  <si>
    <t>SHTO014722</t>
  </si>
  <si>
    <t>SHTO011480</t>
  </si>
  <si>
    <t>可变阻尼</t>
  </si>
  <si>
    <t>气囊</t>
  </si>
  <si>
    <t>SHTO013134</t>
  </si>
  <si>
    <t>快速升降手柄</t>
  </si>
  <si>
    <t>BPC0010181</t>
  </si>
  <si>
    <t>安全带锁扣</t>
  </si>
  <si>
    <t>SHT0001657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</si>
</sst>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新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4" borderId="9">
      <alignment vertical="center"/>
    </xf>
    <xf numFmtId="0" fontId="14" fillId="5" borderId="10">
      <alignment vertical="center"/>
    </xf>
    <xf numFmtId="0" fontId="15" fillId="5" borderId="9">
      <alignment vertical="center"/>
    </xf>
    <xf numFmtId="0" fontId="16" fillId="6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 applyProtection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www.wps.cn/officeDocument/2021/sharedlinks" Target="sharedlinks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I5" sqref="I5"/>
    </sheetView>
  </sheetViews>
  <sheetFormatPr defaultColWidth="9" defaultRowHeight="14.4" outlineLevelCol="5"/>
  <cols>
    <col min="2" max="2" width="15.2222222222222" customWidth="1"/>
    <col min="4" max="4" width="9.66666666666667" customWidth="1"/>
    <col min="5" max="5" width="29.8888888888889" customWidth="1"/>
    <col min="6" max="6" width="11.8888888888889" customWidth="1"/>
  </cols>
  <sheetData>
    <row r="1" spans="1:6">
      <c r="A1" s="5"/>
      <c r="B1" s="5" t="s">
        <v>0</v>
      </c>
      <c r="C1" s="5" t="s">
        <v>1</v>
      </c>
      <c r="D1" s="5" t="s">
        <v>2</v>
      </c>
      <c r="E1" s="12" t="s">
        <v>3</v>
      </c>
      <c r="F1" s="5" t="s">
        <v>4</v>
      </c>
    </row>
    <row r="2" spans="1:6">
      <c r="A2" s="5" t="s">
        <v>5</v>
      </c>
      <c r="B2" s="38" t="s">
        <v>6</v>
      </c>
      <c r="C2" s="33">
        <v>263.716814159292</v>
      </c>
      <c r="D2" s="5">
        <v>396.34</v>
      </c>
      <c r="E2" s="12">
        <f t="shared" ref="E2:E8" si="0">(D2-C2)/C2</f>
        <v>0.5029</v>
      </c>
      <c r="F2" s="39">
        <f t="shared" ref="F2:F8" si="1">C2*1.13</f>
        <v>298</v>
      </c>
    </row>
    <row r="3" spans="1:6">
      <c r="A3" s="5" t="s">
        <v>7</v>
      </c>
      <c r="B3" s="38"/>
      <c r="C3" s="40">
        <v>80</v>
      </c>
      <c r="D3" s="5">
        <v>128</v>
      </c>
      <c r="E3" s="12">
        <f t="shared" si="0"/>
        <v>0.6</v>
      </c>
      <c r="F3" s="39">
        <f t="shared" si="1"/>
        <v>90.4</v>
      </c>
    </row>
    <row r="4" spans="1:6">
      <c r="A4" s="5" t="s">
        <v>8</v>
      </c>
      <c r="B4" s="38"/>
      <c r="C4" s="5">
        <v>60</v>
      </c>
      <c r="D4" s="5">
        <v>98.31</v>
      </c>
      <c r="E4" s="12">
        <f t="shared" si="0"/>
        <v>0.6385</v>
      </c>
      <c r="F4" s="39">
        <f t="shared" si="1"/>
        <v>67.8</v>
      </c>
    </row>
    <row r="6" spans="1:6">
      <c r="A6" s="5"/>
      <c r="B6" s="5" t="s">
        <v>0</v>
      </c>
      <c r="C6" s="5" t="s">
        <v>1</v>
      </c>
      <c r="D6" s="5" t="s">
        <v>2</v>
      </c>
      <c r="E6" s="12" t="s">
        <v>3</v>
      </c>
      <c r="F6" s="5" t="s">
        <v>4</v>
      </c>
    </row>
    <row r="7" spans="1:6">
      <c r="A7" s="5" t="s">
        <v>5</v>
      </c>
      <c r="B7" s="41" t="s">
        <v>9</v>
      </c>
      <c r="C7" s="33">
        <v>124.884955752212</v>
      </c>
      <c r="D7" s="5">
        <v>194.18</v>
      </c>
      <c r="E7" s="12">
        <f t="shared" si="0"/>
        <v>0.554871031746037</v>
      </c>
      <c r="F7" s="39">
        <f t="shared" si="1"/>
        <v>141.12</v>
      </c>
    </row>
    <row r="8" spans="1:6">
      <c r="A8" s="5" t="s">
        <v>7</v>
      </c>
      <c r="B8" s="42"/>
      <c r="C8" s="5">
        <v>73</v>
      </c>
      <c r="D8" s="5">
        <v>116.8</v>
      </c>
      <c r="E8" s="12">
        <f t="shared" si="0"/>
        <v>0.6</v>
      </c>
      <c r="F8" s="39">
        <f t="shared" si="1"/>
        <v>82.49</v>
      </c>
    </row>
    <row r="10" spans="1:6">
      <c r="A10" s="5"/>
      <c r="B10" s="5" t="s">
        <v>0</v>
      </c>
      <c r="C10" s="5" t="s">
        <v>1</v>
      </c>
      <c r="D10" s="5" t="s">
        <v>2</v>
      </c>
      <c r="E10" s="12" t="s">
        <v>3</v>
      </c>
      <c r="F10" s="5" t="s">
        <v>4</v>
      </c>
    </row>
    <row r="11" spans="1:6">
      <c r="A11" s="5" t="s">
        <v>5</v>
      </c>
      <c r="B11" s="38" t="s">
        <v>10</v>
      </c>
      <c r="C11" s="33">
        <v>385</v>
      </c>
      <c r="D11" s="5">
        <v>578.62</v>
      </c>
      <c r="E11" s="12">
        <f t="shared" ref="E11:E14" si="2">(D11-C11)/C11</f>
        <v>0.502909090909091</v>
      </c>
      <c r="F11" s="39">
        <f t="shared" ref="F11:F14" si="3">C11*1.13</f>
        <v>435.05</v>
      </c>
    </row>
    <row r="12" spans="1:6">
      <c r="A12" s="5" t="s">
        <v>7</v>
      </c>
      <c r="B12" s="38"/>
      <c r="C12" s="40">
        <v>78.08</v>
      </c>
      <c r="D12" s="5">
        <v>124.928</v>
      </c>
      <c r="E12" s="12">
        <f t="shared" si="2"/>
        <v>0.6</v>
      </c>
      <c r="F12" s="39">
        <f t="shared" si="3"/>
        <v>88.2304</v>
      </c>
    </row>
    <row r="13" spans="1:6">
      <c r="A13" s="5" t="s">
        <v>8</v>
      </c>
      <c r="B13" s="38"/>
      <c r="C13" s="5">
        <v>98</v>
      </c>
      <c r="D13" s="5">
        <v>113.57</v>
      </c>
      <c r="E13" s="12">
        <f t="shared" si="2"/>
        <v>0.158877551020408</v>
      </c>
      <c r="F13" s="39">
        <f t="shared" si="3"/>
        <v>110.74</v>
      </c>
    </row>
    <row r="14" spans="1:6">
      <c r="A14" s="5" t="s">
        <v>11</v>
      </c>
      <c r="B14" s="38"/>
      <c r="C14" s="5">
        <v>66.72</v>
      </c>
      <c r="D14" s="5">
        <v>100.52</v>
      </c>
      <c r="E14" s="12">
        <f t="shared" si="2"/>
        <v>0.506594724220623</v>
      </c>
      <c r="F14" s="39">
        <f t="shared" si="3"/>
        <v>75.3936</v>
      </c>
    </row>
    <row r="16" spans="1:6">
      <c r="A16" s="5"/>
      <c r="B16" s="5" t="s">
        <v>0</v>
      </c>
      <c r="C16" s="5" t="s">
        <v>1</v>
      </c>
      <c r="D16" s="5" t="s">
        <v>2</v>
      </c>
      <c r="E16" s="12" t="s">
        <v>3</v>
      </c>
      <c r="F16" s="5" t="s">
        <v>4</v>
      </c>
    </row>
    <row r="17" spans="1:6">
      <c r="A17" s="5" t="s">
        <v>5</v>
      </c>
      <c r="B17" s="38" t="s">
        <v>12</v>
      </c>
      <c r="C17" s="33">
        <v>169.566371681416</v>
      </c>
      <c r="D17" s="5">
        <v>263.66</v>
      </c>
      <c r="E17" s="12">
        <f t="shared" ref="E17:E19" si="4">(D17-C17)/C17</f>
        <v>0.554907363916288</v>
      </c>
      <c r="F17" s="39">
        <f t="shared" ref="F17:F19" si="5">C17*1.13</f>
        <v>191.61</v>
      </c>
    </row>
    <row r="18" spans="1:6">
      <c r="A18" s="5" t="s">
        <v>7</v>
      </c>
      <c r="B18" s="38"/>
      <c r="C18" s="40">
        <v>100</v>
      </c>
      <c r="D18" s="5">
        <v>160</v>
      </c>
      <c r="E18" s="12">
        <f t="shared" si="4"/>
        <v>0.6</v>
      </c>
      <c r="F18" s="39">
        <f t="shared" si="5"/>
        <v>113</v>
      </c>
    </row>
    <row r="19" spans="1:6">
      <c r="A19" s="5" t="s">
        <v>8</v>
      </c>
      <c r="B19" s="38"/>
      <c r="C19" s="5">
        <v>89.5</v>
      </c>
      <c r="D19" s="5">
        <v>151.7</v>
      </c>
      <c r="E19" s="12">
        <f t="shared" si="4"/>
        <v>0.694972067039106</v>
      </c>
      <c r="F19" s="39">
        <f t="shared" si="5"/>
        <v>101.135</v>
      </c>
    </row>
    <row r="21" spans="1:6">
      <c r="A21" s="5"/>
      <c r="B21" s="5" t="s">
        <v>0</v>
      </c>
      <c r="C21" s="5" t="s">
        <v>1</v>
      </c>
      <c r="D21" s="5" t="s">
        <v>2</v>
      </c>
      <c r="E21" s="12" t="s">
        <v>3</v>
      </c>
      <c r="F21" s="5" t="s">
        <v>4</v>
      </c>
    </row>
    <row r="22" spans="1:6">
      <c r="A22" s="5" t="s">
        <v>5</v>
      </c>
      <c r="B22" s="38" t="s">
        <v>13</v>
      </c>
      <c r="C22" s="33">
        <v>265.106194690266</v>
      </c>
      <c r="D22" s="35">
        <v>398.43</v>
      </c>
      <c r="E22" s="12">
        <f t="shared" ref="E22:E24" si="6">(D22-C22)/C22</f>
        <v>0.502907166939277</v>
      </c>
      <c r="F22" s="39">
        <f t="shared" ref="F22:F24" si="7">C22*1.13</f>
        <v>299.570000000001</v>
      </c>
    </row>
    <row r="23" spans="1:6">
      <c r="A23" s="5" t="s">
        <v>8</v>
      </c>
      <c r="B23" s="38"/>
      <c r="C23" s="5">
        <v>83</v>
      </c>
      <c r="D23" s="5">
        <v>144.08</v>
      </c>
      <c r="E23" s="12">
        <f t="shared" si="6"/>
        <v>0.735903614457831</v>
      </c>
      <c r="F23" s="39">
        <f t="shared" si="7"/>
        <v>93.79</v>
      </c>
    </row>
    <row r="24" spans="1:6">
      <c r="A24" s="5" t="s">
        <v>11</v>
      </c>
      <c r="B24" s="38"/>
      <c r="C24" s="5">
        <v>92.34</v>
      </c>
      <c r="D24" s="28">
        <v>135.47</v>
      </c>
      <c r="E24" s="12">
        <f t="shared" si="6"/>
        <v>0.467078189300411</v>
      </c>
      <c r="F24" s="39">
        <f t="shared" si="7"/>
        <v>104.3442</v>
      </c>
    </row>
  </sheetData>
  <mergeCells count="5">
    <mergeCell ref="B2:B4"/>
    <mergeCell ref="B7:B8"/>
    <mergeCell ref="B11:B14"/>
    <mergeCell ref="B17:B19"/>
    <mergeCell ref="B22:B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L19"/>
  <sheetViews>
    <sheetView tabSelected="1" workbookViewId="0">
      <selection activeCell="C23" sqref="C23"/>
    </sheetView>
  </sheetViews>
  <sheetFormatPr defaultColWidth="9" defaultRowHeight="14.4"/>
  <cols>
    <col min="2" max="2" width="27.6666666666667" customWidth="1"/>
    <col min="3" max="3" width="22.3333333333333" customWidth="1"/>
    <col min="4" max="4" width="19.7777777777778" customWidth="1"/>
    <col min="5" max="5" width="15.2222222222222" customWidth="1"/>
    <col min="7" max="7" width="9.37962962962963" style="29"/>
    <col min="8" max="8" width="25.4444444444444" customWidth="1"/>
    <col min="10" max="11" width="13"/>
    <col min="12" max="12" width="12.6296296296296"/>
  </cols>
  <sheetData>
    <row r="4" spans="1:12">
      <c r="A4" s="1"/>
      <c r="B4" s="4" t="s">
        <v>0</v>
      </c>
      <c r="C4" s="4" t="s">
        <v>14</v>
      </c>
      <c r="D4" s="5" t="s">
        <v>15</v>
      </c>
      <c r="E4" s="7" t="s">
        <v>16</v>
      </c>
      <c r="F4" s="7" t="s">
        <v>17</v>
      </c>
      <c r="G4" s="30" t="s">
        <v>18</v>
      </c>
      <c r="H4" s="7" t="s">
        <v>19</v>
      </c>
      <c r="I4" s="7" t="s">
        <v>20</v>
      </c>
      <c r="J4" s="5" t="s">
        <v>21</v>
      </c>
      <c r="K4" s="5" t="s">
        <v>22</v>
      </c>
      <c r="L4" s="1"/>
    </row>
    <row r="5" spans="1:12">
      <c r="A5" s="1"/>
      <c r="B5" s="4"/>
      <c r="C5" s="4"/>
      <c r="D5" s="5"/>
      <c r="E5" s="7"/>
      <c r="F5" s="7"/>
      <c r="G5" s="30"/>
      <c r="H5" s="7"/>
      <c r="I5" s="7"/>
      <c r="J5" s="5"/>
      <c r="K5" s="5"/>
      <c r="L5" s="1"/>
    </row>
    <row r="6" ht="20" customHeight="1" spans="1:12">
      <c r="A6" s="1"/>
      <c r="B6" s="10" t="s">
        <v>23</v>
      </c>
      <c r="C6" s="31" t="s">
        <v>24</v>
      </c>
      <c r="D6" s="6" t="s">
        <v>25</v>
      </c>
      <c r="E6" s="32">
        <v>0.27</v>
      </c>
      <c r="F6" s="15" t="s">
        <v>26</v>
      </c>
      <c r="G6" s="33">
        <v>263.716814159292</v>
      </c>
      <c r="H6" s="5">
        <v>396.34</v>
      </c>
      <c r="I6" s="5">
        <v>212</v>
      </c>
      <c r="J6" s="37">
        <v>3.56564019448946</v>
      </c>
      <c r="K6" s="35">
        <v>107.01</v>
      </c>
      <c r="L6" s="1"/>
    </row>
    <row r="7" ht="20" customHeight="1" spans="1:12">
      <c r="A7" s="1"/>
      <c r="B7" s="31" t="s">
        <v>27</v>
      </c>
      <c r="C7" s="10" t="s">
        <v>28</v>
      </c>
      <c r="D7" s="18"/>
      <c r="E7" s="34"/>
      <c r="F7" s="19"/>
      <c r="G7" s="33">
        <v>124.884955752212</v>
      </c>
      <c r="H7" s="5">
        <v>194.18</v>
      </c>
      <c r="I7" s="5">
        <v>150</v>
      </c>
      <c r="J7" s="37">
        <v>2.19870340356564</v>
      </c>
      <c r="K7" s="35">
        <v>52.43</v>
      </c>
      <c r="L7" s="1"/>
    </row>
    <row r="8" ht="20" customHeight="1" spans="1:12">
      <c r="A8" s="1"/>
      <c r="B8" s="10" t="s">
        <v>29</v>
      </c>
      <c r="C8" s="31" t="s">
        <v>30</v>
      </c>
      <c r="D8" s="18"/>
      <c r="E8" s="34"/>
      <c r="F8" s="19"/>
      <c r="G8" s="33">
        <v>46.5575221238938</v>
      </c>
      <c r="H8" s="5">
        <v>72.39</v>
      </c>
      <c r="I8" s="5">
        <v>270</v>
      </c>
      <c r="J8" s="37">
        <v>4.37601296596434</v>
      </c>
      <c r="K8" s="35">
        <v>19.55</v>
      </c>
      <c r="L8" s="1"/>
    </row>
    <row r="9" ht="20" customHeight="1" spans="1:12">
      <c r="A9" s="1"/>
      <c r="B9" s="10" t="s">
        <v>31</v>
      </c>
      <c r="C9" s="5" t="s">
        <v>32</v>
      </c>
      <c r="D9" s="18"/>
      <c r="E9" s="34"/>
      <c r="F9" s="19"/>
      <c r="G9" s="33">
        <v>54.4336283185841</v>
      </c>
      <c r="H9" s="5">
        <v>81.81</v>
      </c>
      <c r="I9" s="5">
        <v>350</v>
      </c>
      <c r="J9" s="37">
        <v>5.67260940032415</v>
      </c>
      <c r="K9" s="35">
        <v>22.09</v>
      </c>
      <c r="L9" s="1"/>
    </row>
    <row r="10" ht="20" customHeight="1" spans="1:12">
      <c r="A10" s="1"/>
      <c r="B10" s="4" t="s">
        <v>33</v>
      </c>
      <c r="C10" s="4" t="s">
        <v>34</v>
      </c>
      <c r="D10" s="18"/>
      <c r="E10" s="34"/>
      <c r="F10" s="19"/>
      <c r="G10" s="33">
        <v>979.380530973451</v>
      </c>
      <c r="H10" s="5" t="s">
        <v>35</v>
      </c>
      <c r="I10" s="5">
        <v>245</v>
      </c>
      <c r="J10" s="37">
        <v>3.9708265802269</v>
      </c>
      <c r="K10" s="35">
        <v>397.42</v>
      </c>
      <c r="L10" s="1"/>
    </row>
    <row r="11" ht="20" customHeight="1" spans="1:12">
      <c r="A11" s="1"/>
      <c r="B11" s="4" t="s">
        <v>36</v>
      </c>
      <c r="C11" s="4" t="s">
        <v>37</v>
      </c>
      <c r="D11" s="18"/>
      <c r="E11" s="34"/>
      <c r="F11" s="19"/>
      <c r="G11" s="33">
        <v>792.035398230089</v>
      </c>
      <c r="H11" s="5" t="s">
        <v>38</v>
      </c>
      <c r="I11" s="5">
        <v>245</v>
      </c>
      <c r="J11" s="37">
        <v>3.9708265802269</v>
      </c>
      <c r="K11" s="35">
        <v>321.39</v>
      </c>
      <c r="L11" s="1"/>
    </row>
    <row r="12" ht="20" customHeight="1" spans="1:12">
      <c r="A12" s="1"/>
      <c r="B12" s="4" t="s">
        <v>39</v>
      </c>
      <c r="C12" s="4" t="s">
        <v>40</v>
      </c>
      <c r="D12" s="18"/>
      <c r="E12" s="34"/>
      <c r="F12" s="19"/>
      <c r="G12" s="33">
        <v>55.6017699115044</v>
      </c>
      <c r="H12" s="5">
        <v>86.45</v>
      </c>
      <c r="I12" s="5">
        <v>250</v>
      </c>
      <c r="J12" s="37">
        <v>3.9708265802269</v>
      </c>
      <c r="K12" s="35">
        <v>23.34</v>
      </c>
      <c r="L12" s="1"/>
    </row>
    <row r="13" ht="20" customHeight="1" spans="1:12">
      <c r="A13" s="1"/>
      <c r="B13" s="10" t="s">
        <v>41</v>
      </c>
      <c r="C13" s="10" t="s">
        <v>42</v>
      </c>
      <c r="D13" s="18"/>
      <c r="E13" s="34"/>
      <c r="F13" s="19"/>
      <c r="G13" s="33">
        <v>385</v>
      </c>
      <c r="H13" s="35">
        <v>578.62</v>
      </c>
      <c r="I13" s="5">
        <v>250</v>
      </c>
      <c r="J13" s="37">
        <v>4.21393841166937</v>
      </c>
      <c r="K13" s="35">
        <v>156.23</v>
      </c>
      <c r="L13" s="1"/>
    </row>
    <row r="14" ht="20" customHeight="1" spans="1:12">
      <c r="A14" s="1"/>
      <c r="B14" s="5" t="s">
        <v>43</v>
      </c>
      <c r="C14" s="5" t="s">
        <v>44</v>
      </c>
      <c r="D14" s="18"/>
      <c r="E14" s="34"/>
      <c r="F14" s="19"/>
      <c r="G14" s="33">
        <v>329.318584070796</v>
      </c>
      <c r="H14" s="35">
        <v>546</v>
      </c>
      <c r="I14" s="5">
        <v>340</v>
      </c>
      <c r="J14" s="37">
        <v>5.51053484602917</v>
      </c>
      <c r="K14" s="35">
        <v>190.68</v>
      </c>
      <c r="L14" s="1"/>
    </row>
    <row r="15" ht="20" customHeight="1" spans="1:12">
      <c r="A15" s="1"/>
      <c r="B15" s="5" t="s">
        <v>45</v>
      </c>
      <c r="C15" s="5" t="s">
        <v>46</v>
      </c>
      <c r="D15" s="18"/>
      <c r="E15" s="34"/>
      <c r="F15" s="19"/>
      <c r="G15" s="33">
        <v>265.106194690266</v>
      </c>
      <c r="H15" s="35">
        <v>398.43</v>
      </c>
      <c r="I15" s="35">
        <v>111.72</v>
      </c>
      <c r="J15" s="37">
        <v>1.81069692058347</v>
      </c>
      <c r="K15" s="35">
        <v>107.58</v>
      </c>
      <c r="L15" s="1"/>
    </row>
    <row r="16" customFormat="1" ht="20" customHeight="1" spans="2:12">
      <c r="B16" s="5" t="s">
        <v>47</v>
      </c>
      <c r="C16" s="5" t="s">
        <v>48</v>
      </c>
      <c r="D16" s="18"/>
      <c r="E16" s="34"/>
      <c r="F16" s="19"/>
      <c r="G16" s="33">
        <v>81.2566371681416</v>
      </c>
      <c r="H16" s="35">
        <v>126.35</v>
      </c>
      <c r="I16" s="5">
        <v>120</v>
      </c>
      <c r="J16" s="37">
        <v>1.94489465153971</v>
      </c>
      <c r="K16" s="35">
        <v>34.11</v>
      </c>
      <c r="L16" s="1"/>
    </row>
    <row r="17" customFormat="1" ht="20" customHeight="1" spans="2:12">
      <c r="B17" s="5" t="s">
        <v>49</v>
      </c>
      <c r="C17" s="5" t="s">
        <v>50</v>
      </c>
      <c r="D17" s="18"/>
      <c r="E17" s="34"/>
      <c r="F17" s="19"/>
      <c r="G17" s="33">
        <v>152.938053097345</v>
      </c>
      <c r="H17" s="5">
        <v>237.8</v>
      </c>
      <c r="I17" s="5">
        <v>260</v>
      </c>
      <c r="J17" s="37">
        <v>4.21393841166937</v>
      </c>
      <c r="K17" s="35">
        <v>64.21</v>
      </c>
      <c r="L17" s="1"/>
    </row>
    <row r="18" customFormat="1" ht="20" customHeight="1" spans="2:12">
      <c r="B18" s="5" t="s">
        <v>51</v>
      </c>
      <c r="C18" s="5"/>
      <c r="D18" s="18"/>
      <c r="E18" s="34"/>
      <c r="F18" s="19"/>
      <c r="G18" s="33">
        <v>44.25</v>
      </c>
      <c r="H18" s="5">
        <v>66.5</v>
      </c>
      <c r="I18" s="5">
        <v>135.66</v>
      </c>
      <c r="J18" s="37">
        <v>2.19870340356564</v>
      </c>
      <c r="K18" s="35">
        <v>17.95</v>
      </c>
      <c r="L18" s="1"/>
    </row>
    <row r="19" customFormat="1" ht="20" customHeight="1" spans="2:12">
      <c r="B19" s="5" t="s">
        <v>52</v>
      </c>
      <c r="C19" s="5" t="s">
        <v>53</v>
      </c>
      <c r="D19" s="9"/>
      <c r="E19" s="36"/>
      <c r="F19" s="16"/>
      <c r="G19" s="33">
        <v>169.566371681416</v>
      </c>
      <c r="H19" s="5">
        <v>263.66</v>
      </c>
      <c r="I19" s="5">
        <v>200</v>
      </c>
      <c r="J19" s="37">
        <v>3.14262560777958</v>
      </c>
      <c r="K19" s="35">
        <v>71.19</v>
      </c>
      <c r="L19" s="1"/>
    </row>
  </sheetData>
  <mergeCells count="13">
    <mergeCell ref="B4:B5"/>
    <mergeCell ref="C4:C5"/>
    <mergeCell ref="D4:D5"/>
    <mergeCell ref="D6:D19"/>
    <mergeCell ref="E4:E5"/>
    <mergeCell ref="E6:E19"/>
    <mergeCell ref="F4:F5"/>
    <mergeCell ref="F6:F19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J11"/>
  <sheetViews>
    <sheetView workbookViewId="0">
      <selection activeCell="A1" sqref="$A1:$XFD1048576"/>
    </sheetView>
  </sheetViews>
  <sheetFormatPr defaultColWidth="9" defaultRowHeight="14.4"/>
  <cols>
    <col min="3" max="4" width="23" customWidth="1"/>
    <col min="5" max="5" width="11.8888888888889" customWidth="1"/>
    <col min="12" max="12" width="12.8888888888889"/>
  </cols>
  <sheetData>
    <row r="6" customFormat="1" spans="3:10">
      <c r="C6" s="4" t="s">
        <v>0</v>
      </c>
      <c r="D6" s="4" t="s">
        <v>14</v>
      </c>
      <c r="E6" s="5" t="s">
        <v>54</v>
      </c>
      <c r="F6" s="7" t="s">
        <v>16</v>
      </c>
      <c r="G6" s="7" t="s">
        <v>17</v>
      </c>
      <c r="H6" s="7" t="s">
        <v>55</v>
      </c>
      <c r="I6" s="7" t="s">
        <v>56</v>
      </c>
      <c r="J6" s="7" t="s">
        <v>20</v>
      </c>
    </row>
    <row r="7" customFormat="1" spans="3:10">
      <c r="C7" s="4"/>
      <c r="D7" s="4"/>
      <c r="E7" s="5"/>
      <c r="F7" s="7"/>
      <c r="G7" s="7"/>
      <c r="H7" s="7"/>
      <c r="I7" s="7"/>
      <c r="J7" s="7"/>
    </row>
    <row r="8" customFormat="1" ht="20" customHeight="1" spans="3:10">
      <c r="C8" s="10" t="s">
        <v>29</v>
      </c>
      <c r="D8" s="10" t="s">
        <v>57</v>
      </c>
      <c r="E8" s="21" t="s">
        <v>58</v>
      </c>
      <c r="F8" s="22">
        <v>0.33</v>
      </c>
      <c r="G8" s="15"/>
      <c r="H8" s="5"/>
      <c r="I8" s="25">
        <v>81.61</v>
      </c>
      <c r="J8" s="5">
        <v>98.7</v>
      </c>
    </row>
    <row r="9" customFormat="1" ht="20" customHeight="1" spans="3:10">
      <c r="C9" s="10" t="s">
        <v>10</v>
      </c>
      <c r="D9" s="10" t="s">
        <v>59</v>
      </c>
      <c r="E9" s="23"/>
      <c r="F9" s="24"/>
      <c r="G9" s="19"/>
      <c r="H9" s="5"/>
      <c r="I9" s="28">
        <v>100.52</v>
      </c>
      <c r="J9" s="28">
        <v>114.45</v>
      </c>
    </row>
    <row r="10" customFormat="1" ht="20" customHeight="1" spans="3:10">
      <c r="C10" s="25" t="s">
        <v>60</v>
      </c>
      <c r="D10" s="5" t="s">
        <v>61</v>
      </c>
      <c r="E10" s="23"/>
      <c r="F10" s="24"/>
      <c r="G10" s="19"/>
      <c r="H10" s="5"/>
      <c r="I10" s="5">
        <v>110.31</v>
      </c>
      <c r="J10" s="28">
        <v>110.31</v>
      </c>
    </row>
    <row r="11" customFormat="1" ht="20" customHeight="1" spans="3:10">
      <c r="C11" s="5" t="s">
        <v>62</v>
      </c>
      <c r="D11" s="25" t="s">
        <v>63</v>
      </c>
      <c r="E11" s="26"/>
      <c r="F11" s="27"/>
      <c r="G11" s="16"/>
      <c r="H11" s="5"/>
      <c r="I11" s="28">
        <v>296.07</v>
      </c>
      <c r="J11" s="28">
        <v>88.2</v>
      </c>
    </row>
  </sheetData>
  <mergeCells count="11">
    <mergeCell ref="C6:C7"/>
    <mergeCell ref="D6:D7"/>
    <mergeCell ref="E6:E7"/>
    <mergeCell ref="E8:E11"/>
    <mergeCell ref="F6:F7"/>
    <mergeCell ref="F8:F11"/>
    <mergeCell ref="G6:G7"/>
    <mergeCell ref="G8:G11"/>
    <mergeCell ref="H6:H7"/>
    <mergeCell ref="I6:I7"/>
    <mergeCell ref="J6:J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A1" sqref="$A1:$XFD1048576"/>
    </sheetView>
  </sheetViews>
  <sheetFormatPr defaultColWidth="9" defaultRowHeight="14.4"/>
  <cols>
    <col min="1" max="1" width="9" style="2"/>
    <col min="2" max="2" width="27.8796296296296" style="2" customWidth="1"/>
    <col min="3" max="3" width="23.3796296296296" style="2" customWidth="1"/>
    <col min="4" max="4" width="12.6296296296296" style="2"/>
    <col min="5" max="6" width="12.1296296296296" style="2" customWidth="1"/>
    <col min="7" max="7" width="16.8796296296296" style="2" customWidth="1"/>
    <col min="8" max="8" width="16.8796296296296" style="1" customWidth="1"/>
    <col min="9" max="9" width="12.6296296296296" style="2"/>
    <col min="10" max="10" width="10.7777777777778" style="2" customWidth="1"/>
    <col min="11" max="11" width="12.8888888888889" style="2"/>
    <col min="12" max="16384" width="9" style="2"/>
  </cols>
  <sheetData>
    <row r="1" ht="15" customHeight="1"/>
    <row r="2" s="1" customFormat="1" spans="2:10">
      <c r="B2" s="3" t="s">
        <v>0</v>
      </c>
      <c r="C2" s="4" t="s">
        <v>14</v>
      </c>
      <c r="D2" s="5" t="s">
        <v>64</v>
      </c>
      <c r="E2" s="7" t="s">
        <v>16</v>
      </c>
      <c r="F2" s="7" t="s">
        <v>17</v>
      </c>
      <c r="G2" s="7" t="s">
        <v>65</v>
      </c>
      <c r="H2" s="7" t="s">
        <v>66</v>
      </c>
      <c r="I2" s="15" t="s">
        <v>20</v>
      </c>
      <c r="J2" s="15" t="s">
        <v>22</v>
      </c>
    </row>
    <row r="3" s="1" customFormat="1" spans="2:10">
      <c r="B3" s="8"/>
      <c r="C3" s="4"/>
      <c r="D3" s="5"/>
      <c r="E3" s="7"/>
      <c r="F3" s="7"/>
      <c r="G3" s="7"/>
      <c r="H3" s="7"/>
      <c r="I3" s="16"/>
      <c r="J3" s="16"/>
    </row>
    <row r="4" s="2" customFormat="1" ht="24" customHeight="1" spans="2:10">
      <c r="B4" s="10" t="s">
        <v>67</v>
      </c>
      <c r="C4" s="10" t="s">
        <v>68</v>
      </c>
      <c r="D4" s="5" t="s">
        <v>69</v>
      </c>
      <c r="E4" s="17">
        <v>0.048</v>
      </c>
      <c r="F4" s="15" t="s">
        <v>70</v>
      </c>
      <c r="G4" s="5">
        <v>52.2</v>
      </c>
      <c r="H4" s="5">
        <f t="shared" ref="H4:H11" si="0">G4*1.6</f>
        <v>83.52</v>
      </c>
      <c r="I4" s="5">
        <f t="shared" ref="I4:I8" si="1">30.9*4</f>
        <v>123.6</v>
      </c>
      <c r="J4" s="20">
        <v>45.15216</v>
      </c>
    </row>
    <row r="5" s="2" customFormat="1" ht="24" customHeight="1" spans="2:10">
      <c r="B5" s="10" t="s">
        <v>71</v>
      </c>
      <c r="C5" s="10" t="s">
        <v>72</v>
      </c>
      <c r="D5" s="5"/>
      <c r="E5" s="18"/>
      <c r="F5" s="19"/>
      <c r="G5" s="5">
        <v>73</v>
      </c>
      <c r="H5" s="5">
        <f t="shared" si="0"/>
        <v>116.8</v>
      </c>
      <c r="I5" s="5">
        <f t="shared" si="1"/>
        <v>123.6</v>
      </c>
      <c r="J5" s="20">
        <v>52.4072</v>
      </c>
    </row>
    <row r="6" s="2" customFormat="1" ht="24" customHeight="1" spans="2:10">
      <c r="B6" s="10" t="s">
        <v>10</v>
      </c>
      <c r="C6" s="10" t="s">
        <v>73</v>
      </c>
      <c r="D6" s="5"/>
      <c r="E6" s="18"/>
      <c r="F6" s="19"/>
      <c r="G6" s="5">
        <v>78.08</v>
      </c>
      <c r="H6" s="5">
        <f t="shared" si="0"/>
        <v>124.928</v>
      </c>
      <c r="I6" s="5">
        <f t="shared" ref="I6:I10" si="2">30.9*8</f>
        <v>247.2</v>
      </c>
      <c r="J6" s="20">
        <v>81.123904</v>
      </c>
    </row>
    <row r="7" s="2" customFormat="1" ht="24" customHeight="1" spans="2:10">
      <c r="B7" s="10" t="s">
        <v>6</v>
      </c>
      <c r="C7" s="10" t="s">
        <v>74</v>
      </c>
      <c r="D7" s="5"/>
      <c r="E7" s="18"/>
      <c r="F7" s="19"/>
      <c r="G7" s="5">
        <v>80</v>
      </c>
      <c r="H7" s="5">
        <f t="shared" si="0"/>
        <v>128</v>
      </c>
      <c r="I7" s="5">
        <f t="shared" si="2"/>
        <v>247.2</v>
      </c>
      <c r="J7" s="20">
        <v>81.7936</v>
      </c>
    </row>
    <row r="8" s="2" customFormat="1" ht="24" customHeight="1" spans="2:10">
      <c r="B8" s="4" t="s">
        <v>12</v>
      </c>
      <c r="C8" s="4" t="s">
        <v>75</v>
      </c>
      <c r="D8" s="5"/>
      <c r="E8" s="18"/>
      <c r="F8" s="19"/>
      <c r="G8" s="5">
        <v>100</v>
      </c>
      <c r="H8" s="5">
        <f t="shared" si="0"/>
        <v>160</v>
      </c>
      <c r="I8" s="5">
        <f t="shared" si="1"/>
        <v>123.6</v>
      </c>
      <c r="J8" s="20">
        <v>61.8248</v>
      </c>
    </row>
    <row r="9" s="2" customFormat="1" ht="24" customHeight="1" spans="2:10">
      <c r="B9" s="4" t="s">
        <v>76</v>
      </c>
      <c r="C9" s="4" t="s">
        <v>77</v>
      </c>
      <c r="D9" s="5"/>
      <c r="E9" s="18"/>
      <c r="F9" s="19"/>
      <c r="G9" s="5">
        <v>80</v>
      </c>
      <c r="H9" s="5">
        <f t="shared" si="0"/>
        <v>128</v>
      </c>
      <c r="I9" s="5">
        <f>30.9*7</f>
        <v>216.3</v>
      </c>
      <c r="J9" s="20">
        <v>75.0574</v>
      </c>
    </row>
    <row r="10" s="2" customFormat="1" ht="24" customHeight="1" spans="2:10">
      <c r="B10" s="4" t="s">
        <v>78</v>
      </c>
      <c r="C10" s="4" t="s">
        <v>61</v>
      </c>
      <c r="D10" s="5"/>
      <c r="E10" s="18"/>
      <c r="F10" s="19"/>
      <c r="G10" s="5">
        <v>88.4</v>
      </c>
      <c r="H10" s="5">
        <f t="shared" si="0"/>
        <v>141.44</v>
      </c>
      <c r="I10" s="5">
        <f t="shared" si="2"/>
        <v>247.2</v>
      </c>
      <c r="J10" s="20">
        <v>84.72352</v>
      </c>
    </row>
    <row r="11" s="2" customFormat="1" ht="24" customHeight="1" spans="2:10">
      <c r="B11" s="10" t="s">
        <v>79</v>
      </c>
      <c r="C11" s="10" t="s">
        <v>80</v>
      </c>
      <c r="D11" s="5"/>
      <c r="E11" s="9"/>
      <c r="F11" s="16"/>
      <c r="G11" s="5">
        <v>62.36</v>
      </c>
      <c r="H11" s="5">
        <f t="shared" si="0"/>
        <v>99.776</v>
      </c>
      <c r="I11" s="5">
        <f>30.9*4</f>
        <v>123.6</v>
      </c>
      <c r="J11" s="20">
        <v>48.695968</v>
      </c>
    </row>
  </sheetData>
  <mergeCells count="12">
    <mergeCell ref="B2:B3"/>
    <mergeCell ref="C2:C3"/>
    <mergeCell ref="D2:D3"/>
    <mergeCell ref="D4:D11"/>
    <mergeCell ref="E2:E3"/>
    <mergeCell ref="E4:E11"/>
    <mergeCell ref="F2:F3"/>
    <mergeCell ref="F4:F11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K1" sqref="K$1:K$1048576"/>
    </sheetView>
  </sheetViews>
  <sheetFormatPr defaultColWidth="9" defaultRowHeight="14.4"/>
  <cols>
    <col min="1" max="1" width="27.8796296296296" style="2" customWidth="1"/>
    <col min="2" max="2" width="23.3796296296296" style="2" customWidth="1"/>
    <col min="3" max="4" width="12.6296296296296" style="2"/>
    <col min="5" max="6" width="12.1296296296296" style="2" customWidth="1"/>
    <col min="7" max="7" width="16.8796296296296" style="2" customWidth="1"/>
    <col min="8" max="8" width="16.8796296296296" style="1" customWidth="1"/>
    <col min="9" max="9" width="12.6296296296296" style="2"/>
    <col min="10" max="10" width="16.8796296296296" style="1" customWidth="1"/>
    <col min="11" max="16384" width="9" style="2"/>
  </cols>
  <sheetData>
    <row r="1" ht="15" customHeight="1"/>
    <row r="2" s="1" customFormat="1" spans="1:10">
      <c r="A2" s="3" t="s">
        <v>0</v>
      </c>
      <c r="B2" s="4" t="s">
        <v>14</v>
      </c>
      <c r="C2" s="5" t="s">
        <v>81</v>
      </c>
      <c r="D2" s="6" t="s">
        <v>82</v>
      </c>
      <c r="E2" s="7" t="s">
        <v>16</v>
      </c>
      <c r="F2" s="7" t="s">
        <v>17</v>
      </c>
      <c r="G2" s="7" t="s">
        <v>83</v>
      </c>
      <c r="H2" s="7" t="s">
        <v>84</v>
      </c>
      <c r="I2" s="15" t="s">
        <v>20</v>
      </c>
      <c r="J2" s="15" t="s">
        <v>22</v>
      </c>
    </row>
    <row r="3" s="1" customFormat="1" spans="1:10">
      <c r="A3" s="8"/>
      <c r="B3" s="4"/>
      <c r="C3" s="5"/>
      <c r="D3" s="9"/>
      <c r="E3" s="7"/>
      <c r="F3" s="7"/>
      <c r="G3" s="7"/>
      <c r="H3" s="7"/>
      <c r="I3" s="16"/>
      <c r="J3" s="16"/>
    </row>
    <row r="4" s="2" customFormat="1" ht="24" customHeight="1" spans="1:10">
      <c r="A4" s="10" t="s">
        <v>85</v>
      </c>
      <c r="B4" s="11" t="s">
        <v>86</v>
      </c>
      <c r="C4" s="5" t="s">
        <v>87</v>
      </c>
      <c r="D4" s="5" t="s">
        <v>88</v>
      </c>
      <c r="E4" s="12">
        <v>0.13</v>
      </c>
      <c r="F4" s="7" t="s">
        <v>89</v>
      </c>
      <c r="G4" s="5">
        <v>930</v>
      </c>
      <c r="H4" s="13">
        <v>1576.35</v>
      </c>
      <c r="I4" s="5">
        <v>270</v>
      </c>
      <c r="J4" s="13">
        <f t="shared" ref="J4:J13" si="0">(H4+I4)*0.13</f>
        <v>240.0255</v>
      </c>
    </row>
    <row r="5" s="2" customFormat="1" ht="24" customHeight="1" spans="1:10">
      <c r="A5" s="10" t="s">
        <v>13</v>
      </c>
      <c r="B5" s="11" t="s">
        <v>90</v>
      </c>
      <c r="C5" s="5"/>
      <c r="D5" s="5"/>
      <c r="E5" s="12"/>
      <c r="F5" s="7"/>
      <c r="G5" s="5">
        <v>83</v>
      </c>
      <c r="H5" s="5">
        <v>144.08</v>
      </c>
      <c r="I5" s="5">
        <v>75</v>
      </c>
      <c r="J5" s="13">
        <f t="shared" si="0"/>
        <v>28.4804</v>
      </c>
    </row>
    <row r="6" s="2" customFormat="1" ht="24" customHeight="1" spans="1:10">
      <c r="A6" s="10" t="s">
        <v>10</v>
      </c>
      <c r="B6" s="11" t="s">
        <v>91</v>
      </c>
      <c r="C6" s="5"/>
      <c r="D6" s="5"/>
      <c r="E6" s="12"/>
      <c r="F6" s="7"/>
      <c r="G6" s="5">
        <v>98</v>
      </c>
      <c r="H6" s="5">
        <v>113.57</v>
      </c>
      <c r="I6" s="5">
        <v>226.7</v>
      </c>
      <c r="J6" s="13">
        <f t="shared" si="0"/>
        <v>44.2351</v>
      </c>
    </row>
    <row r="7" s="2" customFormat="1" ht="24" customHeight="1" spans="1:10">
      <c r="A7" s="10" t="s">
        <v>6</v>
      </c>
      <c r="B7" s="11" t="s">
        <v>92</v>
      </c>
      <c r="C7" s="5"/>
      <c r="D7" s="5"/>
      <c r="E7" s="12"/>
      <c r="F7" s="7"/>
      <c r="G7" s="5">
        <v>60</v>
      </c>
      <c r="H7" s="5">
        <v>98.31</v>
      </c>
      <c r="I7" s="5">
        <f>30.9*8</f>
        <v>247.2</v>
      </c>
      <c r="J7" s="13">
        <f t="shared" si="0"/>
        <v>44.9163</v>
      </c>
    </row>
    <row r="8" s="2" customFormat="1" ht="24" customHeight="1" spans="1:10">
      <c r="A8" s="4" t="s">
        <v>12</v>
      </c>
      <c r="B8" s="14" t="s">
        <v>93</v>
      </c>
      <c r="C8" s="5"/>
      <c r="D8" s="5"/>
      <c r="E8" s="12"/>
      <c r="F8" s="7"/>
      <c r="G8" s="5">
        <v>89.5</v>
      </c>
      <c r="H8" s="5">
        <v>151.7</v>
      </c>
      <c r="I8" s="5">
        <v>75</v>
      </c>
      <c r="J8" s="13">
        <f t="shared" si="0"/>
        <v>29.471</v>
      </c>
    </row>
    <row r="9" s="2" customFormat="1" ht="24" customHeight="1" spans="1:10">
      <c r="A9" s="4" t="s">
        <v>94</v>
      </c>
      <c r="B9" s="14"/>
      <c r="C9" s="5"/>
      <c r="D9" s="5"/>
      <c r="E9" s="12"/>
      <c r="F9" s="7"/>
      <c r="G9" s="5">
        <v>160</v>
      </c>
      <c r="H9" s="5">
        <v>271.2</v>
      </c>
      <c r="I9" s="5">
        <v>195.5</v>
      </c>
      <c r="J9" s="13">
        <f t="shared" si="0"/>
        <v>60.671</v>
      </c>
    </row>
    <row r="10" s="2" customFormat="1" ht="24" customHeight="1" spans="1:10">
      <c r="A10" s="4" t="s">
        <v>95</v>
      </c>
      <c r="B10" s="11" t="s">
        <v>96</v>
      </c>
      <c r="C10" s="5"/>
      <c r="D10" s="5"/>
      <c r="E10" s="12"/>
      <c r="F10" s="7"/>
      <c r="G10" s="5">
        <v>90</v>
      </c>
      <c r="H10" s="5">
        <v>152.55</v>
      </c>
      <c r="I10" s="5">
        <v>200</v>
      </c>
      <c r="J10" s="13">
        <f t="shared" si="0"/>
        <v>45.8315</v>
      </c>
    </row>
    <row r="11" s="2" customFormat="1" ht="24" customHeight="1" spans="1:10">
      <c r="A11" s="10" t="s">
        <v>79</v>
      </c>
      <c r="B11" s="11" t="s">
        <v>80</v>
      </c>
      <c r="C11" s="5"/>
      <c r="D11" s="5"/>
      <c r="E11" s="12"/>
      <c r="F11" s="7"/>
      <c r="G11" s="5">
        <v>160</v>
      </c>
      <c r="H11" s="5">
        <v>80.28</v>
      </c>
      <c r="I11" s="5">
        <v>170</v>
      </c>
      <c r="J11" s="13">
        <f t="shared" si="0"/>
        <v>32.5364</v>
      </c>
    </row>
    <row r="12" s="2" customFormat="1" ht="24" customHeight="1" spans="1:10">
      <c r="A12" s="4" t="s">
        <v>97</v>
      </c>
      <c r="B12" s="14" t="s">
        <v>98</v>
      </c>
      <c r="C12" s="5"/>
      <c r="D12" s="5"/>
      <c r="E12" s="12"/>
      <c r="F12" s="7"/>
      <c r="G12" s="5">
        <v>6</v>
      </c>
      <c r="H12" s="5">
        <v>9.97</v>
      </c>
      <c r="I12" s="5">
        <v>152.36</v>
      </c>
      <c r="J12" s="13">
        <f t="shared" si="0"/>
        <v>21.1029</v>
      </c>
    </row>
    <row r="13" s="2" customFormat="1" ht="24" customHeight="1" spans="1:10">
      <c r="A13" s="4" t="s">
        <v>99</v>
      </c>
      <c r="B13" s="14" t="s">
        <v>100</v>
      </c>
      <c r="C13" s="5"/>
      <c r="D13" s="5"/>
      <c r="E13" s="12"/>
      <c r="F13" s="7"/>
      <c r="G13" s="5">
        <v>13.5</v>
      </c>
      <c r="H13" s="5">
        <v>16.95</v>
      </c>
      <c r="I13" s="5">
        <v>116</v>
      </c>
      <c r="J13" s="13">
        <f t="shared" si="0"/>
        <v>17.2835</v>
      </c>
    </row>
    <row r="15" s="2" customFormat="1" spans="3:10">
      <c r="C15" s="1"/>
      <c r="H15" s="1"/>
      <c r="J15" s="1"/>
    </row>
  </sheetData>
  <mergeCells count="14">
    <mergeCell ref="A2:A3"/>
    <mergeCell ref="B2:B3"/>
    <mergeCell ref="C2:C3"/>
    <mergeCell ref="C4:C13"/>
    <mergeCell ref="D2:D3"/>
    <mergeCell ref="D4:D13"/>
    <mergeCell ref="E2:E3"/>
    <mergeCell ref="E4:E13"/>
    <mergeCell ref="F2:F3"/>
    <mergeCell ref="F4:F1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价格对比表</vt:lpstr>
      <vt:lpstr>欧曼</vt:lpstr>
      <vt:lpstr>重汽</vt:lpstr>
      <vt:lpstr>解放</vt:lpstr>
      <vt:lpstr>陕汽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质量部</dc:creator>
  <cp:lastModifiedBy>CYJ</cp:lastModifiedBy>
  <dcterms:created xsi:type="dcterms:W3CDTF">2023-05-12T11:15:00Z</dcterms:created>
  <dcterms:modified xsi:type="dcterms:W3CDTF">2025-09-08T00:17:27Z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F71C517B9DBC4326A54FC0E2F724684C_12</vt:lpwstr>
  </property>
</Properties>
</file>