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F:\孙沛霖的文件\报价资料\"/>
    </mc:Choice>
  </mc:AlternateContent>
  <xr:revisionPtr revIDLastSave="0" documentId="13_ncr:1_{0938AB61-D1C3-4848-AC62-55174DEC541D}" xr6:coauthVersionLast="47" xr6:coauthVersionMax="47" xr10:uidLastSave="{00000000-0000-0000-0000-000000000000}"/>
  <bookViews>
    <workbookView xWindow="-120" yWindow="-120" windowWidth="24240" windowHeight="13140" xr2:uid="{5AB0AFD8-D205-4198-8776-80920214556C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L16" i="1" l="1"/>
  <c r="L17" i="1"/>
  <c r="L18" i="1"/>
  <c r="L19" i="1"/>
  <c r="L20" i="1"/>
  <c r="L21" i="1"/>
  <c r="L4" i="1"/>
  <c r="L5" i="1"/>
  <c r="L6" i="1"/>
  <c r="L7" i="1"/>
  <c r="L8" i="1"/>
  <c r="L9" i="1"/>
  <c r="L10" i="1"/>
  <c r="L11" i="1"/>
  <c r="L12" i="1"/>
  <c r="L13" i="1"/>
  <c r="L14" i="1"/>
  <c r="L15" i="1"/>
  <c r="L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3" i="1"/>
  <c r="H15" i="1"/>
  <c r="H14" i="1"/>
  <c r="H10" i="1"/>
  <c r="H8" i="1"/>
  <c r="H7" i="1"/>
  <c r="H6" i="1"/>
  <c r="H5" i="1"/>
  <c r="H4" i="1"/>
  <c r="H3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</calcChain>
</file>

<file path=xl/sharedStrings.xml><?xml version="1.0" encoding="utf-8"?>
<sst xmlns="http://schemas.openxmlformats.org/spreadsheetml/2006/main" count="90" uniqueCount="53">
  <si>
    <t>业务部门报价需求模板</t>
  </si>
  <si>
    <t>序号</t>
  </si>
  <si>
    <t>客户</t>
  </si>
  <si>
    <t>产品图号</t>
  </si>
  <si>
    <t>QAD代码</t>
  </si>
  <si>
    <t>产品名称</t>
  </si>
  <si>
    <t>计量单位</t>
  </si>
  <si>
    <t>新老产品</t>
  </si>
  <si>
    <t>备注</t>
  </si>
  <si>
    <t>BEC0010217</t>
  </si>
  <si>
    <t>24V单通风控制器总成</t>
  </si>
  <si>
    <t>EA</t>
  </si>
  <si>
    <t>老</t>
  </si>
  <si>
    <t>SLT0011215</t>
  </si>
  <si>
    <t>单通风线束总成</t>
  </si>
  <si>
    <t>SLT0011273</t>
  </si>
  <si>
    <t>靠背通风袋体</t>
  </si>
  <si>
    <t>SLT0011429</t>
  </si>
  <si>
    <t>12v靠背加热垫总成</t>
  </si>
  <si>
    <t>SLT0011430</t>
  </si>
  <si>
    <t>12V风扇</t>
  </si>
  <si>
    <t>SLT0011528</t>
  </si>
  <si>
    <t>减震座椅12V座垫加热垫总成</t>
  </si>
  <si>
    <t>SLT0011307</t>
  </si>
  <si>
    <t>通风加热线束总成</t>
  </si>
  <si>
    <t>BEC0010219</t>
  </si>
  <si>
    <t>12v通风加热集成控制器</t>
  </si>
  <si>
    <t>副驾驶员小靠背 112 L1681020112A0小背</t>
  </si>
  <si>
    <t>SLT0002764</t>
  </si>
  <si>
    <t>副驾驶员副大座 114</t>
  </si>
  <si>
    <t>SLT0002763</t>
  </si>
  <si>
    <t>副驾驶员小靠背 114</t>
  </si>
  <si>
    <t>SLT0011285</t>
  </si>
  <si>
    <t>驾驶员座垫泡沫总成</t>
  </si>
  <si>
    <t>SLT0011174</t>
  </si>
  <si>
    <t>副驾座垫泡沫总成</t>
  </si>
  <si>
    <t>SCS0008125</t>
  </si>
  <si>
    <t>电动副驾右侧调角器总成</t>
  </si>
  <si>
    <t>SLT0010905</t>
  </si>
  <si>
    <t>二级调节上连接板点焊总成</t>
  </si>
  <si>
    <t>SLT0011223</t>
  </si>
  <si>
    <t>座垫支撑焊接电泳总成</t>
  </si>
  <si>
    <t>SLT0002207</t>
  </si>
  <si>
    <t>靠背风扇安装板</t>
  </si>
  <si>
    <t>SLT0011225</t>
  </si>
  <si>
    <t>SLT0011289</t>
  </si>
  <si>
    <t>座垫骨架电泳总成</t>
  </si>
  <si>
    <t>运输费</t>
    <phoneticPr fontId="2" type="noConversion"/>
  </si>
  <si>
    <t>数量</t>
    <phoneticPr fontId="2" type="noConversion"/>
  </si>
  <si>
    <t>单价</t>
    <phoneticPr fontId="2" type="noConversion"/>
  </si>
  <si>
    <t>SLT0002760</t>
    <phoneticPr fontId="2" type="noConversion"/>
  </si>
  <si>
    <t>未税价格</t>
    <phoneticPr fontId="2" type="noConversion"/>
  </si>
  <si>
    <t>未税报价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</si>
</sst>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7" x14ac:knownFonts="1">
    <font>
      <sz val="12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>
      <alignment vertic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B370B-846B-4F5E-912B-0DEA45F8E30C}">
  <dimension ref="A1:M29"/>
  <sheetViews>
    <sheetView tabSelected="1" zoomScaleSheetLayoutView="100" workbookViewId="0">
      <pane ySplit="2" topLeftCell="A3" activePane="bottomLeft" state="frozen"/>
      <selection pane="bottomLeft" activeCell="P14" sqref="P14"/>
    </sheetView>
  </sheetViews>
  <sheetFormatPr defaultRowHeight="16.5" x14ac:dyDescent="0.15"/>
  <cols>
    <col min="1" max="1" width="5.125" style="1" customWidth="1"/>
    <col min="2" max="2" width="8.375" style="1" customWidth="1"/>
    <col min="3" max="3" width="14.125" style="1" customWidth="1"/>
    <col min="4" max="4" width="12.75" style="1" customWidth="1"/>
    <col min="5" max="5" width="34.25" style="3" bestFit="1" customWidth="1"/>
    <col min="6" max="7" width="8.875" style="3" customWidth="1"/>
    <col min="8" max="8" width="9.25" style="1" bestFit="1" customWidth="1"/>
    <col min="9" max="9" width="9.625" style="1" bestFit="1" customWidth="1"/>
    <col min="10" max="10" width="10.75" style="1" bestFit="1" customWidth="1"/>
    <col min="11" max="11" width="7.375" style="1" bestFit="1" customWidth="1"/>
    <col min="12" max="12" width="9.25" style="1" bestFit="1" customWidth="1"/>
    <col min="13" max="13" width="5.5" style="1" bestFit="1" customWidth="1"/>
    <col min="14" max="16384" width="9" style="1"/>
  </cols>
  <sheetData>
    <row r="1" spans="1:13" ht="2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s="2" customFormat="1" ht="15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51</v>
      </c>
      <c r="I2" s="4" t="s">
        <v>47</v>
      </c>
      <c r="J2" s="4" t="s">
        <v>48</v>
      </c>
      <c r="K2" s="4" t="s">
        <v>49</v>
      </c>
      <c r="L2" s="4" t="s">
        <v>52</v>
      </c>
      <c r="M2" s="11" t="s">
        <v>8</v>
      </c>
    </row>
    <row r="3" spans="1:13" x14ac:dyDescent="0.15">
      <c r="A3" s="5">
        <f t="shared" ref="A3:A12" si="0">ROW()-2</f>
        <v>1</v>
      </c>
      <c r="B3" s="5"/>
      <c r="C3" s="6">
        <v>220</v>
      </c>
      <c r="D3" s="6" t="s">
        <v>9</v>
      </c>
      <c r="E3" s="7" t="s">
        <v>10</v>
      </c>
      <c r="F3" s="7" t="s">
        <v>11</v>
      </c>
      <c r="G3" s="5" t="s">
        <v>12</v>
      </c>
      <c r="H3" s="12">
        <f>49*1.03</f>
        <v>50.47</v>
      </c>
      <c r="I3" s="12">
        <v>8000</v>
      </c>
      <c r="J3" s="12">
        <v>42000</v>
      </c>
      <c r="K3" s="12">
        <f>I3/J3</f>
        <v>0.19047619047619047</v>
      </c>
      <c r="L3" s="12">
        <f>H3+K3</f>
        <v>50.660476190476189</v>
      </c>
      <c r="M3" s="6"/>
    </row>
    <row r="4" spans="1:13" x14ac:dyDescent="0.15">
      <c r="A4" s="5">
        <f t="shared" si="0"/>
        <v>2</v>
      </c>
      <c r="B4" s="5"/>
      <c r="C4" s="6">
        <v>220</v>
      </c>
      <c r="D4" s="6" t="s">
        <v>13</v>
      </c>
      <c r="E4" s="7" t="s">
        <v>14</v>
      </c>
      <c r="F4" s="7" t="s">
        <v>11</v>
      </c>
      <c r="G4" s="5" t="s">
        <v>12</v>
      </c>
      <c r="H4" s="12">
        <f>34.3*1.03</f>
        <v>35.329000000000001</v>
      </c>
      <c r="I4" s="12">
        <v>8000</v>
      </c>
      <c r="J4" s="12">
        <v>42000</v>
      </c>
      <c r="K4" s="12">
        <f t="shared" ref="K4:K21" si="1">I4/J4</f>
        <v>0.19047619047619047</v>
      </c>
      <c r="L4" s="12">
        <f t="shared" ref="L4:L21" si="2">H4+K4</f>
        <v>35.51947619047619</v>
      </c>
      <c r="M4" s="6"/>
    </row>
    <row r="5" spans="1:13" x14ac:dyDescent="0.15">
      <c r="A5" s="5">
        <f t="shared" si="0"/>
        <v>3</v>
      </c>
      <c r="B5" s="5"/>
      <c r="C5" s="6">
        <v>220</v>
      </c>
      <c r="D5" s="6" t="s">
        <v>15</v>
      </c>
      <c r="E5" s="7" t="s">
        <v>16</v>
      </c>
      <c r="F5" s="7" t="s">
        <v>11</v>
      </c>
      <c r="G5" s="5" t="s">
        <v>12</v>
      </c>
      <c r="H5" s="12">
        <f>17.49*1.03</f>
        <v>18.014699999999998</v>
      </c>
      <c r="I5" s="12">
        <v>8000</v>
      </c>
      <c r="J5" s="12">
        <v>42000</v>
      </c>
      <c r="K5" s="12">
        <f t="shared" si="1"/>
        <v>0.19047619047619047</v>
      </c>
      <c r="L5" s="12">
        <f t="shared" si="2"/>
        <v>18.205176190476188</v>
      </c>
      <c r="M5" s="6"/>
    </row>
    <row r="6" spans="1:13" x14ac:dyDescent="0.15">
      <c r="A6" s="5">
        <f t="shared" si="0"/>
        <v>4</v>
      </c>
      <c r="B6" s="5"/>
      <c r="C6" s="6">
        <v>220</v>
      </c>
      <c r="D6" s="6" t="s">
        <v>17</v>
      </c>
      <c r="E6" s="7" t="s">
        <v>18</v>
      </c>
      <c r="F6" s="7" t="s">
        <v>11</v>
      </c>
      <c r="G6" s="5" t="s">
        <v>12</v>
      </c>
      <c r="H6" s="12">
        <f>20.44*1.03</f>
        <v>21.0532</v>
      </c>
      <c r="I6" s="12">
        <v>8000</v>
      </c>
      <c r="J6" s="12">
        <v>42000</v>
      </c>
      <c r="K6" s="12">
        <f t="shared" si="1"/>
        <v>0.19047619047619047</v>
      </c>
      <c r="L6" s="12">
        <f t="shared" si="2"/>
        <v>21.24367619047619</v>
      </c>
      <c r="M6" s="6"/>
    </row>
    <row r="7" spans="1:13" x14ac:dyDescent="0.15">
      <c r="A7" s="5">
        <f t="shared" si="0"/>
        <v>5</v>
      </c>
      <c r="B7" s="5"/>
      <c r="C7" s="6">
        <v>220</v>
      </c>
      <c r="D7" s="6" t="s">
        <v>19</v>
      </c>
      <c r="E7" s="7" t="s">
        <v>20</v>
      </c>
      <c r="F7" s="7" t="s">
        <v>11</v>
      </c>
      <c r="G7" s="5" t="s">
        <v>12</v>
      </c>
      <c r="H7" s="12">
        <f>63.36*1.03</f>
        <v>65.260800000000003</v>
      </c>
      <c r="I7" s="12">
        <v>8000</v>
      </c>
      <c r="J7" s="12">
        <v>42000</v>
      </c>
      <c r="K7" s="12">
        <f t="shared" si="1"/>
        <v>0.19047619047619047</v>
      </c>
      <c r="L7" s="12">
        <f t="shared" si="2"/>
        <v>65.451276190476193</v>
      </c>
      <c r="M7" s="6"/>
    </row>
    <row r="8" spans="1:13" x14ac:dyDescent="0.15">
      <c r="A8" s="5">
        <f t="shared" si="0"/>
        <v>6</v>
      </c>
      <c r="B8" s="5"/>
      <c r="C8" s="6">
        <v>220</v>
      </c>
      <c r="D8" s="6" t="s">
        <v>21</v>
      </c>
      <c r="E8" s="7" t="s">
        <v>22</v>
      </c>
      <c r="F8" s="7" t="s">
        <v>11</v>
      </c>
      <c r="G8" s="5" t="s">
        <v>12</v>
      </c>
      <c r="H8" s="12">
        <f>25.36*1.03</f>
        <v>26.120799999999999</v>
      </c>
      <c r="I8" s="12">
        <v>8000</v>
      </c>
      <c r="J8" s="12">
        <v>42000</v>
      </c>
      <c r="K8" s="12">
        <f t="shared" si="1"/>
        <v>0.19047619047619047</v>
      </c>
      <c r="L8" s="12">
        <f t="shared" si="2"/>
        <v>26.311276190476189</v>
      </c>
      <c r="M8" s="6"/>
    </row>
    <row r="9" spans="1:13" x14ac:dyDescent="0.15">
      <c r="A9" s="5">
        <f t="shared" si="0"/>
        <v>7</v>
      </c>
      <c r="B9" s="5"/>
      <c r="C9" s="6">
        <v>220</v>
      </c>
      <c r="D9" s="6" t="s">
        <v>23</v>
      </c>
      <c r="E9" s="7" t="s">
        <v>24</v>
      </c>
      <c r="F9" s="7" t="s">
        <v>11</v>
      </c>
      <c r="G9" s="5" t="s">
        <v>12</v>
      </c>
      <c r="H9" s="12">
        <v>43.91</v>
      </c>
      <c r="I9" s="12">
        <v>8000</v>
      </c>
      <c r="J9" s="12">
        <v>42000</v>
      </c>
      <c r="K9" s="12">
        <f t="shared" si="1"/>
        <v>0.19047619047619047</v>
      </c>
      <c r="L9" s="12">
        <f t="shared" si="2"/>
        <v>44.100476190476186</v>
      </c>
      <c r="M9" s="6"/>
    </row>
    <row r="10" spans="1:13" x14ac:dyDescent="0.15">
      <c r="A10" s="5">
        <f t="shared" si="0"/>
        <v>8</v>
      </c>
      <c r="B10" s="5"/>
      <c r="C10" s="6">
        <v>220</v>
      </c>
      <c r="D10" s="6" t="s">
        <v>25</v>
      </c>
      <c r="E10" s="7" t="s">
        <v>26</v>
      </c>
      <c r="F10" s="7" t="s">
        <v>11</v>
      </c>
      <c r="G10" s="5" t="s">
        <v>12</v>
      </c>
      <c r="H10" s="12">
        <f>58.8*1.03</f>
        <v>60.564</v>
      </c>
      <c r="I10" s="12">
        <v>8000</v>
      </c>
      <c r="J10" s="12">
        <v>42000</v>
      </c>
      <c r="K10" s="12">
        <f t="shared" si="1"/>
        <v>0.19047619047619047</v>
      </c>
      <c r="L10" s="12">
        <f t="shared" si="2"/>
        <v>60.75447619047619</v>
      </c>
      <c r="M10" s="6"/>
    </row>
    <row r="11" spans="1:13" x14ac:dyDescent="0.15">
      <c r="A11" s="5">
        <f t="shared" si="0"/>
        <v>9</v>
      </c>
      <c r="B11" s="5"/>
      <c r="C11" s="6">
        <v>220</v>
      </c>
      <c r="D11" s="6" t="s">
        <v>50</v>
      </c>
      <c r="E11" s="7" t="s">
        <v>27</v>
      </c>
      <c r="F11" s="7" t="s">
        <v>11</v>
      </c>
      <c r="G11" s="5" t="s">
        <v>12</v>
      </c>
      <c r="H11" s="12">
        <v>64.319999999999993</v>
      </c>
      <c r="I11" s="12">
        <v>8000</v>
      </c>
      <c r="J11" s="12">
        <v>2200</v>
      </c>
      <c r="K11" s="12">
        <f t="shared" si="1"/>
        <v>3.6363636363636362</v>
      </c>
      <c r="L11" s="12">
        <f t="shared" si="2"/>
        <v>67.956363636363633</v>
      </c>
      <c r="M11" s="6"/>
    </row>
    <row r="12" spans="1:13" x14ac:dyDescent="0.15">
      <c r="A12" s="5">
        <f t="shared" si="0"/>
        <v>10</v>
      </c>
      <c r="B12" s="5"/>
      <c r="C12" s="6">
        <v>220</v>
      </c>
      <c r="D12" s="6" t="s">
        <v>28</v>
      </c>
      <c r="E12" s="7" t="s">
        <v>29</v>
      </c>
      <c r="F12" s="7" t="s">
        <v>11</v>
      </c>
      <c r="G12" s="5" t="s">
        <v>12</v>
      </c>
      <c r="H12" s="12">
        <v>95.45</v>
      </c>
      <c r="I12" s="12">
        <v>8000</v>
      </c>
      <c r="J12" s="12">
        <v>800</v>
      </c>
      <c r="K12" s="12">
        <f t="shared" si="1"/>
        <v>10</v>
      </c>
      <c r="L12" s="12">
        <f t="shared" si="2"/>
        <v>105.45</v>
      </c>
      <c r="M12" s="6"/>
    </row>
    <row r="13" spans="1:13" x14ac:dyDescent="0.15">
      <c r="A13" s="5">
        <f t="shared" ref="A13:A21" si="3">ROW()-2</f>
        <v>11</v>
      </c>
      <c r="B13" s="5"/>
      <c r="C13" s="6">
        <v>220</v>
      </c>
      <c r="D13" s="6" t="s">
        <v>30</v>
      </c>
      <c r="E13" s="7" t="s">
        <v>31</v>
      </c>
      <c r="F13" s="7" t="s">
        <v>11</v>
      </c>
      <c r="G13" s="5" t="s">
        <v>12</v>
      </c>
      <c r="H13" s="12">
        <v>85.38</v>
      </c>
      <c r="I13" s="12">
        <v>8000</v>
      </c>
      <c r="J13" s="12">
        <v>2000</v>
      </c>
      <c r="K13" s="12">
        <f t="shared" si="1"/>
        <v>4</v>
      </c>
      <c r="L13" s="12">
        <f t="shared" si="2"/>
        <v>89.38</v>
      </c>
      <c r="M13" s="5"/>
    </row>
    <row r="14" spans="1:13" x14ac:dyDescent="0.15">
      <c r="A14" s="5">
        <f t="shared" si="3"/>
        <v>12</v>
      </c>
      <c r="B14" s="5"/>
      <c r="C14" s="6">
        <v>220</v>
      </c>
      <c r="D14" s="6" t="s">
        <v>32</v>
      </c>
      <c r="E14" s="7" t="s">
        <v>33</v>
      </c>
      <c r="F14" s="7" t="s">
        <v>11</v>
      </c>
      <c r="G14" s="5" t="s">
        <v>12</v>
      </c>
      <c r="H14" s="12">
        <f>1.135*20+16.89*1.03</f>
        <v>40.096699999999998</v>
      </c>
      <c r="I14" s="12">
        <v>8000</v>
      </c>
      <c r="J14" s="12">
        <v>1200</v>
      </c>
      <c r="K14" s="12">
        <f t="shared" si="1"/>
        <v>6.666666666666667</v>
      </c>
      <c r="L14" s="12">
        <f t="shared" si="2"/>
        <v>46.763366666666663</v>
      </c>
      <c r="M14" s="5"/>
    </row>
    <row r="15" spans="1:13" x14ac:dyDescent="0.15">
      <c r="A15" s="5">
        <f t="shared" si="3"/>
        <v>13</v>
      </c>
      <c r="B15" s="5"/>
      <c r="C15" s="6">
        <v>220</v>
      </c>
      <c r="D15" s="6" t="s">
        <v>34</v>
      </c>
      <c r="E15" s="7" t="s">
        <v>35</v>
      </c>
      <c r="F15" s="7" t="s">
        <v>11</v>
      </c>
      <c r="G15" s="5" t="s">
        <v>12</v>
      </c>
      <c r="H15" s="12">
        <f>2.755*20+20.1*1.03</f>
        <v>75.802999999999997</v>
      </c>
      <c r="I15" s="12">
        <v>8000</v>
      </c>
      <c r="J15" s="12">
        <v>1200</v>
      </c>
      <c r="K15" s="12">
        <f t="shared" si="1"/>
        <v>6.666666666666667</v>
      </c>
      <c r="L15" s="12">
        <f t="shared" si="2"/>
        <v>82.469666666666669</v>
      </c>
      <c r="M15" s="5"/>
    </row>
    <row r="16" spans="1:13" x14ac:dyDescent="0.15">
      <c r="A16" s="5">
        <f t="shared" si="3"/>
        <v>14</v>
      </c>
      <c r="B16" s="5"/>
      <c r="C16" s="8">
        <v>230</v>
      </c>
      <c r="D16" s="8" t="s">
        <v>36</v>
      </c>
      <c r="E16" s="9" t="s">
        <v>37</v>
      </c>
      <c r="F16" s="9" t="s">
        <v>11</v>
      </c>
      <c r="G16" s="10" t="s">
        <v>12</v>
      </c>
      <c r="H16" s="13">
        <v>44.42</v>
      </c>
      <c r="I16" s="12">
        <v>8000</v>
      </c>
      <c r="J16" s="12">
        <v>2800</v>
      </c>
      <c r="K16" s="12">
        <f t="shared" si="1"/>
        <v>2.8571428571428572</v>
      </c>
      <c r="L16" s="12">
        <f t="shared" si="2"/>
        <v>47.277142857142856</v>
      </c>
      <c r="M16" s="5"/>
    </row>
    <row r="17" spans="1:13" x14ac:dyDescent="0.15">
      <c r="A17" s="5">
        <f t="shared" si="3"/>
        <v>15</v>
      </c>
      <c r="B17" s="5"/>
      <c r="C17" s="8">
        <v>230</v>
      </c>
      <c r="D17" s="8" t="s">
        <v>38</v>
      </c>
      <c r="E17" s="9" t="s">
        <v>39</v>
      </c>
      <c r="F17" s="9" t="s">
        <v>11</v>
      </c>
      <c r="G17" s="10" t="s">
        <v>12</v>
      </c>
      <c r="H17" s="13">
        <v>3.62</v>
      </c>
      <c r="I17" s="12">
        <v>8000</v>
      </c>
      <c r="J17" s="12">
        <v>8400</v>
      </c>
      <c r="K17" s="12">
        <f t="shared" si="1"/>
        <v>0.95238095238095233</v>
      </c>
      <c r="L17" s="12">
        <f t="shared" si="2"/>
        <v>4.5723809523809527</v>
      </c>
      <c r="M17" s="5"/>
    </row>
    <row r="18" spans="1:13" x14ac:dyDescent="0.15">
      <c r="A18" s="5">
        <f t="shared" si="3"/>
        <v>16</v>
      </c>
      <c r="B18" s="5"/>
      <c r="C18" s="8">
        <v>230</v>
      </c>
      <c r="D18" s="8" t="s">
        <v>40</v>
      </c>
      <c r="E18" s="9" t="s">
        <v>41</v>
      </c>
      <c r="F18" s="9" t="s">
        <v>11</v>
      </c>
      <c r="G18" s="10" t="s">
        <v>12</v>
      </c>
      <c r="H18" s="13">
        <v>19.39</v>
      </c>
      <c r="I18" s="12">
        <v>8000</v>
      </c>
      <c r="J18" s="12">
        <v>720</v>
      </c>
      <c r="K18" s="12">
        <f t="shared" si="1"/>
        <v>11.111111111111111</v>
      </c>
      <c r="L18" s="12">
        <f t="shared" si="2"/>
        <v>30.501111111111111</v>
      </c>
      <c r="M18" s="5"/>
    </row>
    <row r="19" spans="1:13" x14ac:dyDescent="0.15">
      <c r="A19" s="5">
        <f t="shared" si="3"/>
        <v>17</v>
      </c>
      <c r="B19" s="5"/>
      <c r="C19" s="8">
        <v>230</v>
      </c>
      <c r="D19" s="8" t="s">
        <v>42</v>
      </c>
      <c r="E19" s="9" t="s">
        <v>43</v>
      </c>
      <c r="F19" s="9" t="s">
        <v>11</v>
      </c>
      <c r="G19" s="10" t="s">
        <v>12</v>
      </c>
      <c r="H19" s="13">
        <v>0.57199999999999995</v>
      </c>
      <c r="I19" s="12">
        <v>8000</v>
      </c>
      <c r="J19" s="12">
        <v>2400</v>
      </c>
      <c r="K19" s="12">
        <f t="shared" si="1"/>
        <v>3.3333333333333335</v>
      </c>
      <c r="L19" s="12">
        <f t="shared" si="2"/>
        <v>3.9053333333333335</v>
      </c>
      <c r="M19" s="5"/>
    </row>
    <row r="20" spans="1:13" x14ac:dyDescent="0.15">
      <c r="A20" s="5">
        <f t="shared" si="3"/>
        <v>18</v>
      </c>
      <c r="B20" s="5"/>
      <c r="C20" s="8">
        <v>230</v>
      </c>
      <c r="D20" s="8" t="s">
        <v>44</v>
      </c>
      <c r="E20" s="9" t="s">
        <v>41</v>
      </c>
      <c r="F20" s="9" t="s">
        <v>11</v>
      </c>
      <c r="G20" s="10" t="s">
        <v>12</v>
      </c>
      <c r="H20" s="13">
        <v>18.079999999999998</v>
      </c>
      <c r="I20" s="12">
        <v>8000</v>
      </c>
      <c r="J20" s="12">
        <v>720</v>
      </c>
      <c r="K20" s="12">
        <f t="shared" si="1"/>
        <v>11.111111111111111</v>
      </c>
      <c r="L20" s="12">
        <f t="shared" si="2"/>
        <v>29.191111111111109</v>
      </c>
      <c r="M20" s="5"/>
    </row>
    <row r="21" spans="1:13" x14ac:dyDescent="0.15">
      <c r="A21" s="5">
        <f t="shared" si="3"/>
        <v>19</v>
      </c>
      <c r="B21" s="5"/>
      <c r="C21" s="8">
        <v>230</v>
      </c>
      <c r="D21" s="8" t="s">
        <v>45</v>
      </c>
      <c r="E21" s="9" t="s">
        <v>46</v>
      </c>
      <c r="F21" s="9" t="s">
        <v>11</v>
      </c>
      <c r="G21" s="10" t="s">
        <v>12</v>
      </c>
      <c r="H21" s="13">
        <v>16.63</v>
      </c>
      <c r="I21" s="12">
        <v>8000</v>
      </c>
      <c r="J21" s="12">
        <v>720</v>
      </c>
      <c r="K21" s="12">
        <f t="shared" si="1"/>
        <v>11.111111111111111</v>
      </c>
      <c r="L21" s="12">
        <f t="shared" si="2"/>
        <v>27.74111111111111</v>
      </c>
      <c r="M21" s="5"/>
    </row>
    <row r="22" spans="1:13" x14ac:dyDescent="0.15">
      <c r="A22" s="5"/>
      <c r="B22" s="5"/>
      <c r="C22" s="6"/>
      <c r="D22" s="6"/>
      <c r="E22" s="7"/>
      <c r="F22" s="7"/>
      <c r="G22" s="5"/>
      <c r="H22" s="5"/>
      <c r="I22" s="5"/>
      <c r="J22" s="5"/>
      <c r="K22" s="5"/>
      <c r="L22" s="5"/>
      <c r="M22" s="5"/>
    </row>
    <row r="23" spans="1:13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1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</sheetData>
  <mergeCells count="1">
    <mergeCell ref="A1:M1"/>
  </mergeCells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A7D32-F9DC-4166-B86E-9059F005E7DE}">
  <dimension ref="A1"/>
  <sheetViews>
    <sheetView zoomScaleSheetLayoutView="100" workbookViewId="0"/>
  </sheetViews>
  <sheetFormatPr defaultColWidth="9" defaultRowHeight="14.25" x14ac:dyDescent="0.15"/>
  <sheetData/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34B02-15F7-434E-B825-733101A07383}">
  <dimension ref="A1"/>
  <sheetViews>
    <sheetView zoomScaleSheetLayoutView="100" workbookViewId="0"/>
  </sheetViews>
  <sheetFormatPr defaultColWidth="9" defaultRowHeight="14.25" x14ac:dyDescent="0.15"/>
  <sheetData/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Administrator</cp:lastModifiedBy>
  <dcterms:created xsi:type="dcterms:W3CDTF">2016-12-02T08:54:00Z</dcterms:created>
  <dcterms:modified xsi:type="dcterms:W3CDTF">2025-09-18T00:50:50Z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1E721FFC87EE4232B988BCD149037A3E_12</vt:lpwstr>
  </property>
</Properties>
</file>