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2022年度社保基数
工伤不保底及封顶、医疗最低3276、失业养老最低3604</t>
        </r>
      </text>
    </comment>
    <comment ref="M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F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I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F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原基数3380
2022.9起调为3586</t>
        </r>
      </text>
    </comment>
    <comment ref="I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</commentList>
</comments>
</file>

<file path=xl/sharedStrings.xml><?xml version="1.0" encoding="utf-8"?>
<sst xmlns="http://schemas.openxmlformats.org/spreadsheetml/2006/main" count="168" uniqueCount="123">
  <si>
    <t>2025年09月光华荣昌社保明细</t>
  </si>
  <si>
    <t>序号</t>
  </si>
  <si>
    <t>姓名</t>
  </si>
  <si>
    <t>性别</t>
  </si>
  <si>
    <t>身份证号码</t>
  </si>
  <si>
    <t>参保时间</t>
  </si>
  <si>
    <t>社保基数</t>
  </si>
  <si>
    <t>单位承担社保部分</t>
  </si>
  <si>
    <t>单位合计</t>
  </si>
  <si>
    <t>个人承担社保部分</t>
  </si>
  <si>
    <t>重疾（个人出）</t>
  </si>
  <si>
    <t>个人合计</t>
  </si>
  <si>
    <t>社保合计</t>
  </si>
  <si>
    <t>备注</t>
  </si>
  <si>
    <t>光荣参保</t>
  </si>
  <si>
    <t>养老基数</t>
  </si>
  <si>
    <t>失业基数</t>
  </si>
  <si>
    <t>医疗生育基数</t>
  </si>
  <si>
    <t>工伤基数（0.96%）</t>
  </si>
  <si>
    <t>养老(16%)</t>
  </si>
  <si>
    <t>失业(0.7%)</t>
  </si>
  <si>
    <t>医疗(8.7%)</t>
  </si>
  <si>
    <t>工伤(1.2%)</t>
  </si>
  <si>
    <t>养老(8%)</t>
  </si>
  <si>
    <t>医疗(2%)</t>
  </si>
  <si>
    <t>曹蜜</t>
  </si>
  <si>
    <t>男</t>
  </si>
  <si>
    <t>432524198406256417</t>
  </si>
  <si>
    <t>刘心</t>
  </si>
  <si>
    <t>女</t>
  </si>
  <si>
    <t>430702198510205223</t>
  </si>
  <si>
    <t>李开阳</t>
  </si>
  <si>
    <t>422426196407203858</t>
  </si>
  <si>
    <t>马英</t>
  </si>
  <si>
    <t>430203198510146015</t>
  </si>
  <si>
    <t>曾琼</t>
  </si>
  <si>
    <t>432524199110091427</t>
  </si>
  <si>
    <t>赵新辉</t>
  </si>
  <si>
    <t>430423198210115811</t>
  </si>
  <si>
    <t>霍海涛</t>
  </si>
  <si>
    <t>230834197309170879</t>
  </si>
  <si>
    <t>张海波</t>
  </si>
  <si>
    <t>430124198209127970</t>
  </si>
  <si>
    <t>罗亚南</t>
  </si>
  <si>
    <t>430202197709246071</t>
  </si>
  <si>
    <t>刘辉兵</t>
  </si>
  <si>
    <t>43021119701215451X</t>
  </si>
  <si>
    <t>殷胜</t>
  </si>
  <si>
    <t>430211199107030412</t>
  </si>
  <si>
    <t>苏超</t>
  </si>
  <si>
    <t>432502198409158371</t>
  </si>
  <si>
    <t>胡荣华</t>
  </si>
  <si>
    <t>430219197407087017</t>
  </si>
  <si>
    <t>贺王瑜</t>
  </si>
  <si>
    <t>430203197207186036</t>
  </si>
  <si>
    <t>文洪亮</t>
  </si>
  <si>
    <t>430221197911288119</t>
  </si>
  <si>
    <t>林虎</t>
  </si>
  <si>
    <t>430321197201117871</t>
  </si>
  <si>
    <t>范文榜</t>
  </si>
  <si>
    <t>429006198105306331</t>
  </si>
  <si>
    <t>邹文祥</t>
  </si>
  <si>
    <t>430221198907110814</t>
  </si>
  <si>
    <t>吴陈</t>
  </si>
  <si>
    <t>430203199001137035</t>
  </si>
  <si>
    <t>彭健</t>
  </si>
  <si>
    <t>430281198712019195</t>
  </si>
  <si>
    <t>何胜春</t>
  </si>
  <si>
    <t>430221198602281137</t>
  </si>
  <si>
    <t>冉景斌</t>
  </si>
  <si>
    <t>522128196705130837</t>
  </si>
  <si>
    <t>邓日顺</t>
  </si>
  <si>
    <t>430204199302173239</t>
  </si>
  <si>
    <t>齐承平</t>
  </si>
  <si>
    <t>430221199005141712</t>
  </si>
  <si>
    <t>吴国秋</t>
  </si>
  <si>
    <t>430221198608302314</t>
  </si>
  <si>
    <t>雍期望</t>
  </si>
  <si>
    <t>43032119801119001X</t>
  </si>
  <si>
    <t>易兰</t>
  </si>
  <si>
    <t>430203198304104025</t>
  </si>
  <si>
    <t>刘志平</t>
  </si>
  <si>
    <t>430481199112246971</t>
  </si>
  <si>
    <t>李亦斌</t>
  </si>
  <si>
    <t>430223197710281810</t>
  </si>
  <si>
    <t>张周</t>
  </si>
  <si>
    <t>430321199908306237</t>
  </si>
  <si>
    <t>卢中华</t>
  </si>
  <si>
    <t>430321198306291571</t>
  </si>
  <si>
    <t>赵五祥</t>
  </si>
  <si>
    <t>43252419910529545X</t>
  </si>
  <si>
    <t>肖玲</t>
  </si>
  <si>
    <t>431123199108060024</t>
  </si>
  <si>
    <t>伍赤诚</t>
  </si>
  <si>
    <t>430321199804192212</t>
  </si>
  <si>
    <t>刘文强</t>
  </si>
  <si>
    <t>430921198101045118</t>
  </si>
  <si>
    <t>刘谦</t>
  </si>
  <si>
    <t>43028119810403683X</t>
  </si>
  <si>
    <t>谭刚</t>
  </si>
  <si>
    <t>430223199310026510</t>
  </si>
  <si>
    <t>邹明旺</t>
  </si>
  <si>
    <t>43022119871212081X</t>
  </si>
  <si>
    <t>左昌福</t>
  </si>
  <si>
    <t>430281199707024314</t>
  </si>
  <si>
    <t>欧响亮</t>
  </si>
  <si>
    <t>430221199006283835</t>
  </si>
  <si>
    <t>罗鹏</t>
  </si>
  <si>
    <t>430221198105216510</t>
  </si>
  <si>
    <t>刘文向</t>
  </si>
  <si>
    <t>430527197408118731</t>
  </si>
  <si>
    <t>李晶</t>
  </si>
  <si>
    <t>43022519870326004X</t>
  </si>
  <si>
    <t>肖燕丹</t>
  </si>
  <si>
    <t>43032119730510854X</t>
  </si>
  <si>
    <t>高万</t>
  </si>
  <si>
    <t>430124198511037000</t>
  </si>
  <si>
    <t>2024.01.31</t>
  </si>
  <si>
    <t>何柒林</t>
  </si>
  <si>
    <t>430203197604116015</t>
  </si>
  <si>
    <t>邹彬彬</t>
  </si>
  <si>
    <t>谭丽平</t>
  </si>
  <si>
    <t>当月工资中扣除当月社保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</si>
</sst>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color rgb="FF0000FF"/>
      <name val="宋体"/>
      <charset val="134"/>
    </font>
    <font>
      <sz val="10"/>
      <name val="宋体"/>
      <charset val="134"/>
    </font>
    <font>
      <b/>
      <sz val="10"/>
      <color rgb="FF1A1AFC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4" fillId="7" borderId="1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??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tabSelected="1" workbookViewId="0">
      <pane xSplit="5" ySplit="4" topLeftCell="F47" activePane="bottomRight" state="frozen"/>
      <selection/>
      <selection pane="topRight"/>
      <selection pane="bottomLeft"/>
      <selection pane="bottomRight" activeCell="A63" sqref="$A63:$XFD64"/>
    </sheetView>
  </sheetViews>
  <sheetFormatPr defaultColWidth="9" defaultRowHeight="13.5"/>
  <cols>
    <col min="1" max="1" width="4.125" customWidth="1"/>
    <col min="2" max="2" width="6.25" customWidth="1"/>
    <col min="3" max="3" width="4.125" customWidth="1"/>
    <col min="4" max="4" width="17.875" customWidth="1"/>
    <col min="5" max="5" width="13.375" customWidth="1"/>
    <col min="6" max="6" width="10.125" customWidth="1"/>
    <col min="7" max="9" width="9.25" customWidth="1"/>
    <col min="10" max="10" width="10.375" customWidth="1"/>
    <col min="11" max="11" width="9.375" customWidth="1"/>
    <col min="12" max="12" width="10.375" customWidth="1"/>
    <col min="13" max="13" width="9.375" customWidth="1"/>
    <col min="14" max="15" width="10.375" customWidth="1"/>
    <col min="16" max="16" width="8.375" customWidth="1"/>
    <col min="17" max="17" width="9.375" customWidth="1"/>
    <col min="18" max="18" width="12.875" customWidth="1"/>
    <col min="19" max="20" width="10.375" customWidth="1"/>
    <col min="21" max="21" width="7.625" customWidth="1"/>
  </cols>
  <sheetData>
    <row r="1" s="1" customFormat="1" ht="22.5" spans="1: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spans="1:2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/>
      <c r="H2" s="5"/>
      <c r="I2" s="5"/>
      <c r="J2" s="5" t="s">
        <v>7</v>
      </c>
      <c r="K2" s="5"/>
      <c r="L2" s="5"/>
      <c r="M2" s="5"/>
      <c r="N2" s="5" t="s">
        <v>8</v>
      </c>
      <c r="O2" s="6" t="s">
        <v>9</v>
      </c>
      <c r="P2" s="6"/>
      <c r="Q2" s="6"/>
      <c r="R2" s="5" t="s">
        <v>10</v>
      </c>
      <c r="S2" s="5" t="s">
        <v>11</v>
      </c>
      <c r="T2" s="5" t="s">
        <v>12</v>
      </c>
      <c r="U2" s="5" t="s">
        <v>13</v>
      </c>
    </row>
    <row r="3" s="1" customFormat="1" spans="1:21">
      <c r="A3" s="7"/>
      <c r="B3" s="8"/>
      <c r="C3" s="8"/>
      <c r="D3" s="8"/>
      <c r="E3" s="9"/>
      <c r="F3" s="8" t="s">
        <v>14</v>
      </c>
      <c r="G3" s="8"/>
      <c r="H3" s="8"/>
      <c r="I3" s="8"/>
      <c r="J3" s="8"/>
      <c r="K3" s="8"/>
      <c r="L3" s="8"/>
      <c r="M3" s="8"/>
      <c r="N3" s="8"/>
      <c r="O3" s="9"/>
      <c r="P3" s="9"/>
      <c r="Q3" s="9"/>
      <c r="R3" s="8"/>
      <c r="S3" s="8"/>
      <c r="T3" s="8"/>
      <c r="U3" s="8"/>
    </row>
    <row r="4" s="1" customFormat="1" ht="24" spans="1:21">
      <c r="A4" s="7"/>
      <c r="B4" s="8"/>
      <c r="C4" s="8"/>
      <c r="D4" s="8"/>
      <c r="E4" s="9"/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8" t="s">
        <v>22</v>
      </c>
      <c r="N4" s="8"/>
      <c r="O4" s="8" t="s">
        <v>23</v>
      </c>
      <c r="P4" s="8" t="s">
        <v>20</v>
      </c>
      <c r="Q4" s="8" t="s">
        <v>24</v>
      </c>
      <c r="R4" s="8"/>
      <c r="S4" s="8"/>
      <c r="T4" s="8"/>
      <c r="U4" s="8"/>
    </row>
    <row r="5" s="1" customFormat="1" spans="1:21">
      <c r="A5" s="10">
        <f>ROW()-4</f>
        <v>1</v>
      </c>
      <c r="B5" s="11" t="s">
        <v>25</v>
      </c>
      <c r="C5" s="11" t="s">
        <v>26</v>
      </c>
      <c r="D5" s="12" t="s">
        <v>27</v>
      </c>
      <c r="E5" s="13">
        <v>42064</v>
      </c>
      <c r="F5" s="11">
        <v>8960</v>
      </c>
      <c r="G5" s="11">
        <v>8960</v>
      </c>
      <c r="H5" s="11">
        <v>8960</v>
      </c>
      <c r="I5" s="11">
        <v>8960</v>
      </c>
      <c r="J5" s="11">
        <f t="shared" ref="J5:J18" si="0">ROUND(F5*16%,2)</f>
        <v>1433.6</v>
      </c>
      <c r="K5" s="11">
        <f t="shared" ref="K5:K18" si="1">ROUND(G5*0.7%,2)</f>
        <v>62.72</v>
      </c>
      <c r="L5" s="11">
        <f t="shared" ref="L5:L18" si="2">ROUND(H5*8.7%,2)</f>
        <v>779.52</v>
      </c>
      <c r="M5" s="11">
        <f t="shared" ref="M5:M18" si="3">ROUND(I5*1.2%,2)</f>
        <v>107.52</v>
      </c>
      <c r="N5" s="11">
        <f t="shared" ref="N5:N18" si="4">SUM(J5:M5)</f>
        <v>2383.36</v>
      </c>
      <c r="O5" s="11">
        <f t="shared" ref="O5:O18" si="5">ROUND(F5*8%,2)</f>
        <v>716.8</v>
      </c>
      <c r="P5" s="11">
        <f t="shared" ref="P5:P18" si="6">ROUND(G5*0.3%,2)</f>
        <v>26.88</v>
      </c>
      <c r="Q5" s="18">
        <f t="shared" ref="Q5:Q18" si="7">ROUND(H5*2%,2)</f>
        <v>179.2</v>
      </c>
      <c r="R5" s="11">
        <v>15</v>
      </c>
      <c r="S5" s="11">
        <f t="shared" ref="S5:S18" si="8">SUM(O5:R5)</f>
        <v>937.88</v>
      </c>
      <c r="T5" s="11">
        <f t="shared" ref="T5:T18" si="9">N5+S5</f>
        <v>3321.24</v>
      </c>
      <c r="U5" s="11"/>
    </row>
    <row r="6" s="1" customFormat="1" spans="1:21">
      <c r="A6" s="10">
        <f t="shared" ref="A6:A15" si="10">ROW()-4</f>
        <v>2</v>
      </c>
      <c r="B6" s="11" t="s">
        <v>28</v>
      </c>
      <c r="C6" s="11" t="s">
        <v>29</v>
      </c>
      <c r="D6" s="12" t="s">
        <v>30</v>
      </c>
      <c r="E6" s="13">
        <v>42064</v>
      </c>
      <c r="F6" s="11">
        <v>5160</v>
      </c>
      <c r="G6" s="11">
        <v>5160</v>
      </c>
      <c r="H6" s="11">
        <v>5160</v>
      </c>
      <c r="I6" s="11">
        <v>5160</v>
      </c>
      <c r="J6" s="11">
        <f t="shared" si="0"/>
        <v>825.6</v>
      </c>
      <c r="K6" s="11">
        <f t="shared" si="1"/>
        <v>36.12</v>
      </c>
      <c r="L6" s="11">
        <f t="shared" si="2"/>
        <v>448.92</v>
      </c>
      <c r="M6" s="11">
        <f t="shared" si="3"/>
        <v>61.92</v>
      </c>
      <c r="N6" s="11">
        <f t="shared" si="4"/>
        <v>1372.56</v>
      </c>
      <c r="O6" s="11">
        <f t="shared" si="5"/>
        <v>412.8</v>
      </c>
      <c r="P6" s="11">
        <f t="shared" si="6"/>
        <v>15.48</v>
      </c>
      <c r="Q6" s="11">
        <f t="shared" si="7"/>
        <v>103.2</v>
      </c>
      <c r="R6" s="11">
        <v>15</v>
      </c>
      <c r="S6" s="11">
        <f t="shared" si="8"/>
        <v>546.48</v>
      </c>
      <c r="T6" s="11">
        <f t="shared" si="9"/>
        <v>1919.04</v>
      </c>
      <c r="U6" s="11"/>
    </row>
    <row r="7" s="1" customFormat="1" spans="1:21">
      <c r="A7" s="10">
        <f t="shared" si="10"/>
        <v>3</v>
      </c>
      <c r="B7" s="11" t="s">
        <v>31</v>
      </c>
      <c r="C7" s="11" t="s">
        <v>26</v>
      </c>
      <c r="D7" s="12" t="s">
        <v>32</v>
      </c>
      <c r="E7" s="13">
        <v>42125</v>
      </c>
      <c r="F7" s="11">
        <v>0</v>
      </c>
      <c r="G7" s="11">
        <v>0</v>
      </c>
      <c r="H7" s="11">
        <v>13000</v>
      </c>
      <c r="I7" s="11">
        <v>0</v>
      </c>
      <c r="J7" s="11">
        <f t="shared" si="0"/>
        <v>0</v>
      </c>
      <c r="K7" s="11">
        <f t="shared" si="1"/>
        <v>0</v>
      </c>
      <c r="L7" s="11">
        <f t="shared" si="2"/>
        <v>1131</v>
      </c>
      <c r="M7" s="11">
        <f t="shared" si="3"/>
        <v>0</v>
      </c>
      <c r="N7" s="11">
        <f t="shared" si="4"/>
        <v>1131</v>
      </c>
      <c r="O7" s="11">
        <f t="shared" si="5"/>
        <v>0</v>
      </c>
      <c r="P7" s="11">
        <f t="shared" si="6"/>
        <v>0</v>
      </c>
      <c r="Q7" s="11">
        <f t="shared" si="7"/>
        <v>260</v>
      </c>
      <c r="R7" s="11">
        <v>15</v>
      </c>
      <c r="S7" s="11">
        <f t="shared" si="8"/>
        <v>275</v>
      </c>
      <c r="T7" s="11">
        <f t="shared" si="9"/>
        <v>1406</v>
      </c>
      <c r="U7" s="12"/>
    </row>
    <row r="8" s="1" customFormat="1" spans="1:21">
      <c r="A8" s="10">
        <f t="shared" si="10"/>
        <v>4</v>
      </c>
      <c r="B8" s="11" t="s">
        <v>33</v>
      </c>
      <c r="C8" s="11" t="s">
        <v>26</v>
      </c>
      <c r="D8" s="12" t="s">
        <v>34</v>
      </c>
      <c r="E8" s="13">
        <v>42125</v>
      </c>
      <c r="F8" s="11">
        <v>7420</v>
      </c>
      <c r="G8" s="11">
        <v>7420</v>
      </c>
      <c r="H8" s="11">
        <v>7420</v>
      </c>
      <c r="I8" s="11">
        <v>7420</v>
      </c>
      <c r="J8" s="11">
        <f t="shared" si="0"/>
        <v>1187.2</v>
      </c>
      <c r="K8" s="11">
        <f t="shared" si="1"/>
        <v>51.94</v>
      </c>
      <c r="L8" s="11">
        <f t="shared" si="2"/>
        <v>645.54</v>
      </c>
      <c r="M8" s="11">
        <f t="shared" si="3"/>
        <v>89.04</v>
      </c>
      <c r="N8" s="11">
        <f t="shared" si="4"/>
        <v>1973.72</v>
      </c>
      <c r="O8" s="11">
        <f t="shared" si="5"/>
        <v>593.6</v>
      </c>
      <c r="P8" s="11">
        <f t="shared" si="6"/>
        <v>22.26</v>
      </c>
      <c r="Q8" s="11">
        <f t="shared" si="7"/>
        <v>148.4</v>
      </c>
      <c r="R8" s="11">
        <v>15</v>
      </c>
      <c r="S8" s="11">
        <f t="shared" si="8"/>
        <v>779.26</v>
      </c>
      <c r="T8" s="11">
        <f t="shared" si="9"/>
        <v>2752.98</v>
      </c>
      <c r="U8" s="11"/>
    </row>
    <row r="9" s="1" customFormat="1" spans="1:21">
      <c r="A9" s="10">
        <f t="shared" si="10"/>
        <v>5</v>
      </c>
      <c r="B9" s="11" t="s">
        <v>35</v>
      </c>
      <c r="C9" s="11" t="s">
        <v>29</v>
      </c>
      <c r="D9" s="12" t="s">
        <v>36</v>
      </c>
      <c r="E9" s="13">
        <v>42125</v>
      </c>
      <c r="F9" s="11">
        <v>6280</v>
      </c>
      <c r="G9" s="11">
        <v>6280</v>
      </c>
      <c r="H9" s="11">
        <v>6280</v>
      </c>
      <c r="I9" s="11">
        <v>6280</v>
      </c>
      <c r="J9" s="11">
        <f t="shared" si="0"/>
        <v>1004.8</v>
      </c>
      <c r="K9" s="11">
        <f t="shared" si="1"/>
        <v>43.96</v>
      </c>
      <c r="L9" s="11">
        <f t="shared" si="2"/>
        <v>546.36</v>
      </c>
      <c r="M9" s="11">
        <f t="shared" si="3"/>
        <v>75.36</v>
      </c>
      <c r="N9" s="11">
        <f t="shared" si="4"/>
        <v>1670.48</v>
      </c>
      <c r="O9" s="11">
        <f t="shared" si="5"/>
        <v>502.4</v>
      </c>
      <c r="P9" s="11">
        <f t="shared" si="6"/>
        <v>18.84</v>
      </c>
      <c r="Q9" s="11">
        <f t="shared" si="7"/>
        <v>125.6</v>
      </c>
      <c r="R9" s="11">
        <v>15</v>
      </c>
      <c r="S9" s="11">
        <f t="shared" si="8"/>
        <v>661.84</v>
      </c>
      <c r="T9" s="11">
        <f t="shared" si="9"/>
        <v>2332.32</v>
      </c>
      <c r="U9" s="11"/>
    </row>
    <row r="10" s="1" customFormat="1" spans="1:21">
      <c r="A10" s="10">
        <f t="shared" si="10"/>
        <v>6</v>
      </c>
      <c r="B10" s="11" t="s">
        <v>37</v>
      </c>
      <c r="C10" s="11" t="s">
        <v>26</v>
      </c>
      <c r="D10" s="12" t="s">
        <v>38</v>
      </c>
      <c r="E10" s="13">
        <v>42156</v>
      </c>
      <c r="F10" s="14">
        <v>4308</v>
      </c>
      <c r="G10" s="14">
        <v>4308</v>
      </c>
      <c r="H10" s="11">
        <v>4308</v>
      </c>
      <c r="I10" s="14">
        <v>4308</v>
      </c>
      <c r="J10" s="11">
        <f t="shared" si="0"/>
        <v>689.28</v>
      </c>
      <c r="K10" s="11">
        <f t="shared" si="1"/>
        <v>30.16</v>
      </c>
      <c r="L10" s="11">
        <f t="shared" si="2"/>
        <v>374.8</v>
      </c>
      <c r="M10" s="11">
        <f t="shared" si="3"/>
        <v>51.7</v>
      </c>
      <c r="N10" s="11">
        <f t="shared" si="4"/>
        <v>1145.94</v>
      </c>
      <c r="O10" s="11">
        <f t="shared" si="5"/>
        <v>344.64</v>
      </c>
      <c r="P10" s="11">
        <f t="shared" si="6"/>
        <v>12.92</v>
      </c>
      <c r="Q10" s="11">
        <f t="shared" si="7"/>
        <v>86.16</v>
      </c>
      <c r="R10" s="11">
        <v>15</v>
      </c>
      <c r="S10" s="11">
        <f t="shared" si="8"/>
        <v>458.72</v>
      </c>
      <c r="T10" s="11">
        <f t="shared" si="9"/>
        <v>1604.66</v>
      </c>
      <c r="U10" s="11"/>
    </row>
    <row r="11" s="1" customFormat="1" spans="1:21">
      <c r="A11" s="10">
        <f t="shared" si="10"/>
        <v>7</v>
      </c>
      <c r="B11" s="11" t="s">
        <v>39</v>
      </c>
      <c r="C11" s="11" t="s">
        <v>26</v>
      </c>
      <c r="D11" s="12" t="s">
        <v>40</v>
      </c>
      <c r="E11" s="13">
        <v>42186</v>
      </c>
      <c r="F11" s="11">
        <v>5740</v>
      </c>
      <c r="G11" s="11">
        <v>5740</v>
      </c>
      <c r="H11" s="11">
        <v>5740</v>
      </c>
      <c r="I11" s="11">
        <v>5740</v>
      </c>
      <c r="J11" s="11">
        <f t="shared" si="0"/>
        <v>918.4</v>
      </c>
      <c r="K11" s="11">
        <f t="shared" si="1"/>
        <v>40.18</v>
      </c>
      <c r="L11" s="11">
        <f t="shared" si="2"/>
        <v>499.38</v>
      </c>
      <c r="M11" s="11">
        <f t="shared" si="3"/>
        <v>68.88</v>
      </c>
      <c r="N11" s="11">
        <f t="shared" si="4"/>
        <v>1526.84</v>
      </c>
      <c r="O11" s="11">
        <f t="shared" si="5"/>
        <v>459.2</v>
      </c>
      <c r="P11" s="11">
        <f t="shared" si="6"/>
        <v>17.22</v>
      </c>
      <c r="Q11" s="11">
        <f t="shared" si="7"/>
        <v>114.8</v>
      </c>
      <c r="R11" s="11">
        <v>15</v>
      </c>
      <c r="S11" s="11">
        <f t="shared" si="8"/>
        <v>606.22</v>
      </c>
      <c r="T11" s="11">
        <f t="shared" si="9"/>
        <v>2133.06</v>
      </c>
      <c r="U11" s="11"/>
    </row>
    <row r="12" s="1" customFormat="1" spans="1:21">
      <c r="A12" s="10">
        <f t="shared" si="10"/>
        <v>8</v>
      </c>
      <c r="B12" s="11" t="s">
        <v>41</v>
      </c>
      <c r="C12" s="11" t="s">
        <v>26</v>
      </c>
      <c r="D12" s="12" t="s">
        <v>42</v>
      </c>
      <c r="E12" s="13">
        <v>42217</v>
      </c>
      <c r="F12" s="11">
        <v>8500</v>
      </c>
      <c r="G12" s="11">
        <v>8500</v>
      </c>
      <c r="H12" s="11">
        <v>8500</v>
      </c>
      <c r="I12" s="11">
        <v>8500</v>
      </c>
      <c r="J12" s="11">
        <f t="shared" si="0"/>
        <v>1360</v>
      </c>
      <c r="K12" s="11">
        <f t="shared" si="1"/>
        <v>59.5</v>
      </c>
      <c r="L12" s="11">
        <f t="shared" si="2"/>
        <v>739.5</v>
      </c>
      <c r="M12" s="11">
        <f t="shared" si="3"/>
        <v>102</v>
      </c>
      <c r="N12" s="11">
        <f t="shared" si="4"/>
        <v>2261</v>
      </c>
      <c r="O12" s="11">
        <f t="shared" si="5"/>
        <v>680</v>
      </c>
      <c r="P12" s="11">
        <f t="shared" si="6"/>
        <v>25.5</v>
      </c>
      <c r="Q12" s="11">
        <f t="shared" si="7"/>
        <v>170</v>
      </c>
      <c r="R12" s="11">
        <v>15</v>
      </c>
      <c r="S12" s="11">
        <f t="shared" si="8"/>
        <v>890.5</v>
      </c>
      <c r="T12" s="11">
        <f t="shared" si="9"/>
        <v>3151.5</v>
      </c>
      <c r="U12" s="11"/>
    </row>
    <row r="13" s="1" customFormat="1" spans="1:21">
      <c r="A13" s="10">
        <f t="shared" si="10"/>
        <v>9</v>
      </c>
      <c r="B13" s="11" t="s">
        <v>43</v>
      </c>
      <c r="C13" s="11" t="s">
        <v>26</v>
      </c>
      <c r="D13" s="12" t="s">
        <v>44</v>
      </c>
      <c r="E13" s="13">
        <v>42309</v>
      </c>
      <c r="F13" s="11">
        <v>5580</v>
      </c>
      <c r="G13" s="11">
        <v>5580</v>
      </c>
      <c r="H13" s="11">
        <v>5580</v>
      </c>
      <c r="I13" s="11">
        <v>5580</v>
      </c>
      <c r="J13" s="11">
        <f t="shared" si="0"/>
        <v>892.8</v>
      </c>
      <c r="K13" s="11">
        <f t="shared" si="1"/>
        <v>39.06</v>
      </c>
      <c r="L13" s="11">
        <f t="shared" si="2"/>
        <v>485.46</v>
      </c>
      <c r="M13" s="11">
        <f t="shared" si="3"/>
        <v>66.96</v>
      </c>
      <c r="N13" s="11">
        <f t="shared" si="4"/>
        <v>1484.28</v>
      </c>
      <c r="O13" s="11">
        <f t="shared" si="5"/>
        <v>446.4</v>
      </c>
      <c r="P13" s="11">
        <f t="shared" si="6"/>
        <v>16.74</v>
      </c>
      <c r="Q13" s="11">
        <f t="shared" si="7"/>
        <v>111.6</v>
      </c>
      <c r="R13" s="11">
        <v>15</v>
      </c>
      <c r="S13" s="11">
        <f t="shared" si="8"/>
        <v>589.74</v>
      </c>
      <c r="T13" s="11">
        <f t="shared" si="9"/>
        <v>2074.02</v>
      </c>
      <c r="U13" s="11"/>
    </row>
    <row r="14" s="1" customFormat="1" spans="1:21">
      <c r="A14" s="10">
        <f t="shared" si="10"/>
        <v>10</v>
      </c>
      <c r="B14" s="11" t="s">
        <v>45</v>
      </c>
      <c r="C14" s="11" t="s">
        <v>26</v>
      </c>
      <c r="D14" s="12" t="s">
        <v>46</v>
      </c>
      <c r="E14" s="13">
        <v>42309</v>
      </c>
      <c r="F14" s="11">
        <v>4560</v>
      </c>
      <c r="G14" s="11">
        <v>4560</v>
      </c>
      <c r="H14" s="11">
        <v>4560</v>
      </c>
      <c r="I14" s="11">
        <v>4560</v>
      </c>
      <c r="J14" s="11">
        <f t="shared" si="0"/>
        <v>729.6</v>
      </c>
      <c r="K14" s="11">
        <f t="shared" si="1"/>
        <v>31.92</v>
      </c>
      <c r="L14" s="11">
        <f t="shared" si="2"/>
        <v>396.72</v>
      </c>
      <c r="M14" s="11">
        <f t="shared" si="3"/>
        <v>54.72</v>
      </c>
      <c r="N14" s="11">
        <f t="shared" si="4"/>
        <v>1212.96</v>
      </c>
      <c r="O14" s="11">
        <f t="shared" si="5"/>
        <v>364.8</v>
      </c>
      <c r="P14" s="11">
        <f t="shared" si="6"/>
        <v>13.68</v>
      </c>
      <c r="Q14" s="11">
        <f t="shared" si="7"/>
        <v>91.2</v>
      </c>
      <c r="R14" s="11">
        <v>15</v>
      </c>
      <c r="S14" s="11">
        <f t="shared" si="8"/>
        <v>484.68</v>
      </c>
      <c r="T14" s="11">
        <f t="shared" si="9"/>
        <v>1697.64</v>
      </c>
      <c r="U14" s="11"/>
    </row>
    <row r="15" s="1" customFormat="1" spans="1:21">
      <c r="A15" s="10">
        <f t="shared" si="10"/>
        <v>11</v>
      </c>
      <c r="B15" s="11" t="s">
        <v>47</v>
      </c>
      <c r="C15" s="11" t="s">
        <v>26</v>
      </c>
      <c r="D15" s="12" t="s">
        <v>48</v>
      </c>
      <c r="E15" s="13">
        <v>42339</v>
      </c>
      <c r="F15" s="14">
        <v>4308</v>
      </c>
      <c r="G15" s="14">
        <v>4308</v>
      </c>
      <c r="H15" s="11">
        <v>4100</v>
      </c>
      <c r="I15" s="14">
        <v>4308</v>
      </c>
      <c r="J15" s="11">
        <f t="shared" si="0"/>
        <v>689.28</v>
      </c>
      <c r="K15" s="11">
        <f t="shared" si="1"/>
        <v>30.16</v>
      </c>
      <c r="L15" s="11">
        <f t="shared" si="2"/>
        <v>356.7</v>
      </c>
      <c r="M15" s="11">
        <f t="shared" si="3"/>
        <v>51.7</v>
      </c>
      <c r="N15" s="11">
        <f t="shared" si="4"/>
        <v>1127.84</v>
      </c>
      <c r="O15" s="11">
        <f t="shared" si="5"/>
        <v>344.64</v>
      </c>
      <c r="P15" s="11">
        <f t="shared" si="6"/>
        <v>12.92</v>
      </c>
      <c r="Q15" s="11">
        <f t="shared" si="7"/>
        <v>82</v>
      </c>
      <c r="R15" s="11">
        <v>15</v>
      </c>
      <c r="S15" s="11">
        <f t="shared" si="8"/>
        <v>454.56</v>
      </c>
      <c r="T15" s="11">
        <f t="shared" si="9"/>
        <v>1582.4</v>
      </c>
      <c r="U15" s="11"/>
    </row>
    <row r="16" s="1" customFormat="1" spans="1:21">
      <c r="A16" s="10">
        <f t="shared" ref="A16:A25" si="11">ROW()-4</f>
        <v>12</v>
      </c>
      <c r="B16" s="11" t="s">
        <v>49</v>
      </c>
      <c r="C16" s="11" t="s">
        <v>26</v>
      </c>
      <c r="D16" s="12" t="s">
        <v>50</v>
      </c>
      <c r="E16" s="13">
        <v>42370</v>
      </c>
      <c r="F16" s="11">
        <v>5000</v>
      </c>
      <c r="G16" s="11">
        <v>5000</v>
      </c>
      <c r="H16" s="11">
        <v>5000</v>
      </c>
      <c r="I16" s="11">
        <v>5000</v>
      </c>
      <c r="J16" s="11">
        <f t="shared" si="0"/>
        <v>800</v>
      </c>
      <c r="K16" s="11">
        <f t="shared" si="1"/>
        <v>35</v>
      </c>
      <c r="L16" s="11">
        <f t="shared" si="2"/>
        <v>435</v>
      </c>
      <c r="M16" s="11">
        <f t="shared" si="3"/>
        <v>60</v>
      </c>
      <c r="N16" s="11">
        <f t="shared" si="4"/>
        <v>1330</v>
      </c>
      <c r="O16" s="11">
        <f t="shared" si="5"/>
        <v>400</v>
      </c>
      <c r="P16" s="11">
        <f t="shared" si="6"/>
        <v>15</v>
      </c>
      <c r="Q16" s="11">
        <f t="shared" si="7"/>
        <v>100</v>
      </c>
      <c r="R16" s="11">
        <v>15</v>
      </c>
      <c r="S16" s="11">
        <f t="shared" si="8"/>
        <v>530</v>
      </c>
      <c r="T16" s="11">
        <f t="shared" si="9"/>
        <v>1860</v>
      </c>
      <c r="U16" s="11"/>
    </row>
    <row r="17" s="1" customFormat="1" spans="1:21">
      <c r="A17" s="10">
        <f t="shared" si="11"/>
        <v>13</v>
      </c>
      <c r="B17" s="11" t="s">
        <v>51</v>
      </c>
      <c r="C17" s="11" t="s">
        <v>26</v>
      </c>
      <c r="D17" s="15" t="s">
        <v>52</v>
      </c>
      <c r="E17" s="13">
        <v>42370</v>
      </c>
      <c r="F17" s="11">
        <v>4760</v>
      </c>
      <c r="G17" s="11">
        <v>4760</v>
      </c>
      <c r="H17" s="11">
        <v>4760</v>
      </c>
      <c r="I17" s="11">
        <v>4760</v>
      </c>
      <c r="J17" s="11">
        <f t="shared" si="0"/>
        <v>761.6</v>
      </c>
      <c r="K17" s="11">
        <f t="shared" si="1"/>
        <v>33.32</v>
      </c>
      <c r="L17" s="11">
        <f t="shared" si="2"/>
        <v>414.12</v>
      </c>
      <c r="M17" s="11">
        <f t="shared" si="3"/>
        <v>57.12</v>
      </c>
      <c r="N17" s="11">
        <f t="shared" si="4"/>
        <v>1266.16</v>
      </c>
      <c r="O17" s="11">
        <f t="shared" si="5"/>
        <v>380.8</v>
      </c>
      <c r="P17" s="11">
        <f t="shared" si="6"/>
        <v>14.28</v>
      </c>
      <c r="Q17" s="11">
        <f t="shared" si="7"/>
        <v>95.2</v>
      </c>
      <c r="R17" s="11">
        <v>15</v>
      </c>
      <c r="S17" s="11">
        <f t="shared" si="8"/>
        <v>505.28</v>
      </c>
      <c r="T17" s="11">
        <f t="shared" si="9"/>
        <v>1771.44</v>
      </c>
      <c r="U17" s="11"/>
    </row>
    <row r="18" s="1" customFormat="1" spans="1:21">
      <c r="A18" s="10">
        <f t="shared" si="11"/>
        <v>14</v>
      </c>
      <c r="B18" s="11" t="s">
        <v>53</v>
      </c>
      <c r="C18" s="11" t="s">
        <v>26</v>
      </c>
      <c r="D18" s="15" t="s">
        <v>54</v>
      </c>
      <c r="E18" s="16">
        <v>42401</v>
      </c>
      <c r="F18" s="11">
        <v>4520</v>
      </c>
      <c r="G18" s="11">
        <v>4520</v>
      </c>
      <c r="H18" s="11">
        <v>4520</v>
      </c>
      <c r="I18" s="11">
        <v>4520</v>
      </c>
      <c r="J18" s="11">
        <f t="shared" si="0"/>
        <v>723.2</v>
      </c>
      <c r="K18" s="11">
        <f t="shared" si="1"/>
        <v>31.64</v>
      </c>
      <c r="L18" s="11">
        <f t="shared" si="2"/>
        <v>393.24</v>
      </c>
      <c r="M18" s="11">
        <f t="shared" si="3"/>
        <v>54.24</v>
      </c>
      <c r="N18" s="11">
        <f t="shared" si="4"/>
        <v>1202.32</v>
      </c>
      <c r="O18" s="11">
        <f t="shared" si="5"/>
        <v>361.6</v>
      </c>
      <c r="P18" s="11">
        <f t="shared" si="6"/>
        <v>13.56</v>
      </c>
      <c r="Q18" s="11">
        <f t="shared" si="7"/>
        <v>90.4</v>
      </c>
      <c r="R18" s="11">
        <v>15</v>
      </c>
      <c r="S18" s="11">
        <f t="shared" si="8"/>
        <v>480.56</v>
      </c>
      <c r="T18" s="11">
        <f t="shared" si="9"/>
        <v>1682.88</v>
      </c>
      <c r="U18" s="11"/>
    </row>
    <row r="19" s="1" customFormat="1" spans="1:21">
      <c r="A19" s="10">
        <f t="shared" si="11"/>
        <v>15</v>
      </c>
      <c r="B19" s="11" t="s">
        <v>55</v>
      </c>
      <c r="C19" s="11" t="s">
        <v>26</v>
      </c>
      <c r="D19" s="15" t="s">
        <v>56</v>
      </c>
      <c r="E19" s="13">
        <v>42401</v>
      </c>
      <c r="F19" s="14">
        <v>4308</v>
      </c>
      <c r="G19" s="14">
        <v>4308</v>
      </c>
      <c r="H19" s="11">
        <v>4308</v>
      </c>
      <c r="I19" s="14">
        <v>4308</v>
      </c>
      <c r="J19" s="11">
        <f t="shared" ref="J19:J53" si="12">ROUND(F19*16%,2)</f>
        <v>689.28</v>
      </c>
      <c r="K19" s="11">
        <f t="shared" ref="K19:K53" si="13">ROUND(G19*0.7%,2)</f>
        <v>30.16</v>
      </c>
      <c r="L19" s="11">
        <f t="shared" ref="L19:L53" si="14">ROUND(H19*8.7%,2)</f>
        <v>374.8</v>
      </c>
      <c r="M19" s="11">
        <f t="shared" ref="M19:M53" si="15">ROUND(I19*1.2%,2)</f>
        <v>51.7</v>
      </c>
      <c r="N19" s="11">
        <f t="shared" ref="N19:N53" si="16">SUM(J19:M19)</f>
        <v>1145.94</v>
      </c>
      <c r="O19" s="11">
        <f t="shared" ref="O19:O53" si="17">ROUND(F19*8%,2)</f>
        <v>344.64</v>
      </c>
      <c r="P19" s="11">
        <f t="shared" ref="P19:P53" si="18">ROUND(G19*0.3%,2)</f>
        <v>12.92</v>
      </c>
      <c r="Q19" s="11">
        <f t="shared" ref="Q19:Q53" si="19">ROUND(H19*2%,2)</f>
        <v>86.16</v>
      </c>
      <c r="R19" s="11">
        <v>15</v>
      </c>
      <c r="S19" s="11">
        <f t="shared" ref="S19:S53" si="20">SUM(O19:R19)</f>
        <v>458.72</v>
      </c>
      <c r="T19" s="11">
        <f t="shared" ref="T19:T53" si="21">N19+S19</f>
        <v>1604.66</v>
      </c>
      <c r="U19" s="11"/>
    </row>
    <row r="20" s="1" customFormat="1" spans="1:21">
      <c r="A20" s="10">
        <f t="shared" si="11"/>
        <v>16</v>
      </c>
      <c r="B20" s="17" t="s">
        <v>57</v>
      </c>
      <c r="C20" s="11" t="s">
        <v>26</v>
      </c>
      <c r="D20" s="15" t="s">
        <v>58</v>
      </c>
      <c r="E20" s="13">
        <v>42401</v>
      </c>
      <c r="F20" s="11">
        <v>4360</v>
      </c>
      <c r="G20" s="11">
        <v>4360</v>
      </c>
      <c r="H20" s="11">
        <v>4360</v>
      </c>
      <c r="I20" s="11">
        <v>4360</v>
      </c>
      <c r="J20" s="11">
        <f t="shared" si="12"/>
        <v>697.6</v>
      </c>
      <c r="K20" s="11">
        <f t="shared" si="13"/>
        <v>30.52</v>
      </c>
      <c r="L20" s="11">
        <f t="shared" si="14"/>
        <v>379.32</v>
      </c>
      <c r="M20" s="11">
        <f t="shared" si="15"/>
        <v>52.32</v>
      </c>
      <c r="N20" s="11">
        <f t="shared" si="16"/>
        <v>1159.76</v>
      </c>
      <c r="O20" s="11">
        <f t="shared" si="17"/>
        <v>348.8</v>
      </c>
      <c r="P20" s="11">
        <f t="shared" si="18"/>
        <v>13.08</v>
      </c>
      <c r="Q20" s="11">
        <f t="shared" si="19"/>
        <v>87.2</v>
      </c>
      <c r="R20" s="11">
        <v>15</v>
      </c>
      <c r="S20" s="11">
        <f t="shared" si="20"/>
        <v>464.08</v>
      </c>
      <c r="T20" s="11">
        <f t="shared" si="21"/>
        <v>1623.84</v>
      </c>
      <c r="U20" s="11"/>
    </row>
    <row r="21" s="1" customFormat="1" spans="1:21">
      <c r="A21" s="10">
        <f t="shared" si="11"/>
        <v>17</v>
      </c>
      <c r="B21" s="11" t="s">
        <v>59</v>
      </c>
      <c r="C21" s="11" t="s">
        <v>26</v>
      </c>
      <c r="D21" s="15" t="s">
        <v>60</v>
      </c>
      <c r="E21" s="13">
        <v>42491</v>
      </c>
      <c r="F21" s="11">
        <v>5680</v>
      </c>
      <c r="G21" s="11">
        <v>5680</v>
      </c>
      <c r="H21" s="11">
        <v>5680</v>
      </c>
      <c r="I21" s="11">
        <v>5680</v>
      </c>
      <c r="J21" s="11">
        <f t="shared" si="12"/>
        <v>908.8</v>
      </c>
      <c r="K21" s="11">
        <f t="shared" si="13"/>
        <v>39.76</v>
      </c>
      <c r="L21" s="11">
        <f t="shared" si="14"/>
        <v>494.16</v>
      </c>
      <c r="M21" s="11">
        <f t="shared" si="15"/>
        <v>68.16</v>
      </c>
      <c r="N21" s="11">
        <f t="shared" si="16"/>
        <v>1510.88</v>
      </c>
      <c r="O21" s="11">
        <f t="shared" si="17"/>
        <v>454.4</v>
      </c>
      <c r="P21" s="11">
        <f t="shared" si="18"/>
        <v>17.04</v>
      </c>
      <c r="Q21" s="11">
        <f t="shared" si="19"/>
        <v>113.6</v>
      </c>
      <c r="R21" s="11">
        <v>15</v>
      </c>
      <c r="S21" s="11">
        <f t="shared" si="20"/>
        <v>600.04</v>
      </c>
      <c r="T21" s="11">
        <f t="shared" si="21"/>
        <v>2110.92</v>
      </c>
      <c r="U21" s="11"/>
    </row>
    <row r="22" s="1" customFormat="1" spans="1:21">
      <c r="A22" s="10">
        <f t="shared" si="11"/>
        <v>18</v>
      </c>
      <c r="B22" s="11" t="s">
        <v>61</v>
      </c>
      <c r="C22" s="11" t="s">
        <v>26</v>
      </c>
      <c r="D22" s="15" t="s">
        <v>62</v>
      </c>
      <c r="E22" s="13">
        <v>42491</v>
      </c>
      <c r="F22" s="11">
        <v>6180</v>
      </c>
      <c r="G22" s="11">
        <v>6180</v>
      </c>
      <c r="H22" s="11">
        <v>6180</v>
      </c>
      <c r="I22" s="11">
        <v>6180</v>
      </c>
      <c r="J22" s="11">
        <f t="shared" si="12"/>
        <v>988.8</v>
      </c>
      <c r="K22" s="11">
        <f t="shared" si="13"/>
        <v>43.26</v>
      </c>
      <c r="L22" s="11">
        <f t="shared" si="14"/>
        <v>537.66</v>
      </c>
      <c r="M22" s="11">
        <f t="shared" si="15"/>
        <v>74.16</v>
      </c>
      <c r="N22" s="11">
        <f t="shared" si="16"/>
        <v>1643.88</v>
      </c>
      <c r="O22" s="11">
        <f t="shared" si="17"/>
        <v>494.4</v>
      </c>
      <c r="P22" s="11">
        <f t="shared" si="18"/>
        <v>18.54</v>
      </c>
      <c r="Q22" s="11">
        <f t="shared" si="19"/>
        <v>123.6</v>
      </c>
      <c r="R22" s="11">
        <v>15</v>
      </c>
      <c r="S22" s="11">
        <f t="shared" si="20"/>
        <v>651.54</v>
      </c>
      <c r="T22" s="11">
        <f t="shared" si="21"/>
        <v>2295.42</v>
      </c>
      <c r="U22" s="11"/>
    </row>
    <row r="23" s="1" customFormat="1" spans="1:21">
      <c r="A23" s="10">
        <f t="shared" si="11"/>
        <v>19</v>
      </c>
      <c r="B23" s="11" t="s">
        <v>63</v>
      </c>
      <c r="C23" s="11" t="s">
        <v>26</v>
      </c>
      <c r="D23" s="15" t="s">
        <v>64</v>
      </c>
      <c r="E23" s="13">
        <v>42552</v>
      </c>
      <c r="F23" s="11">
        <v>4560</v>
      </c>
      <c r="G23" s="11">
        <v>4560</v>
      </c>
      <c r="H23" s="11">
        <v>4560</v>
      </c>
      <c r="I23" s="11">
        <v>4560</v>
      </c>
      <c r="J23" s="11">
        <f t="shared" si="12"/>
        <v>729.6</v>
      </c>
      <c r="K23" s="11">
        <f t="shared" si="13"/>
        <v>31.92</v>
      </c>
      <c r="L23" s="11">
        <f t="shared" si="14"/>
        <v>396.72</v>
      </c>
      <c r="M23" s="11">
        <f t="shared" si="15"/>
        <v>54.72</v>
      </c>
      <c r="N23" s="11">
        <f t="shared" si="16"/>
        <v>1212.96</v>
      </c>
      <c r="O23" s="11">
        <f t="shared" si="17"/>
        <v>364.8</v>
      </c>
      <c r="P23" s="11">
        <f t="shared" si="18"/>
        <v>13.68</v>
      </c>
      <c r="Q23" s="11">
        <f t="shared" si="19"/>
        <v>91.2</v>
      </c>
      <c r="R23" s="11">
        <v>15</v>
      </c>
      <c r="S23" s="11">
        <f t="shared" si="20"/>
        <v>484.68</v>
      </c>
      <c r="T23" s="11">
        <f t="shared" si="21"/>
        <v>1697.64</v>
      </c>
      <c r="U23" s="11"/>
    </row>
    <row r="24" s="1" customFormat="1" spans="1:21">
      <c r="A24" s="10">
        <f t="shared" si="11"/>
        <v>20</v>
      </c>
      <c r="B24" s="11" t="s">
        <v>65</v>
      </c>
      <c r="C24" s="11" t="s">
        <v>26</v>
      </c>
      <c r="D24" s="15" t="s">
        <v>66</v>
      </c>
      <c r="E24" s="13">
        <v>42583</v>
      </c>
      <c r="F24" s="14">
        <v>4308</v>
      </c>
      <c r="G24" s="14">
        <v>4308</v>
      </c>
      <c r="H24" s="11">
        <v>4308</v>
      </c>
      <c r="I24" s="14">
        <v>4308</v>
      </c>
      <c r="J24" s="11">
        <f t="shared" si="12"/>
        <v>689.28</v>
      </c>
      <c r="K24" s="11">
        <f t="shared" si="13"/>
        <v>30.16</v>
      </c>
      <c r="L24" s="11">
        <f t="shared" si="14"/>
        <v>374.8</v>
      </c>
      <c r="M24" s="11">
        <f t="shared" si="15"/>
        <v>51.7</v>
      </c>
      <c r="N24" s="11">
        <f t="shared" si="16"/>
        <v>1145.94</v>
      </c>
      <c r="O24" s="11">
        <f t="shared" si="17"/>
        <v>344.64</v>
      </c>
      <c r="P24" s="11">
        <f t="shared" si="18"/>
        <v>12.92</v>
      </c>
      <c r="Q24" s="11">
        <f t="shared" si="19"/>
        <v>86.16</v>
      </c>
      <c r="R24" s="11">
        <v>15</v>
      </c>
      <c r="S24" s="11">
        <f t="shared" si="20"/>
        <v>458.72</v>
      </c>
      <c r="T24" s="11">
        <f t="shared" si="21"/>
        <v>1604.66</v>
      </c>
      <c r="U24" s="11"/>
    </row>
    <row r="25" s="1" customFormat="1" spans="1:21">
      <c r="A25" s="10">
        <f t="shared" si="11"/>
        <v>21</v>
      </c>
      <c r="B25" s="11" t="s">
        <v>67</v>
      </c>
      <c r="C25" s="11" t="s">
        <v>26</v>
      </c>
      <c r="D25" s="15" t="s">
        <v>68</v>
      </c>
      <c r="E25" s="13">
        <v>42614</v>
      </c>
      <c r="F25" s="11">
        <v>6340</v>
      </c>
      <c r="G25" s="11">
        <v>6340</v>
      </c>
      <c r="H25" s="11">
        <v>6340</v>
      </c>
      <c r="I25" s="11">
        <v>6340</v>
      </c>
      <c r="J25" s="11">
        <f t="shared" si="12"/>
        <v>1014.4</v>
      </c>
      <c r="K25" s="11">
        <f t="shared" si="13"/>
        <v>44.38</v>
      </c>
      <c r="L25" s="11">
        <f t="shared" si="14"/>
        <v>551.58</v>
      </c>
      <c r="M25" s="11">
        <f t="shared" si="15"/>
        <v>76.08</v>
      </c>
      <c r="N25" s="11">
        <f t="shared" si="16"/>
        <v>1686.44</v>
      </c>
      <c r="O25" s="11">
        <f t="shared" si="17"/>
        <v>507.2</v>
      </c>
      <c r="P25" s="11">
        <f t="shared" si="18"/>
        <v>19.02</v>
      </c>
      <c r="Q25" s="11">
        <f t="shared" si="19"/>
        <v>126.8</v>
      </c>
      <c r="R25" s="11">
        <v>15</v>
      </c>
      <c r="S25" s="11">
        <f t="shared" si="20"/>
        <v>668.02</v>
      </c>
      <c r="T25" s="11">
        <f t="shared" si="21"/>
        <v>2354.46</v>
      </c>
      <c r="U25" s="11"/>
    </row>
    <row r="26" s="1" customFormat="1" spans="1:21">
      <c r="A26" s="10">
        <f t="shared" ref="A26:A35" si="22">ROW()-4</f>
        <v>22</v>
      </c>
      <c r="B26" s="11" t="s">
        <v>69</v>
      </c>
      <c r="C26" s="11" t="s">
        <v>26</v>
      </c>
      <c r="D26" s="15" t="s">
        <v>70</v>
      </c>
      <c r="E26" s="13">
        <v>42614</v>
      </c>
      <c r="F26" s="11">
        <v>4380</v>
      </c>
      <c r="G26" s="11">
        <v>4380</v>
      </c>
      <c r="H26" s="11">
        <v>4380</v>
      </c>
      <c r="I26" s="11">
        <v>4380</v>
      </c>
      <c r="J26" s="11">
        <f t="shared" si="12"/>
        <v>700.8</v>
      </c>
      <c r="K26" s="11">
        <f t="shared" si="13"/>
        <v>30.66</v>
      </c>
      <c r="L26" s="11">
        <f t="shared" si="14"/>
        <v>381.06</v>
      </c>
      <c r="M26" s="11">
        <f t="shared" si="15"/>
        <v>52.56</v>
      </c>
      <c r="N26" s="11">
        <f t="shared" si="16"/>
        <v>1165.08</v>
      </c>
      <c r="O26" s="11">
        <f t="shared" si="17"/>
        <v>350.4</v>
      </c>
      <c r="P26" s="11">
        <f t="shared" si="18"/>
        <v>13.14</v>
      </c>
      <c r="Q26" s="11">
        <f t="shared" si="19"/>
        <v>87.6</v>
      </c>
      <c r="R26" s="11">
        <v>15</v>
      </c>
      <c r="S26" s="11">
        <f t="shared" si="20"/>
        <v>466.14</v>
      </c>
      <c r="T26" s="11">
        <f t="shared" si="21"/>
        <v>1631.22</v>
      </c>
      <c r="U26" s="11"/>
    </row>
    <row r="27" s="1" customFormat="1" spans="1:21">
      <c r="A27" s="10">
        <f t="shared" si="22"/>
        <v>23</v>
      </c>
      <c r="B27" s="11" t="s">
        <v>71</v>
      </c>
      <c r="C27" s="11" t="s">
        <v>26</v>
      </c>
      <c r="D27" s="15" t="s">
        <v>72</v>
      </c>
      <c r="E27" s="13">
        <v>42644</v>
      </c>
      <c r="F27" s="11">
        <v>4460</v>
      </c>
      <c r="G27" s="11">
        <v>4460</v>
      </c>
      <c r="H27" s="11">
        <v>4460</v>
      </c>
      <c r="I27" s="11">
        <v>4460</v>
      </c>
      <c r="J27" s="11">
        <f t="shared" si="12"/>
        <v>713.6</v>
      </c>
      <c r="K27" s="11">
        <f t="shared" si="13"/>
        <v>31.22</v>
      </c>
      <c r="L27" s="11">
        <f t="shared" si="14"/>
        <v>388.02</v>
      </c>
      <c r="M27" s="11">
        <f t="shared" si="15"/>
        <v>53.52</v>
      </c>
      <c r="N27" s="11">
        <f t="shared" si="16"/>
        <v>1186.36</v>
      </c>
      <c r="O27" s="11">
        <f t="shared" si="17"/>
        <v>356.8</v>
      </c>
      <c r="P27" s="11">
        <f t="shared" si="18"/>
        <v>13.38</v>
      </c>
      <c r="Q27" s="11">
        <f t="shared" si="19"/>
        <v>89.2</v>
      </c>
      <c r="R27" s="11">
        <v>15</v>
      </c>
      <c r="S27" s="11">
        <f t="shared" si="20"/>
        <v>474.38</v>
      </c>
      <c r="T27" s="11">
        <f t="shared" si="21"/>
        <v>1660.74</v>
      </c>
      <c r="U27" s="11"/>
    </row>
    <row r="28" s="1" customFormat="1" spans="1:21">
      <c r="A28" s="10">
        <f t="shared" si="22"/>
        <v>24</v>
      </c>
      <c r="B28" s="11" t="s">
        <v>73</v>
      </c>
      <c r="C28" s="11" t="s">
        <v>26</v>
      </c>
      <c r="D28" s="15" t="s">
        <v>74</v>
      </c>
      <c r="E28" s="13">
        <v>42705</v>
      </c>
      <c r="F28" s="18">
        <v>4308</v>
      </c>
      <c r="G28" s="18">
        <v>4308</v>
      </c>
      <c r="H28" s="18">
        <v>4308</v>
      </c>
      <c r="I28" s="18">
        <v>4308</v>
      </c>
      <c r="J28" s="11">
        <f t="shared" si="12"/>
        <v>689.28</v>
      </c>
      <c r="K28" s="11">
        <f t="shared" si="13"/>
        <v>30.16</v>
      </c>
      <c r="L28" s="11">
        <f t="shared" si="14"/>
        <v>374.8</v>
      </c>
      <c r="M28" s="11">
        <f t="shared" si="15"/>
        <v>51.7</v>
      </c>
      <c r="N28" s="11">
        <f t="shared" si="16"/>
        <v>1145.94</v>
      </c>
      <c r="O28" s="11">
        <f t="shared" si="17"/>
        <v>344.64</v>
      </c>
      <c r="P28" s="11">
        <f t="shared" si="18"/>
        <v>12.92</v>
      </c>
      <c r="Q28" s="11">
        <f t="shared" si="19"/>
        <v>86.16</v>
      </c>
      <c r="R28" s="11">
        <v>15</v>
      </c>
      <c r="S28" s="11">
        <f t="shared" si="20"/>
        <v>458.72</v>
      </c>
      <c r="T28" s="11">
        <f t="shared" si="21"/>
        <v>1604.66</v>
      </c>
      <c r="U28" s="12"/>
    </row>
    <row r="29" s="1" customFormat="1" spans="1:21">
      <c r="A29" s="10">
        <f t="shared" si="22"/>
        <v>25</v>
      </c>
      <c r="B29" s="18" t="s">
        <v>75</v>
      </c>
      <c r="C29" s="11" t="s">
        <v>26</v>
      </c>
      <c r="D29" s="15" t="s">
        <v>76</v>
      </c>
      <c r="E29" s="13">
        <v>42705</v>
      </c>
      <c r="F29" s="18">
        <v>4308</v>
      </c>
      <c r="G29" s="18">
        <v>4308</v>
      </c>
      <c r="H29" s="18">
        <v>4308</v>
      </c>
      <c r="I29" s="18">
        <v>4308</v>
      </c>
      <c r="J29" s="11">
        <f t="shared" si="12"/>
        <v>689.28</v>
      </c>
      <c r="K29" s="11">
        <f t="shared" si="13"/>
        <v>30.16</v>
      </c>
      <c r="L29" s="11">
        <f t="shared" si="14"/>
        <v>374.8</v>
      </c>
      <c r="M29" s="11">
        <f t="shared" si="15"/>
        <v>51.7</v>
      </c>
      <c r="N29" s="11">
        <f t="shared" si="16"/>
        <v>1145.94</v>
      </c>
      <c r="O29" s="11">
        <f t="shared" si="17"/>
        <v>344.64</v>
      </c>
      <c r="P29" s="11">
        <f t="shared" si="18"/>
        <v>12.92</v>
      </c>
      <c r="Q29" s="11">
        <f t="shared" si="19"/>
        <v>86.16</v>
      </c>
      <c r="R29" s="11">
        <v>15</v>
      </c>
      <c r="S29" s="11">
        <f t="shared" si="20"/>
        <v>458.72</v>
      </c>
      <c r="T29" s="11">
        <f t="shared" si="21"/>
        <v>1604.66</v>
      </c>
      <c r="U29" s="12"/>
    </row>
    <row r="30" s="1" customFormat="1" spans="1:21">
      <c r="A30" s="10">
        <f t="shared" si="22"/>
        <v>26</v>
      </c>
      <c r="B30" s="11" t="s">
        <v>77</v>
      </c>
      <c r="C30" s="11" t="s">
        <v>26</v>
      </c>
      <c r="D30" s="12" t="s">
        <v>78</v>
      </c>
      <c r="E30" s="13">
        <v>42887</v>
      </c>
      <c r="F30" s="11">
        <v>5140</v>
      </c>
      <c r="G30" s="11">
        <v>5140</v>
      </c>
      <c r="H30" s="11">
        <v>5140</v>
      </c>
      <c r="I30" s="11">
        <v>5140</v>
      </c>
      <c r="J30" s="11">
        <f t="shared" si="12"/>
        <v>822.4</v>
      </c>
      <c r="K30" s="11">
        <f t="shared" si="13"/>
        <v>35.98</v>
      </c>
      <c r="L30" s="11">
        <f t="shared" si="14"/>
        <v>447.18</v>
      </c>
      <c r="M30" s="11">
        <f t="shared" si="15"/>
        <v>61.68</v>
      </c>
      <c r="N30" s="11">
        <f t="shared" si="16"/>
        <v>1367.24</v>
      </c>
      <c r="O30" s="11">
        <f t="shared" si="17"/>
        <v>411.2</v>
      </c>
      <c r="P30" s="11">
        <f t="shared" si="18"/>
        <v>15.42</v>
      </c>
      <c r="Q30" s="11">
        <f t="shared" si="19"/>
        <v>102.8</v>
      </c>
      <c r="R30" s="11">
        <v>15</v>
      </c>
      <c r="S30" s="11">
        <f t="shared" si="20"/>
        <v>544.42</v>
      </c>
      <c r="T30" s="11">
        <f t="shared" si="21"/>
        <v>1911.66</v>
      </c>
      <c r="U30" s="11"/>
    </row>
    <row r="31" s="1" customFormat="1" spans="1:21">
      <c r="A31" s="10">
        <f t="shared" si="22"/>
        <v>27</v>
      </c>
      <c r="B31" s="11" t="s">
        <v>79</v>
      </c>
      <c r="C31" s="11" t="s">
        <v>29</v>
      </c>
      <c r="D31" s="12" t="s">
        <v>80</v>
      </c>
      <c r="E31" s="13">
        <v>42979</v>
      </c>
      <c r="F31" s="11">
        <v>5500</v>
      </c>
      <c r="G31" s="11">
        <v>5500</v>
      </c>
      <c r="H31" s="11">
        <v>5500</v>
      </c>
      <c r="I31" s="11">
        <v>5500</v>
      </c>
      <c r="J31" s="11">
        <f t="shared" si="12"/>
        <v>880</v>
      </c>
      <c r="K31" s="11">
        <f t="shared" si="13"/>
        <v>38.5</v>
      </c>
      <c r="L31" s="11">
        <f t="shared" si="14"/>
        <v>478.5</v>
      </c>
      <c r="M31" s="11">
        <f t="shared" si="15"/>
        <v>66</v>
      </c>
      <c r="N31" s="11">
        <f t="shared" si="16"/>
        <v>1463</v>
      </c>
      <c r="O31" s="11">
        <f t="shared" si="17"/>
        <v>440</v>
      </c>
      <c r="P31" s="11">
        <f t="shared" si="18"/>
        <v>16.5</v>
      </c>
      <c r="Q31" s="11">
        <f t="shared" si="19"/>
        <v>110</v>
      </c>
      <c r="R31" s="11">
        <v>15</v>
      </c>
      <c r="S31" s="11">
        <f t="shared" si="20"/>
        <v>581.5</v>
      </c>
      <c r="T31" s="11">
        <f t="shared" si="21"/>
        <v>2044.5</v>
      </c>
      <c r="U31" s="11"/>
    </row>
    <row r="32" s="1" customFormat="1" spans="1:21">
      <c r="A32" s="10">
        <f t="shared" si="22"/>
        <v>28</v>
      </c>
      <c r="B32" s="11" t="s">
        <v>81</v>
      </c>
      <c r="C32" s="11" t="s">
        <v>26</v>
      </c>
      <c r="D32" s="12" t="s">
        <v>82</v>
      </c>
      <c r="E32" s="13">
        <v>43101</v>
      </c>
      <c r="F32" s="11">
        <v>5020</v>
      </c>
      <c r="G32" s="11">
        <v>5020</v>
      </c>
      <c r="H32" s="11">
        <v>5020</v>
      </c>
      <c r="I32" s="11">
        <v>5020</v>
      </c>
      <c r="J32" s="11">
        <f t="shared" si="12"/>
        <v>803.2</v>
      </c>
      <c r="K32" s="11">
        <f t="shared" si="13"/>
        <v>35.14</v>
      </c>
      <c r="L32" s="11">
        <f t="shared" si="14"/>
        <v>436.74</v>
      </c>
      <c r="M32" s="11">
        <f t="shared" si="15"/>
        <v>60.24</v>
      </c>
      <c r="N32" s="11">
        <f t="shared" si="16"/>
        <v>1335.32</v>
      </c>
      <c r="O32" s="11">
        <f t="shared" si="17"/>
        <v>401.6</v>
      </c>
      <c r="P32" s="11">
        <f t="shared" si="18"/>
        <v>15.06</v>
      </c>
      <c r="Q32" s="11">
        <f t="shared" si="19"/>
        <v>100.4</v>
      </c>
      <c r="R32" s="11">
        <v>15</v>
      </c>
      <c r="S32" s="11">
        <f t="shared" si="20"/>
        <v>532.06</v>
      </c>
      <c r="T32" s="11">
        <f t="shared" si="21"/>
        <v>1867.38</v>
      </c>
      <c r="U32" s="11"/>
    </row>
    <row r="33" s="1" customFormat="1" spans="1:21">
      <c r="A33" s="10">
        <f t="shared" si="22"/>
        <v>29</v>
      </c>
      <c r="B33" s="11" t="s">
        <v>83</v>
      </c>
      <c r="C33" s="11" t="s">
        <v>26</v>
      </c>
      <c r="D33" s="12" t="s">
        <v>84</v>
      </c>
      <c r="E33" s="13">
        <v>43132</v>
      </c>
      <c r="F33" s="11">
        <v>4540</v>
      </c>
      <c r="G33" s="11">
        <v>4540</v>
      </c>
      <c r="H33" s="11">
        <v>4540</v>
      </c>
      <c r="I33" s="11">
        <v>4540</v>
      </c>
      <c r="J33" s="11">
        <f t="shared" si="12"/>
        <v>726.4</v>
      </c>
      <c r="K33" s="11">
        <f t="shared" si="13"/>
        <v>31.78</v>
      </c>
      <c r="L33" s="11">
        <f t="shared" si="14"/>
        <v>394.98</v>
      </c>
      <c r="M33" s="11">
        <f t="shared" si="15"/>
        <v>54.48</v>
      </c>
      <c r="N33" s="11">
        <f t="shared" si="16"/>
        <v>1207.64</v>
      </c>
      <c r="O33" s="11">
        <f t="shared" si="17"/>
        <v>363.2</v>
      </c>
      <c r="P33" s="11">
        <f t="shared" si="18"/>
        <v>13.62</v>
      </c>
      <c r="Q33" s="11">
        <f t="shared" si="19"/>
        <v>90.8</v>
      </c>
      <c r="R33" s="11">
        <v>15</v>
      </c>
      <c r="S33" s="11">
        <f t="shared" si="20"/>
        <v>482.62</v>
      </c>
      <c r="T33" s="11">
        <f t="shared" si="21"/>
        <v>1690.26</v>
      </c>
      <c r="U33" s="12"/>
    </row>
    <row r="34" s="1" customFormat="1" spans="1:21">
      <c r="A34" s="10">
        <f t="shared" si="22"/>
        <v>30</v>
      </c>
      <c r="B34" s="11" t="s">
        <v>85</v>
      </c>
      <c r="C34" s="11" t="s">
        <v>26</v>
      </c>
      <c r="D34" s="12" t="s">
        <v>86</v>
      </c>
      <c r="E34" s="13">
        <v>43132</v>
      </c>
      <c r="F34" s="11">
        <v>6320</v>
      </c>
      <c r="G34" s="11">
        <v>6320</v>
      </c>
      <c r="H34" s="11">
        <v>6320</v>
      </c>
      <c r="I34" s="11">
        <v>6320</v>
      </c>
      <c r="J34" s="11">
        <f t="shared" si="12"/>
        <v>1011.2</v>
      </c>
      <c r="K34" s="11">
        <f t="shared" si="13"/>
        <v>44.24</v>
      </c>
      <c r="L34" s="11">
        <f t="shared" si="14"/>
        <v>549.84</v>
      </c>
      <c r="M34" s="11">
        <f t="shared" si="15"/>
        <v>75.84</v>
      </c>
      <c r="N34" s="11">
        <f t="shared" si="16"/>
        <v>1681.12</v>
      </c>
      <c r="O34" s="11">
        <f t="shared" si="17"/>
        <v>505.6</v>
      </c>
      <c r="P34" s="11">
        <f t="shared" si="18"/>
        <v>18.96</v>
      </c>
      <c r="Q34" s="11">
        <f t="shared" si="19"/>
        <v>126.4</v>
      </c>
      <c r="R34" s="11">
        <v>15</v>
      </c>
      <c r="S34" s="11">
        <f t="shared" si="20"/>
        <v>665.96</v>
      </c>
      <c r="T34" s="11">
        <f t="shared" si="21"/>
        <v>2347.08</v>
      </c>
      <c r="U34" s="12"/>
    </row>
    <row r="35" s="1" customFormat="1" spans="1:21">
      <c r="A35" s="10">
        <f t="shared" si="22"/>
        <v>31</v>
      </c>
      <c r="B35" s="11" t="s">
        <v>87</v>
      </c>
      <c r="C35" s="11" t="s">
        <v>26</v>
      </c>
      <c r="D35" s="15" t="s">
        <v>88</v>
      </c>
      <c r="E35" s="13">
        <v>42583</v>
      </c>
      <c r="F35" s="11">
        <v>13000</v>
      </c>
      <c r="G35" s="11">
        <v>13000</v>
      </c>
      <c r="H35" s="11">
        <v>13000</v>
      </c>
      <c r="I35" s="11">
        <v>13000</v>
      </c>
      <c r="J35" s="11">
        <f t="shared" si="12"/>
        <v>2080</v>
      </c>
      <c r="K35" s="11">
        <f t="shared" si="13"/>
        <v>91</v>
      </c>
      <c r="L35" s="11">
        <f t="shared" si="14"/>
        <v>1131</v>
      </c>
      <c r="M35" s="11">
        <f t="shared" si="15"/>
        <v>156</v>
      </c>
      <c r="N35" s="11">
        <f t="shared" si="16"/>
        <v>3458</v>
      </c>
      <c r="O35" s="11">
        <f t="shared" si="17"/>
        <v>1040</v>
      </c>
      <c r="P35" s="11">
        <f t="shared" si="18"/>
        <v>39</v>
      </c>
      <c r="Q35" s="11">
        <f t="shared" si="19"/>
        <v>260</v>
      </c>
      <c r="R35" s="11">
        <v>15</v>
      </c>
      <c r="S35" s="11">
        <f t="shared" si="20"/>
        <v>1354</v>
      </c>
      <c r="T35" s="11">
        <f t="shared" si="21"/>
        <v>4812</v>
      </c>
      <c r="U35" s="11"/>
    </row>
    <row r="36" s="1" customFormat="1" spans="1:21">
      <c r="A36" s="10">
        <f t="shared" ref="A36:A45" si="23">ROW()-4</f>
        <v>32</v>
      </c>
      <c r="B36" s="11" t="s">
        <v>89</v>
      </c>
      <c r="C36" s="11" t="s">
        <v>26</v>
      </c>
      <c r="D36" s="12" t="s">
        <v>90</v>
      </c>
      <c r="E36" s="13">
        <v>43282</v>
      </c>
      <c r="F36" s="11">
        <v>4760</v>
      </c>
      <c r="G36" s="11">
        <v>4760</v>
      </c>
      <c r="H36" s="11">
        <v>4760</v>
      </c>
      <c r="I36" s="11">
        <v>4760</v>
      </c>
      <c r="J36" s="11">
        <f t="shared" si="12"/>
        <v>761.6</v>
      </c>
      <c r="K36" s="11">
        <f t="shared" si="13"/>
        <v>33.32</v>
      </c>
      <c r="L36" s="11">
        <f t="shared" si="14"/>
        <v>414.12</v>
      </c>
      <c r="M36" s="11">
        <f t="shared" si="15"/>
        <v>57.12</v>
      </c>
      <c r="N36" s="11">
        <f t="shared" si="16"/>
        <v>1266.16</v>
      </c>
      <c r="O36" s="11">
        <f t="shared" si="17"/>
        <v>380.8</v>
      </c>
      <c r="P36" s="11">
        <f t="shared" si="18"/>
        <v>14.28</v>
      </c>
      <c r="Q36" s="11">
        <f t="shared" si="19"/>
        <v>95.2</v>
      </c>
      <c r="R36" s="11">
        <v>15</v>
      </c>
      <c r="S36" s="11">
        <f t="shared" si="20"/>
        <v>505.28</v>
      </c>
      <c r="T36" s="11">
        <f t="shared" si="21"/>
        <v>1771.44</v>
      </c>
      <c r="U36" s="11"/>
    </row>
    <row r="37" s="1" customFormat="1" spans="1:21">
      <c r="A37" s="10">
        <f t="shared" si="23"/>
        <v>33</v>
      </c>
      <c r="B37" s="11" t="s">
        <v>91</v>
      </c>
      <c r="C37" s="11" t="s">
        <v>29</v>
      </c>
      <c r="D37" s="12" t="s">
        <v>92</v>
      </c>
      <c r="E37" s="13">
        <v>43709</v>
      </c>
      <c r="F37" s="11">
        <v>4600</v>
      </c>
      <c r="G37" s="11">
        <v>4600</v>
      </c>
      <c r="H37" s="11">
        <v>4600</v>
      </c>
      <c r="I37" s="11">
        <v>4600</v>
      </c>
      <c r="J37" s="11">
        <f t="shared" si="12"/>
        <v>736</v>
      </c>
      <c r="K37" s="11">
        <f t="shared" si="13"/>
        <v>32.2</v>
      </c>
      <c r="L37" s="11">
        <f t="shared" si="14"/>
        <v>400.2</v>
      </c>
      <c r="M37" s="11">
        <f t="shared" si="15"/>
        <v>55.2</v>
      </c>
      <c r="N37" s="11">
        <f t="shared" si="16"/>
        <v>1223.6</v>
      </c>
      <c r="O37" s="11">
        <f t="shared" si="17"/>
        <v>368</v>
      </c>
      <c r="P37" s="11">
        <f t="shared" si="18"/>
        <v>13.8</v>
      </c>
      <c r="Q37" s="11">
        <f t="shared" si="19"/>
        <v>92</v>
      </c>
      <c r="R37" s="11">
        <v>15</v>
      </c>
      <c r="S37" s="11">
        <f t="shared" si="20"/>
        <v>488.8</v>
      </c>
      <c r="T37" s="11">
        <f t="shared" si="21"/>
        <v>1712.4</v>
      </c>
      <c r="U37" s="11"/>
    </row>
    <row r="38" s="1" customFormat="1" spans="1:21">
      <c r="A38" s="10">
        <f t="shared" si="23"/>
        <v>34</v>
      </c>
      <c r="B38" s="11" t="s">
        <v>93</v>
      </c>
      <c r="C38" s="11" t="s">
        <v>26</v>
      </c>
      <c r="D38" s="12" t="s">
        <v>94</v>
      </c>
      <c r="E38" s="13">
        <v>43800</v>
      </c>
      <c r="F38" s="11">
        <v>4380</v>
      </c>
      <c r="G38" s="11">
        <v>4380</v>
      </c>
      <c r="H38" s="11">
        <v>4380</v>
      </c>
      <c r="I38" s="11">
        <v>4380</v>
      </c>
      <c r="J38" s="11">
        <f t="shared" si="12"/>
        <v>700.8</v>
      </c>
      <c r="K38" s="11">
        <f t="shared" si="13"/>
        <v>30.66</v>
      </c>
      <c r="L38" s="11">
        <f t="shared" si="14"/>
        <v>381.06</v>
      </c>
      <c r="M38" s="11">
        <f t="shared" si="15"/>
        <v>52.56</v>
      </c>
      <c r="N38" s="11">
        <f t="shared" si="16"/>
        <v>1165.08</v>
      </c>
      <c r="O38" s="11">
        <f t="shared" si="17"/>
        <v>350.4</v>
      </c>
      <c r="P38" s="11">
        <f t="shared" si="18"/>
        <v>13.14</v>
      </c>
      <c r="Q38" s="11">
        <f t="shared" si="19"/>
        <v>87.6</v>
      </c>
      <c r="R38" s="11">
        <v>15</v>
      </c>
      <c r="S38" s="11">
        <f t="shared" si="20"/>
        <v>466.14</v>
      </c>
      <c r="T38" s="11">
        <f t="shared" si="21"/>
        <v>1631.22</v>
      </c>
      <c r="U38" s="12"/>
    </row>
    <row r="39" s="1" customFormat="1" spans="1:21">
      <c r="A39" s="10">
        <f t="shared" si="23"/>
        <v>35</v>
      </c>
      <c r="B39" s="11" t="s">
        <v>95</v>
      </c>
      <c r="C39" s="11" t="s">
        <v>26</v>
      </c>
      <c r="D39" s="12" t="s">
        <v>96</v>
      </c>
      <c r="E39" s="13">
        <v>43800</v>
      </c>
      <c r="F39" s="11">
        <v>4440</v>
      </c>
      <c r="G39" s="11">
        <v>4440</v>
      </c>
      <c r="H39" s="11">
        <v>4440</v>
      </c>
      <c r="I39" s="11">
        <v>4440</v>
      </c>
      <c r="J39" s="11">
        <f t="shared" si="12"/>
        <v>710.4</v>
      </c>
      <c r="K39" s="11">
        <f t="shared" si="13"/>
        <v>31.08</v>
      </c>
      <c r="L39" s="11">
        <f t="shared" si="14"/>
        <v>386.28</v>
      </c>
      <c r="M39" s="11">
        <f t="shared" si="15"/>
        <v>53.28</v>
      </c>
      <c r="N39" s="11">
        <f t="shared" si="16"/>
        <v>1181.04</v>
      </c>
      <c r="O39" s="11">
        <f t="shared" si="17"/>
        <v>355.2</v>
      </c>
      <c r="P39" s="11">
        <f t="shared" si="18"/>
        <v>13.32</v>
      </c>
      <c r="Q39" s="11">
        <f t="shared" si="19"/>
        <v>88.8</v>
      </c>
      <c r="R39" s="11">
        <v>15</v>
      </c>
      <c r="S39" s="11">
        <f t="shared" si="20"/>
        <v>472.32</v>
      </c>
      <c r="T39" s="11">
        <f t="shared" si="21"/>
        <v>1653.36</v>
      </c>
      <c r="U39" s="12"/>
    </row>
    <row r="40" s="1" customFormat="1" spans="1:21">
      <c r="A40" s="10">
        <f t="shared" si="23"/>
        <v>36</v>
      </c>
      <c r="B40" s="11" t="s">
        <v>97</v>
      </c>
      <c r="C40" s="11" t="s">
        <v>26</v>
      </c>
      <c r="D40" s="12" t="s">
        <v>98</v>
      </c>
      <c r="E40" s="13">
        <v>43800</v>
      </c>
      <c r="F40" s="11">
        <v>4440</v>
      </c>
      <c r="G40" s="11">
        <v>4440</v>
      </c>
      <c r="H40" s="11">
        <v>4440</v>
      </c>
      <c r="I40" s="11">
        <v>4440</v>
      </c>
      <c r="J40" s="11">
        <f t="shared" si="12"/>
        <v>710.4</v>
      </c>
      <c r="K40" s="11">
        <f t="shared" si="13"/>
        <v>31.08</v>
      </c>
      <c r="L40" s="11">
        <f t="shared" si="14"/>
        <v>386.28</v>
      </c>
      <c r="M40" s="11">
        <f t="shared" si="15"/>
        <v>53.28</v>
      </c>
      <c r="N40" s="11">
        <f t="shared" si="16"/>
        <v>1181.04</v>
      </c>
      <c r="O40" s="11">
        <f t="shared" si="17"/>
        <v>355.2</v>
      </c>
      <c r="P40" s="11">
        <f t="shared" si="18"/>
        <v>13.32</v>
      </c>
      <c r="Q40" s="11">
        <f t="shared" si="19"/>
        <v>88.8</v>
      </c>
      <c r="R40" s="11">
        <v>15</v>
      </c>
      <c r="S40" s="11">
        <f t="shared" si="20"/>
        <v>472.32</v>
      </c>
      <c r="T40" s="11">
        <f t="shared" si="21"/>
        <v>1653.36</v>
      </c>
      <c r="U40" s="12"/>
    </row>
    <row r="41" s="1" customFormat="1" spans="1:21">
      <c r="A41" s="10">
        <f t="shared" si="23"/>
        <v>37</v>
      </c>
      <c r="B41" s="11" t="s">
        <v>99</v>
      </c>
      <c r="C41" s="11" t="s">
        <v>26</v>
      </c>
      <c r="D41" s="12" t="s">
        <v>100</v>
      </c>
      <c r="E41" s="13">
        <v>43800</v>
      </c>
      <c r="F41" s="11">
        <v>5820</v>
      </c>
      <c r="G41" s="11">
        <v>5820</v>
      </c>
      <c r="H41" s="11">
        <v>5820</v>
      </c>
      <c r="I41" s="11">
        <v>5820</v>
      </c>
      <c r="J41" s="11">
        <f t="shared" si="12"/>
        <v>931.2</v>
      </c>
      <c r="K41" s="11">
        <f t="shared" si="13"/>
        <v>40.74</v>
      </c>
      <c r="L41" s="11">
        <f t="shared" si="14"/>
        <v>506.34</v>
      </c>
      <c r="M41" s="11">
        <f t="shared" si="15"/>
        <v>69.84</v>
      </c>
      <c r="N41" s="11">
        <f t="shared" si="16"/>
        <v>1548.12</v>
      </c>
      <c r="O41" s="11">
        <f t="shared" si="17"/>
        <v>465.6</v>
      </c>
      <c r="P41" s="11">
        <f t="shared" si="18"/>
        <v>17.46</v>
      </c>
      <c r="Q41" s="11">
        <f t="shared" si="19"/>
        <v>116.4</v>
      </c>
      <c r="R41" s="11">
        <v>15</v>
      </c>
      <c r="S41" s="11">
        <f t="shared" si="20"/>
        <v>614.46</v>
      </c>
      <c r="T41" s="11">
        <f t="shared" si="21"/>
        <v>2162.58</v>
      </c>
      <c r="U41" s="12"/>
    </row>
    <row r="42" s="1" customFormat="1" spans="1:21">
      <c r="A42" s="10">
        <f t="shared" si="23"/>
        <v>38</v>
      </c>
      <c r="B42" s="11" t="s">
        <v>101</v>
      </c>
      <c r="C42" s="11" t="s">
        <v>26</v>
      </c>
      <c r="D42" s="12" t="s">
        <v>102</v>
      </c>
      <c r="E42" s="13">
        <v>43800</v>
      </c>
      <c r="F42" s="11">
        <v>6100</v>
      </c>
      <c r="G42" s="11">
        <v>6100</v>
      </c>
      <c r="H42" s="11">
        <v>6100</v>
      </c>
      <c r="I42" s="11">
        <v>6100</v>
      </c>
      <c r="J42" s="11">
        <f t="shared" si="12"/>
        <v>976</v>
      </c>
      <c r="K42" s="11">
        <f t="shared" si="13"/>
        <v>42.7</v>
      </c>
      <c r="L42" s="11">
        <f t="shared" si="14"/>
        <v>530.7</v>
      </c>
      <c r="M42" s="11">
        <f t="shared" si="15"/>
        <v>73.2</v>
      </c>
      <c r="N42" s="11">
        <f t="shared" si="16"/>
        <v>1622.6</v>
      </c>
      <c r="O42" s="11">
        <f t="shared" si="17"/>
        <v>488</v>
      </c>
      <c r="P42" s="11">
        <f t="shared" si="18"/>
        <v>18.3</v>
      </c>
      <c r="Q42" s="11">
        <f t="shared" si="19"/>
        <v>122</v>
      </c>
      <c r="R42" s="11">
        <v>15</v>
      </c>
      <c r="S42" s="11">
        <f t="shared" si="20"/>
        <v>643.3</v>
      </c>
      <c r="T42" s="11">
        <f t="shared" si="21"/>
        <v>2265.9</v>
      </c>
      <c r="U42" s="12"/>
    </row>
    <row r="43" s="1" customFormat="1" spans="1:21">
      <c r="A43" s="10">
        <f t="shared" si="23"/>
        <v>39</v>
      </c>
      <c r="B43" s="11" t="s">
        <v>103</v>
      </c>
      <c r="C43" s="11" t="s">
        <v>26</v>
      </c>
      <c r="D43" s="12" t="s">
        <v>104</v>
      </c>
      <c r="E43" s="13">
        <v>43800</v>
      </c>
      <c r="F43" s="11">
        <v>4308</v>
      </c>
      <c r="G43" s="11">
        <v>4308</v>
      </c>
      <c r="H43" s="11">
        <v>4308</v>
      </c>
      <c r="I43" s="11">
        <v>4308</v>
      </c>
      <c r="J43" s="11">
        <f t="shared" si="12"/>
        <v>689.28</v>
      </c>
      <c r="K43" s="11">
        <f t="shared" si="13"/>
        <v>30.16</v>
      </c>
      <c r="L43" s="11">
        <f t="shared" si="14"/>
        <v>374.8</v>
      </c>
      <c r="M43" s="11">
        <f t="shared" si="15"/>
        <v>51.7</v>
      </c>
      <c r="N43" s="11">
        <f t="shared" si="16"/>
        <v>1145.94</v>
      </c>
      <c r="O43" s="11">
        <f t="shared" si="17"/>
        <v>344.64</v>
      </c>
      <c r="P43" s="11">
        <f t="shared" si="18"/>
        <v>12.92</v>
      </c>
      <c r="Q43" s="11">
        <f t="shared" si="19"/>
        <v>86.16</v>
      </c>
      <c r="R43" s="11">
        <v>15</v>
      </c>
      <c r="S43" s="11">
        <f t="shared" si="20"/>
        <v>458.72</v>
      </c>
      <c r="T43" s="11">
        <f t="shared" si="21"/>
        <v>1604.66</v>
      </c>
      <c r="U43" s="12"/>
    </row>
    <row r="44" s="1" customFormat="1" spans="1:21">
      <c r="A44" s="10">
        <f t="shared" si="23"/>
        <v>40</v>
      </c>
      <c r="B44" s="11" t="s">
        <v>105</v>
      </c>
      <c r="C44" s="11" t="s">
        <v>26</v>
      </c>
      <c r="D44" s="12" t="s">
        <v>106</v>
      </c>
      <c r="E44" s="13">
        <v>43800</v>
      </c>
      <c r="F44" s="11">
        <v>4360</v>
      </c>
      <c r="G44" s="11">
        <v>4360</v>
      </c>
      <c r="H44" s="11">
        <v>4360</v>
      </c>
      <c r="I44" s="11">
        <v>4360</v>
      </c>
      <c r="J44" s="11">
        <f t="shared" si="12"/>
        <v>697.6</v>
      </c>
      <c r="K44" s="11">
        <f t="shared" si="13"/>
        <v>30.52</v>
      </c>
      <c r="L44" s="11">
        <f t="shared" si="14"/>
        <v>379.32</v>
      </c>
      <c r="M44" s="11">
        <f t="shared" si="15"/>
        <v>52.32</v>
      </c>
      <c r="N44" s="11">
        <f t="shared" si="16"/>
        <v>1159.76</v>
      </c>
      <c r="O44" s="11">
        <f t="shared" si="17"/>
        <v>348.8</v>
      </c>
      <c r="P44" s="11">
        <f t="shared" si="18"/>
        <v>13.08</v>
      </c>
      <c r="Q44" s="11">
        <f t="shared" si="19"/>
        <v>87.2</v>
      </c>
      <c r="R44" s="11">
        <v>15</v>
      </c>
      <c r="S44" s="11">
        <f t="shared" si="20"/>
        <v>464.08</v>
      </c>
      <c r="T44" s="11">
        <f t="shared" si="21"/>
        <v>1623.84</v>
      </c>
      <c r="U44" s="12"/>
    </row>
    <row r="45" s="1" customFormat="1" spans="1:21">
      <c r="A45" s="10">
        <f t="shared" si="23"/>
        <v>41</v>
      </c>
      <c r="B45" s="19" t="s">
        <v>107</v>
      </c>
      <c r="C45" s="11" t="s">
        <v>26</v>
      </c>
      <c r="D45" s="12" t="s">
        <v>108</v>
      </c>
      <c r="E45" s="13">
        <v>42278</v>
      </c>
      <c r="F45" s="11">
        <v>5260</v>
      </c>
      <c r="G45" s="11">
        <v>5260</v>
      </c>
      <c r="H45" s="11">
        <v>5260</v>
      </c>
      <c r="I45" s="11">
        <v>5260</v>
      </c>
      <c r="J45" s="11">
        <f t="shared" si="12"/>
        <v>841.6</v>
      </c>
      <c r="K45" s="11">
        <f t="shared" si="13"/>
        <v>36.82</v>
      </c>
      <c r="L45" s="11">
        <f t="shared" si="14"/>
        <v>457.62</v>
      </c>
      <c r="M45" s="11">
        <f t="shared" si="15"/>
        <v>63.12</v>
      </c>
      <c r="N45" s="11">
        <f t="shared" si="16"/>
        <v>1399.16</v>
      </c>
      <c r="O45" s="11">
        <f t="shared" si="17"/>
        <v>420.8</v>
      </c>
      <c r="P45" s="11">
        <f t="shared" si="18"/>
        <v>15.78</v>
      </c>
      <c r="Q45" s="11">
        <f t="shared" si="19"/>
        <v>105.2</v>
      </c>
      <c r="R45" s="11">
        <v>15</v>
      </c>
      <c r="S45" s="11">
        <f t="shared" si="20"/>
        <v>556.78</v>
      </c>
      <c r="T45" s="11">
        <f t="shared" si="21"/>
        <v>1955.94</v>
      </c>
      <c r="U45" s="11"/>
    </row>
    <row r="46" s="1" customFormat="1" spans="1:21">
      <c r="A46" s="10">
        <f t="shared" ref="A46:A52" si="24">ROW()-4</f>
        <v>42</v>
      </c>
      <c r="B46" s="11" t="s">
        <v>109</v>
      </c>
      <c r="C46" s="11" t="s">
        <v>26</v>
      </c>
      <c r="D46" s="12" t="s">
        <v>110</v>
      </c>
      <c r="E46" s="13">
        <v>44774</v>
      </c>
      <c r="F46" s="11">
        <v>5700</v>
      </c>
      <c r="G46" s="11">
        <v>5700</v>
      </c>
      <c r="H46" s="11">
        <v>5700</v>
      </c>
      <c r="I46" s="11">
        <v>5700</v>
      </c>
      <c r="J46" s="11">
        <f t="shared" si="12"/>
        <v>912</v>
      </c>
      <c r="K46" s="11">
        <f t="shared" si="13"/>
        <v>39.9</v>
      </c>
      <c r="L46" s="11">
        <f t="shared" si="14"/>
        <v>495.9</v>
      </c>
      <c r="M46" s="11">
        <f t="shared" si="15"/>
        <v>68.4</v>
      </c>
      <c r="N46" s="11">
        <f t="shared" si="16"/>
        <v>1516.2</v>
      </c>
      <c r="O46" s="11">
        <f t="shared" si="17"/>
        <v>456</v>
      </c>
      <c r="P46" s="11">
        <f t="shared" si="18"/>
        <v>17.1</v>
      </c>
      <c r="Q46" s="11">
        <f t="shared" si="19"/>
        <v>114</v>
      </c>
      <c r="R46" s="11">
        <v>15</v>
      </c>
      <c r="S46" s="11">
        <f t="shared" si="20"/>
        <v>602.1</v>
      </c>
      <c r="T46" s="11">
        <f t="shared" si="21"/>
        <v>2118.3</v>
      </c>
      <c r="U46" s="11"/>
    </row>
    <row r="47" s="1" customFormat="1" spans="1:21">
      <c r="A47" s="10">
        <f t="shared" si="24"/>
        <v>43</v>
      </c>
      <c r="B47" s="11" t="s">
        <v>111</v>
      </c>
      <c r="C47" s="11" t="s">
        <v>29</v>
      </c>
      <c r="D47" s="11" t="s">
        <v>112</v>
      </c>
      <c r="E47" s="13">
        <v>44835</v>
      </c>
      <c r="F47" s="11">
        <v>5100</v>
      </c>
      <c r="G47" s="11">
        <v>5100</v>
      </c>
      <c r="H47" s="11">
        <v>5100</v>
      </c>
      <c r="I47" s="11">
        <v>5100</v>
      </c>
      <c r="J47" s="11">
        <f t="shared" si="12"/>
        <v>816</v>
      </c>
      <c r="K47" s="11">
        <f t="shared" si="13"/>
        <v>35.7</v>
      </c>
      <c r="L47" s="11">
        <f t="shared" si="14"/>
        <v>443.7</v>
      </c>
      <c r="M47" s="11">
        <f t="shared" si="15"/>
        <v>61.2</v>
      </c>
      <c r="N47" s="11">
        <f t="shared" si="16"/>
        <v>1356.6</v>
      </c>
      <c r="O47" s="11">
        <f t="shared" si="17"/>
        <v>408</v>
      </c>
      <c r="P47" s="11">
        <f t="shared" si="18"/>
        <v>15.3</v>
      </c>
      <c r="Q47" s="11">
        <f t="shared" si="19"/>
        <v>102</v>
      </c>
      <c r="R47" s="11">
        <v>15</v>
      </c>
      <c r="S47" s="11">
        <f t="shared" si="20"/>
        <v>540.3</v>
      </c>
      <c r="T47" s="11">
        <f t="shared" si="21"/>
        <v>1896.9</v>
      </c>
      <c r="U47" s="11"/>
    </row>
    <row r="48" s="1" customFormat="1" spans="1:21">
      <c r="A48" s="10">
        <f t="shared" si="24"/>
        <v>44</v>
      </c>
      <c r="B48" s="11" t="s">
        <v>113</v>
      </c>
      <c r="C48" s="14" t="s">
        <v>29</v>
      </c>
      <c r="D48" s="12" t="s">
        <v>114</v>
      </c>
      <c r="E48" s="20">
        <v>44783</v>
      </c>
      <c r="F48" s="14">
        <v>4308</v>
      </c>
      <c r="G48" s="14">
        <v>4308</v>
      </c>
      <c r="H48" s="14">
        <v>4053</v>
      </c>
      <c r="I48" s="14">
        <v>4308</v>
      </c>
      <c r="J48" s="11">
        <f t="shared" si="12"/>
        <v>689.28</v>
      </c>
      <c r="K48" s="11">
        <f t="shared" si="13"/>
        <v>30.16</v>
      </c>
      <c r="L48" s="11">
        <f t="shared" si="14"/>
        <v>352.61</v>
      </c>
      <c r="M48" s="11">
        <f t="shared" si="15"/>
        <v>51.7</v>
      </c>
      <c r="N48" s="11">
        <f t="shared" si="16"/>
        <v>1123.75</v>
      </c>
      <c r="O48" s="11">
        <f t="shared" si="17"/>
        <v>344.64</v>
      </c>
      <c r="P48" s="11">
        <f t="shared" si="18"/>
        <v>12.92</v>
      </c>
      <c r="Q48" s="11">
        <f t="shared" si="19"/>
        <v>81.06</v>
      </c>
      <c r="R48" s="11">
        <v>15</v>
      </c>
      <c r="S48" s="11">
        <f t="shared" si="20"/>
        <v>453.62</v>
      </c>
      <c r="T48" s="11">
        <f t="shared" si="21"/>
        <v>1577.37</v>
      </c>
      <c r="U48" s="27"/>
    </row>
    <row r="49" s="1" customFormat="1" spans="1:21">
      <c r="A49" s="10">
        <f t="shared" si="24"/>
        <v>45</v>
      </c>
      <c r="B49" s="11" t="s">
        <v>115</v>
      </c>
      <c r="C49" s="11" t="s">
        <v>26</v>
      </c>
      <c r="D49" s="31" t="s">
        <v>116</v>
      </c>
      <c r="E49" s="20" t="s">
        <v>117</v>
      </c>
      <c r="F49" s="14">
        <v>4308</v>
      </c>
      <c r="G49" s="14">
        <v>4308</v>
      </c>
      <c r="H49" s="14">
        <v>4308</v>
      </c>
      <c r="I49" s="14">
        <v>4308</v>
      </c>
      <c r="J49" s="11">
        <f t="shared" si="12"/>
        <v>689.28</v>
      </c>
      <c r="K49" s="11">
        <f t="shared" si="13"/>
        <v>30.16</v>
      </c>
      <c r="L49" s="11">
        <f t="shared" si="14"/>
        <v>374.8</v>
      </c>
      <c r="M49" s="11">
        <f t="shared" si="15"/>
        <v>51.7</v>
      </c>
      <c r="N49" s="11">
        <f t="shared" si="16"/>
        <v>1145.94</v>
      </c>
      <c r="O49" s="11">
        <f t="shared" si="17"/>
        <v>344.64</v>
      </c>
      <c r="P49" s="11">
        <f t="shared" si="18"/>
        <v>12.92</v>
      </c>
      <c r="Q49" s="11">
        <f t="shared" si="19"/>
        <v>86.16</v>
      </c>
      <c r="R49" s="11">
        <v>15</v>
      </c>
      <c r="S49" s="11">
        <f t="shared" si="20"/>
        <v>458.72</v>
      </c>
      <c r="T49" s="11">
        <f t="shared" si="21"/>
        <v>1604.66</v>
      </c>
      <c r="U49" s="27"/>
    </row>
    <row r="50" s="1" customFormat="1" spans="1:21">
      <c r="A50" s="10">
        <f t="shared" si="24"/>
        <v>46</v>
      </c>
      <c r="B50" s="11" t="s">
        <v>118</v>
      </c>
      <c r="C50" s="11" t="s">
        <v>26</v>
      </c>
      <c r="D50" s="31" t="s">
        <v>119</v>
      </c>
      <c r="E50" s="21">
        <v>45658</v>
      </c>
      <c r="F50" s="14">
        <v>4308</v>
      </c>
      <c r="G50" s="14">
        <v>4308</v>
      </c>
      <c r="H50" s="14">
        <v>4027</v>
      </c>
      <c r="I50" s="14">
        <v>4308</v>
      </c>
      <c r="J50" s="11">
        <f t="shared" si="12"/>
        <v>689.28</v>
      </c>
      <c r="K50" s="11">
        <f t="shared" si="13"/>
        <v>30.16</v>
      </c>
      <c r="L50" s="11">
        <f t="shared" si="14"/>
        <v>350.35</v>
      </c>
      <c r="M50" s="11">
        <f t="shared" si="15"/>
        <v>51.7</v>
      </c>
      <c r="N50" s="11">
        <f t="shared" si="16"/>
        <v>1121.49</v>
      </c>
      <c r="O50" s="11">
        <f t="shared" si="17"/>
        <v>344.64</v>
      </c>
      <c r="P50" s="11">
        <f t="shared" si="18"/>
        <v>12.92</v>
      </c>
      <c r="Q50" s="11">
        <f t="shared" si="19"/>
        <v>80.54</v>
      </c>
      <c r="R50" s="11">
        <v>15</v>
      </c>
      <c r="S50" s="11">
        <f t="shared" si="20"/>
        <v>453.1</v>
      </c>
      <c r="T50" s="11">
        <f t="shared" si="21"/>
        <v>1574.59</v>
      </c>
      <c r="U50" s="27"/>
    </row>
    <row r="51" s="1" customFormat="1" spans="1:21">
      <c r="A51" s="10">
        <f t="shared" si="24"/>
        <v>47</v>
      </c>
      <c r="B51" s="11" t="s">
        <v>120</v>
      </c>
      <c r="C51" s="14"/>
      <c r="D51" s="12"/>
      <c r="E51" s="22"/>
      <c r="F51" s="14">
        <v>4308</v>
      </c>
      <c r="G51" s="14">
        <v>4308</v>
      </c>
      <c r="H51" s="14">
        <v>4308</v>
      </c>
      <c r="I51" s="14">
        <v>4308</v>
      </c>
      <c r="J51" s="11">
        <f t="shared" si="12"/>
        <v>689.28</v>
      </c>
      <c r="K51" s="11">
        <f t="shared" si="13"/>
        <v>30.16</v>
      </c>
      <c r="L51" s="11">
        <f t="shared" si="14"/>
        <v>374.8</v>
      </c>
      <c r="M51" s="11">
        <f t="shared" si="15"/>
        <v>51.7</v>
      </c>
      <c r="N51" s="11">
        <f t="shared" si="16"/>
        <v>1145.94</v>
      </c>
      <c r="O51" s="11">
        <f t="shared" si="17"/>
        <v>344.64</v>
      </c>
      <c r="P51" s="11">
        <f t="shared" si="18"/>
        <v>12.92</v>
      </c>
      <c r="Q51" s="11">
        <f t="shared" si="19"/>
        <v>86.16</v>
      </c>
      <c r="R51" s="11">
        <v>15</v>
      </c>
      <c r="S51" s="11">
        <f t="shared" si="20"/>
        <v>458.72</v>
      </c>
      <c r="T51" s="11">
        <f t="shared" si="21"/>
        <v>1604.66</v>
      </c>
      <c r="U51" s="27"/>
    </row>
    <row r="52" s="1" customFormat="1" spans="1:21">
      <c r="A52" s="10">
        <f t="shared" si="24"/>
        <v>48</v>
      </c>
      <c r="B52" s="11" t="s">
        <v>121</v>
      </c>
      <c r="C52" s="14"/>
      <c r="D52" s="12"/>
      <c r="E52" s="22"/>
      <c r="F52" s="14">
        <v>4308</v>
      </c>
      <c r="G52" s="14">
        <v>4308</v>
      </c>
      <c r="H52" s="14">
        <v>4308</v>
      </c>
      <c r="I52" s="14">
        <v>4308</v>
      </c>
      <c r="J52" s="11">
        <f t="shared" si="12"/>
        <v>689.28</v>
      </c>
      <c r="K52" s="11">
        <f t="shared" si="13"/>
        <v>30.16</v>
      </c>
      <c r="L52" s="11">
        <f t="shared" si="14"/>
        <v>374.8</v>
      </c>
      <c r="M52" s="11">
        <f t="shared" si="15"/>
        <v>51.7</v>
      </c>
      <c r="N52" s="11">
        <f t="shared" si="16"/>
        <v>1145.94</v>
      </c>
      <c r="O52" s="11">
        <f t="shared" si="17"/>
        <v>344.64</v>
      </c>
      <c r="P52" s="11">
        <f t="shared" si="18"/>
        <v>12.92</v>
      </c>
      <c r="Q52" s="11">
        <f t="shared" si="19"/>
        <v>86.16</v>
      </c>
      <c r="R52" s="11">
        <v>15</v>
      </c>
      <c r="S52" s="11">
        <f t="shared" si="20"/>
        <v>458.72</v>
      </c>
      <c r="T52" s="11">
        <f t="shared" si="21"/>
        <v>1604.66</v>
      </c>
      <c r="U52" s="27"/>
    </row>
    <row r="53" s="1" customFormat="1" spans="1:21">
      <c r="A53" s="10"/>
      <c r="B53" s="23"/>
      <c r="C53" s="23"/>
      <c r="D53" s="23"/>
      <c r="E53" s="23">
        <v>50</v>
      </c>
      <c r="F53" s="11">
        <v>246060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28"/>
      <c r="T53" s="28"/>
      <c r="U53" s="11"/>
    </row>
    <row r="54" s="1" customFormat="1" spans="1:21">
      <c r="A54" s="10"/>
      <c r="B54" s="23"/>
      <c r="C54" s="23"/>
      <c r="D54" s="23"/>
      <c r="E54" s="23">
        <v>0</v>
      </c>
      <c r="F54" s="23"/>
      <c r="G54" s="23"/>
      <c r="H54" s="23"/>
      <c r="I54" s="11"/>
      <c r="J54" s="23"/>
      <c r="K54" s="11"/>
      <c r="L54" s="11"/>
      <c r="M54" s="11"/>
      <c r="N54" s="23"/>
      <c r="O54" s="23"/>
      <c r="P54" s="25"/>
      <c r="Q54" s="25"/>
      <c r="R54" s="23"/>
      <c r="S54" s="23">
        <v>0</v>
      </c>
      <c r="T54" s="29"/>
      <c r="U54" s="23"/>
    </row>
    <row r="55" s="1" customFormat="1" ht="36" spans="1:21">
      <c r="A55" s="10"/>
      <c r="B55" s="24"/>
      <c r="C55" s="24"/>
      <c r="D55" s="24"/>
      <c r="E55" s="24"/>
      <c r="F55" s="24"/>
      <c r="G55" s="24"/>
      <c r="H55" s="24"/>
      <c r="I55" s="24"/>
      <c r="J55" s="24">
        <f t="shared" ref="J55:T55" si="25">SUM(J5:J54)</f>
        <v>39778.56</v>
      </c>
      <c r="K55" s="24">
        <f t="shared" si="25"/>
        <v>1740.36</v>
      </c>
      <c r="L55" s="24">
        <f t="shared" si="25"/>
        <v>22695.9</v>
      </c>
      <c r="M55" s="24">
        <f t="shared" si="25"/>
        <v>2983.44</v>
      </c>
      <c r="N55" s="24">
        <f t="shared" si="25"/>
        <v>67198.26</v>
      </c>
      <c r="O55" s="26">
        <f t="shared" si="25"/>
        <v>19889.28</v>
      </c>
      <c r="P55" s="24">
        <f t="shared" si="25"/>
        <v>745.8</v>
      </c>
      <c r="Q55" s="24">
        <f t="shared" si="25"/>
        <v>5217.44</v>
      </c>
      <c r="R55" s="24">
        <f t="shared" si="25"/>
        <v>720</v>
      </c>
      <c r="S55" s="24">
        <f t="shared" si="25"/>
        <v>26572.52</v>
      </c>
      <c r="T55" s="24">
        <f t="shared" si="25"/>
        <v>93770.78</v>
      </c>
      <c r="U55" s="30" t="s">
        <v>122</v>
      </c>
    </row>
  </sheetData>
  <mergeCells count="15">
    <mergeCell ref="A1:U1"/>
    <mergeCell ref="F2:I2"/>
    <mergeCell ref="F3:I3"/>
    <mergeCell ref="A2:A4"/>
    <mergeCell ref="B2:B4"/>
    <mergeCell ref="C2:C4"/>
    <mergeCell ref="D2:D4"/>
    <mergeCell ref="E2:E4"/>
    <mergeCell ref="N2:N4"/>
    <mergeCell ref="R2:R4"/>
    <mergeCell ref="S2:S4"/>
    <mergeCell ref="T2:T4"/>
    <mergeCell ref="U2:U4"/>
    <mergeCell ref="J2:M3"/>
    <mergeCell ref="O2:Q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2025-08-26T00:16:00Z</dcterms:created>
  <dcterms:modified xsi:type="dcterms:W3CDTF">2025-09-24T08:44:58Z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6484E98FCC6844F9938FF00FDEC134A7_11</vt:lpwstr>
  </property>
  <property fmtid="{D5CDD505-2E9C-101B-9397-08002B2CF9AE}" pid="3" name="KSOProductBuildVer">
    <vt:lpwstr>2052-11.8.2.12011</vt:lpwstr>
  </property>
</Properties>
</file>