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Sheet1!$A$1:$N$39</definedName>
    <definedName name="_xlnm.Print_Titles" localSheetId="0">Sheet1!$1:$3</definedName>
    <definedName name="Z_321F97FC_427B_497A_AF67_93ECE0115451_.wvu.PrintTitles" localSheetId="0" hidden="1">Sheet1!$1:$3</definedName>
    <definedName name="Z_321F97FC_427B_497A_AF67_93ECE0115451_.wvu.Rows" localSheetId="0" hidden="1">Sheet1!#REF!,Sheet1!#REF!,Sheet1!#REF!</definedName>
    <definedName name="Z_4310D7B0_BD0A_4CE3_AAFA_56A2E7A386D3_.wvu.PrintTitles" localSheetId="0" hidden="1">Sheet1!$1:$3</definedName>
    <definedName name="Z_4310D7B0_BD0A_4CE3_AAFA_56A2E7A386D3_.wvu.Rows" localSheetId="0" hidden="1">Sheet1!#REF!,Sheet1!#REF!,Sheet1!#REF!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<sst xmlns="http://schemas.openxmlformats.org/spreadsheetml/2006/main" count="93" uniqueCount="56">
  <si>
    <t xml:space="preserve"> 协议编号：PA25B41V00277I010</t>
  </si>
  <si>
    <t>供应商代码：A010X00277</t>
  </si>
  <si>
    <t>零部件采购价格协议</t>
  </si>
  <si>
    <t>甲方：北京汽车集团越野车有限公司</t>
  </si>
  <si>
    <t>乙方：北京光华荣昌汽车部件有限公司</t>
  </si>
  <si>
    <r>
      <rPr>
        <sz val="14"/>
        <rFont val="微软雅黑"/>
        <charset val="134"/>
      </rPr>
      <t>根据甲乙双方签署的编号为</t>
    </r>
    <r>
      <rPr>
        <u/>
        <sz val="14"/>
        <rFont val="微软雅黑"/>
        <charset val="134"/>
      </rPr>
      <t xml:space="preserve"> SL24B41V00277I010、GR2500277 </t>
    </r>
    <r>
      <rPr>
        <sz val="14"/>
        <rFont val="微软雅黑"/>
        <charset val="134"/>
      </rPr>
      <t>的《货源确认书》、《汽车零部件和原材料采购通则》（以下简称《采购通则》），就《货源确认书》项下的下列零部件采购价格事宜，双方经协商一致，特签署本协议。</t>
    </r>
  </si>
  <si>
    <t>一、双方确定的零部件采购价格                                                                                                                                                 单位 元：（RMB）</t>
  </si>
  <si>
    <t>零件编号</t>
  </si>
  <si>
    <t>零件名称</t>
  </si>
  <si>
    <t>适用车型</t>
  </si>
  <si>
    <t>单车用量</t>
  </si>
  <si>
    <t>材料费</t>
  </si>
  <si>
    <t>制造费用</t>
  </si>
  <si>
    <t>管理费用</t>
  </si>
  <si>
    <t>利润</t>
  </si>
  <si>
    <t>包装费</t>
  </si>
  <si>
    <t>运费</t>
  </si>
  <si>
    <t>工装模具&amp;研发摊销费</t>
  </si>
  <si>
    <t>不含税单价</t>
  </si>
  <si>
    <t>含税单价</t>
  </si>
  <si>
    <t>B00050238</t>
  </si>
  <si>
    <t>左外后视镜总成</t>
  </si>
  <si>
    <t>B41V</t>
  </si>
  <si>
    <t>B00050237</t>
  </si>
  <si>
    <t>右外后视镜总成</t>
  </si>
  <si>
    <t>B00050264</t>
  </si>
  <si>
    <t>B00050263</t>
  </si>
  <si>
    <t>P01003944</t>
  </si>
  <si>
    <t>P01003943</t>
  </si>
  <si>
    <t>P01003952</t>
  </si>
  <si>
    <t>P01003951</t>
  </si>
  <si>
    <t xml:space="preserve">二、特别说明的项目 :    </t>
  </si>
  <si>
    <r>
      <rPr>
        <sz val="14"/>
        <rFont val="微软雅黑"/>
        <charset val="134"/>
      </rPr>
      <t>1.</t>
    </r>
    <r>
      <rPr>
        <b/>
        <sz val="14"/>
        <rFont val="微软雅黑"/>
        <charset val="134"/>
      </rPr>
      <t>模具摊销费</t>
    </r>
    <r>
      <rPr>
        <sz val="14"/>
        <rFont val="微软雅黑"/>
        <charset val="134"/>
      </rPr>
      <t>包括工装模具费和研发费，其中工装模具费为</t>
    </r>
    <r>
      <rPr>
        <u/>
        <sz val="14"/>
        <rFont val="微软雅黑"/>
        <charset val="134"/>
      </rPr>
      <t xml:space="preserve"> 1455600.00 </t>
    </r>
    <r>
      <rPr>
        <sz val="14"/>
        <rFont val="微软雅黑"/>
        <charset val="134"/>
      </rPr>
      <t>元（不含税） ，研发费为</t>
    </r>
    <r>
      <rPr>
        <u/>
        <sz val="14"/>
        <rFont val="微软雅黑"/>
        <charset val="134"/>
      </rPr>
      <t xml:space="preserve"> NA </t>
    </r>
    <r>
      <rPr>
        <sz val="14"/>
        <rFont val="微软雅黑"/>
        <charset val="134"/>
      </rPr>
      <t xml:space="preserve"> 元（不含税）。模具摊销费按</t>
    </r>
    <r>
      <rPr>
        <u/>
        <sz val="14"/>
        <rFont val="微软雅黑"/>
        <charset val="134"/>
      </rPr>
      <t>10</t>
    </r>
    <r>
      <rPr>
        <sz val="14"/>
        <rFont val="微软雅黑"/>
        <charset val="134"/>
      </rPr>
      <t>万辆份摊销。甲方累计采购量一经达到</t>
    </r>
    <r>
      <rPr>
        <u/>
        <sz val="14"/>
        <rFont val="微软雅黑"/>
        <charset val="134"/>
      </rPr>
      <t xml:space="preserve">10 </t>
    </r>
    <r>
      <rPr>
        <sz val="14"/>
        <rFont val="微软雅黑"/>
        <charset val="134"/>
      </rPr>
      <t xml:space="preserve">万辆份，将自动从单价中减去此费用，届时需重新签署价格协议。 </t>
    </r>
  </si>
  <si>
    <r>
      <rPr>
        <sz val="14"/>
        <rFont val="微软雅黑"/>
        <charset val="134"/>
      </rPr>
      <t>2.汇率：货款以人民币支付, 按1美元=</t>
    </r>
    <r>
      <rPr>
        <u/>
        <sz val="14"/>
        <rFont val="微软雅黑"/>
        <charset val="134"/>
      </rPr>
      <t xml:space="preserve"> NA </t>
    </r>
    <r>
      <rPr>
        <sz val="14"/>
        <rFont val="微软雅黑"/>
        <charset val="134"/>
      </rPr>
      <t>元人民币的汇率计算。 自SOP开始，每三个月对汇率进行一次核实，若平均汇率波动超过+/-5%时，双方有权调整本价格协议。</t>
    </r>
  </si>
  <si>
    <t>3.关税：关税执行现行有效的中华人民共和国海关进出口税则的相关规定。若关税发生变化，需重新签署价格协议。</t>
  </si>
  <si>
    <r>
      <rPr>
        <sz val="14"/>
        <rFont val="微软雅黑"/>
        <charset val="134"/>
      </rPr>
      <t>4.双方协商，每年度降价含税单价的</t>
    </r>
    <r>
      <rPr>
        <u/>
        <sz val="14"/>
        <rFont val="微软雅黑"/>
        <charset val="134"/>
      </rPr>
      <t xml:space="preserve"> 待定 </t>
    </r>
    <r>
      <rPr>
        <sz val="14"/>
        <rFont val="微软雅黑"/>
        <charset val="134"/>
      </rPr>
      <t>%。</t>
    </r>
  </si>
  <si>
    <t>5.甲方若发现乙方的工艺、材料、消耗定额等与甲乙双方协商确定的订单要求不符时，乙方应与甲方重新签署价格协议。由此给甲方造成损失的，甲方保留向乙方追责的权利。</t>
  </si>
  <si>
    <t>三、付款周期：</t>
  </si>
  <si>
    <t>货物送到甲方指定收货地址且经过甲方验收合格后，由甲方通知乙方开具发票，甲方收到符合要求的发票后的下一个月的第一日起 60 日内，甲方以银行转账等方式向乙方支付相应货款。</t>
  </si>
  <si>
    <t>四、价格有效期 ：</t>
  </si>
  <si>
    <r>
      <rPr>
        <sz val="14"/>
        <rFont val="微软雅黑"/>
        <charset val="134"/>
      </rPr>
      <t>1.本价格有效期为自</t>
    </r>
    <r>
      <rPr>
        <u/>
        <sz val="14"/>
        <rFont val="微软雅黑"/>
        <charset val="134"/>
      </rPr>
      <t>2025</t>
    </r>
    <r>
      <rPr>
        <sz val="14"/>
        <rFont val="微软雅黑"/>
        <charset val="134"/>
      </rPr>
      <t>年</t>
    </r>
    <r>
      <rPr>
        <u/>
        <sz val="14"/>
        <rFont val="微软雅黑"/>
        <charset val="134"/>
      </rPr>
      <t>6</t>
    </r>
    <r>
      <rPr>
        <sz val="14"/>
        <rFont val="微软雅黑"/>
        <charset val="134"/>
      </rPr>
      <t>月</t>
    </r>
    <r>
      <rPr>
        <u/>
        <sz val="14"/>
        <rFont val="微软雅黑"/>
        <charset val="134"/>
      </rPr>
      <t>1</t>
    </r>
    <r>
      <rPr>
        <sz val="14"/>
        <rFont val="微软雅黑"/>
        <charset val="134"/>
      </rPr>
      <t>日起至</t>
    </r>
    <r>
      <rPr>
        <u/>
        <sz val="14"/>
        <rFont val="微软雅黑"/>
        <charset val="134"/>
      </rPr>
      <t>2025</t>
    </r>
    <r>
      <rPr>
        <sz val="14"/>
        <rFont val="微软雅黑"/>
        <charset val="134"/>
      </rPr>
      <t>年</t>
    </r>
    <r>
      <rPr>
        <u/>
        <sz val="14"/>
        <rFont val="微软雅黑"/>
        <charset val="134"/>
      </rPr>
      <t>12</t>
    </r>
    <r>
      <rPr>
        <sz val="14"/>
        <rFont val="微软雅黑"/>
        <charset val="134"/>
      </rPr>
      <t>月</t>
    </r>
    <r>
      <rPr>
        <u/>
        <sz val="14"/>
        <rFont val="微软雅黑"/>
        <charset val="134"/>
      </rPr>
      <t>31</t>
    </r>
    <r>
      <rPr>
        <sz val="14"/>
        <rFont val="微软雅黑"/>
        <charset val="134"/>
      </rPr>
      <t>日止。在合同履行期间，如遇国家税率调整，则不含税价格保持不变，根据新的税率调整合同标的额（价税合计金额）。</t>
    </r>
  </si>
  <si>
    <t>2.在有效期内，如出现《采购通则》约定情形，甲方有权根据市场变化情况对本协议约定价格进行调整，届时双方需另行签订零部件采购价格调整协议。</t>
  </si>
  <si>
    <t>五、其他约定</t>
  </si>
  <si>
    <t>1.本协议未尽事宜，按照双方签署的《采购通则》执行或另行签署书面补充协议。因履行本协议双方产生争议的，任何一方均有权将争议提交（ 1 ）。
（1）北京市顺义区人民法院诉讼解决。                                                                                                                                                                                                                                                                                                     （2）中国国际经济贸易仲裁委员会，按照申请仲裁时该会现行有效的仲裁规则在北京仲裁解决。</t>
  </si>
  <si>
    <t>2.本协议经双方法定代表人/负责人或授权代表签字并加盖公司公章或合同专用章后生效。本协议一式三份，甲方执两份，乙方持一份，具有同等法律效力。</t>
  </si>
  <si>
    <t>六、备注</t>
  </si>
  <si>
    <t>以上条款中不涉及项填写“NA”。</t>
  </si>
  <si>
    <t>甲方（盖章）：</t>
  </si>
  <si>
    <t>乙方（盖章）：北京光华荣昌汽车部件有限公司</t>
  </si>
  <si>
    <t>法定代表人</t>
  </si>
  <si>
    <t>或授权代表 （签字）：</t>
  </si>
  <si>
    <t>日    期</t>
  </si>
  <si>
    <t>B00034698</t>
  </si>
  <si>
    <t>B00034692</t>
  </si>
  <si>
    <t>B00034697</t>
  </si>
  <si>
    <t>B00034691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</si>
</sst>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2"/>
      <name val="宋体"/>
      <charset val="134"/>
    </font>
    <font>
      <sz val="12"/>
      <name val="微软雅黑"/>
      <charset val="134"/>
    </font>
    <font>
      <sz val="10"/>
      <name val="微软雅黑"/>
      <charset val="134"/>
    </font>
    <font>
      <sz val="14"/>
      <name val="微软雅黑"/>
      <charset val="134"/>
    </font>
    <font>
      <b/>
      <sz val="14"/>
      <name val="微软雅黑"/>
      <charset val="134"/>
    </font>
    <font>
      <b/>
      <sz val="16"/>
      <color rgb="FF000000"/>
      <name val="微软雅黑"/>
      <charset val="134"/>
    </font>
    <font>
      <sz val="12"/>
      <color indexed="8"/>
      <name val="微软雅黑"/>
      <charset val="134"/>
    </font>
    <font>
      <sz val="9"/>
      <color indexed="8"/>
      <name val="微软雅黑"/>
      <charset val="134"/>
    </font>
    <font>
      <b/>
      <sz val="24"/>
      <name val="微软雅黑"/>
      <charset val="134"/>
    </font>
    <font>
      <sz val="12"/>
      <color rgb="FF000000"/>
      <name val="微软雅黑"/>
      <charset val="134"/>
    </font>
    <font>
      <b/>
      <sz val="12"/>
      <name val="微软雅黑"/>
      <charset val="134"/>
    </font>
    <font>
      <b/>
      <sz val="10"/>
      <color indexed="8"/>
      <name val="微软雅黑"/>
      <charset val="134"/>
    </font>
    <font>
      <b/>
      <sz val="16"/>
      <color indexed="8"/>
      <name val="微软雅黑"/>
      <charset val="134"/>
    </font>
    <font>
      <sz val="16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76" fontId="1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 wrapText="1"/>
    </xf>
    <xf numFmtId="176" fontId="10" fillId="0" borderId="0" xfId="0" applyNumberFormat="1" applyFont="1" applyAlignment="1">
      <alignment horizontal="left" vertical="center"/>
    </xf>
    <xf numFmtId="176" fontId="1" fillId="0" borderId="4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 wrapText="1"/>
    </xf>
    <xf numFmtId="176" fontId="1" fillId="0" borderId="0" xfId="0" applyNumberFormat="1" applyFont="1" applyAlignment="1">
      <alignment horizontal="left" vertical="center"/>
    </xf>
    <xf numFmtId="10" fontId="1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B439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190500</xdr:rowOff>
    </xdr:from>
    <xdr:to>
      <xdr:col>13</xdr:col>
      <xdr:colOff>695325</xdr:colOff>
      <xdr:row>2</xdr:row>
      <xdr:rowOff>190500</xdr:rowOff>
    </xdr:to>
    <xdr:sp>
      <xdr:nvSpPr>
        <xdr:cNvPr id="1026" name="Line 6"/>
        <xdr:cNvSpPr>
          <a:spLocks noChangeShapeType="1"/>
        </xdr:cNvSpPr>
      </xdr:nvSpPr>
      <xdr:spPr>
        <a:xfrm>
          <a:off x="0" y="561975"/>
          <a:ext cx="15370175" cy="0"/>
        </a:xfrm>
        <a:prstGeom prst="line">
          <a:avLst/>
        </a:prstGeom>
        <a:noFill/>
        <a:ln w="28575">
          <a:solidFill>
            <a:srgbClr val="333399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5"/>
  <sheetViews>
    <sheetView showGridLines="0" tabSelected="1" view="pageBreakPreview" zoomScale="70" zoomScaleNormal="70" topLeftCell="A4" workbookViewId="0">
      <selection activeCell="A8" sqref="$A8:$XFD16"/>
    </sheetView>
  </sheetViews>
  <sheetFormatPr defaultColWidth="9" defaultRowHeight="16.5"/>
  <cols>
    <col min="1" max="1" width="20" style="7" customWidth="1"/>
    <col min="2" max="2" width="14.0833333333333" style="7" customWidth="1"/>
    <col min="3" max="3" width="7.75" style="7" customWidth="1"/>
    <col min="4" max="4" width="12.8333333333333" style="7" customWidth="1"/>
    <col min="5" max="5" width="12.3333333333333" style="7" customWidth="1"/>
    <col min="6" max="6" width="14.5" style="8" customWidth="1"/>
    <col min="7" max="8" width="14.5" style="7" customWidth="1"/>
    <col min="9" max="9" width="14.5" style="9" customWidth="1"/>
    <col min="10" max="11" width="14.5" style="7" customWidth="1"/>
    <col min="12" max="12" width="22.5" style="7" customWidth="1"/>
    <col min="13" max="13" width="16.0833333333333" style="7" customWidth="1"/>
    <col min="14" max="14" width="16.5833333333333" style="7" customWidth="1"/>
    <col min="15" max="16" width="9" style="7"/>
    <col min="17" max="17" width="11.0833333333333" style="7"/>
    <col min="18" max="20" width="9" style="7"/>
    <col min="21" max="21" width="9.25" style="7"/>
    <col min="22" max="22" width="11.0833333333333" style="7"/>
    <col min="23" max="23" width="17.8333333333333" style="7" customWidth="1"/>
    <col min="24" max="16384" width="9" style="7"/>
  </cols>
  <sheetData>
    <row r="1" s="1" customFormat="1" ht="14.25" customHeight="1" spans="1:14">
      <c r="A1" s="10" t="s">
        <v>0</v>
      </c>
      <c r="B1" s="10"/>
      <c r="C1" s="10"/>
      <c r="D1" s="10"/>
      <c r="E1" s="11"/>
      <c r="F1" s="12"/>
      <c r="G1" s="11"/>
      <c r="H1" s="13"/>
      <c r="I1" s="35"/>
      <c r="K1" s="36"/>
      <c r="L1" s="36" t="s">
        <v>1</v>
      </c>
      <c r="M1" s="36"/>
      <c r="N1" s="36"/>
    </row>
    <row r="2" s="1" customFormat="1" ht="15" customHeight="1" spans="1:14">
      <c r="A2" s="10"/>
      <c r="B2" s="10"/>
      <c r="C2" s="10"/>
      <c r="D2" s="10"/>
      <c r="E2" s="11"/>
      <c r="F2" s="12"/>
      <c r="G2" s="11"/>
      <c r="H2" s="11"/>
      <c r="I2" s="37"/>
      <c r="J2" s="38"/>
      <c r="K2" s="38"/>
      <c r="L2" s="36"/>
      <c r="M2" s="36"/>
      <c r="N2" s="36"/>
    </row>
    <row r="3" s="1" customFormat="1" ht="15" customHeight="1" spans="1:14">
      <c r="A3" s="10"/>
      <c r="B3" s="10"/>
      <c r="C3" s="10"/>
      <c r="D3" s="10"/>
      <c r="E3" s="11"/>
      <c r="F3" s="12"/>
      <c r="G3" s="11"/>
      <c r="H3" s="11"/>
      <c r="I3" s="37"/>
      <c r="J3" s="38"/>
      <c r="K3" s="38"/>
      <c r="L3" s="39"/>
      <c r="M3" s="39"/>
      <c r="N3" s="39"/>
    </row>
    <row r="4" s="1" customFormat="1" ht="31" customHeight="1" spans="1:14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="1" customFormat="1" ht="29.15" customHeight="1" spans="1:14">
      <c r="A5" s="15" t="s">
        <v>3</v>
      </c>
      <c r="B5" s="15"/>
      <c r="C5" s="15"/>
      <c r="D5" s="16"/>
      <c r="E5" s="16"/>
      <c r="F5" s="16"/>
      <c r="G5" s="16"/>
      <c r="H5" s="16"/>
      <c r="I5" s="40"/>
      <c r="J5" s="32"/>
      <c r="K5" s="6" t="s">
        <v>4</v>
      </c>
      <c r="L5" s="6"/>
      <c r="M5" s="6"/>
      <c r="N5" s="6"/>
    </row>
    <row r="6" s="1" customFormat="1" ht="46.5" customHeight="1" spans="1:14">
      <c r="A6" s="3" t="s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="1" customFormat="1" ht="25.5" customHeight="1" spans="1:14">
      <c r="A7" s="15" t="s">
        <v>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="2" customFormat="1" ht="28" customHeight="1" spans="1:14">
      <c r="A8" s="17" t="s">
        <v>7</v>
      </c>
      <c r="B8" s="18" t="s">
        <v>8</v>
      </c>
      <c r="C8" s="19"/>
      <c r="D8" s="20" t="s">
        <v>9</v>
      </c>
      <c r="E8" s="20" t="s">
        <v>10</v>
      </c>
      <c r="F8" s="20" t="s">
        <v>11</v>
      </c>
      <c r="G8" s="20" t="s">
        <v>12</v>
      </c>
      <c r="H8" s="20" t="s">
        <v>13</v>
      </c>
      <c r="I8" s="41" t="s">
        <v>14</v>
      </c>
      <c r="J8" s="20" t="s">
        <v>15</v>
      </c>
      <c r="K8" s="20" t="s">
        <v>16</v>
      </c>
      <c r="L8" s="20" t="s">
        <v>17</v>
      </c>
      <c r="M8" s="20" t="s">
        <v>18</v>
      </c>
      <c r="N8" s="20" t="s">
        <v>19</v>
      </c>
    </row>
    <row r="9" s="1" customFormat="1" ht="28" customHeight="1" spans="1:23">
      <c r="A9" s="21" t="s">
        <v>20</v>
      </c>
      <c r="B9" s="22" t="s">
        <v>21</v>
      </c>
      <c r="C9" s="23"/>
      <c r="D9" s="24" t="s">
        <v>22</v>
      </c>
      <c r="E9" s="20">
        <v>1</v>
      </c>
      <c r="F9" s="25">
        <v>255.59</v>
      </c>
      <c r="G9" s="26">
        <v>20.98</v>
      </c>
      <c r="H9" s="26">
        <v>5.28</v>
      </c>
      <c r="I9" s="25">
        <v>7.42</v>
      </c>
      <c r="J9" s="26">
        <v>3</v>
      </c>
      <c r="K9" s="26">
        <v>2.47</v>
      </c>
      <c r="L9" s="26">
        <v>7.28</v>
      </c>
      <c r="M9" s="42">
        <f>SUM(F9:L9)</f>
        <v>302.02</v>
      </c>
      <c r="N9" s="25">
        <f>M9*1.13</f>
        <v>341.2826</v>
      </c>
      <c r="Q9" s="46"/>
      <c r="R9" s="46"/>
      <c r="S9" s="46"/>
      <c r="T9" s="46"/>
      <c r="U9" s="46"/>
      <c r="V9" s="46"/>
      <c r="W9" s="46"/>
    </row>
    <row r="10" s="1" customFormat="1" ht="28" customHeight="1" spans="1:14">
      <c r="A10" s="21" t="s">
        <v>23</v>
      </c>
      <c r="B10" s="22" t="s">
        <v>24</v>
      </c>
      <c r="C10" s="23"/>
      <c r="D10" s="24" t="s">
        <v>22</v>
      </c>
      <c r="E10" s="20">
        <v>1</v>
      </c>
      <c r="F10" s="25">
        <v>255.59</v>
      </c>
      <c r="G10" s="26">
        <v>20.98</v>
      </c>
      <c r="H10" s="26">
        <v>5.28</v>
      </c>
      <c r="I10" s="25">
        <v>7.42</v>
      </c>
      <c r="J10" s="26">
        <v>3</v>
      </c>
      <c r="K10" s="26">
        <v>2.47</v>
      </c>
      <c r="L10" s="26">
        <v>7.28</v>
      </c>
      <c r="M10" s="42">
        <f t="shared" ref="M10:M16" si="0">SUM(F10:L10)</f>
        <v>302.02</v>
      </c>
      <c r="N10" s="25">
        <f t="shared" ref="N10:N16" si="1">M10*1.13</f>
        <v>341.2826</v>
      </c>
    </row>
    <row r="11" s="1" customFormat="1" ht="28" customHeight="1" spans="1:14">
      <c r="A11" s="21" t="s">
        <v>25</v>
      </c>
      <c r="B11" s="22" t="s">
        <v>21</v>
      </c>
      <c r="C11" s="23"/>
      <c r="D11" s="24" t="s">
        <v>22</v>
      </c>
      <c r="E11" s="20">
        <v>1</v>
      </c>
      <c r="F11" s="25">
        <v>222.27</v>
      </c>
      <c r="G11" s="25">
        <v>18.17</v>
      </c>
      <c r="H11" s="25">
        <v>4.56</v>
      </c>
      <c r="I11" s="25">
        <v>5.27</v>
      </c>
      <c r="J11" s="26">
        <v>3</v>
      </c>
      <c r="K11" s="25">
        <v>2.47</v>
      </c>
      <c r="L11" s="25">
        <v>7.28</v>
      </c>
      <c r="M11" s="42">
        <f t="shared" si="0"/>
        <v>263.02</v>
      </c>
      <c r="N11" s="25">
        <f t="shared" si="1"/>
        <v>297.2126</v>
      </c>
    </row>
    <row r="12" s="1" customFormat="1" ht="28" customHeight="1" spans="1:14">
      <c r="A12" s="21" t="s">
        <v>26</v>
      </c>
      <c r="B12" s="22" t="s">
        <v>24</v>
      </c>
      <c r="C12" s="23"/>
      <c r="D12" s="24" t="s">
        <v>22</v>
      </c>
      <c r="E12" s="20">
        <v>1</v>
      </c>
      <c r="F12" s="25">
        <v>222.27</v>
      </c>
      <c r="G12" s="25">
        <v>18.17</v>
      </c>
      <c r="H12" s="25">
        <v>4.56</v>
      </c>
      <c r="I12" s="25">
        <v>5.27</v>
      </c>
      <c r="J12" s="26">
        <v>3</v>
      </c>
      <c r="K12" s="25">
        <v>2.47</v>
      </c>
      <c r="L12" s="25">
        <v>7.28</v>
      </c>
      <c r="M12" s="42">
        <f t="shared" si="0"/>
        <v>263.02</v>
      </c>
      <c r="N12" s="25">
        <f t="shared" si="1"/>
        <v>297.2126</v>
      </c>
    </row>
    <row r="13" s="1" customFormat="1" ht="28" customHeight="1" spans="1:14">
      <c r="A13" s="21" t="s">
        <v>27</v>
      </c>
      <c r="B13" s="22" t="s">
        <v>21</v>
      </c>
      <c r="C13" s="23"/>
      <c r="D13" s="24" t="s">
        <v>22</v>
      </c>
      <c r="E13" s="20">
        <v>1</v>
      </c>
      <c r="F13" s="25">
        <v>388.87</v>
      </c>
      <c r="G13" s="26">
        <v>20.98</v>
      </c>
      <c r="H13" s="26">
        <v>5.28</v>
      </c>
      <c r="I13" s="25">
        <v>7.42</v>
      </c>
      <c r="J13" s="26">
        <v>3</v>
      </c>
      <c r="K13" s="26">
        <v>2.47</v>
      </c>
      <c r="L13" s="25">
        <v>0</v>
      </c>
      <c r="M13" s="42">
        <f t="shared" si="0"/>
        <v>428.02</v>
      </c>
      <c r="N13" s="25">
        <f t="shared" si="1"/>
        <v>483.6626</v>
      </c>
    </row>
    <row r="14" s="1" customFormat="1" ht="28" customHeight="1" spans="1:14">
      <c r="A14" s="21" t="s">
        <v>28</v>
      </c>
      <c r="B14" s="22" t="s">
        <v>24</v>
      </c>
      <c r="C14" s="23"/>
      <c r="D14" s="24" t="s">
        <v>22</v>
      </c>
      <c r="E14" s="20">
        <v>1</v>
      </c>
      <c r="F14" s="25">
        <v>388.87</v>
      </c>
      <c r="G14" s="26">
        <v>20.98</v>
      </c>
      <c r="H14" s="26">
        <v>5.28</v>
      </c>
      <c r="I14" s="25">
        <v>7.42</v>
      </c>
      <c r="J14" s="26">
        <v>3</v>
      </c>
      <c r="K14" s="26">
        <v>2.47</v>
      </c>
      <c r="L14" s="25">
        <v>0</v>
      </c>
      <c r="M14" s="42">
        <f t="shared" si="0"/>
        <v>428.02</v>
      </c>
      <c r="N14" s="25">
        <f t="shared" si="1"/>
        <v>483.6626</v>
      </c>
    </row>
    <row r="15" s="1" customFormat="1" ht="28" customHeight="1" spans="1:14">
      <c r="A15" s="21" t="s">
        <v>29</v>
      </c>
      <c r="B15" s="22" t="s">
        <v>21</v>
      </c>
      <c r="C15" s="23"/>
      <c r="D15" s="24" t="s">
        <v>22</v>
      </c>
      <c r="E15" s="20">
        <v>1</v>
      </c>
      <c r="F15" s="25">
        <v>372.24</v>
      </c>
      <c r="G15" s="25">
        <v>18.17</v>
      </c>
      <c r="H15" s="25">
        <v>4.56</v>
      </c>
      <c r="I15" s="25">
        <v>5.27</v>
      </c>
      <c r="J15" s="26">
        <v>3</v>
      </c>
      <c r="K15" s="26">
        <v>2.47</v>
      </c>
      <c r="L15" s="25">
        <v>0</v>
      </c>
      <c r="M15" s="42">
        <f t="shared" si="0"/>
        <v>405.71</v>
      </c>
      <c r="N15" s="25">
        <f t="shared" si="1"/>
        <v>458.4523</v>
      </c>
    </row>
    <row r="16" s="1" customFormat="1" ht="28" customHeight="1" spans="1:14">
      <c r="A16" s="21" t="s">
        <v>30</v>
      </c>
      <c r="B16" s="22" t="s">
        <v>24</v>
      </c>
      <c r="C16" s="23"/>
      <c r="D16" s="24" t="s">
        <v>22</v>
      </c>
      <c r="E16" s="20">
        <v>1</v>
      </c>
      <c r="F16" s="25">
        <v>372.24</v>
      </c>
      <c r="G16" s="25">
        <v>18.17</v>
      </c>
      <c r="H16" s="25">
        <v>4.56</v>
      </c>
      <c r="I16" s="25">
        <v>5.27</v>
      </c>
      <c r="J16" s="26">
        <v>3</v>
      </c>
      <c r="K16" s="26">
        <v>2.47</v>
      </c>
      <c r="L16" s="25">
        <v>0</v>
      </c>
      <c r="M16" s="42">
        <f t="shared" si="0"/>
        <v>405.71</v>
      </c>
      <c r="N16" s="25">
        <f t="shared" si="1"/>
        <v>458.4523</v>
      </c>
    </row>
    <row r="17" s="1" customFormat="1" ht="25.5" customHeight="1" spans="1:14">
      <c r="A17" s="27" t="s">
        <v>31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="1" customFormat="1" ht="42" customHeight="1" spans="1:14">
      <c r="A18" s="3" t="s">
        <v>32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="1" customFormat="1" ht="24.75" customHeight="1" spans="1:14">
      <c r="A19" s="3" t="s">
        <v>33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="1" customFormat="1" ht="24.75" customHeight="1" spans="1:14">
      <c r="A20" s="3" t="s">
        <v>34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="1" customFormat="1" ht="24.75" customHeight="1" spans="1:14">
      <c r="A21" s="3" t="s">
        <v>35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="1" customFormat="1" ht="28" customHeight="1" spans="1:14">
      <c r="A22" s="3" t="s">
        <v>36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="1" customFormat="1" ht="25.5" customHeight="1" spans="1:14">
      <c r="A23" s="15" t="s">
        <v>37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="3" customFormat="1" ht="24.75" customHeight="1" spans="1:1">
      <c r="A24" s="3" t="s">
        <v>38</v>
      </c>
    </row>
    <row r="25" s="1" customFormat="1" ht="25.5" customHeight="1" spans="1:14">
      <c r="A25" s="15" t="s">
        <v>39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="1" customFormat="1" ht="22.5" customHeight="1" spans="1:14">
      <c r="A26" s="3" t="s">
        <v>40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="4" customFormat="1" ht="23.25" customHeight="1" spans="1:14">
      <c r="A27" s="3" t="s">
        <v>41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="5" customFormat="1" ht="25.5" customHeight="1" spans="1:14">
      <c r="A28" s="6" t="s">
        <v>42</v>
      </c>
      <c r="B28" s="6"/>
      <c r="C28" s="6"/>
      <c r="D28" s="6"/>
      <c r="E28" s="6"/>
      <c r="F28" s="28"/>
      <c r="G28" s="6"/>
      <c r="H28" s="6"/>
      <c r="I28" s="43"/>
      <c r="J28" s="6"/>
      <c r="K28" s="6"/>
      <c r="L28" s="6"/>
      <c r="M28" s="6"/>
      <c r="N28" s="6"/>
    </row>
    <row r="29" s="1" customFormat="1" ht="64" customHeight="1" spans="1:14">
      <c r="A29" s="3" t="s">
        <v>43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="1" customFormat="1" ht="22.5" customHeight="1" spans="1:13">
      <c r="A30" s="3" t="s">
        <v>44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="1" customFormat="1" ht="25.5" customHeight="1" spans="1:13">
      <c r="A31" s="6" t="s">
        <v>45</v>
      </c>
      <c r="B31" s="3"/>
      <c r="C31" s="3"/>
      <c r="D31" s="3"/>
      <c r="E31" s="3"/>
      <c r="F31" s="29"/>
      <c r="G31" s="3"/>
      <c r="H31" s="3"/>
      <c r="I31" s="44"/>
      <c r="J31" s="3"/>
      <c r="K31" s="3"/>
      <c r="L31" s="3"/>
      <c r="M31" s="3"/>
    </row>
    <row r="32" s="6" customFormat="1" ht="22.5" customHeight="1" spans="1:14">
      <c r="A32" s="3" t="s">
        <v>46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="1" customFormat="1" ht="26.25" customHeight="1" spans="1:13">
      <c r="A33" s="6" t="s">
        <v>47</v>
      </c>
      <c r="B33" s="30"/>
      <c r="C33" s="30"/>
      <c r="D33" s="30"/>
      <c r="E33" s="30"/>
      <c r="F33" s="8"/>
      <c r="I33" s="45"/>
      <c r="J33" s="6"/>
      <c r="K33" s="6" t="s">
        <v>48</v>
      </c>
      <c r="M33" s="6"/>
    </row>
    <row r="34" s="1" customFormat="1" ht="27" customHeight="1" spans="1:13">
      <c r="A34" s="6" t="s">
        <v>49</v>
      </c>
      <c r="B34" s="31"/>
      <c r="C34" s="6"/>
      <c r="D34" s="6"/>
      <c r="E34" s="32"/>
      <c r="F34" s="8"/>
      <c r="I34" s="45"/>
      <c r="K34" s="6" t="s">
        <v>49</v>
      </c>
      <c r="L34" s="6"/>
      <c r="M34" s="6"/>
    </row>
    <row r="35" s="1" customFormat="1" ht="24" customHeight="1" spans="1:12">
      <c r="A35" s="6" t="s">
        <v>50</v>
      </c>
      <c r="B35" s="31"/>
      <c r="C35" s="31"/>
      <c r="D35" s="6"/>
      <c r="E35" s="31"/>
      <c r="F35" s="8"/>
      <c r="I35" s="45"/>
      <c r="K35" s="15" t="s">
        <v>50</v>
      </c>
      <c r="L35" s="15"/>
    </row>
    <row r="36" s="1" customFormat="1" ht="11.15" customHeight="1" spans="1:13">
      <c r="A36" s="6"/>
      <c r="B36" s="33"/>
      <c r="C36" s="33"/>
      <c r="D36" s="31"/>
      <c r="E36" s="31"/>
      <c r="F36" s="28"/>
      <c r="I36" s="45"/>
      <c r="K36" s="6"/>
      <c r="L36" s="33"/>
      <c r="M36" s="33"/>
    </row>
    <row r="37" s="1" customFormat="1" ht="25" customHeight="1" spans="1:13">
      <c r="A37" s="6" t="s">
        <v>51</v>
      </c>
      <c r="B37" s="31"/>
      <c r="C37" s="31"/>
      <c r="D37" s="31"/>
      <c r="E37" s="31"/>
      <c r="F37" s="8"/>
      <c r="I37" s="45"/>
      <c r="K37" s="6" t="s">
        <v>51</v>
      </c>
      <c r="L37" s="31"/>
      <c r="M37" s="31"/>
    </row>
    <row r="38" s="1" customFormat="1" ht="8.15" customHeight="1" spans="1:13">
      <c r="A38" s="6"/>
      <c r="B38" s="33"/>
      <c r="C38" s="33"/>
      <c r="D38" s="31"/>
      <c r="E38" s="31"/>
      <c r="F38" s="34"/>
      <c r="I38" s="45"/>
      <c r="K38" s="6"/>
      <c r="L38" s="33"/>
      <c r="M38" s="33"/>
    </row>
    <row r="39" s="1" customFormat="1" spans="6:9">
      <c r="F39" s="8"/>
      <c r="I39" s="45"/>
    </row>
    <row r="40" s="1" customFormat="1" spans="6:9">
      <c r="F40" s="8"/>
      <c r="I40" s="45"/>
    </row>
    <row r="41" s="1" customFormat="1" spans="6:9">
      <c r="F41" s="8"/>
      <c r="I41" s="45"/>
    </row>
    <row r="42" s="1" customFormat="1" spans="6:9">
      <c r="F42" s="8"/>
      <c r="I42" s="45"/>
    </row>
    <row r="43" s="1" customFormat="1" spans="6:9">
      <c r="F43" s="8"/>
      <c r="I43" s="45"/>
    </row>
    <row r="44" s="1" customFormat="1" spans="6:9">
      <c r="F44" s="8"/>
      <c r="I44" s="45"/>
    </row>
    <row r="45" s="1" customFormat="1" spans="6:9">
      <c r="F45" s="8"/>
      <c r="I45" s="45"/>
    </row>
  </sheetData>
  <mergeCells count="33">
    <mergeCell ref="A4:N4"/>
    <mergeCell ref="A5:C5"/>
    <mergeCell ref="D5:H5"/>
    <mergeCell ref="K5:N5"/>
    <mergeCell ref="A6:N6"/>
    <mergeCell ref="A7:N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7:N17"/>
    <mergeCell ref="A18:N18"/>
    <mergeCell ref="A19:N19"/>
    <mergeCell ref="A20:N20"/>
    <mergeCell ref="A21:N21"/>
    <mergeCell ref="A22:N22"/>
    <mergeCell ref="A23:N23"/>
    <mergeCell ref="A24:N24"/>
    <mergeCell ref="A25:N25"/>
    <mergeCell ref="A26:N26"/>
    <mergeCell ref="A27:N27"/>
    <mergeCell ref="A29:N29"/>
    <mergeCell ref="A30:M30"/>
    <mergeCell ref="A32:M32"/>
    <mergeCell ref="B33:E33"/>
    <mergeCell ref="K35:L35"/>
    <mergeCell ref="L1:N3"/>
    <mergeCell ref="A1:D3"/>
  </mergeCells>
  <pageMargins left="0.61875" right="0.46875" top="0.529166666666667" bottom="0.76875" header="0.5" footer="0.509027777777778"/>
  <pageSetup paperSize="9" scale="50" orientation="landscape"/>
  <headerFooter alignWithMargins="0"/>
  <ignoredErrors>
    <ignoredError sqref="M9:M10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1:L21"/>
  <sheetViews>
    <sheetView workbookViewId="0">
      <selection activeCell="L16" sqref="L16:L21"/>
    </sheetView>
  </sheetViews>
  <sheetFormatPr defaultColWidth="9" defaultRowHeight="15"/>
  <sheetData>
    <row r="11" spans="10:12">
      <c r="J11">
        <v>0.25</v>
      </c>
      <c r="K11">
        <v>4</v>
      </c>
      <c r="L11">
        <f>J11*K11</f>
        <v>1</v>
      </c>
    </row>
    <row r="12" spans="10:12">
      <c r="J12">
        <v>0.13</v>
      </c>
      <c r="K12">
        <v>8</v>
      </c>
      <c r="L12">
        <f t="shared" ref="L12:L21" si="0">J12*K12</f>
        <v>1.04</v>
      </c>
    </row>
    <row r="13" spans="10:12">
      <c r="J13">
        <v>0.15</v>
      </c>
      <c r="K13">
        <v>4</v>
      </c>
      <c r="L13">
        <f t="shared" si="0"/>
        <v>0.6</v>
      </c>
    </row>
    <row r="14" spans="10:12">
      <c r="J14">
        <v>0.58</v>
      </c>
      <c r="K14">
        <v>2</v>
      </c>
      <c r="L14">
        <f t="shared" si="0"/>
        <v>1.16</v>
      </c>
    </row>
    <row r="15" spans="10:12">
      <c r="J15">
        <v>0.59</v>
      </c>
      <c r="K15">
        <v>2</v>
      </c>
      <c r="L15">
        <f t="shared" si="0"/>
        <v>1.18</v>
      </c>
    </row>
    <row r="16" spans="10:12">
      <c r="J16">
        <v>1.42</v>
      </c>
      <c r="K16">
        <v>1</v>
      </c>
      <c r="L16">
        <f t="shared" si="0"/>
        <v>1.42</v>
      </c>
    </row>
    <row r="17" spans="10:12">
      <c r="J17">
        <v>1.42</v>
      </c>
      <c r="K17">
        <v>1</v>
      </c>
      <c r="L17">
        <f t="shared" si="0"/>
        <v>1.42</v>
      </c>
    </row>
    <row r="18" spans="10:12">
      <c r="J18">
        <v>0.29</v>
      </c>
      <c r="K18">
        <v>1</v>
      </c>
      <c r="L18">
        <f t="shared" si="0"/>
        <v>0.29</v>
      </c>
    </row>
    <row r="19" spans="10:12">
      <c r="J19">
        <v>0.19</v>
      </c>
      <c r="K19">
        <v>2</v>
      </c>
      <c r="L19">
        <f t="shared" si="0"/>
        <v>0.38</v>
      </c>
    </row>
    <row r="20" spans="10:12">
      <c r="J20">
        <v>0.73</v>
      </c>
      <c r="K20">
        <v>1</v>
      </c>
      <c r="L20">
        <f t="shared" si="0"/>
        <v>0.73</v>
      </c>
    </row>
    <row r="21" spans="10:12">
      <c r="J21">
        <v>0.73</v>
      </c>
      <c r="K21">
        <v>1</v>
      </c>
      <c r="L21">
        <f t="shared" si="0"/>
        <v>0.73</v>
      </c>
    </row>
  </sheetData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H12" sqref="H12"/>
    </sheetView>
  </sheetViews>
  <sheetFormatPr defaultColWidth="9" defaultRowHeight="15" outlineLevelRow="5"/>
  <cols>
    <col min="1" max="1" width="10.0833333333333" customWidth="1"/>
    <col min="2" max="2" width="15.5833333333333" customWidth="1"/>
    <col min="3" max="4" width="9.08333333333333" customWidth="1"/>
    <col min="5" max="5" width="7.08333333333333" customWidth="1"/>
    <col min="6" max="7" width="9.08333333333333" customWidth="1"/>
    <col min="8" max="8" width="6.08333333333333" customWidth="1"/>
    <col min="9" max="9" width="7.08333333333333" customWidth="1"/>
    <col min="10" max="10" width="5.08333333333333" customWidth="1"/>
    <col min="11" max="11" width="20.8333333333333" customWidth="1"/>
    <col min="12" max="12" width="11.25" customWidth="1"/>
    <col min="13" max="13" width="9.08333333333333" customWidth="1"/>
  </cols>
  <sheetData>
    <row r="1" spans="1:13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</row>
    <row r="3" spans="1:13">
      <c r="A3" t="s">
        <v>52</v>
      </c>
      <c r="B3" t="s">
        <v>24</v>
      </c>
      <c r="C3" t="s">
        <v>22</v>
      </c>
      <c r="D3">
        <v>1</v>
      </c>
      <c r="E3">
        <v>314.09</v>
      </c>
      <c r="F3">
        <v>27.75</v>
      </c>
      <c r="G3">
        <v>15.25</v>
      </c>
      <c r="H3">
        <v>11.44</v>
      </c>
      <c r="I3">
        <v>3</v>
      </c>
      <c r="J3">
        <v>2.47</v>
      </c>
      <c r="K3">
        <v>7.28</v>
      </c>
      <c r="L3">
        <v>381.28</v>
      </c>
      <c r="M3">
        <v>430.8464</v>
      </c>
    </row>
    <row r="4" spans="1:13">
      <c r="A4" t="s">
        <v>53</v>
      </c>
      <c r="B4" t="s">
        <v>21</v>
      </c>
      <c r="C4" t="s">
        <v>22</v>
      </c>
      <c r="D4">
        <v>1</v>
      </c>
      <c r="E4">
        <v>314.09</v>
      </c>
      <c r="F4">
        <v>27.75</v>
      </c>
      <c r="G4">
        <v>15.25</v>
      </c>
      <c r="H4">
        <v>11.44</v>
      </c>
      <c r="I4">
        <v>3</v>
      </c>
      <c r="J4">
        <v>2.47</v>
      </c>
      <c r="K4">
        <v>7.28</v>
      </c>
      <c r="L4">
        <v>381.28</v>
      </c>
      <c r="M4">
        <v>430.8464</v>
      </c>
    </row>
    <row r="5" spans="1:13">
      <c r="A5" t="s">
        <v>54</v>
      </c>
      <c r="B5" t="s">
        <v>24</v>
      </c>
      <c r="C5" t="s">
        <v>22</v>
      </c>
      <c r="D5">
        <v>1</v>
      </c>
      <c r="E5">
        <v>261.09</v>
      </c>
      <c r="F5">
        <v>12.87</v>
      </c>
      <c r="G5">
        <v>12.33</v>
      </c>
      <c r="H5">
        <v>9.24</v>
      </c>
      <c r="I5">
        <v>3</v>
      </c>
      <c r="J5">
        <v>2.47</v>
      </c>
      <c r="K5">
        <v>7.28</v>
      </c>
      <c r="L5">
        <v>308.28</v>
      </c>
      <c r="M5">
        <v>348.3564</v>
      </c>
    </row>
    <row r="6" spans="1:13">
      <c r="A6" t="s">
        <v>55</v>
      </c>
      <c r="B6" t="s">
        <v>21</v>
      </c>
      <c r="C6" t="s">
        <v>22</v>
      </c>
      <c r="D6">
        <v>1</v>
      </c>
      <c r="E6">
        <v>261.09</v>
      </c>
      <c r="F6">
        <v>12.87</v>
      </c>
      <c r="G6">
        <v>12.33</v>
      </c>
      <c r="H6">
        <v>9.24</v>
      </c>
      <c r="I6">
        <v>3</v>
      </c>
      <c r="J6">
        <v>2.47</v>
      </c>
      <c r="K6">
        <v>7.28</v>
      </c>
      <c r="L6">
        <v>308.28</v>
      </c>
      <c r="M6">
        <v>348.3564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BBDC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毕显达</cp:lastModifiedBy>
  <dcterms:created xsi:type="dcterms:W3CDTF">2007-09-13T06:57:00Z</dcterms:created>
  <cp:lastPrinted>2011-11-28T03:20:00Z</cp:lastPrinted>
  <dcterms:modified xsi:type="dcterms:W3CDTF">2025-09-18T06:34:15Z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B7C6D6709D88407B96F80A550CF1598E_13</vt:lpwstr>
  </property>
</Properties>
</file>