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8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Sheet1!$A$2:$V$32</definedName>
  </definedNames>
  <calcPr calcId="144525"/>
</workbook>
</file>

<file path=xl/sharedStrings.xml><?xml version="1.0" encoding="utf-8"?>
<sst xmlns="http://schemas.openxmlformats.org/spreadsheetml/2006/main" count="108" uniqueCount="86">
  <si>
    <t>湖南光华荣昌汽车部件有限公司员工2025年8月份劳务员工五险费用确认单</t>
  </si>
  <si>
    <t>序号</t>
  </si>
  <si>
    <t>姓名</t>
  </si>
  <si>
    <t>性别</t>
  </si>
  <si>
    <t>入职日期</t>
  </si>
  <si>
    <t>离职日期</t>
  </si>
  <si>
    <t>身份证号码</t>
  </si>
  <si>
    <t>社保基数</t>
  </si>
  <si>
    <t>2025年8月单位承担社保部分</t>
  </si>
  <si>
    <t>2025年8月个人承担社保部分</t>
  </si>
  <si>
    <t>2025年8月社保单位合计</t>
  </si>
  <si>
    <t>2025年8月社保个人合计</t>
  </si>
  <si>
    <t>服务费</t>
  </si>
  <si>
    <t>共付湖南诚展费用</t>
  </si>
  <si>
    <t>养老基数</t>
  </si>
  <si>
    <t>失业基数</t>
  </si>
  <si>
    <t>医疗生育基数</t>
  </si>
  <si>
    <t>工伤基数</t>
  </si>
  <si>
    <t>养老
(16%)</t>
  </si>
  <si>
    <t>失业(0.7%)</t>
  </si>
  <si>
    <t>医疗生育(8.7%)</t>
  </si>
  <si>
    <t>工伤(1.68%)</t>
  </si>
  <si>
    <t>养老
(8%)</t>
  </si>
  <si>
    <t>医疗生育(2%)</t>
  </si>
  <si>
    <t>大病</t>
  </si>
  <si>
    <t>史双宇</t>
  </si>
  <si>
    <t>男</t>
  </si>
  <si>
    <t>430321199107192217</t>
  </si>
  <si>
    <t>谢桂华</t>
  </si>
  <si>
    <t>女</t>
  </si>
  <si>
    <t>430203197507056022</t>
  </si>
  <si>
    <t>张忠宝</t>
  </si>
  <si>
    <t>513021198108216753</t>
  </si>
  <si>
    <t>唐亮</t>
  </si>
  <si>
    <t>430221197802277138</t>
  </si>
  <si>
    <t>李需</t>
  </si>
  <si>
    <t>430281198610134520</t>
  </si>
  <si>
    <t>李力争</t>
  </si>
  <si>
    <t>430221197702135618</t>
  </si>
  <si>
    <t>王明</t>
  </si>
  <si>
    <t>430221199404100811</t>
  </si>
  <si>
    <t>谭金祥</t>
  </si>
  <si>
    <t>430221197510122919</t>
  </si>
  <si>
    <t>黄龙</t>
  </si>
  <si>
    <t>430304199809301776</t>
  </si>
  <si>
    <t>李水平</t>
  </si>
  <si>
    <t>433122197802032011</t>
  </si>
  <si>
    <t>吴明贵</t>
  </si>
  <si>
    <t>530622199804213614</t>
  </si>
  <si>
    <t>刘红勇</t>
  </si>
  <si>
    <t>430221197903227850</t>
  </si>
  <si>
    <t>刘顺新</t>
  </si>
  <si>
    <t>430221199409035617</t>
  </si>
  <si>
    <t>龙意倩</t>
  </si>
  <si>
    <t>430221198104047815</t>
  </si>
  <si>
    <t>佘军</t>
  </si>
  <si>
    <t>430521200605094958</t>
  </si>
  <si>
    <t>陶勇军</t>
  </si>
  <si>
    <t>432930197809113693</t>
  </si>
  <si>
    <t>诸葛啟发</t>
  </si>
  <si>
    <t>450322197408200031</t>
  </si>
  <si>
    <t>曾李文</t>
  </si>
  <si>
    <t>430225198404252517</t>
  </si>
  <si>
    <t>王锋卡</t>
  </si>
  <si>
    <t>430221198910145954</t>
  </si>
  <si>
    <t>吴朗</t>
  </si>
  <si>
    <t>430221198201177136</t>
  </si>
  <si>
    <t>谭建文</t>
  </si>
  <si>
    <t>430102198410025513</t>
  </si>
  <si>
    <t>伍志强</t>
  </si>
  <si>
    <t>430321197411238575</t>
  </si>
  <si>
    <t>李开阳</t>
  </si>
  <si>
    <t>422426196407203858</t>
  </si>
  <si>
    <t>合计：</t>
  </si>
  <si>
    <t>付款金额：叁万零捌佰捌拾捌元捌角叁分</t>
  </si>
  <si>
    <t>金额合计：</t>
  </si>
  <si>
    <t>制表单位：</t>
  </si>
  <si>
    <t>湖南诚展人力资源有限公司</t>
  </si>
  <si>
    <t>账号：</t>
  </si>
  <si>
    <t>7339 0045 1210 555</t>
  </si>
  <si>
    <t>开户行：</t>
  </si>
  <si>
    <t>招行株洲车站路支行</t>
  </si>
  <si>
    <t>制表人：</t>
  </si>
  <si>
    <t>余静</t>
  </si>
  <si>
    <t>审核人：</t>
  </si>
  <si>
    <t>梁芳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</si>
</sst>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.00_ "/>
    <numFmt numFmtId="178" formatCode="0_);[Red]\(0\)"/>
  </numFmts>
  <fonts count="26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b/>
      <sz val="12"/>
      <name val="宋体"/>
      <charset val="134"/>
    </font>
    <font>
      <b/>
      <sz val="12"/>
      <color theme="1"/>
      <name val="宋体"/>
      <charset val="134"/>
      <scheme val="minor"/>
    </font>
    <font>
      <b/>
      <sz val="11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2"/>
      <name val="宋体"/>
      <charset val="134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9" applyNumberFormat="0" applyAlignment="0" applyProtection="0">
      <alignment vertical="center"/>
    </xf>
    <xf numFmtId="0" fontId="19" fillId="11" borderId="5" applyNumberFormat="0" applyAlignment="0" applyProtection="0">
      <alignment vertical="center"/>
    </xf>
    <xf numFmtId="0" fontId="20" fillId="12" borderId="10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0">
      <alignment vertical="center"/>
    </xf>
    <xf numFmtId="0" fontId="23" fillId="0" borderId="12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14" fontId="0" fillId="0" borderId="1" xfId="0" applyNumberFormat="1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4" fillId="0" borderId="0" xfId="0" applyFont="1" applyFill="1" applyBorder="1" applyAlignment="1">
      <alignment vertical="center"/>
    </xf>
    <xf numFmtId="177" fontId="2" fillId="0" borderId="1" xfId="0" applyNumberFormat="1" applyFont="1" applyFill="1" applyBorder="1" applyAlignment="1">
      <alignment horizontal="center" vertical="center" wrapText="1"/>
    </xf>
    <xf numFmtId="177" fontId="5" fillId="0" borderId="1" xfId="3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31" fontId="4" fillId="0" borderId="0" xfId="0" applyNumberFormat="1" applyFont="1" applyFill="1" applyBorder="1" applyAlignment="1">
      <alignment vertical="center"/>
    </xf>
    <xf numFmtId="14" fontId="4" fillId="0" borderId="0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178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 quotePrefix="1">
      <alignment horizontal="center" vertical="center"/>
    </xf>
    <xf numFmtId="0" fontId="0" fillId="0" borderId="1" xfId="0" applyBorder="1" applyAlignment="1" quotePrefix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常规_0801风电产品事业部应发工资汇总表 2" xfId="30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49"/>
  <sheetViews>
    <sheetView tabSelected="1" zoomScale="70" zoomScaleNormal="70" workbookViewId="0">
      <pane xSplit="2" ySplit="3" topLeftCell="C18" activePane="bottomRight" state="frozen"/>
      <selection/>
      <selection pane="topRight"/>
      <selection pane="bottomLeft"/>
      <selection pane="bottomRight" activeCell="B4" sqref="B4:B26"/>
    </sheetView>
  </sheetViews>
  <sheetFormatPr defaultColWidth="9" defaultRowHeight="13.5"/>
  <cols>
    <col min="1" max="1" width="5.88333333333333" style="1" customWidth="1"/>
    <col min="2" max="2" width="12.275" style="1" customWidth="1"/>
    <col min="3" max="3" width="10.575" style="1" customWidth="1"/>
    <col min="4" max="4" width="14.6416666666667" style="1" customWidth="1"/>
    <col min="5" max="5" width="10.775" style="1" customWidth="1"/>
    <col min="6" max="6" width="26.0083333333333" style="1" customWidth="1"/>
    <col min="7" max="7" width="9.63333333333333" style="1" customWidth="1"/>
    <col min="8" max="8" width="9.38333333333333" style="1" customWidth="1"/>
    <col min="9" max="9" width="13.3833333333333" style="1" customWidth="1"/>
    <col min="10" max="10" width="9.38333333333333" style="1" customWidth="1"/>
    <col min="11" max="11" width="9.66666666666667" style="1" customWidth="1"/>
    <col min="12" max="12" width="8.63333333333333" style="1" customWidth="1"/>
    <col min="13" max="13" width="10.45" style="1" customWidth="1"/>
    <col min="14" max="14" width="11.1" style="1" customWidth="1"/>
    <col min="15" max="15" width="7.66666666666667" style="1" customWidth="1"/>
    <col min="16" max="16" width="12.775" style="1" customWidth="1"/>
    <col min="17" max="17" width="10.1083333333333" style="1" customWidth="1"/>
    <col min="18" max="18" width="5.44166666666667" style="1" customWidth="1"/>
    <col min="19" max="19" width="14" style="1" customWidth="1"/>
    <col min="20" max="20" width="15.8166666666667" style="1" customWidth="1"/>
    <col min="21" max="21" width="8" style="1" customWidth="1"/>
    <col min="22" max="22" width="11" style="1" customWidth="1"/>
    <col min="23" max="24" width="9" style="1"/>
    <col min="25" max="25" width="19.775" style="1" customWidth="1"/>
    <col min="26" max="16384" width="9" style="1"/>
  </cols>
  <sheetData>
    <row r="1" ht="55" customHeight="1" spans="1:22">
      <c r="A1" s="2" t="s">
        <v>0</v>
      </c>
      <c r="B1" s="2"/>
      <c r="C1" s="2"/>
      <c r="D1" s="3"/>
      <c r="E1" s="3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ht="33" customHeight="1" spans="1:22">
      <c r="A2" s="4" t="s">
        <v>1</v>
      </c>
      <c r="B2" s="4" t="s">
        <v>2</v>
      </c>
      <c r="C2" s="4" t="s">
        <v>3</v>
      </c>
      <c r="D2" s="5" t="s">
        <v>4</v>
      </c>
      <c r="E2" s="5" t="s">
        <v>5</v>
      </c>
      <c r="F2" s="4" t="s">
        <v>6</v>
      </c>
      <c r="G2" s="4" t="s">
        <v>7</v>
      </c>
      <c r="H2" s="4"/>
      <c r="I2" s="4"/>
      <c r="J2" s="4"/>
      <c r="K2" s="4" t="s">
        <v>8</v>
      </c>
      <c r="L2" s="4"/>
      <c r="M2" s="4"/>
      <c r="N2" s="4"/>
      <c r="O2" s="4" t="s">
        <v>9</v>
      </c>
      <c r="P2" s="4"/>
      <c r="Q2" s="4"/>
      <c r="R2" s="4"/>
      <c r="S2" s="24" t="s">
        <v>10</v>
      </c>
      <c r="T2" s="24" t="s">
        <v>11</v>
      </c>
      <c r="U2" s="33" t="s">
        <v>12</v>
      </c>
      <c r="V2" s="24" t="s">
        <v>13</v>
      </c>
    </row>
    <row r="3" ht="40" customHeight="1" spans="1:22">
      <c r="A3" s="4"/>
      <c r="B3" s="4"/>
      <c r="C3" s="4"/>
      <c r="D3" s="5"/>
      <c r="E3" s="5"/>
      <c r="F3" s="4"/>
      <c r="G3" s="4" t="s">
        <v>14</v>
      </c>
      <c r="H3" s="4" t="s">
        <v>15</v>
      </c>
      <c r="I3" s="4" t="s">
        <v>16</v>
      </c>
      <c r="J3" s="4" t="s">
        <v>17</v>
      </c>
      <c r="K3" s="4" t="s">
        <v>18</v>
      </c>
      <c r="L3" s="4" t="s">
        <v>19</v>
      </c>
      <c r="M3" s="4" t="s">
        <v>20</v>
      </c>
      <c r="N3" s="24" t="s">
        <v>21</v>
      </c>
      <c r="O3" s="4" t="s">
        <v>22</v>
      </c>
      <c r="P3" s="4" t="s">
        <v>19</v>
      </c>
      <c r="Q3" s="4" t="s">
        <v>23</v>
      </c>
      <c r="R3" s="24" t="s">
        <v>24</v>
      </c>
      <c r="S3" s="24"/>
      <c r="T3" s="24"/>
      <c r="U3" s="33"/>
      <c r="V3" s="24"/>
    </row>
    <row r="4" ht="23" customHeight="1" spans="1:22">
      <c r="A4" s="6">
        <f>ROW()-3</f>
        <v>1</v>
      </c>
      <c r="B4" s="6" t="s">
        <v>25</v>
      </c>
      <c r="C4" s="6" t="s">
        <v>26</v>
      </c>
      <c r="D4" s="7">
        <v>45573</v>
      </c>
      <c r="E4" s="6"/>
      <c r="F4" s="34" t="s">
        <v>27</v>
      </c>
      <c r="G4" s="6">
        <v>4308</v>
      </c>
      <c r="H4" s="6">
        <v>4308</v>
      </c>
      <c r="I4" s="6">
        <v>4027</v>
      </c>
      <c r="J4" s="6">
        <v>4308</v>
      </c>
      <c r="K4" s="25">
        <v>689.28</v>
      </c>
      <c r="L4" s="6">
        <v>30.16</v>
      </c>
      <c r="M4" s="6">
        <v>350.35</v>
      </c>
      <c r="N4" s="6">
        <v>90.47</v>
      </c>
      <c r="O4" s="6"/>
      <c r="P4" s="6"/>
      <c r="Q4" s="6"/>
      <c r="R4" s="6"/>
      <c r="S4" s="6">
        <f>K4+L4+M4+N4</f>
        <v>1160.26</v>
      </c>
      <c r="T4" s="6"/>
      <c r="U4" s="6">
        <v>150</v>
      </c>
      <c r="V4" s="6">
        <f>S4+U4+T4</f>
        <v>1310.26</v>
      </c>
    </row>
    <row r="5" ht="23" customHeight="1" spans="1:22">
      <c r="A5" s="6">
        <f>ROW()-3</f>
        <v>2</v>
      </c>
      <c r="B5" s="6" t="s">
        <v>28</v>
      </c>
      <c r="C5" s="6" t="s">
        <v>29</v>
      </c>
      <c r="D5" s="7">
        <v>45579</v>
      </c>
      <c r="E5" s="6"/>
      <c r="F5" s="34" t="s">
        <v>30</v>
      </c>
      <c r="G5" s="6">
        <v>4308</v>
      </c>
      <c r="H5" s="6">
        <v>4308</v>
      </c>
      <c r="I5" s="6">
        <v>4027</v>
      </c>
      <c r="J5" s="6">
        <v>4308</v>
      </c>
      <c r="K5" s="25">
        <v>689.28</v>
      </c>
      <c r="L5" s="6">
        <v>30.16</v>
      </c>
      <c r="M5" s="6">
        <v>350.35</v>
      </c>
      <c r="N5" s="6">
        <v>90.47</v>
      </c>
      <c r="O5" s="6"/>
      <c r="P5" s="6"/>
      <c r="Q5" s="6"/>
      <c r="R5" s="6"/>
      <c r="S5" s="6">
        <f>K5+L5+M5+N5</f>
        <v>1160.26</v>
      </c>
      <c r="T5" s="6"/>
      <c r="U5" s="6">
        <v>150</v>
      </c>
      <c r="V5" s="6">
        <f>S5+U5+T5</f>
        <v>1310.26</v>
      </c>
    </row>
    <row r="6" ht="23" customHeight="1" spans="1:22">
      <c r="A6" s="6">
        <f>ROW()-3</f>
        <v>3</v>
      </c>
      <c r="B6" s="6" t="s">
        <v>31</v>
      </c>
      <c r="C6" s="6" t="s">
        <v>26</v>
      </c>
      <c r="D6" s="7">
        <v>45587</v>
      </c>
      <c r="E6" s="6"/>
      <c r="F6" s="34" t="s">
        <v>32</v>
      </c>
      <c r="G6" s="6">
        <v>4308</v>
      </c>
      <c r="H6" s="6">
        <v>4308</v>
      </c>
      <c r="I6" s="6">
        <v>4027</v>
      </c>
      <c r="J6" s="6">
        <v>4308</v>
      </c>
      <c r="K6" s="25">
        <v>689.28</v>
      </c>
      <c r="L6" s="6">
        <v>30.16</v>
      </c>
      <c r="M6" s="6">
        <v>350.35</v>
      </c>
      <c r="N6" s="6">
        <v>90.47</v>
      </c>
      <c r="O6" s="6"/>
      <c r="P6" s="6"/>
      <c r="Q6" s="6"/>
      <c r="R6" s="6"/>
      <c r="S6" s="6">
        <f>K6+L6+M6+N6</f>
        <v>1160.26</v>
      </c>
      <c r="T6" s="6"/>
      <c r="U6" s="6">
        <v>150</v>
      </c>
      <c r="V6" s="6">
        <f>S6+U6+T6</f>
        <v>1310.26</v>
      </c>
    </row>
    <row r="7" ht="23" customHeight="1" spans="1:22">
      <c r="A7" s="6">
        <f>ROW()-3</f>
        <v>4</v>
      </c>
      <c r="B7" s="6" t="s">
        <v>33</v>
      </c>
      <c r="C7" s="6" t="s">
        <v>26</v>
      </c>
      <c r="D7" s="7">
        <v>45587</v>
      </c>
      <c r="E7" s="6"/>
      <c r="F7" s="34" t="s">
        <v>34</v>
      </c>
      <c r="G7" s="6">
        <v>4308</v>
      </c>
      <c r="H7" s="6">
        <v>4308</v>
      </c>
      <c r="I7" s="6">
        <v>4027</v>
      </c>
      <c r="J7" s="6">
        <v>4308</v>
      </c>
      <c r="K7" s="25">
        <v>689.28</v>
      </c>
      <c r="L7" s="6">
        <v>30.16</v>
      </c>
      <c r="M7" s="6">
        <v>350.35</v>
      </c>
      <c r="N7" s="6">
        <v>90.47</v>
      </c>
      <c r="O7" s="6"/>
      <c r="P7" s="6"/>
      <c r="Q7" s="6"/>
      <c r="R7" s="6"/>
      <c r="S7" s="6">
        <f>K7+L7+M7+N7</f>
        <v>1160.26</v>
      </c>
      <c r="T7" s="6"/>
      <c r="U7" s="6">
        <v>150</v>
      </c>
      <c r="V7" s="6">
        <f>S7+U7+T7</f>
        <v>1310.26</v>
      </c>
    </row>
    <row r="8" ht="23" customHeight="1" spans="1:22">
      <c r="A8" s="6">
        <f>ROW()-3</f>
        <v>5</v>
      </c>
      <c r="B8" s="6" t="s">
        <v>35</v>
      </c>
      <c r="C8" s="6" t="s">
        <v>29</v>
      </c>
      <c r="D8" s="7">
        <v>45591</v>
      </c>
      <c r="E8" s="6"/>
      <c r="F8" s="34" t="s">
        <v>36</v>
      </c>
      <c r="G8" s="6">
        <v>4308</v>
      </c>
      <c r="H8" s="6">
        <v>4308</v>
      </c>
      <c r="I8" s="6">
        <v>4027</v>
      </c>
      <c r="J8" s="6">
        <v>4308</v>
      </c>
      <c r="K8" s="25">
        <v>689.28</v>
      </c>
      <c r="L8" s="6">
        <v>30.16</v>
      </c>
      <c r="M8" s="6">
        <v>350.35</v>
      </c>
      <c r="N8" s="6">
        <v>90.47</v>
      </c>
      <c r="O8" s="6"/>
      <c r="P8" s="6"/>
      <c r="Q8" s="6"/>
      <c r="R8" s="6"/>
      <c r="S8" s="6">
        <f>K8+L8+M8+N8</f>
        <v>1160.26</v>
      </c>
      <c r="T8" s="6"/>
      <c r="U8" s="6">
        <v>150</v>
      </c>
      <c r="V8" s="6">
        <f>S8+U8+T8</f>
        <v>1310.26</v>
      </c>
    </row>
    <row r="9" ht="24" customHeight="1" spans="1:22">
      <c r="A9" s="6">
        <f t="shared" ref="A9:A20" si="0">ROW()-3</f>
        <v>6</v>
      </c>
      <c r="B9" s="6" t="s">
        <v>37</v>
      </c>
      <c r="C9" s="6" t="s">
        <v>26</v>
      </c>
      <c r="D9" s="7">
        <v>45643</v>
      </c>
      <c r="E9" s="6"/>
      <c r="F9" s="34" t="s">
        <v>38</v>
      </c>
      <c r="G9" s="6">
        <v>4308</v>
      </c>
      <c r="H9" s="6">
        <v>4308</v>
      </c>
      <c r="I9" s="6">
        <v>4027</v>
      </c>
      <c r="J9" s="6">
        <v>4308</v>
      </c>
      <c r="K9" s="25">
        <v>689.28</v>
      </c>
      <c r="L9" s="6">
        <v>30.16</v>
      </c>
      <c r="M9" s="6">
        <v>350.35</v>
      </c>
      <c r="N9" s="6">
        <v>90.47</v>
      </c>
      <c r="O9" s="6"/>
      <c r="P9" s="6"/>
      <c r="Q9" s="6"/>
      <c r="R9" s="6"/>
      <c r="S9" s="6">
        <f t="shared" ref="S9:S25" si="1">K9+L9+M9+N9</f>
        <v>1160.26</v>
      </c>
      <c r="T9" s="6"/>
      <c r="U9" s="6">
        <v>150</v>
      </c>
      <c r="V9" s="6">
        <f t="shared" ref="V9:V25" si="2">S9+U9+T9</f>
        <v>1310.26</v>
      </c>
    </row>
    <row r="10" ht="23" customHeight="1" spans="1:22">
      <c r="A10" s="6">
        <f t="shared" si="0"/>
        <v>7</v>
      </c>
      <c r="B10" s="6" t="s">
        <v>39</v>
      </c>
      <c r="C10" s="6" t="s">
        <v>26</v>
      </c>
      <c r="D10" s="7">
        <v>45677</v>
      </c>
      <c r="E10" s="6"/>
      <c r="F10" s="34" t="s">
        <v>40</v>
      </c>
      <c r="G10" s="6">
        <v>4308</v>
      </c>
      <c r="H10" s="6">
        <v>4308</v>
      </c>
      <c r="I10" s="6">
        <v>4027</v>
      </c>
      <c r="J10" s="6">
        <v>4308</v>
      </c>
      <c r="K10" s="25">
        <v>689.28</v>
      </c>
      <c r="L10" s="6">
        <v>30.16</v>
      </c>
      <c r="M10" s="6">
        <v>350.35</v>
      </c>
      <c r="N10" s="6">
        <v>90.47</v>
      </c>
      <c r="O10" s="6"/>
      <c r="P10" s="6"/>
      <c r="Q10" s="6"/>
      <c r="R10" s="6"/>
      <c r="S10" s="6">
        <f t="shared" si="1"/>
        <v>1160.26</v>
      </c>
      <c r="T10" s="6"/>
      <c r="U10" s="6">
        <v>150</v>
      </c>
      <c r="V10" s="6">
        <f t="shared" si="2"/>
        <v>1310.26</v>
      </c>
    </row>
    <row r="11" ht="23" customHeight="1" spans="1:22">
      <c r="A11" s="6">
        <f t="shared" si="0"/>
        <v>8</v>
      </c>
      <c r="B11" s="6" t="s">
        <v>41</v>
      </c>
      <c r="C11" s="6" t="s">
        <v>26</v>
      </c>
      <c r="D11" s="7">
        <v>45703</v>
      </c>
      <c r="E11" s="6"/>
      <c r="F11" s="34" t="s">
        <v>42</v>
      </c>
      <c r="G11" s="6">
        <v>4308</v>
      </c>
      <c r="H11" s="6">
        <v>4308</v>
      </c>
      <c r="I11" s="6">
        <v>4027</v>
      </c>
      <c r="J11" s="6">
        <v>4308</v>
      </c>
      <c r="K11" s="25">
        <v>689.28</v>
      </c>
      <c r="L11" s="6">
        <v>30.16</v>
      </c>
      <c r="M11" s="6">
        <v>350.35</v>
      </c>
      <c r="N11" s="6">
        <v>90.47</v>
      </c>
      <c r="O11" s="6"/>
      <c r="P11" s="6"/>
      <c r="Q11" s="6"/>
      <c r="R11" s="6"/>
      <c r="S11" s="6">
        <f t="shared" si="1"/>
        <v>1160.26</v>
      </c>
      <c r="T11" s="6"/>
      <c r="U11" s="6">
        <v>150</v>
      </c>
      <c r="V11" s="6">
        <f t="shared" si="2"/>
        <v>1310.26</v>
      </c>
    </row>
    <row r="12" ht="23" customHeight="1" spans="1:22">
      <c r="A12" s="6">
        <f t="shared" si="0"/>
        <v>9</v>
      </c>
      <c r="B12" s="8" t="s">
        <v>43</v>
      </c>
      <c r="C12" s="6" t="s">
        <v>26</v>
      </c>
      <c r="D12" s="7">
        <v>45727</v>
      </c>
      <c r="E12" s="6"/>
      <c r="F12" s="34" t="s">
        <v>44</v>
      </c>
      <c r="G12" s="6"/>
      <c r="H12" s="6"/>
      <c r="I12" s="6"/>
      <c r="J12" s="6"/>
      <c r="K12" s="25"/>
      <c r="L12" s="6"/>
      <c r="M12" s="6"/>
      <c r="N12" s="6">
        <v>180</v>
      </c>
      <c r="O12" s="6"/>
      <c r="P12" s="6"/>
      <c r="Q12" s="6"/>
      <c r="R12" s="6"/>
      <c r="S12" s="6">
        <f t="shared" si="1"/>
        <v>180</v>
      </c>
      <c r="T12" s="6"/>
      <c r="U12" s="6">
        <v>150</v>
      </c>
      <c r="V12" s="6">
        <f t="shared" si="2"/>
        <v>330</v>
      </c>
    </row>
    <row r="13" ht="23" customHeight="1" spans="1:22">
      <c r="A13" s="6">
        <f t="shared" si="0"/>
        <v>10</v>
      </c>
      <c r="B13" s="8" t="s">
        <v>45</v>
      </c>
      <c r="C13" s="6" t="s">
        <v>26</v>
      </c>
      <c r="D13" s="7">
        <v>45734</v>
      </c>
      <c r="E13" s="6"/>
      <c r="F13" s="34" t="s">
        <v>46</v>
      </c>
      <c r="G13" s="6">
        <v>4308</v>
      </c>
      <c r="H13" s="6">
        <v>4308</v>
      </c>
      <c r="I13" s="6">
        <v>4027</v>
      </c>
      <c r="J13" s="6">
        <v>4308</v>
      </c>
      <c r="K13" s="25">
        <v>689.28</v>
      </c>
      <c r="L13" s="6">
        <v>30.16</v>
      </c>
      <c r="M13" s="6">
        <v>350.35</v>
      </c>
      <c r="N13" s="6">
        <v>90.47</v>
      </c>
      <c r="O13" s="6"/>
      <c r="P13" s="6"/>
      <c r="Q13" s="6"/>
      <c r="R13" s="6"/>
      <c r="S13" s="6">
        <f t="shared" si="1"/>
        <v>1160.26</v>
      </c>
      <c r="T13" s="6"/>
      <c r="U13" s="6">
        <v>150</v>
      </c>
      <c r="V13" s="6">
        <f t="shared" si="2"/>
        <v>1310.26</v>
      </c>
    </row>
    <row r="14" ht="23" customHeight="1" spans="1:22">
      <c r="A14" s="6">
        <f t="shared" si="0"/>
        <v>11</v>
      </c>
      <c r="B14" s="9" t="s">
        <v>47</v>
      </c>
      <c r="C14" s="6" t="s">
        <v>26</v>
      </c>
      <c r="D14" s="7">
        <v>45736</v>
      </c>
      <c r="E14" s="6"/>
      <c r="F14" s="34" t="s">
        <v>48</v>
      </c>
      <c r="G14" s="6">
        <v>4308</v>
      </c>
      <c r="H14" s="6">
        <v>4308</v>
      </c>
      <c r="I14" s="6">
        <v>4027</v>
      </c>
      <c r="J14" s="6">
        <v>4308</v>
      </c>
      <c r="K14" s="25">
        <v>689.28</v>
      </c>
      <c r="L14" s="6">
        <v>30.16</v>
      </c>
      <c r="M14" s="6">
        <v>350.35</v>
      </c>
      <c r="N14" s="6">
        <v>90.47</v>
      </c>
      <c r="O14" s="6"/>
      <c r="P14" s="6"/>
      <c r="Q14" s="6"/>
      <c r="R14" s="6"/>
      <c r="S14" s="6">
        <f t="shared" si="1"/>
        <v>1160.26</v>
      </c>
      <c r="T14" s="6"/>
      <c r="U14" s="6">
        <v>150</v>
      </c>
      <c r="V14" s="6">
        <f t="shared" si="2"/>
        <v>1310.26</v>
      </c>
    </row>
    <row r="15" ht="23" customHeight="1" spans="1:22">
      <c r="A15" s="6">
        <f t="shared" si="0"/>
        <v>12</v>
      </c>
      <c r="B15" s="8" t="s">
        <v>49</v>
      </c>
      <c r="C15" s="6" t="s">
        <v>26</v>
      </c>
      <c r="D15" s="7">
        <v>45774</v>
      </c>
      <c r="E15" s="6"/>
      <c r="F15" s="34" t="s">
        <v>50</v>
      </c>
      <c r="G15" s="6">
        <v>4308</v>
      </c>
      <c r="H15" s="6">
        <v>4308</v>
      </c>
      <c r="I15" s="6">
        <v>4027</v>
      </c>
      <c r="J15" s="6">
        <v>4308</v>
      </c>
      <c r="K15" s="25">
        <v>689.28</v>
      </c>
      <c r="L15" s="6">
        <v>30.16</v>
      </c>
      <c r="M15" s="6">
        <v>350.35</v>
      </c>
      <c r="N15" s="6">
        <v>90.47</v>
      </c>
      <c r="O15" s="6"/>
      <c r="P15" s="6"/>
      <c r="Q15" s="6"/>
      <c r="R15" s="6"/>
      <c r="S15" s="6">
        <f t="shared" si="1"/>
        <v>1160.26</v>
      </c>
      <c r="T15" s="6"/>
      <c r="U15" s="6">
        <v>150</v>
      </c>
      <c r="V15" s="6">
        <f t="shared" si="2"/>
        <v>1310.26</v>
      </c>
    </row>
    <row r="16" ht="23" customHeight="1" spans="1:22">
      <c r="A16" s="6">
        <f t="shared" si="0"/>
        <v>13</v>
      </c>
      <c r="B16" s="8" t="s">
        <v>51</v>
      </c>
      <c r="C16" s="6" t="s">
        <v>26</v>
      </c>
      <c r="D16" s="7">
        <v>45777</v>
      </c>
      <c r="E16" s="6"/>
      <c r="F16" s="34" t="s">
        <v>52</v>
      </c>
      <c r="G16" s="6">
        <v>4308</v>
      </c>
      <c r="H16" s="6">
        <v>4308</v>
      </c>
      <c r="I16" s="6">
        <v>4027</v>
      </c>
      <c r="J16" s="6">
        <v>4308</v>
      </c>
      <c r="K16" s="25">
        <v>689.28</v>
      </c>
      <c r="L16" s="6">
        <v>30.16</v>
      </c>
      <c r="M16" s="6">
        <v>350.35</v>
      </c>
      <c r="N16" s="6">
        <v>90.47</v>
      </c>
      <c r="O16" s="6"/>
      <c r="P16" s="6"/>
      <c r="Q16" s="6"/>
      <c r="R16" s="6"/>
      <c r="S16" s="6">
        <f t="shared" si="1"/>
        <v>1160.26</v>
      </c>
      <c r="T16" s="6"/>
      <c r="U16" s="6">
        <v>150</v>
      </c>
      <c r="V16" s="6">
        <f t="shared" si="2"/>
        <v>1310.26</v>
      </c>
    </row>
    <row r="17" ht="23" customHeight="1" spans="1:22">
      <c r="A17" s="6">
        <f t="shared" si="0"/>
        <v>14</v>
      </c>
      <c r="B17" s="8" t="s">
        <v>53</v>
      </c>
      <c r="C17" s="6" t="s">
        <v>26</v>
      </c>
      <c r="D17" s="7">
        <v>45790</v>
      </c>
      <c r="E17" s="7"/>
      <c r="F17" s="34" t="s">
        <v>54</v>
      </c>
      <c r="G17" s="6">
        <v>4308</v>
      </c>
      <c r="H17" s="6">
        <v>4308</v>
      </c>
      <c r="I17" s="6">
        <v>4027</v>
      </c>
      <c r="J17" s="6">
        <v>4308</v>
      </c>
      <c r="K17" s="25">
        <v>689.28</v>
      </c>
      <c r="L17" s="6">
        <v>30.16</v>
      </c>
      <c r="M17" s="6">
        <v>350.35</v>
      </c>
      <c r="N17" s="6">
        <v>90.47</v>
      </c>
      <c r="O17" s="6"/>
      <c r="P17" s="6"/>
      <c r="Q17" s="6"/>
      <c r="R17" s="6"/>
      <c r="S17" s="6">
        <f t="shared" si="1"/>
        <v>1160.26</v>
      </c>
      <c r="T17" s="6"/>
      <c r="U17" s="6">
        <v>150</v>
      </c>
      <c r="V17" s="6">
        <f t="shared" si="2"/>
        <v>1310.26</v>
      </c>
    </row>
    <row r="18" ht="23" customHeight="1" spans="1:22">
      <c r="A18" s="6">
        <f t="shared" si="0"/>
        <v>15</v>
      </c>
      <c r="B18" s="8" t="s">
        <v>55</v>
      </c>
      <c r="C18" s="6" t="s">
        <v>26</v>
      </c>
      <c r="D18" s="7">
        <v>45804</v>
      </c>
      <c r="E18" s="7"/>
      <c r="F18" s="34" t="s">
        <v>56</v>
      </c>
      <c r="G18" s="6">
        <v>4308</v>
      </c>
      <c r="H18" s="6">
        <v>4308</v>
      </c>
      <c r="I18" s="6">
        <v>4027</v>
      </c>
      <c r="J18" s="6">
        <v>4308</v>
      </c>
      <c r="K18" s="25">
        <v>689.28</v>
      </c>
      <c r="L18" s="6">
        <v>30.16</v>
      </c>
      <c r="M18" s="6">
        <v>350.35</v>
      </c>
      <c r="N18" s="6">
        <v>90.47</v>
      </c>
      <c r="O18" s="6"/>
      <c r="P18" s="6"/>
      <c r="Q18" s="6"/>
      <c r="R18" s="6"/>
      <c r="S18" s="6">
        <f t="shared" si="1"/>
        <v>1160.26</v>
      </c>
      <c r="T18" s="6"/>
      <c r="U18" s="6">
        <v>150</v>
      </c>
      <c r="V18" s="6">
        <f t="shared" si="2"/>
        <v>1310.26</v>
      </c>
    </row>
    <row r="19" ht="23" customHeight="1" spans="1:22">
      <c r="A19" s="6">
        <f t="shared" si="0"/>
        <v>16</v>
      </c>
      <c r="B19" s="8" t="s">
        <v>57</v>
      </c>
      <c r="C19" s="6" t="s">
        <v>26</v>
      </c>
      <c r="D19" s="10">
        <v>45810</v>
      </c>
      <c r="E19" s="7"/>
      <c r="F19" s="35" t="s">
        <v>58</v>
      </c>
      <c r="G19" s="6">
        <v>4308</v>
      </c>
      <c r="H19" s="6">
        <v>4308</v>
      </c>
      <c r="I19" s="6">
        <v>4027</v>
      </c>
      <c r="J19" s="6">
        <v>4308</v>
      </c>
      <c r="K19" s="25">
        <v>689.28</v>
      </c>
      <c r="L19" s="6">
        <v>30.16</v>
      </c>
      <c r="M19" s="6">
        <v>350.35</v>
      </c>
      <c r="N19" s="6">
        <v>90.47</v>
      </c>
      <c r="O19" s="6"/>
      <c r="P19" s="6"/>
      <c r="Q19" s="6"/>
      <c r="R19" s="6"/>
      <c r="S19" s="6">
        <f t="shared" si="1"/>
        <v>1160.26</v>
      </c>
      <c r="T19" s="6"/>
      <c r="U19" s="6">
        <v>150</v>
      </c>
      <c r="V19" s="6">
        <f t="shared" si="2"/>
        <v>1310.26</v>
      </c>
    </row>
    <row r="20" ht="23" customHeight="1" spans="1:22">
      <c r="A20" s="6">
        <f t="shared" si="0"/>
        <v>17</v>
      </c>
      <c r="B20" s="8" t="s">
        <v>59</v>
      </c>
      <c r="C20" s="6" t="s">
        <v>26</v>
      </c>
      <c r="D20" s="10">
        <v>45811</v>
      </c>
      <c r="E20" s="7"/>
      <c r="F20" s="34" t="s">
        <v>60</v>
      </c>
      <c r="G20" s="6"/>
      <c r="H20" s="6"/>
      <c r="I20" s="6"/>
      <c r="J20" s="6"/>
      <c r="K20" s="25"/>
      <c r="L20" s="6"/>
      <c r="M20" s="6"/>
      <c r="N20" s="6">
        <v>180</v>
      </c>
      <c r="O20" s="6"/>
      <c r="P20" s="6"/>
      <c r="Q20" s="6"/>
      <c r="R20" s="6"/>
      <c r="S20" s="6">
        <f t="shared" si="1"/>
        <v>180</v>
      </c>
      <c r="T20" s="6"/>
      <c r="U20" s="6">
        <v>150</v>
      </c>
      <c r="V20" s="6">
        <f t="shared" si="2"/>
        <v>330</v>
      </c>
    </row>
    <row r="21" ht="23" customHeight="1" spans="1:22">
      <c r="A21" s="6">
        <f t="shared" ref="A21:A28" si="3">ROW()-3</f>
        <v>18</v>
      </c>
      <c r="B21" s="8" t="s">
        <v>61</v>
      </c>
      <c r="C21" s="6" t="s">
        <v>26</v>
      </c>
      <c r="D21" s="10">
        <v>45809</v>
      </c>
      <c r="E21" s="7"/>
      <c r="F21" s="34" t="s">
        <v>62</v>
      </c>
      <c r="G21" s="6">
        <v>4308</v>
      </c>
      <c r="H21" s="6">
        <v>4308</v>
      </c>
      <c r="I21" s="6">
        <v>4053</v>
      </c>
      <c r="J21" s="6">
        <v>4308</v>
      </c>
      <c r="K21" s="25">
        <v>689.28</v>
      </c>
      <c r="L21" s="6">
        <v>30.16</v>
      </c>
      <c r="M21" s="6">
        <v>352.61</v>
      </c>
      <c r="N21" s="6">
        <v>90.47</v>
      </c>
      <c r="O21" s="6">
        <v>344.64</v>
      </c>
      <c r="P21" s="6">
        <v>12.92</v>
      </c>
      <c r="Q21" s="6">
        <v>81.06</v>
      </c>
      <c r="R21" s="6">
        <v>15</v>
      </c>
      <c r="S21" s="6">
        <f t="shared" si="1"/>
        <v>1162.52</v>
      </c>
      <c r="T21" s="6">
        <f>O21+P21+Q21+R21</f>
        <v>453.62</v>
      </c>
      <c r="U21" s="6">
        <v>60</v>
      </c>
      <c r="V21" s="6">
        <f t="shared" si="2"/>
        <v>1676.14</v>
      </c>
    </row>
    <row r="22" ht="23" customHeight="1" spans="1:22">
      <c r="A22" s="6">
        <f t="shared" si="3"/>
        <v>19</v>
      </c>
      <c r="B22" s="8" t="s">
        <v>63</v>
      </c>
      <c r="C22" s="6" t="s">
        <v>26</v>
      </c>
      <c r="D22" s="10">
        <v>45809</v>
      </c>
      <c r="E22" s="7"/>
      <c r="F22" s="34" t="s">
        <v>64</v>
      </c>
      <c r="G22" s="6">
        <v>4308</v>
      </c>
      <c r="H22" s="6">
        <v>4308</v>
      </c>
      <c r="I22" s="6">
        <v>4053</v>
      </c>
      <c r="J22" s="6">
        <v>4308</v>
      </c>
      <c r="K22" s="25">
        <v>689.28</v>
      </c>
      <c r="L22" s="6">
        <v>30.16</v>
      </c>
      <c r="M22" s="6">
        <v>352.61</v>
      </c>
      <c r="N22" s="6">
        <v>90.47</v>
      </c>
      <c r="O22" s="6">
        <v>344.64</v>
      </c>
      <c r="P22" s="6">
        <v>12.92</v>
      </c>
      <c r="Q22" s="6">
        <v>81.06</v>
      </c>
      <c r="R22" s="6">
        <v>15</v>
      </c>
      <c r="S22" s="6">
        <f t="shared" si="1"/>
        <v>1162.52</v>
      </c>
      <c r="T22" s="6">
        <f>O22+P22+Q22+R22</f>
        <v>453.62</v>
      </c>
      <c r="U22" s="6">
        <v>60</v>
      </c>
      <c r="V22" s="6">
        <f t="shared" si="2"/>
        <v>1676.14</v>
      </c>
    </row>
    <row r="23" ht="23" customHeight="1" spans="1:22">
      <c r="A23" s="6">
        <f t="shared" si="3"/>
        <v>20</v>
      </c>
      <c r="B23" s="8" t="s">
        <v>65</v>
      </c>
      <c r="C23" s="6" t="s">
        <v>26</v>
      </c>
      <c r="D23" s="10">
        <v>45809</v>
      </c>
      <c r="E23" s="7"/>
      <c r="F23" s="34" t="s">
        <v>66</v>
      </c>
      <c r="G23" s="6">
        <v>4308</v>
      </c>
      <c r="H23" s="6">
        <v>4308</v>
      </c>
      <c r="I23" s="6">
        <v>4053</v>
      </c>
      <c r="J23" s="6">
        <v>4308</v>
      </c>
      <c r="K23" s="25">
        <v>689.28</v>
      </c>
      <c r="L23" s="6">
        <v>30.16</v>
      </c>
      <c r="M23" s="6">
        <v>352.61</v>
      </c>
      <c r="N23" s="6">
        <v>90.47</v>
      </c>
      <c r="O23" s="6">
        <v>344.64</v>
      </c>
      <c r="P23" s="6">
        <v>12.92</v>
      </c>
      <c r="Q23" s="6">
        <v>81.06</v>
      </c>
      <c r="R23" s="6">
        <v>15</v>
      </c>
      <c r="S23" s="6">
        <f t="shared" si="1"/>
        <v>1162.52</v>
      </c>
      <c r="T23" s="6">
        <f>O23+P23+Q23+R23</f>
        <v>453.62</v>
      </c>
      <c r="U23" s="6">
        <v>60</v>
      </c>
      <c r="V23" s="6">
        <f t="shared" si="2"/>
        <v>1676.14</v>
      </c>
    </row>
    <row r="24" ht="23" customHeight="1" spans="1:22">
      <c r="A24" s="6">
        <f t="shared" si="3"/>
        <v>21</v>
      </c>
      <c r="B24" s="8" t="s">
        <v>67</v>
      </c>
      <c r="C24" s="6" t="s">
        <v>26</v>
      </c>
      <c r="D24" s="10">
        <v>45809</v>
      </c>
      <c r="E24" s="7"/>
      <c r="F24" s="34" t="s">
        <v>68</v>
      </c>
      <c r="G24" s="6">
        <v>4308</v>
      </c>
      <c r="H24" s="6">
        <v>4308</v>
      </c>
      <c r="I24" s="6">
        <v>4053</v>
      </c>
      <c r="J24" s="6">
        <v>4308</v>
      </c>
      <c r="K24" s="25">
        <v>689.28</v>
      </c>
      <c r="L24" s="6">
        <v>30.16</v>
      </c>
      <c r="M24" s="6">
        <v>352.61</v>
      </c>
      <c r="N24" s="6">
        <v>90.47</v>
      </c>
      <c r="O24" s="6">
        <v>344.64</v>
      </c>
      <c r="P24" s="6">
        <v>12.92</v>
      </c>
      <c r="Q24" s="6">
        <v>81.06</v>
      </c>
      <c r="R24" s="6">
        <v>15</v>
      </c>
      <c r="S24" s="6">
        <f t="shared" si="1"/>
        <v>1162.52</v>
      </c>
      <c r="T24" s="6">
        <f>O24+P24+Q24+R24</f>
        <v>453.62</v>
      </c>
      <c r="U24" s="6">
        <v>60</v>
      </c>
      <c r="V24" s="6">
        <f t="shared" si="2"/>
        <v>1676.14</v>
      </c>
    </row>
    <row r="25" ht="23" customHeight="1" spans="1:22">
      <c r="A25" s="6">
        <f t="shared" si="3"/>
        <v>22</v>
      </c>
      <c r="B25" s="8" t="s">
        <v>69</v>
      </c>
      <c r="C25" s="6" t="s">
        <v>26</v>
      </c>
      <c r="D25" s="10">
        <v>45809</v>
      </c>
      <c r="E25" s="7"/>
      <c r="F25" s="34" t="s">
        <v>70</v>
      </c>
      <c r="G25" s="6">
        <v>6889</v>
      </c>
      <c r="H25" s="6">
        <v>6889</v>
      </c>
      <c r="I25" s="6">
        <v>6889</v>
      </c>
      <c r="J25" s="6">
        <v>6889</v>
      </c>
      <c r="K25" s="25">
        <f>G25*16%</f>
        <v>1102.24</v>
      </c>
      <c r="L25" s="6">
        <v>48.22</v>
      </c>
      <c r="M25" s="6">
        <v>599.34</v>
      </c>
      <c r="N25" s="6">
        <v>115.74</v>
      </c>
      <c r="O25" s="6">
        <v>551.12</v>
      </c>
      <c r="P25" s="6">
        <v>20.67</v>
      </c>
      <c r="Q25" s="6">
        <v>137.78</v>
      </c>
      <c r="R25" s="6">
        <v>15</v>
      </c>
      <c r="S25" s="6">
        <f t="shared" si="1"/>
        <v>1865.54</v>
      </c>
      <c r="T25" s="6">
        <f>O25+P25+Q25+R25</f>
        <v>724.57</v>
      </c>
      <c r="U25" s="6">
        <v>60</v>
      </c>
      <c r="V25" s="6">
        <f t="shared" si="2"/>
        <v>2650.11</v>
      </c>
    </row>
    <row r="26" ht="23" customHeight="1" spans="1:22">
      <c r="A26" s="6">
        <f t="shared" si="3"/>
        <v>23</v>
      </c>
      <c r="B26" s="12" t="s">
        <v>71</v>
      </c>
      <c r="C26" s="11" t="s">
        <v>26</v>
      </c>
      <c r="D26" s="10">
        <v>45839</v>
      </c>
      <c r="E26" s="11"/>
      <c r="F26" s="35" t="s">
        <v>72</v>
      </c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>
        <v>180</v>
      </c>
      <c r="T26" s="11"/>
      <c r="U26" s="11">
        <v>60</v>
      </c>
      <c r="V26" s="11">
        <v>240</v>
      </c>
    </row>
    <row r="27" ht="23" customHeight="1" spans="1:22">
      <c r="A27" s="11"/>
      <c r="B27" s="13" t="s">
        <v>73</v>
      </c>
      <c r="C27" s="14"/>
      <c r="D27" s="14"/>
      <c r="E27" s="14"/>
      <c r="F27" s="14"/>
      <c r="G27" s="14"/>
      <c r="H27" s="14"/>
      <c r="I27" s="14"/>
      <c r="J27" s="26"/>
      <c r="K27" s="11">
        <f>SUM(K4:K26)</f>
        <v>14198.56</v>
      </c>
      <c r="L27" s="11">
        <f t="shared" ref="L27:V27" si="4">SUM(L4:L26)</f>
        <v>621.26</v>
      </c>
      <c r="M27" s="11">
        <f t="shared" si="4"/>
        <v>7265.03</v>
      </c>
      <c r="N27" s="11">
        <f t="shared" si="4"/>
        <v>2194.67</v>
      </c>
      <c r="O27" s="11">
        <f t="shared" si="4"/>
        <v>1929.68</v>
      </c>
      <c r="P27" s="11">
        <f t="shared" si="4"/>
        <v>72.35</v>
      </c>
      <c r="Q27" s="11">
        <f t="shared" si="4"/>
        <v>462.02</v>
      </c>
      <c r="R27" s="11">
        <f t="shared" si="4"/>
        <v>75</v>
      </c>
      <c r="S27" s="11">
        <f t="shared" si="4"/>
        <v>24459.52</v>
      </c>
      <c r="T27" s="11">
        <f t="shared" si="4"/>
        <v>2539.05</v>
      </c>
      <c r="U27" s="11">
        <f t="shared" si="4"/>
        <v>2910</v>
      </c>
      <c r="V27" s="11">
        <f t="shared" si="4"/>
        <v>29908.57</v>
      </c>
    </row>
    <row r="28" ht="38" customHeight="1" spans="1:22">
      <c r="A28" s="15" t="s">
        <v>74</v>
      </c>
      <c r="B28" s="16"/>
      <c r="C28" s="16"/>
      <c r="D28" s="16"/>
      <c r="E28" s="16"/>
      <c r="F28" s="16"/>
      <c r="G28" s="16"/>
      <c r="H28" s="16"/>
      <c r="I28" s="16"/>
      <c r="J28" s="27"/>
      <c r="K28" s="15" t="s">
        <v>75</v>
      </c>
      <c r="L28" s="16"/>
      <c r="M28" s="28">
        <f>V27</f>
        <v>29908.57</v>
      </c>
      <c r="N28" s="28"/>
      <c r="O28" s="28"/>
      <c r="P28" s="28"/>
      <c r="Q28" s="28"/>
      <c r="R28" s="28"/>
      <c r="S28" s="28"/>
      <c r="T28" s="28"/>
      <c r="U28" s="28"/>
      <c r="V28" s="28"/>
    </row>
    <row r="29" ht="30" customHeight="1" spans="1:22">
      <c r="A29" s="17" t="s">
        <v>76</v>
      </c>
      <c r="B29" s="17"/>
      <c r="C29" s="18" t="s">
        <v>77</v>
      </c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</row>
    <row r="30" ht="26" customHeight="1" spans="1:22">
      <c r="A30" s="17" t="s">
        <v>78</v>
      </c>
      <c r="B30" s="17"/>
      <c r="C30" s="18" t="s">
        <v>79</v>
      </c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</row>
    <row r="31" ht="29" customHeight="1" spans="1:22">
      <c r="A31" s="17" t="s">
        <v>80</v>
      </c>
      <c r="B31" s="17"/>
      <c r="C31" s="18" t="s">
        <v>81</v>
      </c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</row>
    <row r="32" ht="28" customHeight="1" spans="1:22">
      <c r="A32" s="17" t="s">
        <v>82</v>
      </c>
      <c r="B32" s="17"/>
      <c r="C32" s="19" t="s">
        <v>83</v>
      </c>
      <c r="D32" s="19" t="s">
        <v>84</v>
      </c>
      <c r="E32" s="20" t="s">
        <v>85</v>
      </c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</row>
    <row r="33" spans="5:22">
      <c r="E33" s="21"/>
      <c r="F33" s="22"/>
      <c r="G33" s="23"/>
      <c r="H33" s="23"/>
      <c r="I33" s="29"/>
      <c r="J33" s="30"/>
      <c r="L33" s="31"/>
      <c r="M33" s="32"/>
      <c r="N33" s="32"/>
      <c r="O33" s="32"/>
      <c r="P33" s="32"/>
      <c r="Q33" s="32"/>
      <c r="R33" s="32"/>
      <c r="S33" s="32"/>
      <c r="T33" s="21"/>
      <c r="U33" s="21"/>
      <c r="V33" s="21"/>
    </row>
    <row r="49" spans="24:24">
      <c r="X49" s="8"/>
    </row>
  </sheetData>
  <autoFilter ref="A2:V32">
    <extLst/>
  </autoFilter>
  <mergeCells count="27">
    <mergeCell ref="A1:V1"/>
    <mergeCell ref="G2:J2"/>
    <mergeCell ref="K2:N2"/>
    <mergeCell ref="O2:R2"/>
    <mergeCell ref="B27:J27"/>
    <mergeCell ref="A28:J28"/>
    <mergeCell ref="K28:L28"/>
    <mergeCell ref="M28:V28"/>
    <mergeCell ref="A29:B29"/>
    <mergeCell ref="C29:E29"/>
    <mergeCell ref="A30:B30"/>
    <mergeCell ref="C30:E30"/>
    <mergeCell ref="A31:B31"/>
    <mergeCell ref="C31:E31"/>
    <mergeCell ref="A32:B32"/>
    <mergeCell ref="A33:B33"/>
    <mergeCell ref="C33:D33"/>
    <mergeCell ref="A2:A3"/>
    <mergeCell ref="B2:B3"/>
    <mergeCell ref="C2:C3"/>
    <mergeCell ref="D2:D3"/>
    <mergeCell ref="E2:E3"/>
    <mergeCell ref="F2:F3"/>
    <mergeCell ref="S2:S3"/>
    <mergeCell ref="T2:T3"/>
    <mergeCell ref="U2:U3"/>
    <mergeCell ref="V2:V3"/>
  </mergeCells>
  <conditionalFormatting sqref="X49">
    <cfRule type="duplicateValues" dxfId="0" priority="1"/>
    <cfRule type="duplicateValues" dxfId="0" priority="2"/>
  </conditionalFormatting>
  <conditionalFormatting sqref="X$1:X$1048576 B$1:B$1048576">
    <cfRule type="duplicateValues" dxfId="0" priority="3"/>
  </conditionalFormatting>
  <conditionalFormatting sqref="B1:B13 B15:B1048576">
    <cfRule type="duplicateValues" dxfId="0" priority="4"/>
    <cfRule type="duplicateValues" dxfId="0" priority="5"/>
  </conditionalFormatting>
  <pageMargins left="0.7" right="0.7" top="0.75" bottom="0.75" header="0.3" footer="0.3"/>
  <pageSetup paperSize="9" scale="43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2025-09-05T06:51:41Z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2052-11.8.2.12011</vt:lpwstr>
  </property>
  <property fmtid="{D5CDD505-2E9C-101B-9397-08002B2CF9AE}" pid="3" name="ICV">
    <vt:lpwstr>DFDEAA362C0340FAACF43652C637D22A</vt:lpwstr>
  </property>
</Properties>
</file>