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腰托、SBR、加热垫B点开发\"/>
    </mc:Choice>
  </mc:AlternateContent>
  <bookViews>
    <workbookView xWindow="0" yWindow="0" windowWidth="28800" windowHeight="108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1" l="1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M23" i="1"/>
  <c r="M22" i="1"/>
  <c r="M21" i="1"/>
  <c r="M20" i="1"/>
  <c r="M19" i="1"/>
  <c r="M18" i="1"/>
  <c r="M17" i="1"/>
  <c r="M16" i="1"/>
  <c r="M15" i="1"/>
  <c r="M14" i="1"/>
  <c r="M13" i="1"/>
  <c r="K13" i="1"/>
  <c r="M12" i="1"/>
  <c r="K12" i="1"/>
  <c r="M11" i="1"/>
  <c r="K11" i="1"/>
  <c r="M10" i="1"/>
  <c r="K10" i="1"/>
  <c r="M9" i="1"/>
  <c r="K9" i="1"/>
  <c r="M8" i="1"/>
  <c r="K8" i="1"/>
  <c r="M7" i="1"/>
  <c r="K7" i="1"/>
  <c r="M6" i="1"/>
  <c r="K6" i="1"/>
  <c r="M5" i="1"/>
  <c r="K5" i="1"/>
  <c r="M4" i="1"/>
  <c r="K4" i="1"/>
  <c r="M3" i="1"/>
  <c r="K3" i="1"/>
  <c r="M2" i="1"/>
  <c r="M36" i="1" s="1"/>
  <c r="L37" i="1" s="1"/>
  <c r="K2" i="1"/>
  <c r="K36" i="1" l="1"/>
  <c r="K37" i="1" s="1"/>
</calcChain>
</file>

<file path=xl/sharedStrings.xml><?xml version="1.0" encoding="utf-8"?>
<sst xmlns="http://schemas.openxmlformats.org/spreadsheetml/2006/main" count="242" uniqueCount="107">
  <si>
    <t>序号</t>
    <phoneticPr fontId="2" type="noConversion"/>
  </si>
  <si>
    <t>项目</t>
    <phoneticPr fontId="2" type="noConversion"/>
  </si>
  <si>
    <t>物料号</t>
    <phoneticPr fontId="2" type="noConversion"/>
  </si>
  <si>
    <t>名称</t>
    <phoneticPr fontId="2" type="noConversion"/>
  </si>
  <si>
    <t>未税价格</t>
    <phoneticPr fontId="2" type="noConversion"/>
  </si>
  <si>
    <t>供应商</t>
    <phoneticPr fontId="2" type="noConversion"/>
  </si>
  <si>
    <t>工厂</t>
    <phoneticPr fontId="2" type="noConversion"/>
  </si>
  <si>
    <t>收益和避险</t>
    <phoneticPr fontId="2" type="noConversion"/>
  </si>
  <si>
    <t>投入委外实验费用</t>
    <phoneticPr fontId="2" type="noConversion"/>
  </si>
  <si>
    <t>样件费用</t>
    <phoneticPr fontId="2" type="noConversion"/>
  </si>
  <si>
    <t>生命周期</t>
    <phoneticPr fontId="2" type="noConversion"/>
  </si>
  <si>
    <t>备注</t>
    <phoneticPr fontId="2" type="noConversion"/>
  </si>
  <si>
    <t>BEC0010206</t>
    <phoneticPr fontId="2" type="noConversion"/>
  </si>
  <si>
    <t>副驾驶SBR总成</t>
    <phoneticPr fontId="2" type="noConversion"/>
  </si>
  <si>
    <t>美好</t>
    <phoneticPr fontId="2" type="noConversion"/>
  </si>
  <si>
    <t>安麦尔</t>
    <phoneticPr fontId="2" type="noConversion"/>
  </si>
  <si>
    <t>西安</t>
    <phoneticPr fontId="2" type="noConversion"/>
  </si>
  <si>
    <t>K1</t>
    <phoneticPr fontId="2" type="noConversion"/>
  </si>
  <si>
    <t>BEC0010212</t>
    <phoneticPr fontId="2" type="noConversion"/>
  </si>
  <si>
    <t>K1副驾座椅SBR</t>
    <phoneticPr fontId="2" type="noConversion"/>
  </si>
  <si>
    <t>福田长沙汽车</t>
    <phoneticPr fontId="2" type="noConversion"/>
  </si>
  <si>
    <t>BEC0010272</t>
    <phoneticPr fontId="2" type="noConversion"/>
  </si>
  <si>
    <t>欧马可副驾驶SBR</t>
    <phoneticPr fontId="2" type="noConversion"/>
  </si>
  <si>
    <t>G3</t>
    <phoneticPr fontId="2" type="noConversion"/>
  </si>
  <si>
    <t>BEC0010228</t>
    <phoneticPr fontId="2" type="noConversion"/>
  </si>
  <si>
    <t>SBR总成</t>
    <phoneticPr fontId="2" type="noConversion"/>
  </si>
  <si>
    <t>A6</t>
    <phoneticPr fontId="2" type="noConversion"/>
  </si>
  <si>
    <t>BEC0010327</t>
    <phoneticPr fontId="2" type="noConversion"/>
  </si>
  <si>
    <t>6点SBR</t>
    <phoneticPr fontId="2" type="noConversion"/>
  </si>
  <si>
    <t>王牌</t>
    <phoneticPr fontId="2" type="noConversion"/>
  </si>
  <si>
    <t>BPC0000063</t>
    <phoneticPr fontId="2" type="noConversion"/>
  </si>
  <si>
    <t>王牌靠背气袋腰托总成</t>
    <phoneticPr fontId="2" type="noConversion"/>
  </si>
  <si>
    <t>欧马可升级</t>
    <phoneticPr fontId="2" type="noConversion"/>
  </si>
  <si>
    <t>SLT0011274</t>
    <phoneticPr fontId="2" type="noConversion"/>
  </si>
  <si>
    <t>气腰托总成</t>
    <phoneticPr fontId="2" type="noConversion"/>
  </si>
  <si>
    <t>SLT0011313</t>
    <phoneticPr fontId="2" type="noConversion"/>
  </si>
  <si>
    <t>侧翼气袋腰托支撑总成</t>
    <phoneticPr fontId="2" type="noConversion"/>
  </si>
  <si>
    <t>H6</t>
    <phoneticPr fontId="2" type="noConversion"/>
  </si>
  <si>
    <t>SHT0012218</t>
    <phoneticPr fontId="2" type="noConversion"/>
  </si>
  <si>
    <t>主驾驶靠背四气袋腰托总成</t>
    <phoneticPr fontId="2" type="noConversion"/>
  </si>
  <si>
    <t>汕德卡</t>
    <phoneticPr fontId="2" type="noConversion"/>
  </si>
  <si>
    <t>SHT0012464</t>
    <phoneticPr fontId="2" type="noConversion"/>
  </si>
  <si>
    <t>两气袋腰托总成（汕德卡)</t>
    <phoneticPr fontId="2" type="noConversion"/>
  </si>
  <si>
    <t>汕德卡2.0</t>
    <phoneticPr fontId="2" type="noConversion"/>
  </si>
  <si>
    <t>SHT0013265</t>
    <phoneticPr fontId="2" type="noConversion"/>
  </si>
  <si>
    <t>四气袋腰托总成</t>
    <phoneticPr fontId="2" type="noConversion"/>
  </si>
  <si>
    <t>SHT0015334</t>
    <phoneticPr fontId="2" type="noConversion"/>
  </si>
  <si>
    <t>副驾驶靠背四气袋腰托总成</t>
    <phoneticPr fontId="2" type="noConversion"/>
  </si>
  <si>
    <t>24V减震</t>
    <phoneticPr fontId="2" type="noConversion"/>
  </si>
  <si>
    <t>SLT0010873</t>
    <phoneticPr fontId="2" type="noConversion"/>
  </si>
  <si>
    <t>靠背加热垫总成</t>
    <phoneticPr fontId="2" type="noConversion"/>
  </si>
  <si>
    <t>无纺布</t>
    <phoneticPr fontId="2" type="noConversion"/>
  </si>
  <si>
    <t>24V基础</t>
    <phoneticPr fontId="2" type="noConversion"/>
  </si>
  <si>
    <t>SLT0011529</t>
    <phoneticPr fontId="2" type="noConversion"/>
  </si>
  <si>
    <t>基础款24V座垫加热垫总成</t>
    <phoneticPr fontId="2" type="noConversion"/>
  </si>
  <si>
    <t>24V</t>
    <phoneticPr fontId="2" type="noConversion"/>
  </si>
  <si>
    <t>SLT0010992</t>
    <phoneticPr fontId="2" type="noConversion"/>
  </si>
  <si>
    <t>减震座椅座垫加热垫总成</t>
    <phoneticPr fontId="2" type="noConversion"/>
  </si>
  <si>
    <t>12V</t>
    <phoneticPr fontId="2" type="noConversion"/>
  </si>
  <si>
    <t>SLT0011429</t>
    <phoneticPr fontId="2" type="noConversion"/>
  </si>
  <si>
    <t>SLT0011528</t>
    <phoneticPr fontId="2" type="noConversion"/>
  </si>
  <si>
    <t>减震座椅12V座垫加热垫总</t>
    <phoneticPr fontId="2" type="noConversion"/>
  </si>
  <si>
    <t>轻卡统帅</t>
    <phoneticPr fontId="2" type="noConversion"/>
  </si>
  <si>
    <t>SLT0010517</t>
    <phoneticPr fontId="2" type="noConversion"/>
  </si>
  <si>
    <t>SLT0010518</t>
    <phoneticPr fontId="2" type="noConversion"/>
  </si>
  <si>
    <t>坐垫加热垫总成</t>
    <phoneticPr fontId="2" type="noConversion"/>
  </si>
  <si>
    <t>轻卡减震</t>
    <phoneticPr fontId="2" type="noConversion"/>
  </si>
  <si>
    <t>BEC0010135</t>
    <phoneticPr fontId="2" type="noConversion"/>
  </si>
  <si>
    <t xml:space="preserve"> </t>
    <phoneticPr fontId="2" type="noConversion"/>
  </si>
  <si>
    <t>BEC0010136</t>
    <phoneticPr fontId="2" type="noConversion"/>
  </si>
  <si>
    <t>重汽3.0/H43.0</t>
    <phoneticPr fontId="2" type="noConversion"/>
  </si>
  <si>
    <t>BEC0010021</t>
    <phoneticPr fontId="2" type="noConversion"/>
  </si>
  <si>
    <t>复合布</t>
    <phoneticPr fontId="2" type="noConversion"/>
  </si>
  <si>
    <t>BEC0010020</t>
    <phoneticPr fontId="2" type="noConversion"/>
  </si>
  <si>
    <t>J6L</t>
    <phoneticPr fontId="2" type="noConversion"/>
  </si>
  <si>
    <t>BEC0010098</t>
    <phoneticPr fontId="2" type="noConversion"/>
  </si>
  <si>
    <t>长春</t>
    <phoneticPr fontId="2" type="noConversion"/>
  </si>
  <si>
    <t>BEC0010223</t>
    <phoneticPr fontId="2" type="noConversion"/>
  </si>
  <si>
    <t>BEC0010225</t>
    <phoneticPr fontId="2" type="noConversion"/>
  </si>
  <si>
    <t>G3靠背加热垫总成</t>
    <phoneticPr fontId="2" type="noConversion"/>
  </si>
  <si>
    <t>BEC0010226</t>
    <phoneticPr fontId="2" type="noConversion"/>
  </si>
  <si>
    <t>G3座垫加热垫总成</t>
    <phoneticPr fontId="2" type="noConversion"/>
  </si>
  <si>
    <t>H42.2</t>
    <phoneticPr fontId="2" type="noConversion"/>
  </si>
  <si>
    <t>BEC0010184</t>
    <phoneticPr fontId="2" type="noConversion"/>
  </si>
  <si>
    <t>BEC0010221</t>
    <phoneticPr fontId="2" type="noConversion"/>
  </si>
  <si>
    <t>BEC0010321</t>
    <phoneticPr fontId="2" type="noConversion"/>
  </si>
  <si>
    <t>BEC0010322</t>
    <phoneticPr fontId="2" type="noConversion"/>
  </si>
  <si>
    <t>X5000S新能源</t>
    <phoneticPr fontId="2" type="noConversion"/>
  </si>
  <si>
    <t>BEC0010042</t>
    <phoneticPr fontId="2" type="noConversion"/>
  </si>
  <si>
    <t>德邦</t>
    <phoneticPr fontId="2" type="noConversion"/>
  </si>
  <si>
    <t>BEC0010043</t>
    <phoneticPr fontId="2" type="noConversion"/>
  </si>
  <si>
    <t>坐垫加热垫总层</t>
    <phoneticPr fontId="2" type="noConversion"/>
  </si>
  <si>
    <t>J6P</t>
    <phoneticPr fontId="2" type="noConversion"/>
  </si>
  <si>
    <t>BEC0010343</t>
    <phoneticPr fontId="2" type="noConversion"/>
  </si>
  <si>
    <t>合计</t>
    <phoneticPr fontId="2" type="noConversion"/>
  </si>
  <si>
    <t>投入</t>
    <phoneticPr fontId="2" type="noConversion"/>
  </si>
  <si>
    <t>收益</t>
    <phoneticPr fontId="2" type="noConversion"/>
  </si>
  <si>
    <t>安麦尔</t>
    <phoneticPr fontId="2" type="noConversion"/>
  </si>
  <si>
    <t>安麦尔</t>
    <phoneticPr fontId="2" type="noConversion"/>
  </si>
  <si>
    <t>西安</t>
  </si>
  <si>
    <t>山东</t>
  </si>
  <si>
    <t>河北</t>
  </si>
  <si>
    <t>河北、湖南</t>
  </si>
  <si>
    <t>河北、西安、湖南</t>
  </si>
  <si>
    <t>长春</t>
  </si>
  <si>
    <t>长春/河北</t>
  </si>
  <si>
    <t>24.6-25.5使用量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</si>
</sst>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7" formatCode="_ * #,##0_ ;_ * \-#,##0_ ;_ * &quot;-&quot;??_ ;_ @_ "/>
  </numFmts>
  <fonts count="7" x14ac:knownFonts="1">
    <font>
      <sz val="11"/>
      <color theme="1"/>
      <name val="等线"/>
      <family val="2"/>
      <charset val="134"/>
      <scheme val="minor"/>
    </font>
    <font>
      <sz val="9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8"/>
      <color theme="1"/>
      <name val="宋体"/>
      <family val="3"/>
      <charset val="134"/>
    </font>
    <font>
      <sz val="8"/>
      <color theme="1"/>
      <name val="仿宋"/>
      <family val="3"/>
      <charset val="134"/>
    </font>
    <font>
      <sz val="8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43" fontId="0" fillId="0" borderId="0" xfId="1" applyFont="1">
      <alignment vertical="center"/>
    </xf>
    <xf numFmtId="43" fontId="0" fillId="0" borderId="0" xfId="1" applyFont="1" applyAlignment="1">
      <alignment horizontal="center" vertical="center"/>
    </xf>
    <xf numFmtId="43" fontId="5" fillId="0" borderId="1" xfId="1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43" fontId="0" fillId="0" borderId="1" xfId="1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0" fillId="2" borderId="0" xfId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77" fontId="0" fillId="2" borderId="0" xfId="1" applyNumberFormat="1" applyFont="1" applyFill="1">
      <alignment vertical="center"/>
    </xf>
    <xf numFmtId="177" fontId="0" fillId="2" borderId="0" xfId="0" applyNumberFormat="1" applyFill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281609</xdr:colOff>
      <xdr:row>35</xdr:row>
      <xdr:rowOff>182218</xdr:rowOff>
    </xdr:from>
    <xdr:to>
      <xdr:col>9</xdr:col>
      <xdr:colOff>0</xdr:colOff>
      <xdr:row>42</xdr:row>
      <xdr:rowOff>140804</xdr:rowOff>
    </xdr:to>
    <xdr:sp macro="" textlink="">
      <xdr:nvSpPr>
        <xdr:cNvPr id="2" name="文本框 1"/>
        <xdr:cNvSpPr txBox="1"/>
      </xdr:nvSpPr>
      <xdr:spPr>
        <a:xfrm>
          <a:off x="654326" y="4199283"/>
          <a:ext cx="4721087" cy="13003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/>
            <a:t>1</a:t>
          </a:r>
          <a:r>
            <a:rPr lang="zh-CN" altLang="en-US" sz="1100"/>
            <a:t>、此业务实际属于</a:t>
          </a:r>
          <a:r>
            <a:rPr lang="en-US" altLang="zh-CN" sz="1100"/>
            <a:t>B</a:t>
          </a:r>
          <a:r>
            <a:rPr lang="zh-CN" altLang="en-US" sz="1100"/>
            <a:t>点开发（二次布点），因无预算支出而立项；</a:t>
          </a:r>
          <a:endParaRPr lang="en-US" altLang="zh-CN" sz="1100"/>
        </a:p>
        <a:p>
          <a:r>
            <a:rPr lang="en-US" altLang="zh-CN" sz="1100"/>
            <a:t>2</a:t>
          </a:r>
          <a:r>
            <a:rPr lang="zh-CN" altLang="en-US" sz="1100"/>
            <a:t>、预计投入</a:t>
          </a:r>
          <a:r>
            <a:rPr lang="en-US" altLang="zh-CN" sz="1100"/>
            <a:t>49209</a:t>
          </a:r>
          <a:r>
            <a:rPr lang="zh-CN" altLang="en-US" sz="1100"/>
            <a:t>元，年收益</a:t>
          </a:r>
          <a:r>
            <a:rPr lang="en-US" altLang="zh-CN" sz="1100"/>
            <a:t>44.98</a:t>
          </a:r>
          <a:r>
            <a:rPr lang="zh-CN" altLang="en-US" sz="1100"/>
            <a:t>万元；</a:t>
          </a:r>
          <a:endParaRPr lang="en-US" altLang="zh-CN" sz="1100"/>
        </a:p>
        <a:p>
          <a:r>
            <a:rPr lang="en-US" altLang="zh-CN" sz="1100"/>
            <a:t>3</a:t>
          </a:r>
          <a:r>
            <a:rPr lang="zh-CN" altLang="en-US" sz="1100"/>
            <a:t>、建议按照谁受益谁承担费用的原则，理清</a:t>
          </a:r>
          <a:r>
            <a:rPr lang="en-US" altLang="zh-CN" sz="1100"/>
            <a:t>B</a:t>
          </a:r>
          <a:r>
            <a:rPr lang="zh-CN" altLang="en-US" sz="1100"/>
            <a:t>点开发业务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规定由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受益工厂支出二次布点相关费用）</a:t>
          </a:r>
          <a:r>
            <a:rPr lang="zh-CN" altLang="en-US" sz="1100"/>
            <a:t>，避免后续类似业务，因集团无预算费用原因延误降本业务工作进度。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zoomScale="115" zoomScaleNormal="115" workbookViewId="0">
      <selection activeCell="L43" sqref="L43"/>
    </sheetView>
  </sheetViews>
  <sheetFormatPr defaultRowHeight="14.25" x14ac:dyDescent="0.2"/>
  <cols>
    <col min="1" max="1" width="4.875" customWidth="1"/>
    <col min="2" max="2" width="6.875" style="25" customWidth="1"/>
    <col min="3" max="3" width="9" style="9"/>
    <col min="4" max="4" width="17.25" style="10" customWidth="1"/>
    <col min="5" max="5" width="6.25" customWidth="1"/>
    <col min="6" max="6" width="7.375" style="19" customWidth="1"/>
    <col min="7" max="7" width="5.625" customWidth="1"/>
    <col min="8" max="8" width="6.875" style="20" customWidth="1"/>
    <col min="9" max="9" width="6.25" style="9" customWidth="1"/>
    <col min="10" max="10" width="6.875" customWidth="1"/>
    <col min="11" max="11" width="11.125" style="19" customWidth="1"/>
    <col min="12" max="12" width="9.875" customWidth="1"/>
    <col min="13" max="13" width="9.125" style="19" customWidth="1"/>
    <col min="14" max="14" width="8" customWidth="1"/>
  </cols>
  <sheetData>
    <row r="1" spans="1:15" ht="32.25" customHeight="1" x14ac:dyDescent="0.2">
      <c r="A1" s="1" t="s">
        <v>0</v>
      </c>
      <c r="B1" s="22" t="s">
        <v>1</v>
      </c>
      <c r="C1" s="1" t="s">
        <v>2</v>
      </c>
      <c r="D1" s="1" t="s">
        <v>3</v>
      </c>
      <c r="E1" s="22" t="s">
        <v>106</v>
      </c>
      <c r="F1" s="17" t="s">
        <v>4</v>
      </c>
      <c r="G1" s="1" t="s">
        <v>5</v>
      </c>
      <c r="H1" s="17" t="s">
        <v>4</v>
      </c>
      <c r="I1" s="1" t="s">
        <v>5</v>
      </c>
      <c r="J1" s="1" t="s">
        <v>6</v>
      </c>
      <c r="K1" s="17" t="s">
        <v>7</v>
      </c>
      <c r="L1" s="22" t="s">
        <v>8</v>
      </c>
      <c r="M1" s="17" t="s">
        <v>9</v>
      </c>
      <c r="N1" s="1" t="s">
        <v>10</v>
      </c>
      <c r="O1" s="1" t="s">
        <v>11</v>
      </c>
    </row>
    <row r="2" spans="1:15" x14ac:dyDescent="0.2">
      <c r="A2" s="2">
        <v>1</v>
      </c>
      <c r="B2" s="24"/>
      <c r="C2" s="3" t="s">
        <v>12</v>
      </c>
      <c r="D2" s="4" t="s">
        <v>13</v>
      </c>
      <c r="E2" s="3">
        <v>730</v>
      </c>
      <c r="F2" s="18">
        <v>14.25</v>
      </c>
      <c r="G2" s="2" t="s">
        <v>14</v>
      </c>
      <c r="H2" s="18">
        <v>13</v>
      </c>
      <c r="I2" s="3" t="s">
        <v>15</v>
      </c>
      <c r="J2" s="24" t="s">
        <v>99</v>
      </c>
      <c r="K2" s="18">
        <f>(F2-H2)*E2</f>
        <v>912.5</v>
      </c>
      <c r="L2" s="11">
        <v>23000</v>
      </c>
      <c r="M2" s="18">
        <f>H2*5</f>
        <v>65</v>
      </c>
      <c r="N2" s="3"/>
      <c r="O2" s="14"/>
    </row>
    <row r="3" spans="1:15" x14ac:dyDescent="0.2">
      <c r="A3" s="2">
        <v>2</v>
      </c>
      <c r="B3" s="24" t="s">
        <v>17</v>
      </c>
      <c r="C3" s="3" t="s">
        <v>18</v>
      </c>
      <c r="D3" s="4" t="s">
        <v>19</v>
      </c>
      <c r="E3" s="3">
        <v>600</v>
      </c>
      <c r="F3" s="18">
        <v>14.762999999999998</v>
      </c>
      <c r="G3" s="2" t="s">
        <v>14</v>
      </c>
      <c r="H3" s="18">
        <v>13</v>
      </c>
      <c r="I3" s="3" t="s">
        <v>15</v>
      </c>
      <c r="J3" s="24" t="s">
        <v>100</v>
      </c>
      <c r="K3" s="18">
        <f t="shared" ref="K3:K13" si="0">(F3-H3)*E3</f>
        <v>1057.7999999999988</v>
      </c>
      <c r="L3" s="12"/>
      <c r="M3" s="18">
        <f t="shared" ref="M3:M32" si="1">H3*5</f>
        <v>65</v>
      </c>
      <c r="N3" s="3"/>
      <c r="O3" s="15"/>
    </row>
    <row r="4" spans="1:15" ht="21" x14ac:dyDescent="0.2">
      <c r="A4" s="2">
        <v>3</v>
      </c>
      <c r="B4" s="24" t="s">
        <v>20</v>
      </c>
      <c r="C4" s="3" t="s">
        <v>21</v>
      </c>
      <c r="D4" s="4" t="s">
        <v>22</v>
      </c>
      <c r="E4" s="3">
        <v>3204</v>
      </c>
      <c r="F4" s="18">
        <v>14.762999999999998</v>
      </c>
      <c r="G4" s="2" t="s">
        <v>14</v>
      </c>
      <c r="H4" s="18">
        <v>13</v>
      </c>
      <c r="I4" s="3" t="s">
        <v>15</v>
      </c>
      <c r="J4" s="24" t="s">
        <v>101</v>
      </c>
      <c r="K4" s="18">
        <f t="shared" si="0"/>
        <v>5648.6519999999937</v>
      </c>
      <c r="L4" s="12"/>
      <c r="M4" s="18">
        <f t="shared" si="1"/>
        <v>65</v>
      </c>
      <c r="N4" s="3"/>
      <c r="O4" s="15"/>
    </row>
    <row r="5" spans="1:15" x14ac:dyDescent="0.2">
      <c r="A5" s="2">
        <v>4</v>
      </c>
      <c r="B5" s="24" t="s">
        <v>23</v>
      </c>
      <c r="C5" s="3" t="s">
        <v>24</v>
      </c>
      <c r="D5" s="4" t="s">
        <v>25</v>
      </c>
      <c r="E5" s="3">
        <v>100</v>
      </c>
      <c r="F5" s="18">
        <v>15</v>
      </c>
      <c r="G5" s="2" t="s">
        <v>14</v>
      </c>
      <c r="H5" s="18">
        <v>13</v>
      </c>
      <c r="I5" s="3" t="s">
        <v>15</v>
      </c>
      <c r="J5" s="24" t="s">
        <v>101</v>
      </c>
      <c r="K5" s="18">
        <f t="shared" si="0"/>
        <v>200</v>
      </c>
      <c r="L5" s="12"/>
      <c r="M5" s="18">
        <f t="shared" si="1"/>
        <v>65</v>
      </c>
      <c r="N5" s="3"/>
      <c r="O5" s="15"/>
    </row>
    <row r="6" spans="1:15" x14ac:dyDescent="0.2">
      <c r="A6" s="2">
        <v>5</v>
      </c>
      <c r="B6" s="24" t="s">
        <v>26</v>
      </c>
      <c r="C6" s="3" t="s">
        <v>27</v>
      </c>
      <c r="D6" s="4" t="s">
        <v>28</v>
      </c>
      <c r="E6" s="3">
        <v>5000</v>
      </c>
      <c r="F6" s="18">
        <v>14.98</v>
      </c>
      <c r="G6" s="2" t="s">
        <v>14</v>
      </c>
      <c r="H6" s="18">
        <v>13.5</v>
      </c>
      <c r="I6" s="3" t="s">
        <v>15</v>
      </c>
      <c r="J6" s="24" t="s">
        <v>101</v>
      </c>
      <c r="K6" s="18">
        <f t="shared" si="0"/>
        <v>7400.0000000000018</v>
      </c>
      <c r="L6" s="13"/>
      <c r="M6" s="18">
        <f t="shared" si="1"/>
        <v>67.5</v>
      </c>
      <c r="N6" s="3"/>
      <c r="O6" s="16"/>
    </row>
    <row r="7" spans="1:15" x14ac:dyDescent="0.2">
      <c r="A7" s="2">
        <v>6</v>
      </c>
      <c r="B7" s="24" t="s">
        <v>29</v>
      </c>
      <c r="C7" s="3" t="s">
        <v>30</v>
      </c>
      <c r="D7" s="4" t="s">
        <v>31</v>
      </c>
      <c r="E7" s="3">
        <v>2199</v>
      </c>
      <c r="F7" s="18">
        <v>10.75</v>
      </c>
      <c r="G7" s="2" t="s">
        <v>14</v>
      </c>
      <c r="H7" s="18">
        <v>10.5</v>
      </c>
      <c r="I7" s="3" t="s">
        <v>15</v>
      </c>
      <c r="J7" s="24" t="s">
        <v>101</v>
      </c>
      <c r="K7" s="18">
        <f t="shared" si="0"/>
        <v>549.75</v>
      </c>
      <c r="L7" s="11">
        <v>25000</v>
      </c>
      <c r="M7" s="18">
        <f t="shared" si="1"/>
        <v>52.5</v>
      </c>
      <c r="N7" s="3"/>
      <c r="O7" s="2"/>
    </row>
    <row r="8" spans="1:15" ht="21" x14ac:dyDescent="0.2">
      <c r="A8" s="2">
        <v>7</v>
      </c>
      <c r="B8" s="24" t="s">
        <v>32</v>
      </c>
      <c r="C8" s="3" t="s">
        <v>33</v>
      </c>
      <c r="D8" s="4" t="s">
        <v>34</v>
      </c>
      <c r="E8" s="3">
        <v>31849</v>
      </c>
      <c r="F8" s="18">
        <v>8.1034999999999986</v>
      </c>
      <c r="G8" s="2" t="s">
        <v>14</v>
      </c>
      <c r="H8" s="18">
        <v>5.91</v>
      </c>
      <c r="I8" s="3" t="s">
        <v>15</v>
      </c>
      <c r="J8" s="24" t="s">
        <v>102</v>
      </c>
      <c r="K8" s="18">
        <f t="shared" si="0"/>
        <v>69860.781499999954</v>
      </c>
      <c r="L8" s="12"/>
      <c r="M8" s="18">
        <f t="shared" si="1"/>
        <v>29.55</v>
      </c>
      <c r="N8" s="3"/>
      <c r="O8" s="2"/>
    </row>
    <row r="9" spans="1:15" ht="21" x14ac:dyDescent="0.2">
      <c r="A9" s="2">
        <v>8</v>
      </c>
      <c r="B9" s="24" t="s">
        <v>32</v>
      </c>
      <c r="C9" s="3" t="s">
        <v>35</v>
      </c>
      <c r="D9" s="4" t="s">
        <v>36</v>
      </c>
      <c r="E9" s="3">
        <v>31999</v>
      </c>
      <c r="F9" s="18">
        <v>11.761000000000001</v>
      </c>
      <c r="G9" s="2" t="s">
        <v>14</v>
      </c>
      <c r="H9" s="18">
        <v>8.56</v>
      </c>
      <c r="I9" s="3" t="s">
        <v>15</v>
      </c>
      <c r="J9" s="24" t="s">
        <v>103</v>
      </c>
      <c r="K9" s="18">
        <f t="shared" si="0"/>
        <v>102428.79900000001</v>
      </c>
      <c r="L9" s="12"/>
      <c r="M9" s="18">
        <f t="shared" si="1"/>
        <v>42.800000000000004</v>
      </c>
      <c r="N9" s="3"/>
      <c r="O9" s="2"/>
    </row>
    <row r="10" spans="1:15" x14ac:dyDescent="0.2">
      <c r="A10" s="2">
        <v>9</v>
      </c>
      <c r="B10" s="24" t="s">
        <v>37</v>
      </c>
      <c r="C10" s="3" t="s">
        <v>38</v>
      </c>
      <c r="D10" s="4" t="s">
        <v>39</v>
      </c>
      <c r="E10" s="3">
        <v>11830</v>
      </c>
      <c r="F10" s="18">
        <v>16.96</v>
      </c>
      <c r="G10" s="2" t="s">
        <v>14</v>
      </c>
      <c r="H10" s="18">
        <v>16.5</v>
      </c>
      <c r="I10" s="3" t="s">
        <v>15</v>
      </c>
      <c r="J10" s="24" t="s">
        <v>101</v>
      </c>
      <c r="K10" s="18">
        <f t="shared" si="0"/>
        <v>5441.8000000000102</v>
      </c>
      <c r="L10" s="12"/>
      <c r="M10" s="18">
        <f t="shared" si="1"/>
        <v>82.5</v>
      </c>
      <c r="N10" s="3"/>
      <c r="O10" s="2"/>
    </row>
    <row r="11" spans="1:15" x14ac:dyDescent="0.2">
      <c r="A11" s="2">
        <v>10</v>
      </c>
      <c r="B11" s="24" t="s">
        <v>40</v>
      </c>
      <c r="C11" s="3" t="s">
        <v>41</v>
      </c>
      <c r="D11" s="4" t="s">
        <v>42</v>
      </c>
      <c r="E11" s="3">
        <v>1000</v>
      </c>
      <c r="F11" s="18">
        <v>10.75</v>
      </c>
      <c r="G11" s="2" t="s">
        <v>14</v>
      </c>
      <c r="H11" s="18">
        <v>10.5</v>
      </c>
      <c r="I11" s="3" t="s">
        <v>15</v>
      </c>
      <c r="J11" s="24" t="s">
        <v>101</v>
      </c>
      <c r="K11" s="18">
        <f t="shared" si="0"/>
        <v>250</v>
      </c>
      <c r="L11" s="12"/>
      <c r="M11" s="18">
        <f t="shared" si="1"/>
        <v>52.5</v>
      </c>
      <c r="N11" s="3"/>
      <c r="O11" s="2"/>
    </row>
    <row r="12" spans="1:15" ht="21" x14ac:dyDescent="0.2">
      <c r="A12" s="2">
        <v>11</v>
      </c>
      <c r="B12" s="24" t="s">
        <v>43</v>
      </c>
      <c r="C12" s="3" t="s">
        <v>44</v>
      </c>
      <c r="D12" s="4" t="s">
        <v>45</v>
      </c>
      <c r="E12" s="3">
        <v>1000</v>
      </c>
      <c r="F12" s="18">
        <v>16.96</v>
      </c>
      <c r="G12" s="2" t="s">
        <v>14</v>
      </c>
      <c r="H12" s="18">
        <v>16.5</v>
      </c>
      <c r="I12" s="3" t="s">
        <v>15</v>
      </c>
      <c r="J12" s="24" t="s">
        <v>101</v>
      </c>
      <c r="K12" s="18">
        <f t="shared" si="0"/>
        <v>460.00000000000085</v>
      </c>
      <c r="L12" s="12"/>
      <c r="M12" s="18">
        <f t="shared" si="1"/>
        <v>82.5</v>
      </c>
      <c r="N12" s="3"/>
      <c r="O12" s="2"/>
    </row>
    <row r="13" spans="1:15" x14ac:dyDescent="0.2">
      <c r="A13" s="2">
        <v>12</v>
      </c>
      <c r="B13" s="24" t="s">
        <v>23</v>
      </c>
      <c r="C13" s="3" t="s">
        <v>46</v>
      </c>
      <c r="D13" s="4" t="s">
        <v>47</v>
      </c>
      <c r="E13" s="3">
        <v>100</v>
      </c>
      <c r="F13" s="18">
        <v>18.2</v>
      </c>
      <c r="G13" s="2" t="s">
        <v>14</v>
      </c>
      <c r="H13" s="18">
        <v>16.5</v>
      </c>
      <c r="I13" s="3" t="s">
        <v>15</v>
      </c>
      <c r="J13" s="24" t="s">
        <v>101</v>
      </c>
      <c r="K13" s="18">
        <f t="shared" si="0"/>
        <v>169.99999999999994</v>
      </c>
      <c r="L13" s="13"/>
      <c r="M13" s="18">
        <f t="shared" si="1"/>
        <v>82.5</v>
      </c>
      <c r="N13" s="5"/>
      <c r="O13" s="1"/>
    </row>
    <row r="14" spans="1:15" hidden="1" x14ac:dyDescent="0.2">
      <c r="A14" s="2">
        <v>13</v>
      </c>
      <c r="B14" s="24" t="s">
        <v>48</v>
      </c>
      <c r="C14" s="3" t="s">
        <v>49</v>
      </c>
      <c r="D14" s="4" t="s">
        <v>50</v>
      </c>
      <c r="E14" s="6">
        <v>1745</v>
      </c>
      <c r="F14" s="18">
        <v>17.5764</v>
      </c>
      <c r="G14" s="3" t="s">
        <v>14</v>
      </c>
      <c r="H14" s="18"/>
      <c r="I14" s="3" t="s">
        <v>15</v>
      </c>
      <c r="J14" s="24" t="s">
        <v>101</v>
      </c>
      <c r="K14" s="18"/>
      <c r="L14" s="7"/>
      <c r="M14" s="18">
        <f t="shared" si="1"/>
        <v>0</v>
      </c>
      <c r="N14" s="7"/>
      <c r="O14" s="8" t="s">
        <v>51</v>
      </c>
    </row>
    <row r="15" spans="1:15" hidden="1" x14ac:dyDescent="0.2">
      <c r="A15" s="2">
        <v>14</v>
      </c>
      <c r="B15" s="24" t="s">
        <v>52</v>
      </c>
      <c r="C15" s="3" t="s">
        <v>53</v>
      </c>
      <c r="D15" s="4" t="s">
        <v>54</v>
      </c>
      <c r="E15" s="6">
        <v>300</v>
      </c>
      <c r="F15" s="18">
        <v>20.146899999999999</v>
      </c>
      <c r="G15" s="3" t="s">
        <v>14</v>
      </c>
      <c r="H15" s="18"/>
      <c r="I15" s="3" t="s">
        <v>15</v>
      </c>
      <c r="J15" s="24" t="s">
        <v>101</v>
      </c>
      <c r="K15" s="21"/>
      <c r="L15" s="7"/>
      <c r="M15" s="18">
        <f t="shared" si="1"/>
        <v>0</v>
      </c>
      <c r="N15" s="7"/>
      <c r="O15" s="8" t="s">
        <v>51</v>
      </c>
    </row>
    <row r="16" spans="1:15" hidden="1" x14ac:dyDescent="0.2">
      <c r="A16" s="2">
        <v>15</v>
      </c>
      <c r="B16" s="24" t="s">
        <v>55</v>
      </c>
      <c r="C16" s="3" t="s">
        <v>56</v>
      </c>
      <c r="D16" s="4" t="s">
        <v>57</v>
      </c>
      <c r="E16" s="6">
        <v>2205</v>
      </c>
      <c r="F16" s="18">
        <v>20.146899999999999</v>
      </c>
      <c r="G16" s="3" t="s">
        <v>14</v>
      </c>
      <c r="H16" s="18"/>
      <c r="I16" s="3" t="s">
        <v>15</v>
      </c>
      <c r="J16" s="24" t="s">
        <v>101</v>
      </c>
      <c r="K16" s="21"/>
      <c r="L16" s="7"/>
      <c r="M16" s="18">
        <f t="shared" si="1"/>
        <v>0</v>
      </c>
      <c r="N16" s="7"/>
      <c r="O16" s="8" t="s">
        <v>51</v>
      </c>
    </row>
    <row r="17" spans="1:15" hidden="1" x14ac:dyDescent="0.2">
      <c r="A17" s="2">
        <v>16</v>
      </c>
      <c r="B17" s="24" t="s">
        <v>58</v>
      </c>
      <c r="C17" s="3" t="s">
        <v>59</v>
      </c>
      <c r="D17" s="4" t="s">
        <v>50</v>
      </c>
      <c r="E17" s="6">
        <v>813</v>
      </c>
      <c r="F17" s="18">
        <v>17.5764</v>
      </c>
      <c r="G17" s="3" t="s">
        <v>14</v>
      </c>
      <c r="H17" s="18"/>
      <c r="I17" s="3" t="s">
        <v>15</v>
      </c>
      <c r="J17" s="24" t="s">
        <v>101</v>
      </c>
      <c r="K17" s="21"/>
      <c r="L17" s="7"/>
      <c r="M17" s="18">
        <f t="shared" si="1"/>
        <v>0</v>
      </c>
      <c r="N17" s="7"/>
      <c r="O17" s="8" t="s">
        <v>51</v>
      </c>
    </row>
    <row r="18" spans="1:15" hidden="1" x14ac:dyDescent="0.2">
      <c r="A18" s="2">
        <v>17</v>
      </c>
      <c r="B18" s="24" t="s">
        <v>58</v>
      </c>
      <c r="C18" s="3" t="s">
        <v>60</v>
      </c>
      <c r="D18" s="4" t="s">
        <v>61</v>
      </c>
      <c r="E18" s="6">
        <v>1013</v>
      </c>
      <c r="F18" s="18">
        <v>20.146899999999999</v>
      </c>
      <c r="G18" s="3" t="s">
        <v>14</v>
      </c>
      <c r="H18" s="18"/>
      <c r="I18" s="3" t="s">
        <v>15</v>
      </c>
      <c r="J18" s="24" t="s">
        <v>101</v>
      </c>
      <c r="K18" s="21"/>
      <c r="L18" s="7"/>
      <c r="M18" s="18">
        <f t="shared" si="1"/>
        <v>0</v>
      </c>
      <c r="N18" s="7"/>
      <c r="O18" s="8" t="s">
        <v>51</v>
      </c>
    </row>
    <row r="19" spans="1:15" hidden="1" x14ac:dyDescent="0.2">
      <c r="A19" s="2">
        <v>18</v>
      </c>
      <c r="B19" s="24" t="s">
        <v>62</v>
      </c>
      <c r="C19" s="3" t="s">
        <v>63</v>
      </c>
      <c r="D19" s="4" t="s">
        <v>50</v>
      </c>
      <c r="E19" s="6">
        <v>30</v>
      </c>
      <c r="F19" s="18">
        <v>16.082599999999999</v>
      </c>
      <c r="G19" s="3" t="s">
        <v>14</v>
      </c>
      <c r="H19" s="18"/>
      <c r="I19" s="3" t="s">
        <v>15</v>
      </c>
      <c r="J19" s="24" t="s">
        <v>101</v>
      </c>
      <c r="K19" s="21"/>
      <c r="L19" s="7"/>
      <c r="M19" s="18">
        <f t="shared" si="1"/>
        <v>0</v>
      </c>
      <c r="N19" s="7"/>
      <c r="O19" s="7"/>
    </row>
    <row r="20" spans="1:15" hidden="1" x14ac:dyDescent="0.2">
      <c r="A20" s="2">
        <v>19</v>
      </c>
      <c r="B20" s="24" t="s">
        <v>62</v>
      </c>
      <c r="C20" s="3" t="s">
        <v>64</v>
      </c>
      <c r="D20" s="4" t="s">
        <v>65</v>
      </c>
      <c r="E20" s="6">
        <v>30</v>
      </c>
      <c r="F20" s="18">
        <v>18.012899999999998</v>
      </c>
      <c r="G20" s="3" t="s">
        <v>14</v>
      </c>
      <c r="H20" s="18"/>
      <c r="I20" s="3" t="s">
        <v>15</v>
      </c>
      <c r="J20" s="24" t="s">
        <v>101</v>
      </c>
      <c r="K20" s="21"/>
      <c r="L20" s="7"/>
      <c r="M20" s="18">
        <f t="shared" si="1"/>
        <v>0</v>
      </c>
      <c r="N20" s="7"/>
      <c r="O20" s="7"/>
    </row>
    <row r="21" spans="1:15" hidden="1" x14ac:dyDescent="0.2">
      <c r="A21" s="2">
        <v>20</v>
      </c>
      <c r="B21" s="24" t="s">
        <v>66</v>
      </c>
      <c r="C21" s="3" t="s">
        <v>67</v>
      </c>
      <c r="D21" s="4" t="s">
        <v>50</v>
      </c>
      <c r="E21" s="6">
        <v>1189</v>
      </c>
      <c r="F21" s="18">
        <v>16.276600000000002</v>
      </c>
      <c r="G21" s="3" t="s">
        <v>14</v>
      </c>
      <c r="H21" s="18"/>
      <c r="I21" s="3" t="s">
        <v>15</v>
      </c>
      <c r="J21" s="24" t="s">
        <v>101</v>
      </c>
      <c r="K21" s="21"/>
      <c r="L21" s="7"/>
      <c r="M21" s="18">
        <f t="shared" si="1"/>
        <v>0</v>
      </c>
      <c r="N21" s="7" t="s">
        <v>68</v>
      </c>
      <c r="O21" s="8" t="s">
        <v>51</v>
      </c>
    </row>
    <row r="22" spans="1:15" hidden="1" x14ac:dyDescent="0.2">
      <c r="A22" s="2">
        <v>21</v>
      </c>
      <c r="B22" s="24" t="s">
        <v>66</v>
      </c>
      <c r="C22" s="3" t="s">
        <v>69</v>
      </c>
      <c r="D22" s="4" t="s">
        <v>65</v>
      </c>
      <c r="E22" s="6">
        <v>1189</v>
      </c>
      <c r="F22" s="18">
        <v>18.206899999999997</v>
      </c>
      <c r="G22" s="3" t="s">
        <v>14</v>
      </c>
      <c r="H22" s="18"/>
      <c r="I22" s="3" t="s">
        <v>15</v>
      </c>
      <c r="J22" s="24" t="s">
        <v>101</v>
      </c>
      <c r="K22" s="21"/>
      <c r="L22" s="7"/>
      <c r="M22" s="18">
        <f t="shared" si="1"/>
        <v>0</v>
      </c>
      <c r="N22" s="7"/>
      <c r="O22" s="8" t="s">
        <v>51</v>
      </c>
    </row>
    <row r="23" spans="1:15" ht="31.5" hidden="1" x14ac:dyDescent="0.2">
      <c r="A23" s="2">
        <v>22</v>
      </c>
      <c r="B23" s="24" t="s">
        <v>70</v>
      </c>
      <c r="C23" s="3" t="s">
        <v>71</v>
      </c>
      <c r="D23" s="4" t="s">
        <v>50</v>
      </c>
      <c r="E23" s="6">
        <v>100</v>
      </c>
      <c r="F23" s="18">
        <v>17.945</v>
      </c>
      <c r="G23" s="3" t="s">
        <v>14</v>
      </c>
      <c r="H23" s="18"/>
      <c r="I23" s="3" t="s">
        <v>15</v>
      </c>
      <c r="J23" s="24" t="s">
        <v>101</v>
      </c>
      <c r="K23" s="21"/>
      <c r="L23" s="7"/>
      <c r="M23" s="18">
        <f t="shared" si="1"/>
        <v>0</v>
      </c>
      <c r="N23" s="7"/>
      <c r="O23" s="8" t="s">
        <v>72</v>
      </c>
    </row>
    <row r="24" spans="1:15" ht="31.5" hidden="1" x14ac:dyDescent="0.2">
      <c r="A24" s="2">
        <v>23</v>
      </c>
      <c r="B24" s="24" t="s">
        <v>70</v>
      </c>
      <c r="C24" s="3" t="s">
        <v>73</v>
      </c>
      <c r="D24" s="4" t="s">
        <v>65</v>
      </c>
      <c r="E24" s="6">
        <v>100</v>
      </c>
      <c r="F24" s="18">
        <v>22.794999999999998</v>
      </c>
      <c r="G24" s="3" t="s">
        <v>14</v>
      </c>
      <c r="H24" s="18"/>
      <c r="I24" s="3" t="s">
        <v>15</v>
      </c>
      <c r="J24" s="24" t="s">
        <v>101</v>
      </c>
      <c r="K24" s="21"/>
      <c r="L24" s="7"/>
      <c r="M24" s="18">
        <f t="shared" si="1"/>
        <v>0</v>
      </c>
      <c r="N24" s="7"/>
      <c r="O24" s="8" t="s">
        <v>72</v>
      </c>
    </row>
    <row r="25" spans="1:15" x14ac:dyDescent="0.2">
      <c r="A25" s="2">
        <v>24</v>
      </c>
      <c r="B25" s="24" t="s">
        <v>74</v>
      </c>
      <c r="C25" s="3" t="s">
        <v>75</v>
      </c>
      <c r="D25" s="4" t="s">
        <v>65</v>
      </c>
      <c r="E25" s="3">
        <v>5163</v>
      </c>
      <c r="F25" s="18">
        <v>23.32</v>
      </c>
      <c r="G25" s="3" t="s">
        <v>14</v>
      </c>
      <c r="H25" s="18">
        <v>17</v>
      </c>
      <c r="I25" s="3" t="s">
        <v>97</v>
      </c>
      <c r="J25" s="24" t="s">
        <v>104</v>
      </c>
      <c r="K25" s="18">
        <f t="shared" ref="K25:K32" si="2">(F25-H25)*E25</f>
        <v>32630.16</v>
      </c>
      <c r="L25" s="7"/>
      <c r="M25" s="18">
        <f t="shared" si="1"/>
        <v>85</v>
      </c>
      <c r="N25" s="7"/>
      <c r="O25" s="8" t="s">
        <v>72</v>
      </c>
    </row>
    <row r="26" spans="1:15" x14ac:dyDescent="0.2">
      <c r="A26" s="2">
        <v>25</v>
      </c>
      <c r="B26" s="24" t="s">
        <v>74</v>
      </c>
      <c r="C26" s="3" t="s">
        <v>77</v>
      </c>
      <c r="D26" s="4" t="s">
        <v>50</v>
      </c>
      <c r="E26" s="3">
        <v>5075</v>
      </c>
      <c r="F26" s="18">
        <v>21.68</v>
      </c>
      <c r="G26" s="3" t="s">
        <v>14</v>
      </c>
      <c r="H26" s="18">
        <v>16</v>
      </c>
      <c r="I26" s="3" t="s">
        <v>98</v>
      </c>
      <c r="J26" s="24" t="s">
        <v>104</v>
      </c>
      <c r="K26" s="18">
        <f t="shared" si="2"/>
        <v>28826</v>
      </c>
      <c r="L26" s="7"/>
      <c r="M26" s="18">
        <f t="shared" si="1"/>
        <v>80</v>
      </c>
      <c r="N26" s="7"/>
      <c r="O26" s="8" t="s">
        <v>72</v>
      </c>
    </row>
    <row r="27" spans="1:15" hidden="1" x14ac:dyDescent="0.2">
      <c r="A27" s="2">
        <v>26</v>
      </c>
      <c r="B27" s="24" t="s">
        <v>23</v>
      </c>
      <c r="C27" s="3" t="s">
        <v>78</v>
      </c>
      <c r="D27" s="4" t="s">
        <v>79</v>
      </c>
      <c r="E27" s="3">
        <v>24</v>
      </c>
      <c r="F27" s="18">
        <v>22.22</v>
      </c>
      <c r="G27" s="3" t="s">
        <v>14</v>
      </c>
      <c r="H27" s="18"/>
      <c r="I27" s="3" t="s">
        <v>97</v>
      </c>
      <c r="J27" s="24" t="s">
        <v>101</v>
      </c>
      <c r="K27" s="18">
        <f t="shared" si="2"/>
        <v>533.28</v>
      </c>
      <c r="L27" s="7"/>
      <c r="M27" s="18">
        <f t="shared" si="1"/>
        <v>0</v>
      </c>
      <c r="N27" s="7"/>
      <c r="O27" s="8" t="s">
        <v>72</v>
      </c>
    </row>
    <row r="28" spans="1:15" hidden="1" x14ac:dyDescent="0.2">
      <c r="A28" s="2">
        <v>27</v>
      </c>
      <c r="B28" s="24" t="s">
        <v>23</v>
      </c>
      <c r="C28" s="3" t="s">
        <v>80</v>
      </c>
      <c r="D28" s="4" t="s">
        <v>81</v>
      </c>
      <c r="E28" s="3">
        <v>19</v>
      </c>
      <c r="F28" s="18">
        <v>24.13</v>
      </c>
      <c r="G28" s="3" t="s">
        <v>14</v>
      </c>
      <c r="H28" s="18"/>
      <c r="I28" s="3" t="s">
        <v>97</v>
      </c>
      <c r="J28" s="24" t="s">
        <v>101</v>
      </c>
      <c r="K28" s="18">
        <f t="shared" si="2"/>
        <v>458.46999999999997</v>
      </c>
      <c r="L28" s="7"/>
      <c r="M28" s="18">
        <f t="shared" si="1"/>
        <v>0</v>
      </c>
      <c r="N28" s="7"/>
      <c r="O28" s="8" t="s">
        <v>72</v>
      </c>
    </row>
    <row r="29" spans="1:15" x14ac:dyDescent="0.2">
      <c r="A29" s="2">
        <v>28</v>
      </c>
      <c r="B29" s="24" t="s">
        <v>82</v>
      </c>
      <c r="C29" s="3" t="s">
        <v>83</v>
      </c>
      <c r="D29" s="4" t="s">
        <v>50</v>
      </c>
      <c r="E29" s="3">
        <v>7350</v>
      </c>
      <c r="F29" s="18">
        <v>25</v>
      </c>
      <c r="G29" s="3" t="s">
        <v>14</v>
      </c>
      <c r="H29" s="18">
        <v>18</v>
      </c>
      <c r="I29" s="3" t="s">
        <v>15</v>
      </c>
      <c r="J29" s="24" t="s">
        <v>105</v>
      </c>
      <c r="K29" s="18">
        <f t="shared" si="2"/>
        <v>51450</v>
      </c>
      <c r="L29" s="7"/>
      <c r="M29" s="18">
        <f t="shared" si="1"/>
        <v>90</v>
      </c>
      <c r="N29" s="7"/>
      <c r="O29" s="8" t="s">
        <v>72</v>
      </c>
    </row>
    <row r="30" spans="1:15" x14ac:dyDescent="0.2">
      <c r="A30" s="2">
        <v>29</v>
      </c>
      <c r="B30" s="24" t="s">
        <v>82</v>
      </c>
      <c r="C30" s="3" t="s">
        <v>84</v>
      </c>
      <c r="D30" s="4" t="s">
        <v>65</v>
      </c>
      <c r="E30" s="3">
        <v>7580</v>
      </c>
      <c r="F30" s="18">
        <v>33.5</v>
      </c>
      <c r="G30" s="3" t="s">
        <v>14</v>
      </c>
      <c r="H30" s="18">
        <v>16</v>
      </c>
      <c r="I30" s="3" t="s">
        <v>15</v>
      </c>
      <c r="J30" s="24" t="s">
        <v>105</v>
      </c>
      <c r="K30" s="18">
        <f t="shared" si="2"/>
        <v>132650</v>
      </c>
      <c r="L30" s="7"/>
      <c r="M30" s="18">
        <f t="shared" si="1"/>
        <v>80</v>
      </c>
      <c r="N30" s="7"/>
      <c r="O30" s="8" t="s">
        <v>72</v>
      </c>
    </row>
    <row r="31" spans="1:15" x14ac:dyDescent="0.2">
      <c r="A31" s="2">
        <v>30</v>
      </c>
      <c r="B31" s="24" t="s">
        <v>26</v>
      </c>
      <c r="C31" s="3" t="s">
        <v>85</v>
      </c>
      <c r="D31" s="4" t="s">
        <v>50</v>
      </c>
      <c r="E31" s="3">
        <v>510</v>
      </c>
      <c r="F31" s="18">
        <v>19.5</v>
      </c>
      <c r="G31" s="3" t="s">
        <v>14</v>
      </c>
      <c r="H31" s="18">
        <v>10</v>
      </c>
      <c r="I31" s="3" t="s">
        <v>15</v>
      </c>
      <c r="J31" s="24" t="s">
        <v>101</v>
      </c>
      <c r="K31" s="18">
        <f t="shared" si="2"/>
        <v>4845</v>
      </c>
      <c r="L31" s="7"/>
      <c r="M31" s="18">
        <f t="shared" si="1"/>
        <v>50</v>
      </c>
      <c r="N31" s="7"/>
      <c r="O31" s="8" t="s">
        <v>51</v>
      </c>
    </row>
    <row r="32" spans="1:15" x14ac:dyDescent="0.2">
      <c r="A32" s="2">
        <v>31</v>
      </c>
      <c r="B32" s="24" t="s">
        <v>26</v>
      </c>
      <c r="C32" s="3" t="s">
        <v>86</v>
      </c>
      <c r="D32" s="4" t="s">
        <v>65</v>
      </c>
      <c r="E32" s="3">
        <v>510</v>
      </c>
      <c r="F32" s="18">
        <v>22.25</v>
      </c>
      <c r="G32" s="3" t="s">
        <v>14</v>
      </c>
      <c r="H32" s="18">
        <v>14.3</v>
      </c>
      <c r="I32" s="3" t="s">
        <v>15</v>
      </c>
      <c r="J32" s="24" t="s">
        <v>101</v>
      </c>
      <c r="K32" s="18">
        <f t="shared" si="2"/>
        <v>4054.4999999999995</v>
      </c>
      <c r="L32" s="7"/>
      <c r="M32" s="18">
        <f t="shared" si="1"/>
        <v>71.5</v>
      </c>
      <c r="N32" s="7"/>
      <c r="O32" s="8" t="s">
        <v>51</v>
      </c>
    </row>
    <row r="33" spans="1:15" ht="21" hidden="1" x14ac:dyDescent="0.2">
      <c r="A33" s="2">
        <v>32</v>
      </c>
      <c r="B33" s="24" t="s">
        <v>87</v>
      </c>
      <c r="C33" s="3" t="s">
        <v>88</v>
      </c>
      <c r="D33" s="4" t="s">
        <v>50</v>
      </c>
      <c r="E33" s="6">
        <v>570</v>
      </c>
      <c r="F33" s="18">
        <v>19.02</v>
      </c>
      <c r="G33" s="3" t="s">
        <v>89</v>
      </c>
      <c r="H33" s="18"/>
      <c r="I33" s="3" t="s">
        <v>15</v>
      </c>
      <c r="J33" s="3" t="s">
        <v>16</v>
      </c>
      <c r="K33" s="21"/>
      <c r="L33" s="7"/>
      <c r="M33" s="23"/>
      <c r="N33" s="7"/>
      <c r="O33" s="8" t="s">
        <v>72</v>
      </c>
    </row>
    <row r="34" spans="1:15" ht="21" hidden="1" x14ac:dyDescent="0.2">
      <c r="A34" s="2">
        <v>33</v>
      </c>
      <c r="B34" s="24" t="s">
        <v>87</v>
      </c>
      <c r="C34" s="3" t="s">
        <v>90</v>
      </c>
      <c r="D34" s="4" t="s">
        <v>91</v>
      </c>
      <c r="E34" s="6">
        <v>570</v>
      </c>
      <c r="F34" s="18">
        <v>24</v>
      </c>
      <c r="G34" s="3" t="s">
        <v>89</v>
      </c>
      <c r="H34" s="18"/>
      <c r="I34" s="3" t="s">
        <v>15</v>
      </c>
      <c r="J34" s="3" t="s">
        <v>16</v>
      </c>
      <c r="K34" s="21"/>
      <c r="L34" s="7"/>
      <c r="M34" s="23"/>
      <c r="N34" s="7"/>
      <c r="O34" s="8" t="s">
        <v>72</v>
      </c>
    </row>
    <row r="35" spans="1:15" hidden="1" x14ac:dyDescent="0.2">
      <c r="A35" s="2">
        <v>34</v>
      </c>
      <c r="B35" s="24" t="s">
        <v>92</v>
      </c>
      <c r="C35" s="3" t="s">
        <v>93</v>
      </c>
      <c r="D35" s="4" t="s">
        <v>65</v>
      </c>
      <c r="E35" s="6">
        <v>380</v>
      </c>
      <c r="F35" s="18">
        <v>28.73</v>
      </c>
      <c r="G35" s="3" t="s">
        <v>89</v>
      </c>
      <c r="H35" s="18"/>
      <c r="I35" s="3" t="s">
        <v>15</v>
      </c>
      <c r="J35" s="3" t="s">
        <v>76</v>
      </c>
      <c r="K35" s="21"/>
      <c r="L35" s="7"/>
      <c r="M35" s="23"/>
      <c r="N35" s="7"/>
      <c r="O35" s="8" t="s">
        <v>72</v>
      </c>
    </row>
    <row r="36" spans="1:15" ht="19.5" customHeight="1" x14ac:dyDescent="0.2">
      <c r="A36" t="s">
        <v>94</v>
      </c>
      <c r="K36" s="19">
        <f>SUM(K2:K32)</f>
        <v>449827.49249999999</v>
      </c>
      <c r="L36">
        <f t="shared" ref="L36:M36" si="3">SUM(L2:L32)</f>
        <v>48000</v>
      </c>
      <c r="M36" s="19">
        <f t="shared" si="3"/>
        <v>1208.8499999999999</v>
      </c>
    </row>
    <row r="37" spans="1:15" x14ac:dyDescent="0.2">
      <c r="K37" s="28">
        <f>K36</f>
        <v>449827.49249999999</v>
      </c>
      <c r="L37" s="29">
        <f>L36+M36</f>
        <v>49208.85</v>
      </c>
    </row>
    <row r="38" spans="1:15" x14ac:dyDescent="0.2">
      <c r="K38" s="26" t="s">
        <v>96</v>
      </c>
      <c r="L38" s="27" t="s">
        <v>95</v>
      </c>
    </row>
  </sheetData>
  <mergeCells count="3">
    <mergeCell ref="L2:L6"/>
    <mergeCell ref="O2:O6"/>
    <mergeCell ref="L7:L13"/>
  </mergeCells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ghrc</cp:lastModifiedBy>
  <dcterms:created xsi:type="dcterms:W3CDTF">2025-09-23T05:35:28Z</dcterms:created>
  <dcterms:modified xsi:type="dcterms:W3CDTF">2025-09-28T02:59:16Z</dcterms:modified>
</cp:coreProperties>
</file>