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D:\swj\项目\5、201\"/>
    </mc:Choice>
  </mc:AlternateContent>
  <xr:revisionPtr revIDLastSave="0" documentId="13_ncr:1_{15E73F1F-A329-4F36-A8A4-C52EC7BA842C}" xr6:coauthVersionLast="47" xr6:coauthVersionMax="47" xr10:uidLastSave="{00000000-0000-0000-0000-000000000000}"/>
  <bookViews>
    <workbookView xWindow="-120" yWindow="-120" windowWidth="20730" windowHeight="11310" firstSheet="2" activeTab="3" xr2:uid="{00000000-000D-0000-FFFF-FFFF00000000}"/>
  </bookViews>
  <sheets>
    <sheet name="主驾方案" sheetId="4" state="hidden" r:id="rId1"/>
    <sheet name="副驾方案" sheetId="5" state="hidden" r:id="rId2"/>
    <sheet name="项目投资" sheetId="3" r:id="rId3"/>
    <sheet name="附件1" sheetId="6" r:id="rId4"/>
    <sheet name="H5000S座椅项目" sheetId="1" state="hidden" r:id="rId5"/>
  </sheets>
  <calcPr calcId="181029"/>
</workbook>
</file>

<file path=xl/calcChain.xml><?xml version="1.0" encoding="utf-8"?>
<calcChain xmlns="http://schemas.openxmlformats.org/spreadsheetml/2006/main">
  <c r="H22" i="3" l="1"/>
  <c r="H15" i="3" l="1"/>
  <c r="H16" i="3"/>
  <c r="H17" i="3"/>
  <c r="H20" i="3"/>
  <c r="H14" i="3"/>
  <c r="P12" i="1"/>
  <c r="P11" i="1"/>
  <c r="P9" i="1"/>
  <c r="P7" i="1"/>
  <c r="P6" i="1"/>
  <c r="P5" i="1"/>
  <c r="P17" i="1" s="1"/>
  <c r="S13" i="3"/>
  <c r="S12" i="3"/>
  <c r="S11" i="3"/>
  <c r="S10" i="3"/>
  <c r="S9" i="3"/>
  <c r="S8" i="3"/>
  <c r="S7" i="3"/>
  <c r="B7" i="3"/>
  <c r="B10" i="3" s="1"/>
  <c r="S6" i="3"/>
  <c r="S5" i="3"/>
  <c r="S4" i="3"/>
  <c r="W4" i="3" l="1"/>
</calcChain>
</file>

<file path=xl/sharedStrings.xml><?xml version="1.0" encoding="utf-8"?>
<sst xmlns="http://schemas.openxmlformats.org/spreadsheetml/2006/main" count="144" uniqueCount="132">
  <si>
    <t>类别</t>
  </si>
  <si>
    <t>阶段</t>
  </si>
  <si>
    <t>内容</t>
  </si>
  <si>
    <t xml:space="preserve">人员费用 </t>
  </si>
  <si>
    <t xml:space="preserve">其他费用 </t>
  </si>
  <si>
    <t>合 计
（未税/元）</t>
  </si>
  <si>
    <t xml:space="preserve"> 备注   </t>
  </si>
  <si>
    <t>项目</t>
  </si>
  <si>
    <t>金额</t>
  </si>
  <si>
    <t>备注</t>
  </si>
  <si>
    <t>类型</t>
  </si>
  <si>
    <t>预算费用（万元）</t>
  </si>
  <si>
    <t>费率</t>
  </si>
  <si>
    <t>人数</t>
  </si>
  <si>
    <t>天数/人</t>
  </si>
  <si>
    <t>小计</t>
  </si>
  <si>
    <t>单价</t>
  </si>
  <si>
    <t>数量</t>
  </si>
  <si>
    <t>一、土地</t>
  </si>
  <si>
    <t>生产线设备</t>
  </si>
  <si>
    <t>新购置</t>
  </si>
  <si>
    <t>（元/天）</t>
  </si>
  <si>
    <t>二、建设工程投资</t>
  </si>
  <si>
    <t>改造</t>
  </si>
  <si>
    <t>人工成本</t>
  </si>
  <si>
    <t>项目开发</t>
  </si>
  <si>
    <t>项目经理</t>
  </si>
  <si>
    <t xml:space="preserve">                      - </t>
  </si>
  <si>
    <t>三、设备投资</t>
  </si>
  <si>
    <t>模、夹、检、工装等</t>
  </si>
  <si>
    <t>注塑模具</t>
  </si>
  <si>
    <t>产品开发</t>
  </si>
  <si>
    <t>产品工程师</t>
  </si>
  <si>
    <t>四、其他</t>
  </si>
  <si>
    <t>冲压模具</t>
  </si>
  <si>
    <t>造型阶段</t>
  </si>
  <si>
    <t>表皮设计师</t>
  </si>
  <si>
    <t>发泡模具</t>
  </si>
  <si>
    <t>模具开发至投产阶段</t>
  </si>
  <si>
    <t>发泡模具设计工程师</t>
  </si>
  <si>
    <t>五、模夹检具、工装</t>
  </si>
  <si>
    <t>压铸模具</t>
  </si>
  <si>
    <t>冲压模具设计工程师</t>
  </si>
  <si>
    <t>六、开发投入</t>
  </si>
  <si>
    <t>夹具</t>
  </si>
  <si>
    <t>样件制作阶段至投产</t>
  </si>
  <si>
    <t>前期质量工程师</t>
  </si>
  <si>
    <t>合计</t>
  </si>
  <si>
    <t>检具</t>
  </si>
  <si>
    <t>工艺工程师</t>
  </si>
  <si>
    <t>工装</t>
  </si>
  <si>
    <t>试验工程师</t>
  </si>
  <si>
    <t xml:space="preserve">其它 </t>
  </si>
  <si>
    <t>检具工程师</t>
  </si>
  <si>
    <t>研发费用</t>
  </si>
  <si>
    <t>人力成本</t>
  </si>
  <si>
    <t>采购工程师</t>
  </si>
  <si>
    <t>差旅费</t>
  </si>
  <si>
    <t>邮寄费</t>
  </si>
  <si>
    <t>运费</t>
  </si>
  <si>
    <t>设计费</t>
  </si>
  <si>
    <t>样品费</t>
  </si>
  <si>
    <t>试验费</t>
  </si>
  <si>
    <t>维修费</t>
  </si>
  <si>
    <t>项目编号：ZY22421</t>
  </si>
  <si>
    <t>项目名称：H5000S座椅项目</t>
  </si>
  <si>
    <t>序号</t>
  </si>
  <si>
    <t>科目编码</t>
  </si>
  <si>
    <t>科目名称</t>
  </si>
  <si>
    <t>1月</t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</si>
  <si>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</si>
  <si>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</si>
  <si>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</si>
  <si>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</si>
  <si>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</si>
  <si>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</si>
  <si>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</si>
  <si>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</si>
  <si>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</si>
  <si>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</si>
  <si>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</si>
  <si>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研发费用-劳务费</t>
  </si>
  <si>
    <r>
      <rPr>
        <sz val="11"/>
        <rFont val="宋体"/>
        <family val="3"/>
        <charset val="134"/>
      </rPr>
      <t>66040301</t>
    </r>
    <r>
      <rPr>
        <sz val="11"/>
        <rFont val="宋体"/>
        <family val="3"/>
        <charset val="134"/>
      </rPr>
      <t>-3</t>
    </r>
  </si>
  <si>
    <r>
      <rPr>
        <sz val="10"/>
        <color indexed="0"/>
        <rFont val="宋体"/>
        <family val="3"/>
        <charset val="134"/>
      </rPr>
      <t>研发费用</t>
    </r>
    <r>
      <rPr>
        <sz val="10"/>
        <color indexed="0"/>
        <rFont val="Arial"/>
        <family val="2"/>
      </rPr>
      <t>-</t>
    </r>
    <r>
      <rPr>
        <sz val="10"/>
        <color indexed="0"/>
        <rFont val="宋体"/>
        <family val="3"/>
        <charset val="134"/>
      </rPr>
      <t>差旅费</t>
    </r>
  </si>
  <si>
    <t>研发费用-运费</t>
  </si>
  <si>
    <t>研发费用-设计费用</t>
  </si>
  <si>
    <t>研发费用-机物料消耗</t>
  </si>
  <si>
    <t>研发费用-样品费</t>
  </si>
  <si>
    <t>研发费用-工具费</t>
  </si>
  <si>
    <t>研发费用-试验费</t>
  </si>
  <si>
    <t>研发费用-修理费-模具维修费</t>
  </si>
  <si>
    <t>研发费用-其他</t>
  </si>
  <si>
    <t xml:space="preserve"> </t>
    <phoneticPr fontId="23" type="noConversion"/>
  </si>
  <si>
    <t>小计（万元）</t>
    <phoneticPr fontId="23" type="noConversion"/>
  </si>
  <si>
    <t>25-26两年</t>
    <phoneticPr fontId="23" type="noConversion"/>
  </si>
  <si>
    <t>含在生产线设备里。</t>
    <phoneticPr fontId="23" type="noConversion"/>
  </si>
  <si>
    <t>房租+装修</t>
    <phoneticPr fontId="23" type="noConversion"/>
  </si>
  <si>
    <r>
      <t xml:space="preserve">    项目建设及投资估算表    </t>
    </r>
    <r>
      <rPr>
        <b/>
        <sz val="8"/>
        <color indexed="8"/>
        <rFont val="宋体"/>
        <family val="3"/>
        <charset val="134"/>
      </rPr>
      <t>单位：万元</t>
    </r>
    <phoneticPr fontId="23" type="noConversion"/>
  </si>
  <si>
    <t>项目研发费用预算表（25-28年）</t>
    <phoneticPr fontId="23" type="noConversion"/>
  </si>
  <si>
    <t>知识产权</t>
    <phoneticPr fontId="23" type="noConversion"/>
  </si>
  <si>
    <t>投资项目</t>
  </si>
  <si>
    <t>描述</t>
  </si>
  <si>
    <t>估算费用范围（人民币）</t>
  </si>
  <si>
    <t>1. 零部件测试设备</t>
  </si>
  <si>
    <t>可测试性能、耐久、NVH。</t>
  </si>
  <si>
    <t>伺服控制，可模拟复杂工况。</t>
  </si>
  <si>
    <t>温箱、振动台、数据采集系统。</t>
  </si>
  <si>
    <t>2. 系统级测试台架（核心）</t>
  </si>
  <si>
    <t>实时仿真机、接口箱、软件模型。</t>
  </si>
  <si>
    <t>钢结构框架、作动器、控制系统、气路。</t>
  </si>
  <si>
    <t>最关键的设备，价格波动最大</t>
  </si>
  <si>
    <t>5万 - 15万</t>
  </si>
  <si>
    <t>8万 - 20万</t>
  </si>
  <si>
    <t>3万 - 10万</t>
  </si>
  <si>
    <t>0.5万 - 1.5万/人天</t>
  </si>
  <si>
    <t>通常需要数十至上百人天</t>
  </si>
  <si>
    <t>包含运输、人员、场地等费用，周期约2-3个月</t>
  </si>
  <si>
    <t>法规强制性测试，在认证实验室进行</t>
  </si>
  <si>
    <t>* 空气供给单元测试</t>
    <phoneticPr fontId="23" type="noConversion"/>
  </si>
  <si>
    <t>* 空气弹簧疲劳试验</t>
    <phoneticPr fontId="23" type="noConversion"/>
  </si>
  <si>
    <t>* 传感器综合测试环境</t>
  </si>
  <si>
    <t>* ECU HIL测试系统</t>
  </si>
  <si>
    <t>* ECAS机械系统集成台架</t>
  </si>
  <si>
    <t>* 高寒/高温/高原适应性试验</t>
  </si>
  <si>
    <t>* 电磁兼容性（EMC）测试</t>
  </si>
  <si>
    <t>10万元</t>
    <phoneticPr fontId="23" type="noConversion"/>
  </si>
  <si>
    <t>20万</t>
    <phoneticPr fontId="23" type="noConversion"/>
  </si>
  <si>
    <r>
      <t xml:space="preserve">按 </t>
    </r>
    <r>
      <rPr>
        <sz val="11"/>
        <color rgb="FF000000"/>
        <rFont val="宋体"/>
        <family val="3"/>
        <charset val="134"/>
      </rPr>
      <t>500</t>
    </r>
    <r>
      <rPr>
        <sz val="11"/>
        <color rgb="FF000000"/>
        <rFont val="宋体"/>
        <family val="3"/>
        <charset val="134"/>
      </rPr>
      <t>套 规划单产线。</t>
    </r>
    <phoneticPr fontId="23" type="noConversion"/>
  </si>
  <si>
    <t>25（50） 26（55）</t>
    <phoneticPr fontId="23" type="noConversion"/>
  </si>
  <si>
    <t>试验台架</t>
    <phoneticPr fontId="23" type="noConversion"/>
  </si>
  <si>
    <t>25-26两年，样件加工，加工费等</t>
    <phoneticPr fontId="23" type="noConversion"/>
  </si>
  <si>
    <t>见附件1（50万）</t>
    <phoneticPr fontId="2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</si>
</sst>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76" formatCode="0.00_);[Red]\(0.00\)"/>
    <numFmt numFmtId="177" formatCode="0_ "/>
  </numFmts>
  <fonts count="34">
    <font>
      <sz val="11"/>
      <name val="宋体"/>
      <charset val="134"/>
    </font>
    <font>
      <sz val="10"/>
      <color indexed="0"/>
      <name val="Arial"/>
      <family val="2"/>
    </font>
    <font>
      <sz val="10"/>
      <name val="微软雅黑"/>
      <family val="2"/>
      <charset val="134"/>
    </font>
    <font>
      <b/>
      <sz val="10"/>
      <name val="微软雅黑"/>
      <family val="2"/>
      <charset val="134"/>
    </font>
    <font>
      <sz val="10"/>
      <color indexed="0"/>
      <name val="微软雅黑"/>
      <family val="2"/>
      <charset val="134"/>
    </font>
    <font>
      <sz val="11"/>
      <color rgb="FF000000"/>
      <name val="宋体"/>
      <family val="3"/>
      <charset val="134"/>
    </font>
    <font>
      <b/>
      <sz val="16"/>
      <color indexed="8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0"/>
      <color indexed="12"/>
      <name val="宋体"/>
      <family val="3"/>
      <charset val="134"/>
    </font>
    <font>
      <sz val="10"/>
      <name val="宋体"/>
      <family val="3"/>
      <charset val="134"/>
    </font>
    <font>
      <sz val="10"/>
      <color indexed="8"/>
      <name val="Times New Roman"/>
      <family val="1"/>
    </font>
    <font>
      <sz val="10"/>
      <color indexed="8"/>
      <name val="宋体"/>
      <family val="3"/>
      <charset val="134"/>
    </font>
    <font>
      <b/>
      <sz val="10"/>
      <color rgb="FF000000"/>
      <name val="微软雅黑"/>
      <family val="2"/>
      <charset val="134"/>
    </font>
    <font>
      <b/>
      <sz val="9"/>
      <color rgb="FF000000"/>
      <name val="微软雅黑"/>
      <family val="2"/>
      <charset val="134"/>
    </font>
    <font>
      <sz val="10"/>
      <color rgb="FF000000"/>
      <name val="微软雅黑"/>
      <family val="2"/>
      <charset val="134"/>
    </font>
    <font>
      <sz val="7"/>
      <color rgb="FF000000"/>
      <name val="微软雅黑"/>
      <family val="2"/>
      <charset val="134"/>
    </font>
    <font>
      <b/>
      <sz val="7"/>
      <color rgb="FF000000"/>
      <name val="微软雅黑"/>
      <family val="2"/>
      <charset val="134"/>
    </font>
    <font>
      <b/>
      <sz val="11"/>
      <color theme="1"/>
      <name val="微软雅黑"/>
      <family val="2"/>
      <charset val="134"/>
    </font>
    <font>
      <sz val="10"/>
      <name val="MS Sans Serif"/>
      <family val="2"/>
    </font>
    <font>
      <sz val="12"/>
      <name val="Times New Roman"/>
      <family val="1"/>
    </font>
    <font>
      <b/>
      <sz val="8"/>
      <color indexed="8"/>
      <name val="宋体"/>
      <family val="3"/>
      <charset val="134"/>
    </font>
    <font>
      <sz val="10"/>
      <color indexed="0"/>
      <name val="宋体"/>
      <family val="3"/>
      <charset val="134"/>
    </font>
    <font>
      <sz val="11"/>
      <name val="宋体"/>
      <family val="3"/>
      <charset val="134"/>
    </font>
    <font>
      <sz val="9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1"/>
      <color rgb="FF000000"/>
      <name val="宋体"/>
      <family val="3"/>
      <charset val="134"/>
    </font>
    <font>
      <sz val="10"/>
      <color rgb="FF000000"/>
      <name val="宋体"/>
      <family val="3"/>
      <charset val="134"/>
    </font>
    <font>
      <sz val="9"/>
      <color rgb="FF000000"/>
      <name val="宋体"/>
      <family val="3"/>
      <charset val="134"/>
    </font>
    <font>
      <sz val="11"/>
      <name val="宋体"/>
      <family val="3"/>
      <charset val="134"/>
    </font>
    <font>
      <sz val="10"/>
      <color rgb="FF000000"/>
      <name val="宋体"/>
      <family val="1"/>
      <charset val="134"/>
    </font>
    <font>
      <b/>
      <sz val="16"/>
      <color indexed="8"/>
      <name val="宋体"/>
      <family val="3"/>
      <charset val="134"/>
    </font>
    <font>
      <b/>
      <sz val="11"/>
      <name val="微软雅黑"/>
      <family val="2"/>
      <charset val="134"/>
    </font>
    <font>
      <sz val="11"/>
      <name val="微软雅黑"/>
      <family val="2"/>
      <charset val="134"/>
    </font>
    <font>
      <sz val="11"/>
      <name val="微软雅黑"/>
      <family val="2"/>
      <charset val="134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206518753624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rgb="FFFBD4B4"/>
        <bgColor indexed="64"/>
      </patternFill>
    </fill>
    <fill>
      <patternFill patternType="solid">
        <fgColor theme="3" tint="0.79995117038483843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</borders>
  <cellStyleXfs count="6">
    <xf numFmtId="0" fontId="0" fillId="0" borderId="0">
      <alignment vertical="center"/>
    </xf>
    <xf numFmtId="43" fontId="22" fillId="0" borderId="0" applyFont="0" applyFill="0" applyBorder="0" applyAlignment="0" applyProtection="0">
      <alignment vertical="center"/>
    </xf>
    <xf numFmtId="9" fontId="5" fillId="0" borderId="0">
      <alignment vertical="top"/>
      <protection locked="0"/>
    </xf>
    <xf numFmtId="0" fontId="18" fillId="0" borderId="0">
      <protection locked="0"/>
    </xf>
    <xf numFmtId="0" fontId="5" fillId="0" borderId="0">
      <protection locked="0"/>
    </xf>
    <xf numFmtId="0" fontId="19" fillId="0" borderId="0">
      <protection locked="0"/>
    </xf>
  </cellStyleXfs>
  <cellXfs count="92">
    <xf numFmtId="0" fontId="0" fillId="0" borderId="0" xfId="0">
      <alignment vertical="center"/>
    </xf>
    <xf numFmtId="0" fontId="1" fillId="0" borderId="0" xfId="0" applyFont="1" applyAlignment="1"/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4" borderId="1" xfId="0" applyFont="1" applyFill="1" applyBorder="1">
      <alignment vertical="center"/>
    </xf>
    <xf numFmtId="0" fontId="3" fillId="4" borderId="1" xfId="4" applyFont="1" applyFill="1" applyBorder="1" applyAlignment="1" applyProtection="1">
      <alignment horizontal="center" vertical="center"/>
    </xf>
    <xf numFmtId="0" fontId="4" fillId="0" borderId="1" xfId="0" applyFont="1" applyBorder="1" applyAlignment="1"/>
    <xf numFmtId="0" fontId="0" fillId="5" borderId="1" xfId="0" applyFill="1" applyBorder="1" applyAlignment="1">
      <alignment horizontal="center" vertical="center"/>
    </xf>
    <xf numFmtId="0" fontId="1" fillId="5" borderId="1" xfId="0" applyFont="1" applyFill="1" applyBorder="1" applyAlignment="1">
      <alignment vertical="center" wrapText="1"/>
    </xf>
    <xf numFmtId="176" fontId="4" fillId="0" borderId="1" xfId="0" applyNumberFormat="1" applyFont="1" applyBorder="1" applyAlignment="1"/>
    <xf numFmtId="176" fontId="4" fillId="0" borderId="1" xfId="0" applyNumberFormat="1" applyFont="1" applyBorder="1" applyAlignment="1">
      <alignment horizontal="center" vertical="center"/>
    </xf>
    <xf numFmtId="0" fontId="0" fillId="5" borderId="1" xfId="0" applyFill="1" applyBorder="1" applyAlignment="1">
      <alignment vertical="center" wrapText="1"/>
    </xf>
    <xf numFmtId="0" fontId="2" fillId="0" borderId="0" xfId="0" applyFont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/>
    </xf>
    <xf numFmtId="176" fontId="1" fillId="0" borderId="0" xfId="0" applyNumberFormat="1" applyFont="1" applyAlignment="1">
      <alignment horizontal="center"/>
    </xf>
    <xf numFmtId="176" fontId="5" fillId="0" borderId="1" xfId="2" applyNumberFormat="1" applyBorder="1">
      <alignment vertical="top"/>
      <protection locked="0"/>
    </xf>
    <xf numFmtId="9" fontId="5" fillId="0" borderId="0" xfId="2">
      <alignment vertical="top"/>
      <protection locked="0"/>
    </xf>
    <xf numFmtId="176" fontId="4" fillId="0" borderId="1" xfId="0" applyNumberFormat="1" applyFont="1" applyBorder="1" applyAlignment="1">
      <alignment wrapText="1"/>
    </xf>
    <xf numFmtId="177" fontId="8" fillId="7" borderId="1" xfId="5" applyNumberFormat="1" applyFont="1" applyFill="1" applyBorder="1" applyAlignment="1" applyProtection="1">
      <alignment horizontal="center" vertical="center" wrapText="1"/>
    </xf>
    <xf numFmtId="43" fontId="8" fillId="7" borderId="1" xfId="1" applyFont="1" applyFill="1" applyBorder="1" applyAlignment="1" applyProtection="1">
      <alignment horizontal="center" vertical="center" wrapText="1"/>
    </xf>
    <xf numFmtId="0" fontId="8" fillId="7" borderId="1" xfId="3" applyFont="1" applyFill="1" applyBorder="1" applyAlignment="1" applyProtection="1">
      <alignment horizontal="center" vertical="center"/>
    </xf>
    <xf numFmtId="0" fontId="5" fillId="0" borderId="1" xfId="0" applyFont="1" applyBorder="1" applyAlignment="1">
      <alignment horizontal="center" vertical="center"/>
    </xf>
    <xf numFmtId="43" fontId="5" fillId="0" borderId="1" xfId="1" applyFont="1" applyBorder="1" applyAlignment="1" applyProtection="1">
      <alignment horizontal="center" vertical="center"/>
    </xf>
    <xf numFmtId="177" fontId="9" fillId="0" borderId="1" xfId="5" applyNumberFormat="1" applyFont="1" applyBorder="1" applyAlignment="1" applyProtection="1">
      <alignment horizontal="left" vertical="center"/>
    </xf>
    <xf numFmtId="43" fontId="9" fillId="8" borderId="1" xfId="1" applyFont="1" applyFill="1" applyBorder="1" applyAlignment="1" applyProtection="1">
      <alignment horizontal="center" vertical="center"/>
    </xf>
    <xf numFmtId="0" fontId="10" fillId="6" borderId="1" xfId="3" applyFont="1" applyFill="1" applyBorder="1" applyAlignment="1" applyProtection="1">
      <alignment horizontal="center" vertical="center"/>
    </xf>
    <xf numFmtId="0" fontId="5" fillId="0" borderId="1" xfId="0" applyFont="1" applyBorder="1">
      <alignment vertical="center"/>
    </xf>
    <xf numFmtId="0" fontId="11" fillId="6" borderId="1" xfId="3" applyFont="1" applyFill="1" applyBorder="1" applyAlignment="1" applyProtection="1">
      <alignment horizontal="center" vertical="center"/>
    </xf>
    <xf numFmtId="43" fontId="9" fillId="0" borderId="1" xfId="1" applyFont="1" applyFill="1" applyBorder="1" applyAlignment="1" applyProtection="1">
      <alignment horizontal="center" vertical="center"/>
    </xf>
    <xf numFmtId="0" fontId="5" fillId="2" borderId="1" xfId="0" applyFont="1" applyFill="1" applyBorder="1">
      <alignment vertical="center"/>
    </xf>
    <xf numFmtId="177" fontId="9" fillId="0" borderId="7" xfId="5" applyNumberFormat="1" applyFont="1" applyBorder="1" applyAlignment="1" applyProtection="1">
      <alignment horizontal="center" vertical="center"/>
    </xf>
    <xf numFmtId="177" fontId="9" fillId="0" borderId="7" xfId="5" applyNumberFormat="1" applyFont="1" applyBorder="1" applyAlignment="1" applyProtection="1">
      <alignment horizontal="left" vertical="center" wrapText="1"/>
    </xf>
    <xf numFmtId="43" fontId="9" fillId="0" borderId="1" xfId="1" applyFont="1" applyFill="1" applyBorder="1" applyAlignment="1" applyProtection="1">
      <alignment horizontal="center" vertical="center" wrapText="1"/>
    </xf>
    <xf numFmtId="0" fontId="10" fillId="6" borderId="1" xfId="3" applyFont="1" applyFill="1" applyBorder="1" applyAlignment="1" applyProtection="1">
      <alignment horizontal="center" vertical="center" wrapText="1"/>
    </xf>
    <xf numFmtId="43" fontId="10" fillId="6" borderId="1" xfId="1" applyFont="1" applyFill="1" applyBorder="1" applyAlignment="1" applyProtection="1">
      <alignment horizontal="center" vertical="center"/>
    </xf>
    <xf numFmtId="43" fontId="5" fillId="0" borderId="0" xfId="1" applyFont="1" applyAlignment="1" applyProtection="1">
      <alignment vertical="center"/>
    </xf>
    <xf numFmtId="0" fontId="13" fillId="0" borderId="16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12" fillId="9" borderId="17" xfId="0" applyFont="1" applyFill="1" applyBorder="1" applyAlignment="1">
      <alignment horizontal="center" vertical="center" wrapText="1" readingOrder="1"/>
    </xf>
    <xf numFmtId="0" fontId="14" fillId="9" borderId="17" xfId="0" applyFont="1" applyFill="1" applyBorder="1" applyAlignment="1">
      <alignment horizontal="center" vertical="center" wrapText="1" readingOrder="1"/>
    </xf>
    <xf numFmtId="0" fontId="12" fillId="0" borderId="22" xfId="0" applyFont="1" applyBorder="1" applyAlignment="1">
      <alignment horizontal="center" vertical="center" wrapText="1" readingOrder="1"/>
    </xf>
    <xf numFmtId="3" fontId="13" fillId="9" borderId="17" xfId="0" applyNumberFormat="1" applyFont="1" applyFill="1" applyBorder="1" applyAlignment="1">
      <alignment horizontal="center" vertical="center" wrapText="1" readingOrder="1"/>
    </xf>
    <xf numFmtId="0" fontId="15" fillId="9" borderId="17" xfId="0" applyFont="1" applyFill="1" applyBorder="1" applyAlignment="1">
      <alignment horizontal="center" vertical="center" wrapText="1" readingOrder="1"/>
    </xf>
    <xf numFmtId="0" fontId="16" fillId="9" borderId="17" xfId="0" applyFont="1" applyFill="1" applyBorder="1" applyAlignment="1">
      <alignment horizontal="center" vertical="center" wrapText="1" readingOrder="1"/>
    </xf>
    <xf numFmtId="0" fontId="26" fillId="0" borderId="1" xfId="0" applyFont="1" applyBorder="1" applyAlignment="1">
      <alignment horizontal="center" vertical="center" wrapText="1"/>
    </xf>
    <xf numFmtId="43" fontId="5" fillId="8" borderId="1" xfId="1" applyFont="1" applyFill="1" applyBorder="1" applyAlignment="1" applyProtection="1">
      <alignment horizontal="center" vertical="center"/>
    </xf>
    <xf numFmtId="0" fontId="26" fillId="2" borderId="1" xfId="0" applyFont="1" applyFill="1" applyBorder="1" applyAlignment="1">
      <alignment horizontal="center" vertical="center"/>
    </xf>
    <xf numFmtId="0" fontId="25" fillId="0" borderId="1" xfId="0" applyFont="1" applyBorder="1" applyAlignment="1">
      <alignment horizontal="center" vertical="center" wrapText="1"/>
    </xf>
    <xf numFmtId="0" fontId="27" fillId="0" borderId="1" xfId="0" applyFont="1" applyBorder="1" applyAlignment="1">
      <alignment horizontal="center" vertical="center"/>
    </xf>
    <xf numFmtId="0" fontId="28" fillId="0" borderId="0" xfId="0" applyFont="1">
      <alignment vertical="center"/>
    </xf>
    <xf numFmtId="43" fontId="25" fillId="8" borderId="1" xfId="1" applyFont="1" applyFill="1" applyBorder="1" applyAlignment="1" applyProtection="1">
      <alignment horizontal="center" vertical="center"/>
    </xf>
    <xf numFmtId="43" fontId="25" fillId="0" borderId="1" xfId="1" applyFont="1" applyBorder="1" applyAlignment="1" applyProtection="1">
      <alignment horizontal="center" vertical="center"/>
    </xf>
    <xf numFmtId="0" fontId="29" fillId="6" borderId="1" xfId="3" applyFont="1" applyFill="1" applyBorder="1" applyAlignment="1" applyProtection="1">
      <alignment horizontal="center" vertical="center"/>
    </xf>
    <xf numFmtId="0" fontId="22" fillId="0" borderId="0" xfId="0" applyFont="1">
      <alignment vertical="center"/>
    </xf>
    <xf numFmtId="0" fontId="31" fillId="10" borderId="1" xfId="0" applyFont="1" applyFill="1" applyBorder="1" applyAlignment="1">
      <alignment horizontal="center" vertical="center" wrapText="1"/>
    </xf>
    <xf numFmtId="0" fontId="33" fillId="0" borderId="1" xfId="0" applyFont="1" applyBorder="1" applyAlignment="1">
      <alignment vertical="center" wrapText="1"/>
    </xf>
    <xf numFmtId="0" fontId="33" fillId="0" borderId="1" xfId="0" applyFont="1" applyBorder="1">
      <alignment vertical="center"/>
    </xf>
    <xf numFmtId="43" fontId="5" fillId="8" borderId="1" xfId="1" applyFont="1" applyFill="1" applyBorder="1" applyAlignment="1" applyProtection="1">
      <alignment horizontal="right" vertical="center"/>
    </xf>
    <xf numFmtId="0" fontId="30" fillId="6" borderId="6" xfId="3" applyFont="1" applyFill="1" applyBorder="1" applyAlignment="1" applyProtection="1">
      <alignment horizontal="center" vertical="center"/>
    </xf>
    <xf numFmtId="0" fontId="6" fillId="6" borderId="6" xfId="3" applyFont="1" applyFill="1" applyBorder="1" applyAlignment="1" applyProtection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 wrapText="1" readingOrder="1"/>
    </xf>
    <xf numFmtId="0" fontId="13" fillId="0" borderId="13" xfId="0" applyFont="1" applyBorder="1" applyAlignment="1">
      <alignment horizontal="center" vertical="center" wrapText="1" readingOrder="1"/>
    </xf>
    <xf numFmtId="0" fontId="13" fillId="0" borderId="19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12" fillId="0" borderId="11" xfId="0" applyFont="1" applyBorder="1" applyAlignment="1">
      <alignment horizontal="center" vertical="center" wrapText="1" readingOrder="1"/>
    </xf>
    <xf numFmtId="0" fontId="12" fillId="0" borderId="15" xfId="0" applyFont="1" applyBorder="1" applyAlignment="1">
      <alignment horizontal="center" vertical="center" wrapText="1" readingOrder="1"/>
    </xf>
    <xf numFmtId="0" fontId="13" fillId="0" borderId="16" xfId="0" applyFont="1" applyBorder="1" applyAlignment="1">
      <alignment horizontal="center" vertical="center" wrapText="1" readingOrder="1"/>
    </xf>
    <xf numFmtId="0" fontId="13" fillId="0" borderId="3" xfId="0" applyFont="1" applyBorder="1" applyAlignment="1">
      <alignment horizontal="center" vertical="center" wrapText="1" readingOrder="1"/>
    </xf>
    <xf numFmtId="0" fontId="5" fillId="0" borderId="2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12" fillId="0" borderId="10" xfId="0" applyFont="1" applyBorder="1" applyAlignment="1">
      <alignment horizontal="center" vertical="center" wrapText="1" readingOrder="1"/>
    </xf>
    <xf numFmtId="0" fontId="12" fillId="0" borderId="14" xfId="0" applyFont="1" applyBorder="1" applyAlignment="1">
      <alignment horizontal="center" vertical="center" wrapText="1" readingOrder="1"/>
    </xf>
    <xf numFmtId="0" fontId="12" fillId="9" borderId="15" xfId="0" applyFont="1" applyFill="1" applyBorder="1" applyAlignment="1">
      <alignment horizontal="center" vertical="center" wrapText="1" readingOrder="1"/>
    </xf>
    <xf numFmtId="0" fontId="12" fillId="9" borderId="18" xfId="0" applyFont="1" applyFill="1" applyBorder="1" applyAlignment="1">
      <alignment horizontal="center" vertical="center" wrapText="1" readingOrder="1"/>
    </xf>
    <xf numFmtId="0" fontId="12" fillId="9" borderId="16" xfId="0" applyFont="1" applyFill="1" applyBorder="1" applyAlignment="1">
      <alignment horizontal="center" vertical="center" wrapText="1" readingOrder="1"/>
    </xf>
    <xf numFmtId="0" fontId="12" fillId="9" borderId="3" xfId="0" applyFont="1" applyFill="1" applyBorder="1" applyAlignment="1">
      <alignment horizontal="center" vertical="center" wrapText="1" readingOrder="1"/>
    </xf>
    <xf numFmtId="0" fontId="25" fillId="0" borderId="2" xfId="0" applyFont="1" applyBorder="1" applyAlignment="1">
      <alignment horizontal="center" vertical="center"/>
    </xf>
    <xf numFmtId="3" fontId="17" fillId="9" borderId="16" xfId="0" applyNumberFormat="1" applyFont="1" applyFill="1" applyBorder="1" applyAlignment="1">
      <alignment horizontal="center" vertical="center" wrapText="1" readingOrder="1"/>
    </xf>
    <xf numFmtId="3" fontId="17" fillId="9" borderId="15" xfId="0" applyNumberFormat="1" applyFont="1" applyFill="1" applyBorder="1" applyAlignment="1">
      <alignment horizontal="center" vertical="center" wrapText="1" readingOrder="1"/>
    </xf>
    <xf numFmtId="0" fontId="12" fillId="0" borderId="20" xfId="0" applyFont="1" applyBorder="1" applyAlignment="1">
      <alignment horizontal="center" vertical="center" wrapText="1" readingOrder="1"/>
    </xf>
    <xf numFmtId="0" fontId="12" fillId="0" borderId="21" xfId="0" applyFont="1" applyBorder="1" applyAlignment="1">
      <alignment horizontal="center" vertical="center" wrapText="1" readingOrder="1"/>
    </xf>
    <xf numFmtId="0" fontId="12" fillId="0" borderId="22" xfId="0" applyFont="1" applyBorder="1" applyAlignment="1">
      <alignment horizontal="center" vertical="center" wrapText="1" readingOrder="1"/>
    </xf>
    <xf numFmtId="0" fontId="12" fillId="0" borderId="3" xfId="0" applyFont="1" applyBorder="1" applyAlignment="1">
      <alignment horizontal="center" vertical="center" wrapText="1" readingOrder="1"/>
    </xf>
    <xf numFmtId="0" fontId="32" fillId="10" borderId="1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center" vertical="center"/>
    </xf>
  </cellXfs>
  <cellStyles count="6">
    <cellStyle name="_x000a_mouse.drv=lm" xfId="3" xr:uid="{00000000-0005-0000-0000-000031000000}"/>
    <cellStyle name="百分比" xfId="2" builtinId="5"/>
    <cellStyle name="常规" xfId="0" builtinId="0"/>
    <cellStyle name="常规 2" xfId="4" xr:uid="{00000000-0005-0000-0000-000032000000}"/>
    <cellStyle name="常规_20061221C2项目损益分析（概念稿）" xfId="5" xr:uid="{00000000-0005-0000-0000-000033000000}"/>
    <cellStyle name="千位分隔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pn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557865</xdr:colOff>
      <xdr:row>36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8787130" cy="62484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161925</xdr:rowOff>
    </xdr:from>
    <xdr:to>
      <xdr:col>8</xdr:col>
      <xdr:colOff>589896</xdr:colOff>
      <xdr:row>23</xdr:row>
      <xdr:rowOff>76200</xdr:rowOff>
    </xdr:to>
    <xdr:pic>
      <xdr:nvPicPr>
        <xdr:cNvPr id="2" name="图片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161925"/>
          <a:ext cx="6075680" cy="3857625"/>
        </a:xfrm>
        <a:prstGeom prst="rect">
          <a:avLst/>
        </a:prstGeom>
      </xdr:spPr>
    </xdr:pic>
    <xdr:clientData/>
  </xdr:twoCellAnchor>
  <xdr:twoCellAnchor editAs="oneCell">
    <xdr:from>
      <xdr:col>9</xdr:col>
      <xdr:colOff>47626</xdr:colOff>
      <xdr:row>0</xdr:row>
      <xdr:rowOff>114300</xdr:rowOff>
    </xdr:from>
    <xdr:to>
      <xdr:col>16</xdr:col>
      <xdr:colOff>416405</xdr:colOff>
      <xdr:row>23</xdr:row>
      <xdr:rowOff>57150</xdr:rowOff>
    </xdr:to>
    <xdr:pic>
      <xdr:nvPicPr>
        <xdr:cNvPr id="3" name="图片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6219825" y="114300"/>
          <a:ext cx="5168900" cy="38862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>
      <selection activeCell="H40" sqref="H40"/>
    </sheetView>
  </sheetViews>
  <sheetFormatPr defaultColWidth="9" defaultRowHeight="13.5"/>
  <sheetData/>
  <phoneticPr fontId="23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>
      <selection activeCell="O28" sqref="O28"/>
    </sheetView>
  </sheetViews>
  <sheetFormatPr defaultColWidth="9" defaultRowHeight="13.5"/>
  <sheetData/>
  <phoneticPr fontId="23" type="noConversion"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X25"/>
  <sheetViews>
    <sheetView topLeftCell="E10" zoomScaleNormal="100" workbookViewId="0">
      <selection activeCell="I15" sqref="I15:I16"/>
    </sheetView>
  </sheetViews>
  <sheetFormatPr defaultColWidth="9" defaultRowHeight="13.5"/>
  <cols>
    <col min="1" max="1" width="19.625" customWidth="1"/>
    <col min="2" max="2" width="14.875" customWidth="1"/>
    <col min="3" max="3" width="14.5" customWidth="1"/>
    <col min="4" max="4" width="7.875" customWidth="1"/>
    <col min="5" max="5" width="14.75" customWidth="1"/>
    <col min="6" max="6" width="14.125" customWidth="1"/>
    <col min="7" max="7" width="44.25" style="2" bestFit="1" customWidth="1"/>
    <col min="8" max="8" width="12" style="2" customWidth="1"/>
    <col min="9" max="9" width="31.625" style="2" customWidth="1"/>
    <col min="10" max="12" width="46.125" customWidth="1"/>
    <col min="14" max="14" width="20" customWidth="1"/>
    <col min="15" max="15" width="17.625" customWidth="1"/>
    <col min="23" max="23" width="14" customWidth="1"/>
  </cols>
  <sheetData>
    <row r="1" spans="1:24" ht="27.75" customHeight="1">
      <c r="A1" s="59" t="s">
        <v>97</v>
      </c>
      <c r="B1" s="60"/>
      <c r="C1" s="60"/>
      <c r="E1" s="61" t="s">
        <v>98</v>
      </c>
      <c r="F1" s="62"/>
      <c r="G1" s="62"/>
      <c r="H1" s="62"/>
      <c r="I1" s="63"/>
      <c r="M1" s="77" t="s">
        <v>0</v>
      </c>
      <c r="N1" s="69" t="s">
        <v>1</v>
      </c>
      <c r="O1" s="69" t="s">
        <v>2</v>
      </c>
      <c r="P1" s="64" t="s">
        <v>3</v>
      </c>
      <c r="Q1" s="65"/>
      <c r="R1" s="65"/>
      <c r="S1" s="66"/>
      <c r="T1" s="64" t="s">
        <v>4</v>
      </c>
      <c r="U1" s="65"/>
      <c r="V1" s="66"/>
      <c r="W1" s="69" t="s">
        <v>5</v>
      </c>
      <c r="X1" s="86" t="s">
        <v>6</v>
      </c>
    </row>
    <row r="2" spans="1:24" ht="22.5" customHeight="1">
      <c r="A2" s="19" t="s">
        <v>7</v>
      </c>
      <c r="B2" s="20" t="s">
        <v>8</v>
      </c>
      <c r="C2" s="21" t="s">
        <v>9</v>
      </c>
      <c r="E2" s="22" t="s">
        <v>10</v>
      </c>
      <c r="F2" s="22" t="s">
        <v>7</v>
      </c>
      <c r="G2" s="23" t="s">
        <v>11</v>
      </c>
      <c r="H2" s="52" t="s">
        <v>93</v>
      </c>
      <c r="I2" s="22" t="s">
        <v>9</v>
      </c>
      <c r="M2" s="78"/>
      <c r="N2" s="70"/>
      <c r="O2" s="70"/>
      <c r="P2" s="37" t="s">
        <v>12</v>
      </c>
      <c r="Q2" s="71" t="s">
        <v>13</v>
      </c>
      <c r="R2" s="71" t="s">
        <v>14</v>
      </c>
      <c r="S2" s="71" t="s">
        <v>15</v>
      </c>
      <c r="T2" s="71" t="s">
        <v>16</v>
      </c>
      <c r="U2" s="71" t="s">
        <v>17</v>
      </c>
      <c r="V2" s="71" t="s">
        <v>15</v>
      </c>
      <c r="W2" s="70"/>
      <c r="X2" s="87"/>
    </row>
    <row r="3" spans="1:24" ht="17.25" customHeight="1">
      <c r="A3" s="24" t="s">
        <v>18</v>
      </c>
      <c r="B3" s="25"/>
      <c r="C3" s="53" t="s">
        <v>96</v>
      </c>
      <c r="E3" s="67" t="s">
        <v>19</v>
      </c>
      <c r="F3" s="27" t="s">
        <v>20</v>
      </c>
      <c r="G3" s="51">
        <v>10</v>
      </c>
      <c r="H3" s="51">
        <v>10</v>
      </c>
      <c r="I3" s="22" t="s">
        <v>127</v>
      </c>
      <c r="M3" s="78"/>
      <c r="N3" s="70"/>
      <c r="O3" s="70"/>
      <c r="P3" s="38" t="s">
        <v>21</v>
      </c>
      <c r="Q3" s="72"/>
      <c r="R3" s="72"/>
      <c r="S3" s="72"/>
      <c r="T3" s="72"/>
      <c r="U3" s="72"/>
      <c r="V3" s="72"/>
      <c r="W3" s="89"/>
      <c r="X3" s="88"/>
    </row>
    <row r="4" spans="1:24" ht="17.25" customHeight="1">
      <c r="A4" s="24" t="s">
        <v>22</v>
      </c>
      <c r="B4" s="25"/>
      <c r="C4" s="28"/>
      <c r="E4" s="68"/>
      <c r="F4" s="27" t="s">
        <v>23</v>
      </c>
      <c r="G4" s="46"/>
      <c r="H4" s="46"/>
      <c r="I4" s="22"/>
      <c r="M4" s="79" t="s">
        <v>24</v>
      </c>
      <c r="N4" s="39" t="s">
        <v>25</v>
      </c>
      <c r="O4" s="40" t="s">
        <v>26</v>
      </c>
      <c r="P4" s="40">
        <v>1200</v>
      </c>
      <c r="Q4" s="40">
        <v>1</v>
      </c>
      <c r="R4" s="40">
        <v>30</v>
      </c>
      <c r="S4" s="42">
        <f>P4*Q4*R4</f>
        <v>36000</v>
      </c>
      <c r="T4" s="43"/>
      <c r="U4" s="44"/>
      <c r="V4" s="44" t="s">
        <v>27</v>
      </c>
      <c r="W4" s="84">
        <f>S4+S5+S6+S7+S8+S9+S10+S11+S12+S13</f>
        <v>178500</v>
      </c>
      <c r="X4" s="41"/>
    </row>
    <row r="5" spans="1:24" ht="17.25" customHeight="1">
      <c r="A5" s="24" t="s">
        <v>28</v>
      </c>
      <c r="B5" s="29"/>
      <c r="C5" s="26"/>
      <c r="E5" s="73" t="s">
        <v>29</v>
      </c>
      <c r="F5" s="30" t="s">
        <v>30</v>
      </c>
      <c r="G5" s="46"/>
      <c r="H5" s="51"/>
      <c r="I5" s="47"/>
      <c r="M5" s="79"/>
      <c r="N5" s="39" t="s">
        <v>31</v>
      </c>
      <c r="O5" s="40" t="s">
        <v>32</v>
      </c>
      <c r="P5" s="40">
        <v>1200</v>
      </c>
      <c r="Q5" s="40">
        <v>1</v>
      </c>
      <c r="R5" s="40">
        <v>30</v>
      </c>
      <c r="S5" s="42">
        <f t="shared" ref="S5:S13" si="0">P5*Q5*R5</f>
        <v>36000</v>
      </c>
      <c r="T5" s="43"/>
      <c r="U5" s="44"/>
      <c r="V5" s="44"/>
      <c r="W5" s="85"/>
      <c r="X5" s="41"/>
    </row>
    <row r="6" spans="1:24" ht="17.25" customHeight="1">
      <c r="A6" s="24" t="s">
        <v>33</v>
      </c>
      <c r="B6" s="25"/>
      <c r="C6" s="26"/>
      <c r="E6" s="74"/>
      <c r="F6" s="30" t="s">
        <v>34</v>
      </c>
      <c r="G6" s="46"/>
      <c r="H6" s="46"/>
      <c r="I6" s="22"/>
      <c r="M6" s="79"/>
      <c r="N6" s="39" t="s">
        <v>35</v>
      </c>
      <c r="O6" s="40" t="s">
        <v>36</v>
      </c>
      <c r="P6" s="40">
        <v>1500</v>
      </c>
      <c r="Q6" s="40">
        <v>1</v>
      </c>
      <c r="R6" s="40">
        <v>7</v>
      </c>
      <c r="S6" s="42">
        <f t="shared" si="0"/>
        <v>10500</v>
      </c>
      <c r="T6" s="43"/>
      <c r="U6" s="44"/>
      <c r="V6" s="44"/>
      <c r="W6" s="85"/>
      <c r="X6" s="41"/>
    </row>
    <row r="7" spans="1:24" ht="17.25" customHeight="1">
      <c r="A7" s="31" t="s">
        <v>15</v>
      </c>
      <c r="B7" s="29">
        <f>SUM(B3:B6)</f>
        <v>0</v>
      </c>
      <c r="C7" s="26"/>
      <c r="E7" s="74"/>
      <c r="F7" s="30" t="s">
        <v>37</v>
      </c>
      <c r="G7" s="46"/>
      <c r="H7" s="46"/>
      <c r="I7" s="22"/>
      <c r="M7" s="79"/>
      <c r="N7" s="81" t="s">
        <v>38</v>
      </c>
      <c r="O7" s="40" t="s">
        <v>39</v>
      </c>
      <c r="P7" s="40">
        <v>800</v>
      </c>
      <c r="Q7" s="40">
        <v>1</v>
      </c>
      <c r="R7" s="40">
        <v>0</v>
      </c>
      <c r="S7" s="42">
        <f t="shared" si="0"/>
        <v>0</v>
      </c>
      <c r="T7" s="44"/>
      <c r="U7" s="44"/>
      <c r="V7" s="44"/>
      <c r="W7" s="85"/>
      <c r="X7" s="41"/>
    </row>
    <row r="8" spans="1:24" ht="17.25" customHeight="1">
      <c r="A8" s="32" t="s">
        <v>40</v>
      </c>
      <c r="B8" s="33"/>
      <c r="C8" s="34"/>
      <c r="E8" s="74"/>
      <c r="F8" s="30" t="s">
        <v>41</v>
      </c>
      <c r="G8" s="46"/>
      <c r="H8" s="46"/>
      <c r="I8" s="22"/>
      <c r="M8" s="79"/>
      <c r="N8" s="82"/>
      <c r="O8" s="40" t="s">
        <v>42</v>
      </c>
      <c r="P8" s="40">
        <v>800</v>
      </c>
      <c r="Q8" s="40">
        <v>1</v>
      </c>
      <c r="R8" s="40">
        <v>0</v>
      </c>
      <c r="S8" s="42">
        <f t="shared" si="0"/>
        <v>0</v>
      </c>
      <c r="T8" s="44"/>
      <c r="U8" s="44"/>
      <c r="V8" s="44"/>
      <c r="W8" s="85"/>
      <c r="X8" s="41"/>
    </row>
    <row r="9" spans="1:24" ht="17.25" customHeight="1">
      <c r="A9" s="24" t="s">
        <v>43</v>
      </c>
      <c r="B9" s="29"/>
      <c r="C9" s="26"/>
      <c r="E9" s="74"/>
      <c r="F9" s="27" t="s">
        <v>44</v>
      </c>
      <c r="G9" s="46"/>
      <c r="H9" s="46"/>
      <c r="I9" s="83" t="s">
        <v>95</v>
      </c>
      <c r="M9" s="79"/>
      <c r="N9" s="81" t="s">
        <v>45</v>
      </c>
      <c r="O9" s="40" t="s">
        <v>46</v>
      </c>
      <c r="P9" s="40">
        <v>800</v>
      </c>
      <c r="Q9" s="40">
        <v>1</v>
      </c>
      <c r="R9" s="40">
        <v>30</v>
      </c>
      <c r="S9" s="42">
        <f t="shared" si="0"/>
        <v>24000</v>
      </c>
      <c r="T9" s="44"/>
      <c r="U9" s="44"/>
      <c r="V9" s="44"/>
      <c r="W9" s="85"/>
      <c r="X9" s="41"/>
    </row>
    <row r="10" spans="1:24" ht="17.25" customHeight="1">
      <c r="A10" s="28" t="s">
        <v>47</v>
      </c>
      <c r="B10" s="35">
        <f>B7+B8+B9</f>
        <v>0</v>
      </c>
      <c r="C10" s="26"/>
      <c r="E10" s="74"/>
      <c r="F10" s="27" t="s">
        <v>48</v>
      </c>
      <c r="G10" s="25"/>
      <c r="H10" s="25"/>
      <c r="I10" s="68"/>
      <c r="M10" s="79"/>
      <c r="N10" s="79"/>
      <c r="O10" s="40" t="s">
        <v>49</v>
      </c>
      <c r="P10" s="40">
        <v>800</v>
      </c>
      <c r="Q10" s="40">
        <v>1</v>
      </c>
      <c r="R10" s="40">
        <v>30</v>
      </c>
      <c r="S10" s="42">
        <f t="shared" si="0"/>
        <v>24000</v>
      </c>
      <c r="T10" s="44"/>
      <c r="U10" s="44"/>
      <c r="V10" s="44"/>
      <c r="W10" s="85"/>
      <c r="X10" s="41"/>
    </row>
    <row r="11" spans="1:24" ht="17.25" customHeight="1">
      <c r="B11" s="36"/>
      <c r="E11" s="74"/>
      <c r="F11" s="27" t="s">
        <v>50</v>
      </c>
      <c r="G11" s="25"/>
      <c r="H11" s="25"/>
      <c r="I11" s="76"/>
      <c r="M11" s="79"/>
      <c r="N11" s="79"/>
      <c r="O11" s="40" t="s">
        <v>51</v>
      </c>
      <c r="P11" s="40">
        <v>800</v>
      </c>
      <c r="Q11" s="40">
        <v>1</v>
      </c>
      <c r="R11" s="40">
        <v>25</v>
      </c>
      <c r="S11" s="42">
        <f t="shared" si="0"/>
        <v>20000</v>
      </c>
      <c r="T11" s="44"/>
      <c r="U11" s="44"/>
      <c r="V11" s="44"/>
      <c r="W11" s="85"/>
      <c r="X11" s="41"/>
    </row>
    <row r="12" spans="1:24" ht="17.25" customHeight="1">
      <c r="B12" s="36"/>
      <c r="E12" s="75"/>
      <c r="F12" s="27" t="s">
        <v>52</v>
      </c>
      <c r="G12" s="51">
        <v>30</v>
      </c>
      <c r="H12" s="51">
        <v>30</v>
      </c>
      <c r="I12" s="22" t="s">
        <v>129</v>
      </c>
      <c r="M12" s="79"/>
      <c r="N12" s="79"/>
      <c r="O12" s="40" t="s">
        <v>53</v>
      </c>
      <c r="P12" s="40">
        <v>800</v>
      </c>
      <c r="Q12" s="40">
        <v>1</v>
      </c>
      <c r="R12" s="40">
        <v>5</v>
      </c>
      <c r="S12" s="42">
        <f t="shared" si="0"/>
        <v>4000</v>
      </c>
      <c r="T12" s="44"/>
      <c r="U12" s="44"/>
      <c r="V12" s="44"/>
      <c r="W12" s="85"/>
      <c r="X12" s="41"/>
    </row>
    <row r="13" spans="1:24" ht="17.25" customHeight="1">
      <c r="B13" s="36"/>
      <c r="E13" s="67" t="s">
        <v>54</v>
      </c>
      <c r="F13" s="27" t="s">
        <v>55</v>
      </c>
      <c r="G13" s="46" t="s">
        <v>128</v>
      </c>
      <c r="H13" s="46">
        <v>105</v>
      </c>
      <c r="I13" s="48"/>
      <c r="M13" s="80"/>
      <c r="N13" s="82"/>
      <c r="O13" s="40" t="s">
        <v>56</v>
      </c>
      <c r="P13" s="40">
        <v>800</v>
      </c>
      <c r="Q13" s="40">
        <v>1</v>
      </c>
      <c r="R13" s="40">
        <v>30</v>
      </c>
      <c r="S13" s="42">
        <f t="shared" si="0"/>
        <v>24000</v>
      </c>
      <c r="T13" s="44"/>
      <c r="U13" s="44"/>
      <c r="V13" s="44"/>
      <c r="W13" s="85"/>
      <c r="X13" s="41"/>
    </row>
    <row r="14" spans="1:24" ht="17.25" customHeight="1">
      <c r="B14" s="36"/>
      <c r="E14" s="68"/>
      <c r="F14" s="27" t="s">
        <v>57</v>
      </c>
      <c r="G14" s="46">
        <v>10</v>
      </c>
      <c r="H14" s="46">
        <f>G14</f>
        <v>10</v>
      </c>
      <c r="I14" s="49" t="s">
        <v>94</v>
      </c>
    </row>
    <row r="15" spans="1:24" ht="17.25" customHeight="1">
      <c r="B15" s="36"/>
      <c r="E15" s="68"/>
      <c r="F15" s="27" t="s">
        <v>58</v>
      </c>
      <c r="G15" s="46"/>
      <c r="H15" s="46">
        <f t="shared" ref="H15:H20" si="1">G15</f>
        <v>0</v>
      </c>
      <c r="I15" s="49"/>
    </row>
    <row r="16" spans="1:24" ht="17.25" customHeight="1">
      <c r="B16" s="36"/>
      <c r="E16" s="68"/>
      <c r="F16" s="27" t="s">
        <v>59</v>
      </c>
      <c r="G16" s="46"/>
      <c r="H16" s="46">
        <f t="shared" si="1"/>
        <v>0</v>
      </c>
      <c r="I16" s="49"/>
    </row>
    <row r="17" spans="2:11" ht="17.25" customHeight="1">
      <c r="B17" s="36"/>
      <c r="E17" s="68"/>
      <c r="F17" s="27" t="s">
        <v>60</v>
      </c>
      <c r="G17" s="46">
        <v>0</v>
      </c>
      <c r="H17" s="46">
        <f t="shared" si="1"/>
        <v>0</v>
      </c>
      <c r="I17" s="22"/>
    </row>
    <row r="18" spans="2:11" ht="17.25" customHeight="1">
      <c r="B18" s="36"/>
      <c r="E18" s="68"/>
      <c r="F18" s="27" t="s">
        <v>61</v>
      </c>
      <c r="G18" s="46"/>
      <c r="H18" s="46">
        <v>30</v>
      </c>
      <c r="I18" s="45" t="s">
        <v>130</v>
      </c>
    </row>
    <row r="19" spans="2:11" ht="17.25" customHeight="1">
      <c r="B19" s="36"/>
      <c r="E19" s="68"/>
      <c r="F19" s="27" t="s">
        <v>62</v>
      </c>
      <c r="G19" s="58" t="s">
        <v>131</v>
      </c>
      <c r="H19" s="46">
        <v>50</v>
      </c>
      <c r="I19" s="45" t="s">
        <v>94</v>
      </c>
    </row>
    <row r="20" spans="2:11" ht="17.25" customHeight="1">
      <c r="B20" s="36"/>
      <c r="E20" s="68"/>
      <c r="F20" s="27" t="s">
        <v>63</v>
      </c>
      <c r="G20" s="46"/>
      <c r="H20" s="46">
        <f t="shared" si="1"/>
        <v>0</v>
      </c>
      <c r="I20" s="22"/>
    </row>
    <row r="21" spans="2:11" ht="17.25" customHeight="1">
      <c r="B21" s="36"/>
      <c r="E21" s="76"/>
      <c r="F21" s="27" t="s">
        <v>99</v>
      </c>
      <c r="G21" s="46">
        <v>10</v>
      </c>
      <c r="H21" s="46">
        <v>10</v>
      </c>
      <c r="I21" s="45" t="s">
        <v>94</v>
      </c>
      <c r="K21" s="50" t="s">
        <v>92</v>
      </c>
    </row>
    <row r="22" spans="2:11" ht="17.25" customHeight="1">
      <c r="B22" s="36"/>
      <c r="E22" s="22" t="s">
        <v>47</v>
      </c>
      <c r="F22" s="27"/>
      <c r="G22" s="23"/>
      <c r="H22" s="23">
        <f>SUM(H3:H21)</f>
        <v>245</v>
      </c>
      <c r="I22" s="48"/>
    </row>
    <row r="23" spans="2:11">
      <c r="B23" s="36"/>
    </row>
    <row r="24" spans="2:11">
      <c r="B24" s="36"/>
    </row>
    <row r="25" spans="2:11">
      <c r="B25" s="36"/>
    </row>
  </sheetData>
  <mergeCells count="23">
    <mergeCell ref="W4:W13"/>
    <mergeCell ref="X1:X3"/>
    <mergeCell ref="S2:S3"/>
    <mergeCell ref="T2:T3"/>
    <mergeCell ref="U2:U3"/>
    <mergeCell ref="V2:V3"/>
    <mergeCell ref="W1:W3"/>
    <mergeCell ref="E5:E12"/>
    <mergeCell ref="E13:E21"/>
    <mergeCell ref="M1:M3"/>
    <mergeCell ref="M4:M13"/>
    <mergeCell ref="N1:N3"/>
    <mergeCell ref="N7:N8"/>
    <mergeCell ref="N9:N13"/>
    <mergeCell ref="I9:I11"/>
    <mergeCell ref="A1:C1"/>
    <mergeCell ref="E1:I1"/>
    <mergeCell ref="P1:S1"/>
    <mergeCell ref="T1:V1"/>
    <mergeCell ref="E3:E4"/>
    <mergeCell ref="O1:O3"/>
    <mergeCell ref="Q2:Q3"/>
    <mergeCell ref="R2:R3"/>
  </mergeCells>
  <phoneticPr fontId="23" type="noConversion"/>
  <pageMargins left="0.7" right="0.7" top="0.75" bottom="0.75" header="0.3" footer="0.3"/>
  <pageSetup paperSize="9" scale="69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483967-E97B-4364-928C-FBBD85AC0ACB}">
  <dimension ref="A1:D12"/>
  <sheetViews>
    <sheetView tabSelected="1" workbookViewId="0">
      <selection activeCell="C12" sqref="C12"/>
    </sheetView>
  </sheetViews>
  <sheetFormatPr defaultRowHeight="13.5"/>
  <cols>
    <col min="1" max="1" width="30" customWidth="1"/>
    <col min="2" max="2" width="37.5" customWidth="1"/>
    <col min="3" max="3" width="24.375" customWidth="1"/>
    <col min="4" max="4" width="43.625" customWidth="1"/>
  </cols>
  <sheetData>
    <row r="1" spans="1:4" ht="15">
      <c r="A1" s="55" t="s">
        <v>100</v>
      </c>
      <c r="B1" s="55" t="s">
        <v>101</v>
      </c>
      <c r="C1" s="55" t="s">
        <v>102</v>
      </c>
      <c r="D1" s="55" t="s">
        <v>9</v>
      </c>
    </row>
    <row r="2" spans="1:4" ht="16.5">
      <c r="A2" s="90" t="s">
        <v>103</v>
      </c>
      <c r="B2" s="90"/>
      <c r="C2" s="90"/>
      <c r="D2" s="90"/>
    </row>
    <row r="3" spans="1:4" s="54" customFormat="1" ht="16.5">
      <c r="A3" s="56" t="s">
        <v>118</v>
      </c>
      <c r="B3" s="56" t="s">
        <v>104</v>
      </c>
      <c r="C3" s="56" t="s">
        <v>111</v>
      </c>
      <c r="D3" s="56"/>
    </row>
    <row r="4" spans="1:4" s="54" customFormat="1" ht="16.5">
      <c r="A4" s="56" t="s">
        <v>119</v>
      </c>
      <c r="B4" s="56" t="s">
        <v>105</v>
      </c>
      <c r="C4" s="56" t="s">
        <v>112</v>
      </c>
      <c r="D4" s="56"/>
    </row>
    <row r="5" spans="1:4" s="54" customFormat="1" ht="16.5">
      <c r="A5" s="56" t="s">
        <v>120</v>
      </c>
      <c r="B5" s="56" t="s">
        <v>106</v>
      </c>
      <c r="C5" s="56" t="s">
        <v>113</v>
      </c>
      <c r="D5" s="56"/>
    </row>
    <row r="6" spans="1:4" s="54" customFormat="1" ht="16.5">
      <c r="A6" s="56" t="s">
        <v>123</v>
      </c>
      <c r="B6" s="56"/>
      <c r="C6" s="56" t="s">
        <v>113</v>
      </c>
      <c r="D6" s="56" t="s">
        <v>116</v>
      </c>
    </row>
    <row r="7" spans="1:4" s="54" customFormat="1" ht="16.5">
      <c r="A7" s="56" t="s">
        <v>124</v>
      </c>
      <c r="B7" s="56"/>
      <c r="C7" s="57" t="s">
        <v>125</v>
      </c>
      <c r="D7" s="56" t="s">
        <v>117</v>
      </c>
    </row>
    <row r="8" spans="1:4" ht="16.5">
      <c r="A8" s="90" t="s">
        <v>107</v>
      </c>
      <c r="B8" s="90"/>
      <c r="C8" s="90"/>
      <c r="D8" s="90"/>
    </row>
    <row r="9" spans="1:4" s="54" customFormat="1" ht="16.5">
      <c r="A9" s="56" t="s">
        <v>121</v>
      </c>
      <c r="B9" s="56" t="s">
        <v>108</v>
      </c>
      <c r="C9" s="56" t="s">
        <v>114</v>
      </c>
      <c r="D9" s="56" t="s">
        <v>115</v>
      </c>
    </row>
    <row r="10" spans="1:4" s="54" customFormat="1" ht="16.5">
      <c r="A10" s="56" t="s">
        <v>122</v>
      </c>
      <c r="B10" s="56" t="s">
        <v>109</v>
      </c>
      <c r="C10" s="56" t="s">
        <v>126</v>
      </c>
      <c r="D10" s="56" t="s">
        <v>110</v>
      </c>
    </row>
    <row r="11" spans="1:4">
      <c r="C11" s="2">
        <v>50</v>
      </c>
    </row>
    <row r="12" spans="1:4">
      <c r="C12" s="2"/>
    </row>
  </sheetData>
  <mergeCells count="2">
    <mergeCell ref="A8:D8"/>
    <mergeCell ref="A2:D2"/>
  </mergeCells>
  <phoneticPr fontId="23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R17"/>
  <sheetViews>
    <sheetView view="pageBreakPreview" zoomScale="90" zoomScaleNormal="100" workbookViewId="0">
      <selection activeCell="H36" sqref="H36"/>
    </sheetView>
  </sheetViews>
  <sheetFormatPr defaultColWidth="9" defaultRowHeight="13.5"/>
  <cols>
    <col min="1" max="1" width="5.5" customWidth="1"/>
    <col min="2" max="2" width="13.625" customWidth="1"/>
    <col min="3" max="3" width="27.375" customWidth="1"/>
    <col min="4" max="7" width="9.375" customWidth="1"/>
    <col min="8" max="9" width="9.125" customWidth="1"/>
    <col min="10" max="10" width="11.875" customWidth="1"/>
    <col min="11" max="11" width="14.25" customWidth="1"/>
    <col min="12" max="12" width="13.375" customWidth="1"/>
    <col min="13" max="13" width="12.875" customWidth="1"/>
    <col min="14" max="14" width="11.625" customWidth="1"/>
    <col min="15" max="15" width="11.25" customWidth="1"/>
    <col min="16" max="16" width="14.25" style="2" customWidth="1"/>
    <col min="17" max="17" width="38.75" customWidth="1"/>
  </cols>
  <sheetData>
    <row r="2" spans="1:18" ht="16.5">
      <c r="A2" s="3" t="s">
        <v>64</v>
      </c>
      <c r="B2" s="3"/>
      <c r="C2" s="3"/>
      <c r="D2" s="91" t="s">
        <v>65</v>
      </c>
      <c r="E2" s="91"/>
      <c r="F2" s="91"/>
      <c r="G2" s="91"/>
      <c r="H2" s="3"/>
      <c r="I2" s="3"/>
      <c r="J2" s="3"/>
      <c r="K2" s="3"/>
      <c r="L2" s="3"/>
      <c r="M2" s="3"/>
      <c r="N2" s="3"/>
      <c r="O2" s="3"/>
      <c r="P2" s="12"/>
      <c r="Q2" s="3"/>
    </row>
    <row r="3" spans="1:18" ht="16.5">
      <c r="A3" s="4" t="s">
        <v>66</v>
      </c>
      <c r="B3" s="5" t="s">
        <v>67</v>
      </c>
      <c r="C3" s="5" t="s">
        <v>68</v>
      </c>
      <c r="D3" s="4" t="s">
        <v>69</v>
      </c>
      <c r="E3" s="4" t="s">
        <v>70</v>
      </c>
      <c r="F3" s="4" t="s">
        <v>71</v>
      </c>
      <c r="G3" s="4" t="s">
        <v>72</v>
      </c>
      <c r="H3" s="4" t="s">
        <v>73</v>
      </c>
      <c r="I3" s="4" t="s">
        <v>74</v>
      </c>
      <c r="J3" s="4" t="s">
        <v>75</v>
      </c>
      <c r="K3" s="4" t="s">
        <v>76</v>
      </c>
      <c r="L3" s="4" t="s">
        <v>77</v>
      </c>
      <c r="M3" s="4" t="s">
        <v>78</v>
      </c>
      <c r="N3" s="4" t="s">
        <v>79</v>
      </c>
      <c r="O3" s="4" t="s">
        <v>80</v>
      </c>
      <c r="P3" s="13" t="s">
        <v>47</v>
      </c>
      <c r="Q3" s="4" t="s">
        <v>9</v>
      </c>
    </row>
    <row r="4" spans="1:18" s="1" customFormat="1" ht="16.5">
      <c r="A4" s="6">
        <v>1</v>
      </c>
      <c r="B4" s="7">
        <v>66040001</v>
      </c>
      <c r="C4" s="8" t="s">
        <v>81</v>
      </c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  <c r="P4" s="14"/>
      <c r="Q4" s="16"/>
    </row>
    <row r="5" spans="1:18" s="1" customFormat="1" ht="16.5">
      <c r="A5" s="6">
        <v>2</v>
      </c>
      <c r="B5" s="7" t="s">
        <v>82</v>
      </c>
      <c r="C5" s="8" t="s">
        <v>83</v>
      </c>
      <c r="D5" s="10"/>
      <c r="E5" s="10"/>
      <c r="F5" s="10"/>
      <c r="G5" s="10"/>
      <c r="H5" s="10"/>
      <c r="I5" s="10"/>
      <c r="J5" s="10"/>
      <c r="K5" s="10"/>
      <c r="L5" s="10">
        <v>10000</v>
      </c>
      <c r="M5" s="10">
        <v>10000</v>
      </c>
      <c r="N5" s="10">
        <v>6000</v>
      </c>
      <c r="O5" s="10">
        <v>4000</v>
      </c>
      <c r="P5" s="14">
        <f>SUM(L5:O5)</f>
        <v>30000</v>
      </c>
      <c r="Q5" s="16"/>
      <c r="R5" s="17"/>
    </row>
    <row r="6" spans="1:18" s="1" customFormat="1" ht="16.5">
      <c r="A6" s="6">
        <v>3</v>
      </c>
      <c r="B6" s="7">
        <v>66040112</v>
      </c>
      <c r="C6" s="8" t="s">
        <v>84</v>
      </c>
      <c r="D6" s="10"/>
      <c r="E6" s="10"/>
      <c r="F6" s="10"/>
      <c r="G6" s="10"/>
      <c r="H6" s="10"/>
      <c r="I6" s="10"/>
      <c r="J6" s="10"/>
      <c r="K6" s="10"/>
      <c r="L6" s="10">
        <v>15000</v>
      </c>
      <c r="M6" s="10">
        <v>15000</v>
      </c>
      <c r="N6" s="10">
        <v>10000</v>
      </c>
      <c r="O6" s="10">
        <v>10000</v>
      </c>
      <c r="P6" s="14">
        <f>SUM(L6:O6)</f>
        <v>50000</v>
      </c>
      <c r="Q6" s="16"/>
      <c r="R6" s="17"/>
    </row>
    <row r="7" spans="1:18" s="1" customFormat="1" ht="16.5">
      <c r="A7" s="6">
        <v>4</v>
      </c>
      <c r="B7" s="7">
        <v>66040114</v>
      </c>
      <c r="C7" s="8" t="s">
        <v>85</v>
      </c>
      <c r="D7" s="10"/>
      <c r="E7" s="10"/>
      <c r="F7" s="10"/>
      <c r="G7" s="10"/>
      <c r="H7" s="10"/>
      <c r="I7" s="10"/>
      <c r="J7" s="10"/>
      <c r="K7" s="10">
        <v>3000</v>
      </c>
      <c r="L7" s="10">
        <v>5000</v>
      </c>
      <c r="M7" s="10">
        <v>2000</v>
      </c>
      <c r="N7" s="10"/>
      <c r="O7" s="10"/>
      <c r="P7" s="14">
        <f>SUM(K7:O7)</f>
        <v>10000</v>
      </c>
      <c r="Q7" s="16"/>
      <c r="R7" s="17"/>
    </row>
    <row r="8" spans="1:18" s="1" customFormat="1" ht="16.5">
      <c r="A8" s="6">
        <v>5</v>
      </c>
      <c r="B8" s="7">
        <v>66040115</v>
      </c>
      <c r="C8" s="8" t="s">
        <v>86</v>
      </c>
      <c r="D8" s="9"/>
      <c r="E8" s="9"/>
      <c r="F8" s="9"/>
      <c r="G8" s="9"/>
      <c r="H8" s="9"/>
      <c r="I8" s="9"/>
      <c r="J8" s="9"/>
      <c r="K8" s="14"/>
      <c r="L8" s="14"/>
      <c r="M8" s="14"/>
      <c r="N8" s="14"/>
      <c r="O8" s="14"/>
      <c r="P8" s="14"/>
      <c r="Q8" s="16"/>
      <c r="R8" s="17"/>
    </row>
    <row r="9" spans="1:18" s="1" customFormat="1" ht="16.5">
      <c r="A9" s="6">
        <v>6</v>
      </c>
      <c r="B9" s="7">
        <v>66040116</v>
      </c>
      <c r="C9" s="8" t="s">
        <v>87</v>
      </c>
      <c r="D9" s="9"/>
      <c r="E9" s="9"/>
      <c r="F9" s="9"/>
      <c r="G9" s="9"/>
      <c r="H9" s="9"/>
      <c r="I9" s="9"/>
      <c r="J9" s="9"/>
      <c r="K9" s="9"/>
      <c r="L9" s="9">
        <v>20000</v>
      </c>
      <c r="M9" s="9">
        <v>40000</v>
      </c>
      <c r="N9" s="9">
        <v>40000</v>
      </c>
      <c r="O9" s="9">
        <v>20000</v>
      </c>
      <c r="P9" s="14">
        <f>SUM(L9:O9)</f>
        <v>120000</v>
      </c>
      <c r="Q9" s="16"/>
      <c r="R9" s="17"/>
    </row>
    <row r="10" spans="1:18" s="1" customFormat="1" ht="16.5">
      <c r="A10" s="6">
        <v>7</v>
      </c>
      <c r="B10" s="7">
        <v>66040117</v>
      </c>
      <c r="C10" s="8" t="s">
        <v>88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14"/>
      <c r="Q10" s="16"/>
      <c r="R10" s="17"/>
    </row>
    <row r="11" spans="1:18" s="1" customFormat="1" ht="16.5">
      <c r="A11" s="6">
        <v>8</v>
      </c>
      <c r="B11" s="7">
        <v>66040120</v>
      </c>
      <c r="C11" s="11" t="s">
        <v>89</v>
      </c>
      <c r="D11" s="9"/>
      <c r="E11" s="9"/>
      <c r="F11" s="9"/>
      <c r="G11" s="9"/>
      <c r="H11" s="9"/>
      <c r="I11" s="9"/>
      <c r="J11" s="9"/>
      <c r="K11" s="9"/>
      <c r="L11" s="9">
        <v>40000</v>
      </c>
      <c r="M11" s="9">
        <v>20000</v>
      </c>
      <c r="N11" s="9">
        <v>10000</v>
      </c>
      <c r="O11" s="9"/>
      <c r="P11" s="14">
        <f>SUM(K11:O11)</f>
        <v>70000</v>
      </c>
      <c r="Q11" s="16"/>
      <c r="R11" s="17"/>
    </row>
    <row r="12" spans="1:18" s="1" customFormat="1" ht="16.5">
      <c r="A12" s="6">
        <v>9</v>
      </c>
      <c r="B12" s="7">
        <v>66040604</v>
      </c>
      <c r="C12" s="11" t="s">
        <v>90</v>
      </c>
      <c r="D12" s="9"/>
      <c r="E12" s="9"/>
      <c r="F12" s="9"/>
      <c r="G12" s="9"/>
      <c r="H12" s="9"/>
      <c r="I12" s="9"/>
      <c r="J12" s="9"/>
      <c r="K12" s="9"/>
      <c r="L12" s="9">
        <v>10000</v>
      </c>
      <c r="M12" s="9">
        <v>10000</v>
      </c>
      <c r="N12" s="9">
        <v>5000</v>
      </c>
      <c r="O12" s="9">
        <v>5000</v>
      </c>
      <c r="P12" s="14">
        <f>SUM(L12:O12)</f>
        <v>30000</v>
      </c>
      <c r="Q12" s="16"/>
      <c r="R12" s="17"/>
    </row>
    <row r="13" spans="1:18" s="1" customFormat="1" ht="16.5">
      <c r="A13" s="6">
        <v>10</v>
      </c>
      <c r="B13" s="7">
        <v>66040199</v>
      </c>
      <c r="C13" s="11" t="s">
        <v>91</v>
      </c>
      <c r="D13" s="9"/>
      <c r="E13" s="9"/>
      <c r="F13" s="9"/>
      <c r="G13" s="9"/>
      <c r="H13" s="9"/>
      <c r="I13" s="9"/>
      <c r="J13" s="9"/>
      <c r="K13" s="9"/>
      <c r="L13" s="9"/>
      <c r="M13" s="9"/>
      <c r="N13" s="9"/>
      <c r="O13" s="9"/>
      <c r="P13" s="14"/>
      <c r="Q13" s="16"/>
    </row>
    <row r="14" spans="1:18" s="1" customFormat="1" ht="16.5">
      <c r="A14" s="6"/>
      <c r="B14" s="7"/>
      <c r="C14" s="11"/>
      <c r="D14" s="9"/>
      <c r="E14" s="9"/>
      <c r="F14" s="9"/>
      <c r="G14" s="9"/>
      <c r="H14" s="9"/>
      <c r="I14" s="9"/>
      <c r="J14" s="9"/>
      <c r="K14" s="9"/>
      <c r="L14" s="9"/>
      <c r="M14" s="9"/>
      <c r="N14" s="9"/>
      <c r="O14" s="9"/>
      <c r="P14" s="14"/>
      <c r="Q14" s="16"/>
    </row>
    <row r="15" spans="1:18" s="1" customFormat="1" ht="16.5">
      <c r="A15" s="6"/>
      <c r="B15" s="7"/>
      <c r="C15" s="11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14"/>
      <c r="Q15" s="16"/>
    </row>
    <row r="16" spans="1:18" s="1" customFormat="1" ht="16.5">
      <c r="A16" s="6"/>
      <c r="B16" s="7"/>
      <c r="C16" s="11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14"/>
      <c r="Q16" s="18"/>
    </row>
    <row r="17" spans="1:16" s="1" customFormat="1">
      <c r="A17" t="s">
        <v>47</v>
      </c>
      <c r="B17"/>
      <c r="C17"/>
      <c r="P17" s="15">
        <f>SUM(P5:P16)</f>
        <v>310000</v>
      </c>
    </row>
  </sheetData>
  <mergeCells count="1">
    <mergeCell ref="D2:G2"/>
  </mergeCells>
  <phoneticPr fontId="23" type="noConversion"/>
  <pageMargins left="0.7" right="0.7" top="0.75" bottom="0.75" header="0.3" footer="0.3"/>
  <pageSetup paperSize="9" scale="61" orientation="portrait" r:id="rId1"/>
  <colBreaks count="1" manualBreakCount="1">
    <brk id="7" max="16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主驾方案</vt:lpstr>
      <vt:lpstr>副驾方案</vt:lpstr>
      <vt:lpstr>项目投资</vt:lpstr>
      <vt:lpstr>附件1</vt:lpstr>
      <vt:lpstr>H5000S座椅项目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连晓宇</dc:creator>
  <cp:lastModifiedBy>文 孙</cp:lastModifiedBy>
  <cp:lastPrinted>2022-08-25T07:36:00Z</cp:lastPrinted>
  <dcterms:created xsi:type="dcterms:W3CDTF">2022-08-20T03:04:00Z</dcterms:created>
  <dcterms:modified xsi:type="dcterms:W3CDTF">2025-10-22T06:31:39Z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3B24063CF4F04783B218BD2A2BD5B0C6_13</vt:lpwstr>
  </property>
  <property fmtid="{D5CDD505-2E9C-101B-9397-08002B2CF9AE}" pid="3" name="KSOProductBuildVer">
    <vt:lpwstr>2052-12.1.0.18276</vt:lpwstr>
  </property>
</Properties>
</file>