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刘海英办公文件\采购文件\采购订单-2025\集采订单\北京荣昌-德阳订单\"/>
    </mc:Choice>
  </mc:AlternateContent>
  <bookViews>
    <workbookView xWindow="0" yWindow="0" windowWidth="27945" windowHeight="11925"/>
  </bookViews>
  <sheets>
    <sheet name="汇总表" sheetId="5" r:id="rId1"/>
    <sheet name="订单202511011简美" sheetId="33" r:id="rId2"/>
    <sheet name="订单202511010简美" sheetId="28" r:id="rId3"/>
    <sheet name="订单202511009简美" sheetId="27" r:id="rId4"/>
    <sheet name="订单202511006长春工厂 " sheetId="25" r:id="rId5"/>
    <sheet name="订单202511004河北工厂" sheetId="31" r:id="rId6"/>
    <sheet name="订单202511003山东金达" sheetId="20" r:id="rId7"/>
    <sheet name="订单202511002德邦电子" sheetId="11" r:id="rId8"/>
    <sheet name="订单202511001德邦电子" sheetId="10" r:id="rId9"/>
  </sheets>
  <definedNames>
    <definedName name="_xlnm._FilterDatabase" localSheetId="8" hidden="1">订单202511001德邦电子!$C$8:$D$15</definedName>
    <definedName name="_xlnm._FilterDatabase" localSheetId="7" hidden="1">订单202511002德邦电子!$C$8:$D$12</definedName>
    <definedName name="_xlnm._FilterDatabase" localSheetId="6" hidden="1">订单202511003山东金达!$C$8:$D$15</definedName>
    <definedName name="_xlnm._FilterDatabase" localSheetId="5" hidden="1">订单202511004河北工厂!$C$8:$D$14</definedName>
    <definedName name="_xlnm._FilterDatabase" localSheetId="4" hidden="1">'订单202511006长春工厂 '!$C$8:$D$13</definedName>
    <definedName name="_xlnm._FilterDatabase" localSheetId="3" hidden="1">订单202511009简美!$C$8:$D$14</definedName>
    <definedName name="_xlnm._FilterDatabase" localSheetId="2" hidden="1">订单202511010简美!$C$8:$D$20</definedName>
    <definedName name="_xlnm._FilterDatabase" localSheetId="1" hidden="1">订单202511011简美!$C$8:$D$17</definedName>
    <definedName name="_xlnm._FilterDatabase" localSheetId="0" hidden="1">汇总表!$A$1:$R$19</definedName>
    <definedName name="_xlnm.Print_Area" localSheetId="8">订单202511001德邦电子!$A$1:$K$16</definedName>
    <definedName name="_xlnm.Print_Area" localSheetId="7">订单202511002德邦电子!$A$1:$K$13</definedName>
    <definedName name="_xlnm.Print_Area" localSheetId="6">订单202511003山东金达!$A$1:$K$16</definedName>
    <definedName name="_xlnm.Print_Area" localSheetId="5">订单202511004河北工厂!$A$1:$K$15</definedName>
    <definedName name="_xlnm.Print_Area" localSheetId="4">'订单202511006长春工厂 '!$A$1:$K$14</definedName>
    <definedName name="_xlnm.Print_Area" localSheetId="3">订单202511009简美!$A$1:$K$15</definedName>
    <definedName name="_xlnm.Print_Area" localSheetId="2">订单202511010简美!$A$1:$K$21</definedName>
    <definedName name="_xlnm.Print_Area" localSheetId="1">订单202511011简美!$A$1:$K$18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5" l="1"/>
  <c r="J24" i="5" s="1"/>
  <c r="I23" i="5"/>
  <c r="J23" i="5" s="1"/>
  <c r="I22" i="5"/>
  <c r="J22" i="5" s="1"/>
  <c r="I21" i="5"/>
  <c r="J21" i="5" s="1"/>
  <c r="I20" i="5"/>
  <c r="J20" i="5" s="1"/>
  <c r="I14" i="33" l="1"/>
  <c r="J14" i="33" s="1"/>
  <c r="A14" i="33"/>
  <c r="I13" i="33"/>
  <c r="J13" i="33" s="1"/>
  <c r="A13" i="33"/>
  <c r="I12" i="33"/>
  <c r="J12" i="33" s="1"/>
  <c r="M1" i="33" s="1"/>
  <c r="A12" i="33"/>
  <c r="I11" i="33"/>
  <c r="J11" i="33" s="1"/>
  <c r="I10" i="33"/>
  <c r="J10" i="33" s="1"/>
  <c r="J10" i="31" l="1"/>
  <c r="I10" i="31"/>
  <c r="J11" i="31"/>
  <c r="I11" i="31"/>
  <c r="A11" i="31"/>
  <c r="I8" i="5" l="1"/>
  <c r="J8" i="5" s="1"/>
  <c r="I7" i="5"/>
  <c r="J7" i="5" s="1"/>
  <c r="I5" i="5"/>
  <c r="J5" i="5" s="1"/>
  <c r="I4" i="5"/>
  <c r="J4" i="5" s="1"/>
  <c r="I3" i="5"/>
  <c r="J3" i="5" s="1"/>
  <c r="I2" i="5"/>
  <c r="J2" i="5" s="1"/>
  <c r="J12" i="10" l="1"/>
  <c r="I12" i="10"/>
  <c r="I11" i="10"/>
  <c r="J11" i="10" s="1"/>
  <c r="J10" i="10"/>
  <c r="I10" i="10"/>
  <c r="I9" i="10"/>
  <c r="J9" i="10" s="1"/>
  <c r="I9" i="11"/>
  <c r="J9" i="11" s="1"/>
  <c r="M1" i="11" s="1"/>
  <c r="J12" i="20"/>
  <c r="I12" i="20"/>
  <c r="J11" i="20"/>
  <c r="I11" i="20"/>
  <c r="A11" i="20"/>
  <c r="J10" i="20"/>
  <c r="I10" i="20"/>
  <c r="A10" i="20"/>
  <c r="M1" i="20"/>
  <c r="M1" i="31"/>
  <c r="A10" i="31"/>
  <c r="I10" i="25"/>
  <c r="J10" i="25" s="1"/>
  <c r="A10" i="25"/>
  <c r="I11" i="27"/>
  <c r="J11" i="27" s="1"/>
  <c r="A11" i="27"/>
  <c r="I10" i="27"/>
  <c r="J10" i="27" s="1"/>
  <c r="A10" i="27"/>
  <c r="I17" i="28"/>
  <c r="J17" i="28" s="1"/>
  <c r="I16" i="28"/>
  <c r="J16" i="28" s="1"/>
  <c r="I15" i="28"/>
  <c r="J15" i="28" s="1"/>
  <c r="I14" i="28"/>
  <c r="J14" i="28" s="1"/>
  <c r="A14" i="28"/>
  <c r="I13" i="28"/>
  <c r="J13" i="28" s="1"/>
  <c r="A13" i="28"/>
  <c r="I12" i="28"/>
  <c r="J12" i="28" s="1"/>
  <c r="M1" i="28" s="1"/>
  <c r="A12" i="28"/>
  <c r="I11" i="28"/>
  <c r="J11" i="28" s="1"/>
  <c r="I10" i="28"/>
  <c r="J10" i="28" s="1"/>
  <c r="M1" i="27" l="1"/>
  <c r="M4" i="10"/>
</calcChain>
</file>

<file path=xl/sharedStrings.xml><?xml version="1.0" encoding="utf-8"?>
<sst xmlns="http://schemas.openxmlformats.org/spreadsheetml/2006/main" count="601" uniqueCount="147">
  <si>
    <t>序号</t>
  </si>
  <si>
    <t>类型</t>
  </si>
  <si>
    <t>QAD编码</t>
  </si>
  <si>
    <t>零部件名称</t>
  </si>
  <si>
    <t>规格</t>
  </si>
  <si>
    <t>单位</t>
  </si>
  <si>
    <t>采购总量</t>
  </si>
  <si>
    <t>未税单价</t>
  </si>
  <si>
    <t>未税暂定总价</t>
  </si>
  <si>
    <t>含税暂定总价</t>
  </si>
  <si>
    <t>备注（订单号）</t>
  </si>
  <si>
    <t>终端供应商</t>
  </si>
  <si>
    <t>单价</t>
  </si>
  <si>
    <t>收货公司</t>
  </si>
  <si>
    <t>汽车零部件</t>
  </si>
  <si>
    <t>BEC0000087</t>
  </si>
  <si>
    <t>塑料制品*主壳</t>
  </si>
  <si>
    <t>ZK-01</t>
  </si>
  <si>
    <t>个</t>
  </si>
  <si>
    <t>欧易</t>
  </si>
  <si>
    <t>BEC0000088</t>
  </si>
  <si>
    <t>塑料制品*面盖</t>
  </si>
  <si>
    <t>MG-01</t>
  </si>
  <si>
    <t>BEC0000089</t>
  </si>
  <si>
    <t>塑料制品*底座</t>
  </si>
  <si>
    <t>DZ-01</t>
  </si>
  <si>
    <t>BEC0000090</t>
  </si>
  <si>
    <t>*电子元件*PC PB板</t>
  </si>
  <si>
    <t>KZ-02</t>
  </si>
  <si>
    <t>BEC0000099</t>
  </si>
  <si>
    <t>*电子元件*编码器配件</t>
  </si>
  <si>
    <t>HK-50-70</t>
  </si>
  <si>
    <t>捷翔</t>
  </si>
  <si>
    <t>塑料制品</t>
  </si>
  <si>
    <t>SHT0002845</t>
  </si>
  <si>
    <t>阻燃海绵-白色</t>
  </si>
  <si>
    <t>3.8*1570*25D</t>
  </si>
  <si>
    <t>M</t>
  </si>
  <si>
    <t>邹平帅科</t>
  </si>
  <si>
    <t>SHT0002846</t>
  </si>
  <si>
    <t>4.0*1570*25D</t>
  </si>
  <si>
    <t>面料</t>
  </si>
  <si>
    <t>TSY0000240</t>
  </si>
  <si>
    <t>辅料</t>
  </si>
  <si>
    <t>TR5292-1</t>
  </si>
  <si>
    <t>旷达</t>
  </si>
  <si>
    <t>长春工厂-瑞森</t>
  </si>
  <si>
    <t>TSY0010488</t>
  </si>
  <si>
    <t>黑色PVC复合面料</t>
  </si>
  <si>
    <t>指南车</t>
  </si>
  <si>
    <t>TSY0010159</t>
  </si>
  <si>
    <t>03333</t>
  </si>
  <si>
    <t>TSY0010158</t>
  </si>
  <si>
    <t>T638</t>
  </si>
  <si>
    <t>TSY0011085</t>
  </si>
  <si>
    <t>织物面料</t>
  </si>
  <si>
    <t>T934-1</t>
  </si>
  <si>
    <t>恒信</t>
  </si>
  <si>
    <t>TSY0010494</t>
  </si>
  <si>
    <t>PVC 面料</t>
  </si>
  <si>
    <t>2084-040</t>
  </si>
  <si>
    <t>TSY0011086</t>
  </si>
  <si>
    <t>PVC面料</t>
  </si>
  <si>
    <t>PVC 2084-052</t>
  </si>
  <si>
    <t>TSY0010455</t>
  </si>
  <si>
    <t>ZY167</t>
  </si>
  <si>
    <t>TSY0010753</t>
  </si>
  <si>
    <t>ZY213</t>
  </si>
  <si>
    <t>TSY0011190</t>
  </si>
  <si>
    <t>22713黑色-3T</t>
  </si>
  <si>
    <t>TSY0011191</t>
  </si>
  <si>
    <t>22713黑色-10T</t>
  </si>
  <si>
    <t>TSY0011192</t>
  </si>
  <si>
    <t>22713黑色打孔-5T</t>
  </si>
  <si>
    <t>22713黑色-5T</t>
  </si>
  <si>
    <t>北京光华荣昌汽车部件有限公司采购订单</t>
  </si>
  <si>
    <t>供应商：德阳光华荣昌汽车科技有限公司</t>
  </si>
  <si>
    <t>接收人：程丽宇</t>
  </si>
  <si>
    <t>编制人：刘海英</t>
  </si>
  <si>
    <t>电话：19831788630</t>
  </si>
  <si>
    <t>电话：18510181922</t>
  </si>
  <si>
    <t>电话：</t>
  </si>
  <si>
    <t>地址：河北沧州市黄骅市经济技术开发区泰山道南端150号</t>
  </si>
  <si>
    <t>地址：北京市昌平区流村镇工业园区</t>
  </si>
  <si>
    <t>传真：</t>
  </si>
  <si>
    <t>邮箱：chengliyu@bjghrc.com</t>
  </si>
  <si>
    <t>邮箱：liuhaiying@bjghrc.com</t>
  </si>
  <si>
    <t>邮箱：</t>
  </si>
  <si>
    <t>我公司根据双方有效采购合同，通知贵单位按合同和下述要求交付以下货物：</t>
  </si>
  <si>
    <t>备注</t>
  </si>
  <si>
    <t>交货地点</t>
  </si>
  <si>
    <t>送货地址：湖南省湘乡市经济开发区创业路11号 简美公司 
邮政编码：411400；联系人： 李柳蓉  17711621878</t>
  </si>
  <si>
    <t>交货要求</t>
  </si>
  <si>
    <r>
      <rPr>
        <sz val="11"/>
        <color indexed="8"/>
        <rFont val="新宋体"/>
        <family val="3"/>
        <charset val="134"/>
      </rPr>
      <t>1、请收到订单后24小时内确认回复，如有风险，及时反馈并制定解决方案；以上采购总量为计划数量，以实际收货数量为准。
2、发货时附带</t>
    </r>
    <r>
      <rPr>
        <b/>
        <sz val="11"/>
        <color rgb="FF000000"/>
        <rFont val="新宋体"/>
        <family val="3"/>
        <charset val="134"/>
      </rPr>
      <t>产品材质单</t>
    </r>
    <r>
      <rPr>
        <sz val="11"/>
        <color indexed="8"/>
        <rFont val="新宋体"/>
        <family val="3"/>
        <charset val="134"/>
      </rPr>
      <t>、</t>
    </r>
    <r>
      <rPr>
        <b/>
        <sz val="11"/>
        <color rgb="FF000000"/>
        <rFont val="新宋体"/>
        <family val="3"/>
        <charset val="134"/>
      </rPr>
      <t>四份送货单</t>
    </r>
    <r>
      <rPr>
        <sz val="11"/>
        <color indexed="8"/>
        <rFont val="新宋体"/>
        <family val="3"/>
        <charset val="134"/>
      </rPr>
      <t>，否则拒绝收货；
3、产品标识清晰，以便我司查验；
4、发货时要提前通知我司采购人员，以便提前安排收货，货物发出时将电子版送货单发送给我司采购人员，以便核实收货数据；5、不按合同和订单要求交货的，应承担相应的违约责任。</t>
    </r>
  </si>
  <si>
    <t>订单审批</t>
  </si>
  <si>
    <t>批准/日期：                            审核/日期：                             采购员：</t>
  </si>
  <si>
    <t>供应商确认</t>
  </si>
  <si>
    <t>河北省黄骅市经济开发区泰山道南端 河北光华荣昌汽车部件有限公司东北门 李鹏 19831788660</t>
  </si>
  <si>
    <r>
      <rPr>
        <sz val="11"/>
        <color indexed="8"/>
        <rFont val="新宋体"/>
        <family val="3"/>
        <charset val="134"/>
      </rPr>
      <t>1、请收到订单后24小时内确认回复，如有风险，及时反馈并制定解决方案；以上采购总量为计划数量，以实际收货数量为准。
2、发货时附带</t>
    </r>
    <r>
      <rPr>
        <b/>
        <sz val="11"/>
        <color rgb="FF000000"/>
        <rFont val="新宋体"/>
        <family val="3"/>
        <charset val="134"/>
      </rPr>
      <t>产品材质单</t>
    </r>
    <r>
      <rPr>
        <sz val="11"/>
        <color indexed="8"/>
        <rFont val="新宋体"/>
        <family val="3"/>
        <charset val="134"/>
      </rPr>
      <t>、</t>
    </r>
    <r>
      <rPr>
        <b/>
        <sz val="11"/>
        <color rgb="FF000000"/>
        <rFont val="新宋体"/>
        <family val="3"/>
        <charset val="134"/>
      </rPr>
      <t>四份送货单</t>
    </r>
    <r>
      <rPr>
        <sz val="11"/>
        <color indexed="8"/>
        <rFont val="新宋体"/>
        <family val="3"/>
        <charset val="134"/>
      </rPr>
      <t>，否则拒绝收货；
3、产品标识清晰，以便我司查验；
4、发货时要提前通知我司采购人员，以便提前安排收货，货物发出时将电子版送货单发送给我司采购人员，以便核实收货数据；
5、不按合同和订单要求交货的，应承担相应的违约责任。</t>
    </r>
  </si>
  <si>
    <t>m</t>
  </si>
  <si>
    <t>SHT0002848</t>
  </si>
  <si>
    <t>8.0*1570*25D</t>
  </si>
  <si>
    <t>送货地址：山东省曲阜市高铁经济开发区崇德路1号(山东金达汽车部件有限公司)
联系人： 赵丽  15866063321</t>
  </si>
  <si>
    <t>安路普(北京)汽车技术有限公司采购订单</t>
  </si>
  <si>
    <t>长春市经开区中山大街6299号吉林省德邦汽车电子  张凤云  15204303160</t>
  </si>
  <si>
    <t>长春市宽城区德远街常德工业园一区对面红楼(海洋塑业隔壁)王宇丽13804315848(海城市瑞森汽车饰件有限公司)</t>
    <phoneticPr fontId="20" type="noConversion"/>
  </si>
  <si>
    <t>采购订单号:BJGHRC-DY-202511001</t>
    <phoneticPr fontId="20" type="noConversion"/>
  </si>
  <si>
    <t>订单日期：2025-10-20</t>
    <phoneticPr fontId="20" type="noConversion"/>
  </si>
  <si>
    <t>德邦电子</t>
    <phoneticPr fontId="20" type="noConversion"/>
  </si>
  <si>
    <r>
      <t>1、请收到订单后24小时内确认回复，如有风险，及时反馈并制定解决方案；以上采购总量为计划数量，以实际收货数量为准。
2、发货时附带</t>
    </r>
    <r>
      <rPr>
        <b/>
        <sz val="11"/>
        <color rgb="FF000000"/>
        <rFont val="新宋体"/>
        <family val="3"/>
        <charset val="134"/>
      </rPr>
      <t>产品材质单</t>
    </r>
    <r>
      <rPr>
        <sz val="11"/>
        <color indexed="8"/>
        <rFont val="新宋体"/>
        <family val="3"/>
        <charset val="134"/>
      </rPr>
      <t>、</t>
    </r>
    <r>
      <rPr>
        <b/>
        <sz val="11"/>
        <color rgb="FF000000"/>
        <rFont val="新宋体"/>
        <family val="3"/>
        <charset val="134"/>
      </rPr>
      <t>四份送货单</t>
    </r>
    <r>
      <rPr>
        <sz val="11"/>
        <color indexed="8"/>
        <rFont val="新宋体"/>
        <family val="3"/>
        <charset val="134"/>
      </rPr>
      <t>，否则拒绝收货；
3、产品标识清晰，以便我司查验；
4、发货时要提前通知我司采购人员，以便提前安排收货，货物发出时将电子版送货单发送给我司采购人员，以便核实收货数据；
5、不按合同和订单要求交货的，应承担相应的违约责任。</t>
    </r>
    <phoneticPr fontId="20" type="noConversion"/>
  </si>
  <si>
    <t>采购订单号:BJGHRC-DY-202511002</t>
    <phoneticPr fontId="20" type="noConversion"/>
  </si>
  <si>
    <t>订单日期：2025-10-20</t>
    <phoneticPr fontId="20" type="noConversion"/>
  </si>
  <si>
    <t>采购订单号:BJGHRC-DY-202511003</t>
    <phoneticPr fontId="20" type="noConversion"/>
  </si>
  <si>
    <t>订单日期：2025-10-20</t>
    <phoneticPr fontId="20" type="noConversion"/>
  </si>
  <si>
    <t>山东金达</t>
    <phoneticPr fontId="20" type="noConversion"/>
  </si>
  <si>
    <t>TSY0000207</t>
  </si>
  <si>
    <t>织物主料</t>
  </si>
  <si>
    <t>97769-1</t>
  </si>
  <si>
    <t>采购订单号:BJGHRC-DY-202511004</t>
    <phoneticPr fontId="20" type="noConversion"/>
  </si>
  <si>
    <t>河北工厂</t>
    <phoneticPr fontId="20" type="noConversion"/>
  </si>
  <si>
    <t>采购订单号:BJGHRC-DY-202511006</t>
    <phoneticPr fontId="20" type="noConversion"/>
  </si>
  <si>
    <t>采购订单号:BJGHRC-DY-202511010</t>
    <phoneticPr fontId="20" type="noConversion"/>
  </si>
  <si>
    <t>采购订单号:BJGHRC-DY-202511009</t>
    <phoneticPr fontId="20" type="noConversion"/>
  </si>
  <si>
    <t>订单日期：2025-10-20</t>
    <phoneticPr fontId="20" type="noConversion"/>
  </si>
  <si>
    <t>简美</t>
    <phoneticPr fontId="20" type="noConversion"/>
  </si>
  <si>
    <t>订单日期：2025-10-23</t>
    <phoneticPr fontId="20" type="noConversion"/>
  </si>
  <si>
    <t>订单日期：2025-10-23</t>
    <phoneticPr fontId="20" type="noConversion"/>
  </si>
  <si>
    <t>采购订单号:BJGHRC-DY-202511011</t>
    <phoneticPr fontId="20" type="noConversion"/>
  </si>
  <si>
    <t>广州旷达</t>
    <phoneticPr fontId="20" type="noConversion"/>
  </si>
  <si>
    <t>广州旷达</t>
    <phoneticPr fontId="20" type="noConversion"/>
  </si>
  <si>
    <t>广州旷达</t>
    <phoneticPr fontId="20" type="noConversion"/>
  </si>
  <si>
    <t>广州旷达</t>
    <phoneticPr fontId="20" type="noConversion"/>
  </si>
  <si>
    <t>TSY0011200</t>
  </si>
  <si>
    <t>A06素雅黑PVC复合品3T</t>
  </si>
  <si>
    <t>2073-018</t>
  </si>
  <si>
    <t>TSY0011201</t>
  </si>
  <si>
    <t>A06素雅黑PVC复合品5T</t>
  </si>
  <si>
    <t>2073-019</t>
  </si>
  <si>
    <t>TSY0011202</t>
  </si>
  <si>
    <t>福田素雅黑打孔PVC通风5T</t>
  </si>
  <si>
    <t>2073-020</t>
  </si>
  <si>
    <t>TSY0011203</t>
  </si>
  <si>
    <t>福田素雅黑打孔PVC复合品5T</t>
  </si>
  <si>
    <t>2073-021</t>
  </si>
  <si>
    <t>TSY0011210</t>
  </si>
  <si>
    <t>福田P3 座椅主料5T</t>
  </si>
  <si>
    <t>62-0062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</si>
</sst>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0_);[Red]\(0.00\)"/>
    <numFmt numFmtId="178" formatCode="0_ "/>
  </numFmts>
  <fonts count="21" x14ac:knownFonts="1">
    <font>
      <sz val="11"/>
      <color theme="1"/>
      <name val="等线"/>
      <charset val="134"/>
      <scheme val="minor"/>
    </font>
    <font>
      <sz val="12"/>
      <name val="Arial"/>
      <family val="2"/>
    </font>
    <font>
      <sz val="10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2"/>
      <color indexed="8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color indexed="8"/>
      <name val="新宋体"/>
      <family val="3"/>
      <charset val="134"/>
    </font>
    <font>
      <sz val="11"/>
      <color indexed="8"/>
      <name val="新宋体"/>
      <family val="3"/>
      <charset val="134"/>
    </font>
    <font>
      <sz val="11"/>
      <name val="新宋体"/>
      <family val="3"/>
      <charset val="134"/>
    </font>
    <font>
      <sz val="12"/>
      <name val="宋体"/>
      <family val="3"/>
      <charset val="134"/>
    </font>
    <font>
      <sz val="10"/>
      <name val="新宋体"/>
      <family val="3"/>
      <charset val="134"/>
    </font>
    <font>
      <sz val="10"/>
      <color theme="1"/>
      <name val="新宋体"/>
      <family val="3"/>
      <charset val="134"/>
    </font>
    <font>
      <b/>
      <sz val="14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rgb="FF000000"/>
      <name val="新宋体"/>
      <family val="3"/>
      <charset val="134"/>
    </font>
    <font>
      <sz val="11"/>
      <color theme="1"/>
      <name val="新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1"/>
      <color rgb="FF000000"/>
      <name val="新宋体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0" fillId="0" borderId="0"/>
  </cellStyleXfs>
  <cellXfs count="10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2" borderId="28" xfId="0" applyFont="1" applyFill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/>
    </xf>
    <xf numFmtId="176" fontId="9" fillId="0" borderId="1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176" fontId="0" fillId="0" borderId="0" xfId="0" applyNumberFormat="1" applyAlignment="1"/>
    <xf numFmtId="0" fontId="8" fillId="3" borderId="25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178" fontId="15" fillId="0" borderId="16" xfId="1" applyNumberFormat="1" applyFont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7" fillId="2" borderId="31" xfId="0" applyNumberFormat="1" applyFont="1" applyFill="1" applyBorder="1" applyAlignment="1">
      <alignment horizontal="center" vertical="center" wrapText="1"/>
    </xf>
    <xf numFmtId="0" fontId="7" fillId="2" borderId="32" xfId="0" applyNumberFormat="1" applyFont="1" applyFill="1" applyBorder="1" applyAlignment="1">
      <alignment horizontal="center" vertical="center" wrapText="1"/>
    </xf>
    <xf numFmtId="0" fontId="8" fillId="3" borderId="15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178" fontId="15" fillId="0" borderId="16" xfId="1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shrinkToFit="1"/>
    </xf>
    <xf numFmtId="2" fontId="9" fillId="0" borderId="16" xfId="0" applyNumberFormat="1" applyFont="1" applyFill="1" applyBorder="1" applyAlignment="1">
      <alignment horizontal="center" vertical="center"/>
    </xf>
    <xf numFmtId="0" fontId="17" fillId="0" borderId="33" xfId="0" applyNumberFormat="1" applyFont="1" applyBorder="1" applyAlignment="1">
      <alignment vertical="center"/>
    </xf>
    <xf numFmtId="0" fontId="17" fillId="0" borderId="0" xfId="0" applyNumberFormat="1" applyFont="1" applyBorder="1" applyAlignment="1">
      <alignment vertical="center"/>
    </xf>
    <xf numFmtId="0" fontId="8" fillId="3" borderId="8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0" fillId="0" borderId="16" xfId="0" applyNumberFormat="1" applyFont="1" applyBorder="1" applyAlignment="1">
      <alignment horizontal="center" vertical="center"/>
    </xf>
    <xf numFmtId="176" fontId="9" fillId="0" borderId="16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77" fontId="12" fillId="0" borderId="0" xfId="0" applyNumberFormat="1" applyFont="1" applyFill="1" applyAlignment="1">
      <alignment horizontal="center" vertical="center"/>
    </xf>
    <xf numFmtId="0" fontId="9" fillId="0" borderId="16" xfId="0" quotePrefix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2" fillId="0" borderId="1" xfId="0" applyFont="1" applyBorder="1" applyAlignment="1"/>
    <xf numFmtId="0" fontId="0" fillId="0" borderId="2" xfId="0" applyBorder="1" applyAlignment="1"/>
    <xf numFmtId="0" fontId="13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7" fillId="2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8" fillId="0" borderId="23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7" fillId="2" borderId="2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 shrinkToFit="1"/>
    </xf>
    <xf numFmtId="0" fontId="9" fillId="0" borderId="20" xfId="0" applyFont="1" applyBorder="1" applyAlignment="1">
      <alignment horizontal="left" vertical="center" shrinkToFit="1"/>
    </xf>
    <xf numFmtId="0" fontId="9" fillId="0" borderId="29" xfId="0" applyFont="1" applyBorder="1" applyAlignment="1">
      <alignment horizontal="left" vertical="center" shrinkToFit="1"/>
    </xf>
    <xf numFmtId="0" fontId="0" fillId="0" borderId="7" xfId="0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样式 1" xfId="2"/>
  </cellStyles>
  <dxfs count="1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www.wps.cn/officeDocument/2021/sharedlinks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47702</xdr:colOff>
      <xdr:row>0</xdr:row>
      <xdr:rowOff>69583</xdr:rowOff>
    </xdr:from>
    <xdr:to>
      <xdr:col>1</xdr:col>
      <xdr:colOff>439657</xdr:colOff>
      <xdr:row>0</xdr:row>
      <xdr:rowOff>534865</xdr:rowOff>
    </xdr:to>
    <xdr:pic>
      <xdr:nvPicPr>
        <xdr:cNvPr id="2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702" y="69583"/>
          <a:ext cx="849155" cy="46528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47702</xdr:colOff>
      <xdr:row>0</xdr:row>
      <xdr:rowOff>69583</xdr:rowOff>
    </xdr:from>
    <xdr:to>
      <xdr:col>1</xdr:col>
      <xdr:colOff>439657</xdr:colOff>
      <xdr:row>0</xdr:row>
      <xdr:rowOff>534865</xdr:rowOff>
    </xdr:to>
    <xdr:pic>
      <xdr:nvPicPr>
        <xdr:cNvPr id="2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625" y="69215"/>
          <a:ext cx="848995" cy="46545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47702</xdr:colOff>
      <xdr:row>0</xdr:row>
      <xdr:rowOff>69583</xdr:rowOff>
    </xdr:from>
    <xdr:to>
      <xdr:col>1</xdr:col>
      <xdr:colOff>439657</xdr:colOff>
      <xdr:row>0</xdr:row>
      <xdr:rowOff>534865</xdr:rowOff>
    </xdr:to>
    <xdr:pic>
      <xdr:nvPicPr>
        <xdr:cNvPr id="2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625" y="69215"/>
          <a:ext cx="848995" cy="46545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47702</xdr:colOff>
      <xdr:row>0</xdr:row>
      <xdr:rowOff>69583</xdr:rowOff>
    </xdr:from>
    <xdr:to>
      <xdr:col>1</xdr:col>
      <xdr:colOff>439657</xdr:colOff>
      <xdr:row>0</xdr:row>
      <xdr:rowOff>534865</xdr:rowOff>
    </xdr:to>
    <xdr:pic>
      <xdr:nvPicPr>
        <xdr:cNvPr id="2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625" y="69215"/>
          <a:ext cx="848995" cy="46545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172259</xdr:colOff>
      <xdr:row>0</xdr:row>
      <xdr:rowOff>98889</xdr:rowOff>
    </xdr:from>
    <xdr:to>
      <xdr:col>1</xdr:col>
      <xdr:colOff>816017</xdr:colOff>
      <xdr:row>0</xdr:row>
      <xdr:rowOff>588820</xdr:rowOff>
    </xdr:to>
    <xdr:pic>
      <xdr:nvPicPr>
        <xdr:cNvPr id="2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2085" y="98425"/>
          <a:ext cx="1215390" cy="49022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172259</xdr:colOff>
      <xdr:row>0</xdr:row>
      <xdr:rowOff>98889</xdr:rowOff>
    </xdr:from>
    <xdr:to>
      <xdr:col>1</xdr:col>
      <xdr:colOff>816017</xdr:colOff>
      <xdr:row>0</xdr:row>
      <xdr:rowOff>588820</xdr:rowOff>
    </xdr:to>
    <xdr:pic>
      <xdr:nvPicPr>
        <xdr:cNvPr id="2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2085" y="98425"/>
          <a:ext cx="1215390" cy="4902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157604</xdr:colOff>
      <xdr:row>0</xdr:row>
      <xdr:rowOff>69583</xdr:rowOff>
    </xdr:from>
    <xdr:to>
      <xdr:col>1</xdr:col>
      <xdr:colOff>540311</xdr:colOff>
      <xdr:row>0</xdr:row>
      <xdr:rowOff>454271</xdr:rowOff>
    </xdr:to>
    <xdr:pic>
      <xdr:nvPicPr>
        <xdr:cNvPr id="2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7480" y="69215"/>
          <a:ext cx="953770" cy="38481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157604</xdr:colOff>
      <xdr:row>0</xdr:row>
      <xdr:rowOff>69583</xdr:rowOff>
    </xdr:from>
    <xdr:to>
      <xdr:col>1</xdr:col>
      <xdr:colOff>540311</xdr:colOff>
      <xdr:row>0</xdr:row>
      <xdr:rowOff>454271</xdr:rowOff>
    </xdr:to>
    <xdr:pic>
      <xdr:nvPicPr>
        <xdr:cNvPr id="2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7480" y="69215"/>
          <a:ext cx="953770" cy="3848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4"/>
  <sheetViews>
    <sheetView tabSelected="1" workbookViewId="0">
      <pane ySplit="1" topLeftCell="A2" activePane="bottomLeft" state="frozen"/>
      <selection pane="bottomLeft" activeCell="E16" sqref="E16"/>
    </sheetView>
  </sheetViews>
  <sheetFormatPr defaultColWidth="9" defaultRowHeight="14.25" x14ac:dyDescent="0.2"/>
  <cols>
    <col min="1" max="1" width="5.875" style="26" customWidth="1"/>
    <col min="2" max="2" width="12.25" style="26" customWidth="1"/>
    <col min="3" max="3" width="13.125" style="26" customWidth="1"/>
    <col min="4" max="4" width="31" style="26" customWidth="1"/>
    <col min="5" max="5" width="15.375" style="26" customWidth="1"/>
    <col min="6" max="6" width="6.125" style="26" customWidth="1"/>
    <col min="7" max="7" width="10.75" style="26" customWidth="1"/>
    <col min="8" max="8" width="11.75" style="26" customWidth="1"/>
    <col min="9" max="10" width="15.5" style="26" customWidth="1"/>
    <col min="11" max="11" width="18.5" style="26" customWidth="1"/>
    <col min="12" max="12" width="11.625" style="26" customWidth="1"/>
    <col min="13" max="13" width="13.375" style="26" hidden="1" customWidth="1"/>
    <col min="14" max="14" width="24.125" style="26" customWidth="1"/>
    <col min="15" max="15" width="13" style="27" customWidth="1"/>
    <col min="16" max="16" width="15.875" style="27" customWidth="1"/>
    <col min="17" max="17" width="13" style="27" customWidth="1"/>
    <col min="18" max="18" width="10" style="26" customWidth="1"/>
    <col min="19" max="16384" width="9" style="26"/>
  </cols>
  <sheetData>
    <row r="1" spans="1:17" ht="33.75" customHeight="1" x14ac:dyDescent="0.2">
      <c r="A1" s="28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  <c r="N1" s="29" t="s">
        <v>13</v>
      </c>
      <c r="O1" s="36"/>
      <c r="P1" s="37"/>
      <c r="Q1" s="37"/>
    </row>
    <row r="2" spans="1:17" ht="21.75" customHeight="1" x14ac:dyDescent="0.2">
      <c r="A2" s="30">
        <v>1</v>
      </c>
      <c r="B2" s="7" t="s">
        <v>14</v>
      </c>
      <c r="C2" s="8" t="s">
        <v>15</v>
      </c>
      <c r="D2" s="8" t="s">
        <v>16</v>
      </c>
      <c r="E2" s="8" t="s">
        <v>17</v>
      </c>
      <c r="F2" s="9" t="s">
        <v>18</v>
      </c>
      <c r="G2" s="8">
        <v>7000</v>
      </c>
      <c r="H2" s="8">
        <v>3.4434</v>
      </c>
      <c r="I2" s="14">
        <f>H2*G2</f>
        <v>24103.8</v>
      </c>
      <c r="J2" s="15">
        <f>I2*1.13</f>
        <v>27237.293999999998</v>
      </c>
      <c r="K2" s="8">
        <v>202511001</v>
      </c>
      <c r="L2" s="8" t="s">
        <v>19</v>
      </c>
      <c r="M2" s="39"/>
      <c r="N2" s="40" t="s">
        <v>108</v>
      </c>
    </row>
    <row r="3" spans="1:17" ht="21.75" customHeight="1" x14ac:dyDescent="0.2">
      <c r="A3" s="30">
        <v>2</v>
      </c>
      <c r="B3" s="7" t="s">
        <v>14</v>
      </c>
      <c r="C3" s="8" t="s">
        <v>20</v>
      </c>
      <c r="D3" s="8" t="s">
        <v>21</v>
      </c>
      <c r="E3" s="8" t="s">
        <v>22</v>
      </c>
      <c r="F3" s="9" t="s">
        <v>18</v>
      </c>
      <c r="G3" s="8">
        <v>7000</v>
      </c>
      <c r="H3" s="8">
        <v>1.7373000000000001</v>
      </c>
      <c r="I3" s="14">
        <f t="shared" ref="I3:I5" si="0">H3*G3</f>
        <v>12161.1</v>
      </c>
      <c r="J3" s="15">
        <f t="shared" ref="J3:J5" si="1">I3*1.13</f>
        <v>13742.043</v>
      </c>
      <c r="K3" s="8">
        <v>202511001</v>
      </c>
      <c r="L3" s="8" t="s">
        <v>19</v>
      </c>
      <c r="M3" s="39"/>
      <c r="N3" s="40" t="s">
        <v>108</v>
      </c>
    </row>
    <row r="4" spans="1:17" ht="21.75" customHeight="1" x14ac:dyDescent="0.2">
      <c r="A4" s="30">
        <v>3</v>
      </c>
      <c r="B4" s="7" t="s">
        <v>14</v>
      </c>
      <c r="C4" s="8" t="s">
        <v>23</v>
      </c>
      <c r="D4" s="8" t="s">
        <v>24</v>
      </c>
      <c r="E4" s="8" t="s">
        <v>25</v>
      </c>
      <c r="F4" s="9" t="s">
        <v>18</v>
      </c>
      <c r="G4" s="8">
        <v>7000</v>
      </c>
      <c r="H4" s="8">
        <v>3.2978000000000001</v>
      </c>
      <c r="I4" s="14">
        <f t="shared" si="0"/>
        <v>23084.600000000002</v>
      </c>
      <c r="J4" s="15">
        <f t="shared" si="1"/>
        <v>26085.598000000002</v>
      </c>
      <c r="K4" s="50">
        <v>202511001</v>
      </c>
      <c r="L4" s="8" t="s">
        <v>19</v>
      </c>
      <c r="M4" s="51"/>
      <c r="N4" s="40" t="s">
        <v>108</v>
      </c>
    </row>
    <row r="5" spans="1:17" ht="21.75" customHeight="1" x14ac:dyDescent="0.2">
      <c r="A5" s="30">
        <v>4</v>
      </c>
      <c r="B5" s="7" t="s">
        <v>14</v>
      </c>
      <c r="C5" s="8" t="s">
        <v>26</v>
      </c>
      <c r="D5" s="8" t="s">
        <v>27</v>
      </c>
      <c r="E5" s="8" t="s">
        <v>28</v>
      </c>
      <c r="F5" s="9" t="s">
        <v>18</v>
      </c>
      <c r="G5" s="8">
        <v>1000</v>
      </c>
      <c r="H5" s="8">
        <v>23.708400000000001</v>
      </c>
      <c r="I5" s="14">
        <f t="shared" si="0"/>
        <v>23708.400000000001</v>
      </c>
      <c r="J5" s="15">
        <f t="shared" si="1"/>
        <v>26790.491999999998</v>
      </c>
      <c r="K5" s="50">
        <v>202511001</v>
      </c>
      <c r="L5" s="8" t="s">
        <v>19</v>
      </c>
      <c r="M5" s="51"/>
      <c r="N5" s="40" t="s">
        <v>108</v>
      </c>
    </row>
    <row r="6" spans="1:17" ht="21.75" customHeight="1" x14ac:dyDescent="0.2">
      <c r="A6" s="30">
        <v>5</v>
      </c>
      <c r="B6" s="7" t="s">
        <v>14</v>
      </c>
      <c r="C6" s="8" t="s">
        <v>29</v>
      </c>
      <c r="D6" s="8" t="s">
        <v>30</v>
      </c>
      <c r="E6" s="8" t="s">
        <v>31</v>
      </c>
      <c r="F6" s="9" t="s">
        <v>18</v>
      </c>
      <c r="G6" s="8">
        <v>1960</v>
      </c>
      <c r="H6" s="8">
        <v>46.054099999999998</v>
      </c>
      <c r="I6" s="14">
        <v>90266.035999999993</v>
      </c>
      <c r="J6" s="15">
        <v>102000.62067999998</v>
      </c>
      <c r="K6" s="50">
        <v>202511002</v>
      </c>
      <c r="L6" s="7" t="s">
        <v>32</v>
      </c>
      <c r="M6" s="51"/>
      <c r="N6" s="40" t="s">
        <v>108</v>
      </c>
    </row>
    <row r="7" spans="1:17" ht="21.75" customHeight="1" x14ac:dyDescent="0.2">
      <c r="A7" s="30">
        <v>6</v>
      </c>
      <c r="B7" s="7" t="s">
        <v>33</v>
      </c>
      <c r="C7" s="8" t="s">
        <v>34</v>
      </c>
      <c r="D7" s="8" t="s">
        <v>35</v>
      </c>
      <c r="E7" s="8" t="s">
        <v>36</v>
      </c>
      <c r="F7" s="9" t="s">
        <v>99</v>
      </c>
      <c r="G7" s="8">
        <v>20000</v>
      </c>
      <c r="H7" s="8">
        <v>3.351</v>
      </c>
      <c r="I7" s="14">
        <f>H7*G7</f>
        <v>67020</v>
      </c>
      <c r="J7" s="15">
        <f>I7*1.13</f>
        <v>75732.599999999991</v>
      </c>
      <c r="K7" s="38">
        <v>202511003</v>
      </c>
      <c r="L7" s="7" t="s">
        <v>38</v>
      </c>
      <c r="M7" s="51"/>
      <c r="N7" s="40" t="s">
        <v>114</v>
      </c>
    </row>
    <row r="8" spans="1:17" ht="21.75" customHeight="1" x14ac:dyDescent="0.2">
      <c r="A8" s="30">
        <v>7</v>
      </c>
      <c r="B8" s="7" t="s">
        <v>33</v>
      </c>
      <c r="C8" s="8" t="s">
        <v>39</v>
      </c>
      <c r="D8" s="8" t="s">
        <v>35</v>
      </c>
      <c r="E8" s="8" t="s">
        <v>40</v>
      </c>
      <c r="F8" s="9" t="s">
        <v>99</v>
      </c>
      <c r="G8" s="8">
        <v>6800</v>
      </c>
      <c r="H8" s="8">
        <v>3.5186000000000002</v>
      </c>
      <c r="I8" s="14">
        <f t="shared" ref="I8" si="2">H8*G8</f>
        <v>23926.48</v>
      </c>
      <c r="J8" s="15">
        <f t="shared" ref="J8" si="3">I8*1.13</f>
        <v>27036.922399999996</v>
      </c>
      <c r="K8" s="38">
        <v>202511003</v>
      </c>
      <c r="L8" s="7" t="s">
        <v>38</v>
      </c>
      <c r="M8" s="51"/>
      <c r="N8" s="40" t="s">
        <v>114</v>
      </c>
    </row>
    <row r="9" spans="1:17" ht="21.75" customHeight="1" x14ac:dyDescent="0.2">
      <c r="A9" s="30">
        <v>8</v>
      </c>
      <c r="B9" s="7" t="s">
        <v>41</v>
      </c>
      <c r="C9" s="22" t="s">
        <v>115</v>
      </c>
      <c r="D9" s="23" t="s">
        <v>116</v>
      </c>
      <c r="E9" s="8" t="s">
        <v>117</v>
      </c>
      <c r="F9" s="9" t="s">
        <v>37</v>
      </c>
      <c r="G9" s="8">
        <v>1100</v>
      </c>
      <c r="H9" s="14">
        <v>30.6264</v>
      </c>
      <c r="I9" s="14">
        <v>33689.040000000001</v>
      </c>
      <c r="J9" s="15">
        <v>38068.6152</v>
      </c>
      <c r="K9" s="38">
        <v>202511004</v>
      </c>
      <c r="L9" s="38" t="s">
        <v>45</v>
      </c>
      <c r="M9" s="39"/>
      <c r="N9" s="40" t="s">
        <v>119</v>
      </c>
      <c r="O9" s="49"/>
    </row>
    <row r="10" spans="1:17" ht="21.75" customHeight="1" x14ac:dyDescent="0.2">
      <c r="A10" s="30">
        <v>9</v>
      </c>
      <c r="B10" s="7" t="s">
        <v>41</v>
      </c>
      <c r="C10" s="22" t="s">
        <v>42</v>
      </c>
      <c r="D10" s="23" t="s">
        <v>43</v>
      </c>
      <c r="E10" s="8" t="s">
        <v>44</v>
      </c>
      <c r="F10" s="9" t="s">
        <v>37</v>
      </c>
      <c r="G10" s="8">
        <v>4000</v>
      </c>
      <c r="H10" s="14">
        <v>24.447099999999999</v>
      </c>
      <c r="I10" s="14">
        <v>97788.4</v>
      </c>
      <c r="J10" s="15">
        <v>110500.89199999998</v>
      </c>
      <c r="K10" s="38">
        <v>202511004</v>
      </c>
      <c r="L10" s="38" t="s">
        <v>45</v>
      </c>
      <c r="M10" s="39"/>
      <c r="N10" s="40" t="s">
        <v>119</v>
      </c>
    </row>
    <row r="11" spans="1:17" s="24" customFormat="1" ht="21.75" customHeight="1" x14ac:dyDescent="0.2">
      <c r="A11" s="30">
        <v>10</v>
      </c>
      <c r="B11" s="31" t="s">
        <v>41</v>
      </c>
      <c r="C11" s="32" t="s">
        <v>47</v>
      </c>
      <c r="D11" s="23" t="s">
        <v>48</v>
      </c>
      <c r="E11" s="33"/>
      <c r="F11" s="34" t="s">
        <v>37</v>
      </c>
      <c r="G11" s="33">
        <v>4200</v>
      </c>
      <c r="H11" s="35">
        <v>40.386499999999998</v>
      </c>
      <c r="I11" s="35">
        <v>169623.3</v>
      </c>
      <c r="J11" s="41">
        <v>191674.32899999997</v>
      </c>
      <c r="K11" s="42">
        <v>202511006</v>
      </c>
      <c r="L11" s="42" t="s">
        <v>49</v>
      </c>
      <c r="M11" s="43"/>
      <c r="N11" s="40" t="s">
        <v>46</v>
      </c>
      <c r="O11" s="45"/>
      <c r="P11" s="45"/>
    </row>
    <row r="12" spans="1:17" s="25" customFormat="1" ht="27" customHeight="1" x14ac:dyDescent="0.2">
      <c r="A12" s="30">
        <v>11</v>
      </c>
      <c r="B12" s="31" t="s">
        <v>41</v>
      </c>
      <c r="C12" s="32" t="s">
        <v>50</v>
      </c>
      <c r="D12" s="23" t="s">
        <v>41</v>
      </c>
      <c r="E12" s="33" t="s">
        <v>51</v>
      </c>
      <c r="F12" s="34" t="s">
        <v>37</v>
      </c>
      <c r="G12" s="33">
        <v>5000</v>
      </c>
      <c r="H12" s="35">
        <v>19.648800000000001</v>
      </c>
      <c r="I12" s="35">
        <v>98244</v>
      </c>
      <c r="J12" s="41">
        <v>111015.71999999999</v>
      </c>
      <c r="K12" s="42">
        <v>202511009</v>
      </c>
      <c r="L12" s="42" t="s">
        <v>45</v>
      </c>
      <c r="M12" s="43"/>
      <c r="N12" s="44" t="s">
        <v>124</v>
      </c>
      <c r="O12" s="46"/>
      <c r="P12" s="47"/>
    </row>
    <row r="13" spans="1:17" s="24" customFormat="1" ht="21.75" customHeight="1" x14ac:dyDescent="0.2">
      <c r="A13" s="30">
        <v>12</v>
      </c>
      <c r="B13" s="7" t="s">
        <v>41</v>
      </c>
      <c r="C13" s="22" t="s">
        <v>52</v>
      </c>
      <c r="D13" s="23" t="s">
        <v>41</v>
      </c>
      <c r="E13" s="8" t="s">
        <v>53</v>
      </c>
      <c r="F13" s="9" t="s">
        <v>37</v>
      </c>
      <c r="G13" s="8">
        <v>3000</v>
      </c>
      <c r="H13" s="14">
        <v>24.386299999999999</v>
      </c>
      <c r="I13" s="14">
        <v>73158.899999999994</v>
      </c>
      <c r="J13" s="15">
        <v>82669.556999999986</v>
      </c>
      <c r="K13" s="38">
        <v>202511009</v>
      </c>
      <c r="L13" s="38" t="s">
        <v>45</v>
      </c>
      <c r="M13" s="39"/>
      <c r="N13" s="40" t="s">
        <v>124</v>
      </c>
      <c r="O13" s="45"/>
      <c r="P13" s="45"/>
      <c r="Q13" s="45"/>
    </row>
    <row r="14" spans="1:17" ht="21.75" customHeight="1" x14ac:dyDescent="0.2">
      <c r="A14" s="30">
        <v>13</v>
      </c>
      <c r="B14" s="7" t="s">
        <v>41</v>
      </c>
      <c r="C14" s="22" t="s">
        <v>54</v>
      </c>
      <c r="D14" s="23" t="s">
        <v>55</v>
      </c>
      <c r="E14" s="8" t="s">
        <v>56</v>
      </c>
      <c r="F14" s="9" t="s">
        <v>37</v>
      </c>
      <c r="G14" s="8">
        <v>1000</v>
      </c>
      <c r="H14" s="14">
        <v>26.9895</v>
      </c>
      <c r="I14" s="14">
        <v>26989.5</v>
      </c>
      <c r="J14" s="15">
        <v>30498.134999999998</v>
      </c>
      <c r="K14" s="38">
        <v>202511010</v>
      </c>
      <c r="L14" s="38" t="s">
        <v>57</v>
      </c>
      <c r="M14" s="39"/>
      <c r="N14" s="40" t="s">
        <v>124</v>
      </c>
    </row>
    <row r="15" spans="1:17" ht="21.75" customHeight="1" x14ac:dyDescent="0.2">
      <c r="A15" s="30">
        <v>14</v>
      </c>
      <c r="B15" s="7" t="s">
        <v>41</v>
      </c>
      <c r="C15" s="22" t="s">
        <v>58</v>
      </c>
      <c r="D15" s="23" t="s">
        <v>59</v>
      </c>
      <c r="E15" s="8" t="s">
        <v>60</v>
      </c>
      <c r="F15" s="9" t="s">
        <v>37</v>
      </c>
      <c r="G15" s="8">
        <v>500</v>
      </c>
      <c r="H15" s="14">
        <v>30.285</v>
      </c>
      <c r="I15" s="14">
        <v>15142.5</v>
      </c>
      <c r="J15" s="15">
        <v>17111.024999999998</v>
      </c>
      <c r="K15" s="38">
        <v>202511010</v>
      </c>
      <c r="L15" s="38" t="s">
        <v>57</v>
      </c>
      <c r="M15" s="39"/>
      <c r="N15" s="40" t="s">
        <v>124</v>
      </c>
    </row>
    <row r="16" spans="1:17" ht="21.75" customHeight="1" x14ac:dyDescent="0.2">
      <c r="A16" s="30">
        <v>15</v>
      </c>
      <c r="B16" s="7" t="s">
        <v>41</v>
      </c>
      <c r="C16" s="22" t="s">
        <v>61</v>
      </c>
      <c r="D16" s="23" t="s">
        <v>62</v>
      </c>
      <c r="E16" s="8" t="s">
        <v>63</v>
      </c>
      <c r="F16" s="9" t="s">
        <v>37</v>
      </c>
      <c r="G16" s="8">
        <v>1000</v>
      </c>
      <c r="H16" s="14">
        <v>36.181600000000003</v>
      </c>
      <c r="I16" s="14">
        <v>36181.600000000006</v>
      </c>
      <c r="J16" s="15">
        <v>40885.208000000006</v>
      </c>
      <c r="K16" s="38">
        <v>202511010</v>
      </c>
      <c r="L16" s="38" t="s">
        <v>57</v>
      </c>
      <c r="M16" s="39"/>
      <c r="N16" s="40" t="s">
        <v>124</v>
      </c>
    </row>
    <row r="17" spans="1:14" ht="21.75" customHeight="1" x14ac:dyDescent="0.2">
      <c r="A17" s="30">
        <v>16</v>
      </c>
      <c r="B17" s="7" t="s">
        <v>41</v>
      </c>
      <c r="C17" s="22" t="s">
        <v>68</v>
      </c>
      <c r="D17" s="23" t="s">
        <v>69</v>
      </c>
      <c r="E17" s="8" t="s">
        <v>69</v>
      </c>
      <c r="F17" s="9" t="s">
        <v>37</v>
      </c>
      <c r="G17" s="8">
        <v>1500</v>
      </c>
      <c r="H17" s="14">
        <v>37.159500000000001</v>
      </c>
      <c r="I17" s="14">
        <v>55739.25</v>
      </c>
      <c r="J17" s="15">
        <v>62985.352499999994</v>
      </c>
      <c r="K17" s="38">
        <v>202511010</v>
      </c>
      <c r="L17" s="38" t="s">
        <v>57</v>
      </c>
      <c r="M17" s="39"/>
      <c r="N17" s="40" t="s">
        <v>124</v>
      </c>
    </row>
    <row r="18" spans="1:14" ht="21.75" customHeight="1" x14ac:dyDescent="0.2">
      <c r="A18" s="30">
        <v>17</v>
      </c>
      <c r="B18" s="7" t="s">
        <v>41</v>
      </c>
      <c r="C18" s="22" t="s">
        <v>70</v>
      </c>
      <c r="D18" s="23" t="s">
        <v>71</v>
      </c>
      <c r="E18" s="8" t="s">
        <v>71</v>
      </c>
      <c r="F18" s="9" t="s">
        <v>37</v>
      </c>
      <c r="G18" s="8">
        <v>1000</v>
      </c>
      <c r="H18" s="14">
        <v>54.761400000000002</v>
      </c>
      <c r="I18" s="14">
        <v>54761.4</v>
      </c>
      <c r="J18" s="15">
        <v>61880.381999999998</v>
      </c>
      <c r="K18" s="38">
        <v>202511010</v>
      </c>
      <c r="L18" s="38" t="s">
        <v>57</v>
      </c>
      <c r="M18" s="39"/>
      <c r="N18" s="40" t="s">
        <v>124</v>
      </c>
    </row>
    <row r="19" spans="1:14" ht="21.75" customHeight="1" x14ac:dyDescent="0.2">
      <c r="A19" s="30">
        <v>18</v>
      </c>
      <c r="B19" s="7" t="s">
        <v>41</v>
      </c>
      <c r="C19" s="22" t="s">
        <v>72</v>
      </c>
      <c r="D19" s="23" t="s">
        <v>73</v>
      </c>
      <c r="E19" s="8" t="s">
        <v>74</v>
      </c>
      <c r="F19" s="9" t="s">
        <v>37</v>
      </c>
      <c r="G19" s="8">
        <v>1200</v>
      </c>
      <c r="H19" s="14">
        <v>55.7393</v>
      </c>
      <c r="I19" s="14">
        <v>66887.16</v>
      </c>
      <c r="J19" s="15">
        <v>75582.4908</v>
      </c>
      <c r="K19" s="38">
        <v>202511010</v>
      </c>
      <c r="L19" s="38" t="s">
        <v>57</v>
      </c>
      <c r="M19" s="39"/>
      <c r="N19" s="40" t="s">
        <v>124</v>
      </c>
    </row>
    <row r="20" spans="1:14" ht="21.75" customHeight="1" x14ac:dyDescent="0.2">
      <c r="A20" s="30">
        <v>19</v>
      </c>
      <c r="B20" s="7" t="s">
        <v>41</v>
      </c>
      <c r="C20" s="22" t="s">
        <v>132</v>
      </c>
      <c r="D20" s="23" t="s">
        <v>133</v>
      </c>
      <c r="E20" s="8" t="s">
        <v>134</v>
      </c>
      <c r="F20" s="9" t="s">
        <v>37</v>
      </c>
      <c r="G20" s="8">
        <v>600</v>
      </c>
      <c r="H20" s="14">
        <v>55.44</v>
      </c>
      <c r="I20" s="14">
        <f>H20*G20</f>
        <v>33264</v>
      </c>
      <c r="J20" s="15">
        <f>I20*1.13</f>
        <v>37588.32</v>
      </c>
      <c r="K20" s="38">
        <v>202511011</v>
      </c>
      <c r="L20" s="38" t="s">
        <v>128</v>
      </c>
      <c r="M20" s="39"/>
      <c r="N20" s="40" t="s">
        <v>124</v>
      </c>
    </row>
    <row r="21" spans="1:14" ht="21.75" customHeight="1" x14ac:dyDescent="0.2">
      <c r="A21" s="30">
        <v>20</v>
      </c>
      <c r="B21" s="7" t="s">
        <v>41</v>
      </c>
      <c r="C21" s="22" t="s">
        <v>135</v>
      </c>
      <c r="D21" s="23" t="s">
        <v>136</v>
      </c>
      <c r="E21" s="8" t="s">
        <v>137</v>
      </c>
      <c r="F21" s="9" t="s">
        <v>37</v>
      </c>
      <c r="G21" s="8">
        <v>530</v>
      </c>
      <c r="H21" s="14">
        <v>58.21</v>
      </c>
      <c r="I21" s="14">
        <f t="shared" ref="I21:I24" si="4">H21*G21</f>
        <v>30851.3</v>
      </c>
      <c r="J21" s="15">
        <f t="shared" ref="J21:J24" si="5">I21*1.13</f>
        <v>34861.968999999997</v>
      </c>
      <c r="K21" s="38">
        <v>202511011</v>
      </c>
      <c r="L21" s="38" t="s">
        <v>129</v>
      </c>
      <c r="M21" s="39"/>
      <c r="N21" s="40" t="s">
        <v>124</v>
      </c>
    </row>
    <row r="22" spans="1:14" ht="21.75" customHeight="1" x14ac:dyDescent="0.2">
      <c r="A22" s="30">
        <v>21</v>
      </c>
      <c r="B22" s="7" t="s">
        <v>41</v>
      </c>
      <c r="C22" s="22" t="s">
        <v>138</v>
      </c>
      <c r="D22" s="23" t="s">
        <v>139</v>
      </c>
      <c r="E22" s="8" t="s">
        <v>140</v>
      </c>
      <c r="F22" s="9" t="s">
        <v>37</v>
      </c>
      <c r="G22" s="8">
        <v>110</v>
      </c>
      <c r="H22" s="14">
        <v>90.13</v>
      </c>
      <c r="I22" s="14">
        <f t="shared" si="4"/>
        <v>9914.2999999999993</v>
      </c>
      <c r="J22" s="15">
        <f t="shared" si="5"/>
        <v>11203.158999999998</v>
      </c>
      <c r="K22" s="38">
        <v>202511011</v>
      </c>
      <c r="L22" s="38" t="s">
        <v>128</v>
      </c>
      <c r="M22" s="39"/>
      <c r="N22" s="40" t="s">
        <v>124</v>
      </c>
    </row>
    <row r="23" spans="1:14" ht="21.75" customHeight="1" x14ac:dyDescent="0.2">
      <c r="A23" s="30">
        <v>22</v>
      </c>
      <c r="B23" s="7" t="s">
        <v>41</v>
      </c>
      <c r="C23" s="22" t="s">
        <v>141</v>
      </c>
      <c r="D23" s="23" t="s">
        <v>142</v>
      </c>
      <c r="E23" s="8" t="s">
        <v>143</v>
      </c>
      <c r="F23" s="9" t="s">
        <v>37</v>
      </c>
      <c r="G23" s="8">
        <v>110</v>
      </c>
      <c r="H23" s="14">
        <v>81.63</v>
      </c>
      <c r="I23" s="14">
        <f t="shared" si="4"/>
        <v>8979.2999999999993</v>
      </c>
      <c r="J23" s="15">
        <f t="shared" si="5"/>
        <v>10146.608999999999</v>
      </c>
      <c r="K23" s="38">
        <v>202511011</v>
      </c>
      <c r="L23" s="38" t="s">
        <v>130</v>
      </c>
      <c r="M23" s="39"/>
      <c r="N23" s="40" t="s">
        <v>124</v>
      </c>
    </row>
    <row r="24" spans="1:14" ht="21.75" customHeight="1" x14ac:dyDescent="0.2">
      <c r="A24" s="30">
        <v>23</v>
      </c>
      <c r="B24" s="7" t="s">
        <v>41</v>
      </c>
      <c r="C24" s="22" t="s">
        <v>144</v>
      </c>
      <c r="D24" s="23" t="s">
        <v>145</v>
      </c>
      <c r="E24" s="8" t="s">
        <v>146</v>
      </c>
      <c r="F24" s="9" t="s">
        <v>37</v>
      </c>
      <c r="G24" s="8">
        <v>1000</v>
      </c>
      <c r="H24" s="14">
        <v>35.450000000000003</v>
      </c>
      <c r="I24" s="14">
        <f t="shared" si="4"/>
        <v>35450</v>
      </c>
      <c r="J24" s="15">
        <f t="shared" si="5"/>
        <v>40058.499999999993</v>
      </c>
      <c r="K24" s="38">
        <v>202511011</v>
      </c>
      <c r="L24" s="38" t="s">
        <v>131</v>
      </c>
      <c r="M24" s="39"/>
      <c r="N24" s="40" t="s">
        <v>124</v>
      </c>
    </row>
  </sheetData>
  <autoFilter ref="A1:R19"/>
  <phoneticPr fontId="20" type="noConversion"/>
  <conditionalFormatting sqref="C2:C5">
    <cfRule type="duplicateValues" dxfId="16" priority="7"/>
  </conditionalFormatting>
  <conditionalFormatting sqref="C6">
    <cfRule type="duplicateValues" dxfId="15" priority="6"/>
  </conditionalFormatting>
  <conditionalFormatting sqref="C7:C8">
    <cfRule type="duplicateValues" dxfId="14" priority="5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topLeftCell="A4" zoomScale="130" zoomScaleNormal="130" workbookViewId="0">
      <selection activeCell="L13" sqref="L13"/>
    </sheetView>
  </sheetViews>
  <sheetFormatPr defaultColWidth="9" defaultRowHeight="14.25" x14ac:dyDescent="0.2"/>
  <cols>
    <col min="1" max="1" width="6" style="3" customWidth="1"/>
    <col min="2" max="2" width="9.75" style="3" customWidth="1"/>
    <col min="3" max="3" width="11.75" style="3" customWidth="1"/>
    <col min="4" max="4" width="24.875" style="3" customWidth="1"/>
    <col min="5" max="5" width="15.125" style="3" customWidth="1"/>
    <col min="6" max="6" width="7.5" style="3" customWidth="1"/>
    <col min="7" max="7" width="10.625" style="3" customWidth="1"/>
    <col min="8" max="8" width="10.375" style="3" customWidth="1"/>
    <col min="9" max="10" width="14.5" style="3" customWidth="1"/>
    <col min="11" max="11" width="13.375" style="3" customWidth="1"/>
    <col min="12" max="12" width="9" style="3"/>
    <col min="13" max="13" width="10.375" style="3" customWidth="1"/>
    <col min="14" max="16384" width="9" style="3"/>
  </cols>
  <sheetData>
    <row r="1" spans="1:16" ht="52.15" customHeight="1" x14ac:dyDescent="0.2">
      <c r="A1" s="63"/>
      <c r="B1" s="64"/>
      <c r="C1" s="65" t="s">
        <v>75</v>
      </c>
      <c r="D1" s="66"/>
      <c r="E1" s="67"/>
      <c r="F1" s="68" t="s">
        <v>127</v>
      </c>
      <c r="G1" s="69"/>
      <c r="H1" s="69"/>
      <c r="I1" s="69"/>
      <c r="J1" s="69"/>
      <c r="K1" s="70"/>
      <c r="M1" s="19">
        <f>SUM(J12:J12)</f>
        <v>11203.158999999998</v>
      </c>
    </row>
    <row r="2" spans="1:16" s="1" customFormat="1" ht="24.75" customHeight="1" x14ac:dyDescent="0.2">
      <c r="A2" s="57" t="s">
        <v>76</v>
      </c>
      <c r="B2" s="58"/>
      <c r="C2" s="58"/>
      <c r="D2" s="58"/>
      <c r="E2" s="59"/>
      <c r="F2" s="60" t="s">
        <v>126</v>
      </c>
      <c r="G2" s="58"/>
      <c r="H2" s="58"/>
      <c r="I2" s="58"/>
      <c r="J2" s="58"/>
      <c r="K2" s="62"/>
      <c r="L2" s="10"/>
    </row>
    <row r="3" spans="1:16" s="1" customFormat="1" ht="24.75" customHeight="1" x14ac:dyDescent="0.2">
      <c r="A3" s="57" t="s">
        <v>77</v>
      </c>
      <c r="B3" s="58"/>
      <c r="C3" s="58"/>
      <c r="D3" s="58"/>
      <c r="E3" s="59"/>
      <c r="F3" s="60" t="s">
        <v>78</v>
      </c>
      <c r="G3" s="61"/>
      <c r="H3" s="61"/>
      <c r="I3" s="61"/>
      <c r="J3" s="58"/>
      <c r="K3" s="62"/>
    </row>
    <row r="4" spans="1:16" s="1" customFormat="1" ht="24.75" customHeight="1" x14ac:dyDescent="0.2">
      <c r="A4" s="57" t="s">
        <v>79</v>
      </c>
      <c r="B4" s="58"/>
      <c r="C4" s="58"/>
      <c r="D4" s="58"/>
      <c r="E4" s="59"/>
      <c r="F4" s="60" t="s">
        <v>80</v>
      </c>
      <c r="G4" s="61"/>
      <c r="H4" s="61"/>
      <c r="I4" s="61"/>
      <c r="J4" s="58" t="s">
        <v>81</v>
      </c>
      <c r="K4" s="62"/>
      <c r="L4" s="10"/>
    </row>
    <row r="5" spans="1:16" s="1" customFormat="1" ht="24.75" customHeight="1" x14ac:dyDescent="0.2">
      <c r="A5" s="57" t="s">
        <v>82</v>
      </c>
      <c r="B5" s="58"/>
      <c r="C5" s="58"/>
      <c r="D5" s="58"/>
      <c r="E5" s="59"/>
      <c r="F5" s="60" t="s">
        <v>83</v>
      </c>
      <c r="G5" s="61"/>
      <c r="H5" s="61"/>
      <c r="I5" s="61"/>
      <c r="J5" s="58" t="s">
        <v>84</v>
      </c>
      <c r="K5" s="62"/>
      <c r="L5" s="10"/>
    </row>
    <row r="6" spans="1:16" s="1" customFormat="1" ht="24.75" customHeight="1" thickBot="1" x14ac:dyDescent="0.25">
      <c r="A6" s="71" t="s">
        <v>85</v>
      </c>
      <c r="B6" s="72"/>
      <c r="C6" s="72"/>
      <c r="D6" s="72"/>
      <c r="E6" s="73"/>
      <c r="F6" s="74" t="s">
        <v>86</v>
      </c>
      <c r="G6" s="75"/>
      <c r="H6" s="75"/>
      <c r="I6" s="75"/>
      <c r="J6" s="72" t="s">
        <v>87</v>
      </c>
      <c r="K6" s="76"/>
    </row>
    <row r="7" spans="1:16" s="1" customFormat="1" ht="24.75" customHeight="1" x14ac:dyDescent="0.2">
      <c r="A7" s="77" t="s">
        <v>88</v>
      </c>
      <c r="B7" s="78"/>
      <c r="C7" s="78"/>
      <c r="D7" s="78"/>
      <c r="E7" s="78"/>
      <c r="F7" s="78"/>
      <c r="G7" s="78"/>
      <c r="H7" s="78"/>
      <c r="I7" s="78"/>
      <c r="J7" s="78"/>
      <c r="K7" s="79"/>
      <c r="L7" s="12"/>
    </row>
    <row r="8" spans="1:16" s="2" customFormat="1" ht="22.5" customHeight="1" x14ac:dyDescent="0.2">
      <c r="A8" s="80" t="s">
        <v>0</v>
      </c>
      <c r="B8" s="81" t="s">
        <v>1</v>
      </c>
      <c r="C8" s="81" t="s">
        <v>2</v>
      </c>
      <c r="D8" s="81" t="s">
        <v>3</v>
      </c>
      <c r="E8" s="81" t="s">
        <v>4</v>
      </c>
      <c r="F8" s="81" t="s">
        <v>5</v>
      </c>
      <c r="G8" s="81" t="s">
        <v>6</v>
      </c>
      <c r="H8" s="81" t="s">
        <v>7</v>
      </c>
      <c r="I8" s="81" t="s">
        <v>8</v>
      </c>
      <c r="J8" s="81" t="s">
        <v>9</v>
      </c>
      <c r="K8" s="91" t="s">
        <v>89</v>
      </c>
      <c r="N8" s="1"/>
    </row>
    <row r="9" spans="1:16" s="2" customFormat="1" ht="17.25" customHeight="1" x14ac:dyDescent="0.2">
      <c r="A9" s="80"/>
      <c r="B9" s="81"/>
      <c r="C9" s="81"/>
      <c r="D9" s="81"/>
      <c r="E9" s="81"/>
      <c r="F9" s="81"/>
      <c r="G9" s="81"/>
      <c r="H9" s="81"/>
      <c r="I9" s="81"/>
      <c r="J9" s="81"/>
      <c r="K9" s="91"/>
      <c r="M9" s="17"/>
      <c r="N9" s="17"/>
      <c r="O9" s="17"/>
      <c r="P9" s="18"/>
    </row>
    <row r="10" spans="1:16" s="2" customFormat="1" ht="21.75" customHeight="1" x14ac:dyDescent="0.2">
      <c r="A10" s="6">
        <v>1</v>
      </c>
      <c r="B10" s="7" t="s">
        <v>41</v>
      </c>
      <c r="C10" s="22" t="s">
        <v>132</v>
      </c>
      <c r="D10" s="23" t="s">
        <v>133</v>
      </c>
      <c r="E10" s="8" t="s">
        <v>134</v>
      </c>
      <c r="F10" s="9" t="s">
        <v>37</v>
      </c>
      <c r="G10" s="8">
        <v>600</v>
      </c>
      <c r="H10" s="8">
        <v>55.44</v>
      </c>
      <c r="I10" s="14">
        <f>H10*G10</f>
        <v>33264</v>
      </c>
      <c r="J10" s="15">
        <f>I10*1.13</f>
        <v>37588.32</v>
      </c>
      <c r="K10" s="21" t="s">
        <v>128</v>
      </c>
      <c r="L10" s="12"/>
      <c r="M10" s="16"/>
      <c r="N10" s="17"/>
      <c r="O10" s="17"/>
      <c r="P10" s="18"/>
    </row>
    <row r="11" spans="1:16" s="2" customFormat="1" ht="21.75" customHeight="1" x14ac:dyDescent="0.2">
      <c r="A11" s="6">
        <v>2</v>
      </c>
      <c r="B11" s="7" t="s">
        <v>41</v>
      </c>
      <c r="C11" s="22" t="s">
        <v>135</v>
      </c>
      <c r="D11" s="23" t="s">
        <v>136</v>
      </c>
      <c r="E11" s="8" t="s">
        <v>137</v>
      </c>
      <c r="F11" s="9" t="s">
        <v>37</v>
      </c>
      <c r="G11" s="8">
        <v>530</v>
      </c>
      <c r="H11" s="8">
        <v>58.21</v>
      </c>
      <c r="I11" s="14">
        <f t="shared" ref="I11:I14" si="0">H11*G11</f>
        <v>30851.3</v>
      </c>
      <c r="J11" s="15">
        <f t="shared" ref="J11:J14" si="1">I11*1.13</f>
        <v>34861.968999999997</v>
      </c>
      <c r="K11" s="21" t="s">
        <v>129</v>
      </c>
      <c r="L11" s="12"/>
      <c r="M11" s="16"/>
      <c r="N11" s="17"/>
      <c r="O11" s="17"/>
      <c r="P11" s="18"/>
    </row>
    <row r="12" spans="1:16" s="2" customFormat="1" ht="21.75" customHeight="1" x14ac:dyDescent="0.2">
      <c r="A12" s="6">
        <f>ROW()-9</f>
        <v>3</v>
      </c>
      <c r="B12" s="7" t="s">
        <v>41</v>
      </c>
      <c r="C12" s="22" t="s">
        <v>138</v>
      </c>
      <c r="D12" s="23" t="s">
        <v>139</v>
      </c>
      <c r="E12" s="8" t="s">
        <v>140</v>
      </c>
      <c r="F12" s="9" t="s">
        <v>37</v>
      </c>
      <c r="G12" s="8">
        <v>110</v>
      </c>
      <c r="H12" s="8">
        <v>90.13</v>
      </c>
      <c r="I12" s="14">
        <f t="shared" si="0"/>
        <v>9914.2999999999993</v>
      </c>
      <c r="J12" s="15">
        <f t="shared" si="1"/>
        <v>11203.158999999998</v>
      </c>
      <c r="K12" s="21" t="s">
        <v>128</v>
      </c>
      <c r="L12" s="12"/>
      <c r="M12" s="16"/>
      <c r="N12" s="17"/>
      <c r="O12" s="17"/>
      <c r="P12" s="18"/>
    </row>
    <row r="13" spans="1:16" s="2" customFormat="1" ht="21.75" customHeight="1" x14ac:dyDescent="0.2">
      <c r="A13" s="6">
        <f t="shared" ref="A13:A14" si="2">ROW()-9</f>
        <v>4</v>
      </c>
      <c r="B13" s="7" t="s">
        <v>41</v>
      </c>
      <c r="C13" s="22" t="s">
        <v>141</v>
      </c>
      <c r="D13" s="23" t="s">
        <v>142</v>
      </c>
      <c r="E13" s="8" t="s">
        <v>143</v>
      </c>
      <c r="F13" s="9" t="s">
        <v>37</v>
      </c>
      <c r="G13" s="8">
        <v>110</v>
      </c>
      <c r="H13" s="8">
        <v>81.63</v>
      </c>
      <c r="I13" s="14">
        <f t="shared" si="0"/>
        <v>8979.2999999999993</v>
      </c>
      <c r="J13" s="15">
        <f t="shared" si="1"/>
        <v>10146.608999999999</v>
      </c>
      <c r="K13" s="21" t="s">
        <v>130</v>
      </c>
      <c r="L13" s="12"/>
      <c r="M13" s="16"/>
      <c r="N13" s="17"/>
      <c r="O13" s="17"/>
      <c r="P13" s="18"/>
    </row>
    <row r="14" spans="1:16" s="2" customFormat="1" ht="21.75" customHeight="1" x14ac:dyDescent="0.2">
      <c r="A14" s="6">
        <f t="shared" si="2"/>
        <v>5</v>
      </c>
      <c r="B14" s="7" t="s">
        <v>41</v>
      </c>
      <c r="C14" s="22" t="s">
        <v>144</v>
      </c>
      <c r="D14" s="23" t="s">
        <v>145</v>
      </c>
      <c r="E14" s="8" t="s">
        <v>146</v>
      </c>
      <c r="F14" s="9" t="s">
        <v>37</v>
      </c>
      <c r="G14" s="8">
        <v>1000</v>
      </c>
      <c r="H14" s="8">
        <v>35.450000000000003</v>
      </c>
      <c r="I14" s="14">
        <f t="shared" si="0"/>
        <v>35450</v>
      </c>
      <c r="J14" s="15">
        <f t="shared" si="1"/>
        <v>40058.499999999993</v>
      </c>
      <c r="K14" s="21" t="s">
        <v>131</v>
      </c>
      <c r="L14" s="12"/>
      <c r="M14" s="16"/>
      <c r="N14" s="17"/>
      <c r="O14" s="17"/>
      <c r="P14" s="18"/>
    </row>
    <row r="15" spans="1:16" s="2" customFormat="1" ht="41.25" customHeight="1" x14ac:dyDescent="0.2">
      <c r="A15" s="92" t="s">
        <v>90</v>
      </c>
      <c r="B15" s="93"/>
      <c r="C15" s="94" t="s">
        <v>91</v>
      </c>
      <c r="D15" s="95"/>
      <c r="E15" s="95"/>
      <c r="F15" s="95"/>
      <c r="G15" s="95"/>
      <c r="H15" s="95"/>
      <c r="I15" s="95"/>
      <c r="J15" s="95"/>
      <c r="K15" s="96"/>
      <c r="M15" s="16"/>
      <c r="N15" s="17"/>
      <c r="O15" s="17"/>
      <c r="P15" s="18"/>
    </row>
    <row r="16" spans="1:16" s="2" customFormat="1" ht="93.75" customHeight="1" x14ac:dyDescent="0.2">
      <c r="A16" s="82" t="s">
        <v>92</v>
      </c>
      <c r="B16" s="97"/>
      <c r="C16" s="98" t="s">
        <v>93</v>
      </c>
      <c r="D16" s="98"/>
      <c r="E16" s="98"/>
      <c r="F16" s="98"/>
      <c r="G16" s="98"/>
      <c r="H16" s="98"/>
      <c r="I16" s="98"/>
      <c r="J16" s="98"/>
      <c r="K16" s="99"/>
    </row>
    <row r="17" spans="1:13" s="1" customFormat="1" ht="42.4" customHeight="1" x14ac:dyDescent="0.2">
      <c r="A17" s="82" t="s">
        <v>94</v>
      </c>
      <c r="B17" s="83"/>
      <c r="C17" s="84" t="s">
        <v>95</v>
      </c>
      <c r="D17" s="85"/>
      <c r="E17" s="85"/>
      <c r="F17" s="85"/>
      <c r="G17" s="85"/>
      <c r="H17" s="85"/>
      <c r="I17" s="85"/>
      <c r="J17" s="85"/>
      <c r="K17" s="86"/>
      <c r="M17" s="2"/>
    </row>
    <row r="18" spans="1:13" s="2" customFormat="1" ht="43.15" customHeight="1" thickBot="1" x14ac:dyDescent="0.2">
      <c r="A18" s="87" t="s">
        <v>96</v>
      </c>
      <c r="B18" s="88"/>
      <c r="C18" s="89"/>
      <c r="D18" s="89"/>
      <c r="E18" s="89"/>
      <c r="F18" s="89"/>
      <c r="G18" s="89"/>
      <c r="H18" s="89"/>
      <c r="I18" s="89"/>
      <c r="J18" s="89"/>
      <c r="K18" s="90"/>
    </row>
  </sheetData>
  <autoFilter ref="C8:D17"/>
  <mergeCells count="33">
    <mergeCell ref="A17:B17"/>
    <mergeCell ref="C17:K17"/>
    <mergeCell ref="A18:B18"/>
    <mergeCell ref="C18:K18"/>
    <mergeCell ref="J8:J9"/>
    <mergeCell ref="K8:K9"/>
    <mergeCell ref="A15:B15"/>
    <mergeCell ref="C15:K15"/>
    <mergeCell ref="A16:B16"/>
    <mergeCell ref="C16:K16"/>
    <mergeCell ref="A7:K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A4:E4"/>
    <mergeCell ref="F4:K4"/>
    <mergeCell ref="A5:E5"/>
    <mergeCell ref="F5:K5"/>
    <mergeCell ref="A6:E6"/>
    <mergeCell ref="F6:K6"/>
    <mergeCell ref="A3:E3"/>
    <mergeCell ref="F3:K3"/>
    <mergeCell ref="A1:B1"/>
    <mergeCell ref="C1:E1"/>
    <mergeCell ref="F1:K1"/>
    <mergeCell ref="A2:E2"/>
    <mergeCell ref="F2:K2"/>
  </mergeCells>
  <phoneticPr fontId="20" type="noConversion"/>
  <conditionalFormatting sqref="C12">
    <cfRule type="duplicateValues" dxfId="13" priority="3"/>
  </conditionalFormatting>
  <conditionalFormatting sqref="C10:C11">
    <cfRule type="duplicateValues" dxfId="12" priority="1"/>
  </conditionalFormatting>
  <conditionalFormatting sqref="C13:C14">
    <cfRule type="duplicateValues" dxfId="11" priority="513"/>
  </conditionalFormatting>
  <printOptions horizontalCentered="1" verticalCentered="1"/>
  <pageMargins left="0.39370078740157499" right="0.39370078740157499" top="0.78740157480314998" bottom="0.78740157480314998" header="0.31496062992126" footer="0.31496062992126"/>
  <pageSetup paperSize="9" scale="9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opLeftCell="A10" zoomScale="130" zoomScaleNormal="130" workbookViewId="0">
      <selection activeCell="B10" sqref="B10:K12 B15:K17"/>
    </sheetView>
  </sheetViews>
  <sheetFormatPr defaultColWidth="9" defaultRowHeight="14.25" x14ac:dyDescent="0.2"/>
  <cols>
    <col min="1" max="1" width="6" style="3" customWidth="1"/>
    <col min="2" max="2" width="9.75" style="3" customWidth="1"/>
    <col min="3" max="3" width="13" style="3" customWidth="1"/>
    <col min="4" max="4" width="17.375" style="3" customWidth="1"/>
    <col min="5" max="5" width="15.125" style="3" customWidth="1"/>
    <col min="6" max="6" width="7.5" style="3" customWidth="1"/>
    <col min="7" max="7" width="10.625" style="3" customWidth="1"/>
    <col min="8" max="8" width="10.375" style="3" customWidth="1"/>
    <col min="9" max="10" width="14.5" style="3" customWidth="1"/>
    <col min="11" max="11" width="13.375" style="3" customWidth="1"/>
    <col min="12" max="12" width="9" style="3"/>
    <col min="13" max="13" width="10.375" style="3" customWidth="1"/>
    <col min="14" max="16384" width="9" style="3"/>
  </cols>
  <sheetData>
    <row r="1" spans="1:16" ht="52.15" customHeight="1" x14ac:dyDescent="0.2">
      <c r="A1" s="63"/>
      <c r="B1" s="64"/>
      <c r="C1" s="65" t="s">
        <v>75</v>
      </c>
      <c r="D1" s="66"/>
      <c r="E1" s="67"/>
      <c r="F1" s="68" t="s">
        <v>121</v>
      </c>
      <c r="G1" s="69"/>
      <c r="H1" s="69"/>
      <c r="I1" s="69"/>
      <c r="J1" s="69"/>
      <c r="K1" s="70"/>
      <c r="M1" s="19">
        <f>SUM(J12:J12)</f>
        <v>40885.208000000006</v>
      </c>
    </row>
    <row r="2" spans="1:16" s="1" customFormat="1" ht="24.75" customHeight="1" x14ac:dyDescent="0.2">
      <c r="A2" s="57" t="s">
        <v>76</v>
      </c>
      <c r="B2" s="58"/>
      <c r="C2" s="58"/>
      <c r="D2" s="58"/>
      <c r="E2" s="59"/>
      <c r="F2" s="60" t="s">
        <v>107</v>
      </c>
      <c r="G2" s="58"/>
      <c r="H2" s="58"/>
      <c r="I2" s="58"/>
      <c r="J2" s="58"/>
      <c r="K2" s="62"/>
      <c r="L2" s="10"/>
    </row>
    <row r="3" spans="1:16" s="1" customFormat="1" ht="24.75" customHeight="1" x14ac:dyDescent="0.2">
      <c r="A3" s="57" t="s">
        <v>77</v>
      </c>
      <c r="B3" s="58"/>
      <c r="C3" s="58"/>
      <c r="D3" s="58"/>
      <c r="E3" s="59"/>
      <c r="F3" s="60" t="s">
        <v>78</v>
      </c>
      <c r="G3" s="61"/>
      <c r="H3" s="61"/>
      <c r="I3" s="61"/>
      <c r="J3" s="58"/>
      <c r="K3" s="62"/>
    </row>
    <row r="4" spans="1:16" s="1" customFormat="1" ht="24.75" customHeight="1" x14ac:dyDescent="0.2">
      <c r="A4" s="57" t="s">
        <v>79</v>
      </c>
      <c r="B4" s="58"/>
      <c r="C4" s="58"/>
      <c r="D4" s="58"/>
      <c r="E4" s="59"/>
      <c r="F4" s="60" t="s">
        <v>80</v>
      </c>
      <c r="G4" s="61"/>
      <c r="H4" s="61"/>
      <c r="I4" s="61"/>
      <c r="J4" s="58" t="s">
        <v>81</v>
      </c>
      <c r="K4" s="62"/>
      <c r="L4" s="10"/>
    </row>
    <row r="5" spans="1:16" s="1" customFormat="1" ht="24.75" customHeight="1" x14ac:dyDescent="0.2">
      <c r="A5" s="57" t="s">
        <v>82</v>
      </c>
      <c r="B5" s="58"/>
      <c r="C5" s="58"/>
      <c r="D5" s="58"/>
      <c r="E5" s="59"/>
      <c r="F5" s="60" t="s">
        <v>83</v>
      </c>
      <c r="G5" s="61"/>
      <c r="H5" s="61"/>
      <c r="I5" s="61"/>
      <c r="J5" s="58" t="s">
        <v>84</v>
      </c>
      <c r="K5" s="62"/>
      <c r="L5" s="10"/>
    </row>
    <row r="6" spans="1:16" s="1" customFormat="1" ht="24.75" customHeight="1" x14ac:dyDescent="0.2">
      <c r="A6" s="71" t="s">
        <v>85</v>
      </c>
      <c r="B6" s="72"/>
      <c r="C6" s="72"/>
      <c r="D6" s="72"/>
      <c r="E6" s="73"/>
      <c r="F6" s="74" t="s">
        <v>86</v>
      </c>
      <c r="G6" s="75"/>
      <c r="H6" s="75"/>
      <c r="I6" s="75"/>
      <c r="J6" s="72" t="s">
        <v>87</v>
      </c>
      <c r="K6" s="76"/>
    </row>
    <row r="7" spans="1:16" s="1" customFormat="1" ht="24.75" customHeight="1" x14ac:dyDescent="0.2">
      <c r="A7" s="77" t="s">
        <v>88</v>
      </c>
      <c r="B7" s="78"/>
      <c r="C7" s="78"/>
      <c r="D7" s="78"/>
      <c r="E7" s="78"/>
      <c r="F7" s="78"/>
      <c r="G7" s="78"/>
      <c r="H7" s="78"/>
      <c r="I7" s="78"/>
      <c r="J7" s="78"/>
      <c r="K7" s="79"/>
      <c r="L7" s="12"/>
    </row>
    <row r="8" spans="1:16" s="2" customFormat="1" ht="22.5" customHeight="1" x14ac:dyDescent="0.2">
      <c r="A8" s="80" t="s">
        <v>0</v>
      </c>
      <c r="B8" s="81" t="s">
        <v>1</v>
      </c>
      <c r="C8" s="81" t="s">
        <v>2</v>
      </c>
      <c r="D8" s="81" t="s">
        <v>3</v>
      </c>
      <c r="E8" s="81" t="s">
        <v>4</v>
      </c>
      <c r="F8" s="81" t="s">
        <v>5</v>
      </c>
      <c r="G8" s="81" t="s">
        <v>6</v>
      </c>
      <c r="H8" s="81" t="s">
        <v>7</v>
      </c>
      <c r="I8" s="81" t="s">
        <v>8</v>
      </c>
      <c r="J8" s="81" t="s">
        <v>9</v>
      </c>
      <c r="K8" s="91" t="s">
        <v>89</v>
      </c>
      <c r="N8" s="1"/>
    </row>
    <row r="9" spans="1:16" s="2" customFormat="1" ht="17.25" customHeight="1" x14ac:dyDescent="0.2">
      <c r="A9" s="80"/>
      <c r="B9" s="81"/>
      <c r="C9" s="81"/>
      <c r="D9" s="81"/>
      <c r="E9" s="81"/>
      <c r="F9" s="81"/>
      <c r="G9" s="81"/>
      <c r="H9" s="81"/>
      <c r="I9" s="81"/>
      <c r="J9" s="81"/>
      <c r="K9" s="91"/>
      <c r="M9" s="17"/>
      <c r="N9" s="17"/>
      <c r="O9" s="17"/>
      <c r="P9" s="18"/>
    </row>
    <row r="10" spans="1:16" s="2" customFormat="1" ht="21.75" customHeight="1" x14ac:dyDescent="0.2">
      <c r="A10" s="6">
        <v>1</v>
      </c>
      <c r="B10" s="7" t="s">
        <v>41</v>
      </c>
      <c r="C10" s="22" t="s">
        <v>54</v>
      </c>
      <c r="D10" s="23" t="s">
        <v>55</v>
      </c>
      <c r="E10" s="8" t="s">
        <v>56</v>
      </c>
      <c r="F10" s="9" t="s">
        <v>37</v>
      </c>
      <c r="G10" s="8">
        <v>1000</v>
      </c>
      <c r="H10" s="14">
        <v>26.9895</v>
      </c>
      <c r="I10" s="14">
        <f>H10*G10</f>
        <v>26989.5</v>
      </c>
      <c r="J10" s="15">
        <f>I10*1.13</f>
        <v>30498.134999999998</v>
      </c>
      <c r="K10" s="21" t="s">
        <v>57</v>
      </c>
      <c r="L10" s="12"/>
      <c r="M10" s="16"/>
      <c r="N10" s="17"/>
      <c r="O10" s="17"/>
      <c r="P10" s="18"/>
    </row>
    <row r="11" spans="1:16" s="2" customFormat="1" ht="21.75" customHeight="1" x14ac:dyDescent="0.2">
      <c r="A11" s="6">
        <v>2</v>
      </c>
      <c r="B11" s="7" t="s">
        <v>41</v>
      </c>
      <c r="C11" s="22" t="s">
        <v>58</v>
      </c>
      <c r="D11" s="23" t="s">
        <v>59</v>
      </c>
      <c r="E11" s="8" t="s">
        <v>60</v>
      </c>
      <c r="F11" s="9" t="s">
        <v>37</v>
      </c>
      <c r="G11" s="8">
        <v>500</v>
      </c>
      <c r="H11" s="8">
        <v>30.285</v>
      </c>
      <c r="I11" s="14">
        <f t="shared" ref="I11:I17" si="0">H11*G11</f>
        <v>15142.5</v>
      </c>
      <c r="J11" s="15">
        <f t="shared" ref="J11:J17" si="1">I11*1.13</f>
        <v>17111.024999999998</v>
      </c>
      <c r="K11" s="21" t="s">
        <v>57</v>
      </c>
      <c r="L11" s="12"/>
      <c r="M11" s="16"/>
      <c r="N11" s="17"/>
      <c r="O11" s="17"/>
      <c r="P11" s="18"/>
    </row>
    <row r="12" spans="1:16" s="2" customFormat="1" ht="21.75" customHeight="1" x14ac:dyDescent="0.2">
      <c r="A12" s="6">
        <f>ROW()-9</f>
        <v>3</v>
      </c>
      <c r="B12" s="7" t="s">
        <v>41</v>
      </c>
      <c r="C12" s="22" t="s">
        <v>61</v>
      </c>
      <c r="D12" s="23" t="s">
        <v>62</v>
      </c>
      <c r="E12" s="8" t="s">
        <v>63</v>
      </c>
      <c r="F12" s="9" t="s">
        <v>37</v>
      </c>
      <c r="G12" s="8">
        <v>1000</v>
      </c>
      <c r="H12" s="14">
        <v>36.181600000000003</v>
      </c>
      <c r="I12" s="14">
        <f t="shared" si="0"/>
        <v>36181.600000000006</v>
      </c>
      <c r="J12" s="15">
        <f t="shared" si="1"/>
        <v>40885.208000000006</v>
      </c>
      <c r="K12" s="21" t="s">
        <v>57</v>
      </c>
      <c r="L12" s="12"/>
      <c r="M12" s="16"/>
      <c r="N12" s="17"/>
      <c r="O12" s="17"/>
      <c r="P12" s="18"/>
    </row>
    <row r="13" spans="1:16" s="2" customFormat="1" ht="21.75" hidden="1" customHeight="1" x14ac:dyDescent="0.2">
      <c r="A13" s="6">
        <f t="shared" ref="A13:A14" si="2">ROW()-9</f>
        <v>4</v>
      </c>
      <c r="B13" s="7" t="s">
        <v>41</v>
      </c>
      <c r="C13" s="22" t="s">
        <v>64</v>
      </c>
      <c r="D13" s="23" t="s">
        <v>41</v>
      </c>
      <c r="E13" s="8" t="s">
        <v>65</v>
      </c>
      <c r="F13" s="9" t="s">
        <v>37</v>
      </c>
      <c r="G13" s="8">
        <v>0</v>
      </c>
      <c r="H13" s="14">
        <v>22.491299999999999</v>
      </c>
      <c r="I13" s="14">
        <f t="shared" si="0"/>
        <v>0</v>
      </c>
      <c r="J13" s="15">
        <f t="shared" si="1"/>
        <v>0</v>
      </c>
      <c r="K13" s="21" t="s">
        <v>57</v>
      </c>
      <c r="L13" s="12"/>
      <c r="M13" s="16"/>
      <c r="N13" s="17"/>
      <c r="O13" s="17"/>
      <c r="P13" s="18"/>
    </row>
    <row r="14" spans="1:16" s="2" customFormat="1" ht="21.75" hidden="1" customHeight="1" x14ac:dyDescent="0.2">
      <c r="A14" s="6">
        <f t="shared" si="2"/>
        <v>5</v>
      </c>
      <c r="B14" s="7" t="s">
        <v>41</v>
      </c>
      <c r="C14" s="22" t="s">
        <v>66</v>
      </c>
      <c r="D14" s="23" t="s">
        <v>41</v>
      </c>
      <c r="E14" s="8" t="s">
        <v>67</v>
      </c>
      <c r="F14" s="9" t="s">
        <v>37</v>
      </c>
      <c r="G14" s="8">
        <v>0</v>
      </c>
      <c r="H14" s="14">
        <v>18.579799999999999</v>
      </c>
      <c r="I14" s="14">
        <f t="shared" si="0"/>
        <v>0</v>
      </c>
      <c r="J14" s="15">
        <f t="shared" si="1"/>
        <v>0</v>
      </c>
      <c r="K14" s="21" t="s">
        <v>57</v>
      </c>
      <c r="L14" s="12"/>
      <c r="M14" s="16"/>
      <c r="N14" s="17"/>
      <c r="O14" s="17"/>
      <c r="P14" s="18"/>
    </row>
    <row r="15" spans="1:16" s="2" customFormat="1" ht="21.75" customHeight="1" x14ac:dyDescent="0.2">
      <c r="A15" s="6">
        <v>4</v>
      </c>
      <c r="B15" s="7" t="s">
        <v>41</v>
      </c>
      <c r="C15" s="22" t="s">
        <v>68</v>
      </c>
      <c r="D15" s="23" t="s">
        <v>69</v>
      </c>
      <c r="E15" s="8" t="s">
        <v>69</v>
      </c>
      <c r="F15" s="9" t="s">
        <v>37</v>
      </c>
      <c r="G15" s="8">
        <v>1500</v>
      </c>
      <c r="H15" s="14">
        <v>37.159500000000001</v>
      </c>
      <c r="I15" s="14">
        <f t="shared" si="0"/>
        <v>55739.25</v>
      </c>
      <c r="J15" s="15">
        <f t="shared" si="1"/>
        <v>62985.352499999994</v>
      </c>
      <c r="K15" s="21" t="s">
        <v>57</v>
      </c>
      <c r="L15" s="12"/>
      <c r="M15" s="16"/>
      <c r="N15" s="17"/>
      <c r="O15" s="17"/>
      <c r="P15" s="18"/>
    </row>
    <row r="16" spans="1:16" s="2" customFormat="1" ht="21.75" customHeight="1" x14ac:dyDescent="0.2">
      <c r="A16" s="6">
        <v>5</v>
      </c>
      <c r="B16" s="7" t="s">
        <v>41</v>
      </c>
      <c r="C16" s="22" t="s">
        <v>70</v>
      </c>
      <c r="D16" s="23" t="s">
        <v>71</v>
      </c>
      <c r="E16" s="8" t="s">
        <v>71</v>
      </c>
      <c r="F16" s="9" t="s">
        <v>37</v>
      </c>
      <c r="G16" s="8">
        <v>1000</v>
      </c>
      <c r="H16" s="14">
        <v>54.761400000000002</v>
      </c>
      <c r="I16" s="14">
        <f t="shared" si="0"/>
        <v>54761.4</v>
      </c>
      <c r="J16" s="15">
        <f t="shared" si="1"/>
        <v>61880.381999999998</v>
      </c>
      <c r="K16" s="21" t="s">
        <v>57</v>
      </c>
      <c r="L16" s="12"/>
      <c r="M16" s="16"/>
      <c r="N16" s="17"/>
      <c r="O16" s="17"/>
      <c r="P16" s="18"/>
    </row>
    <row r="17" spans="1:16" s="2" customFormat="1" ht="21.75" customHeight="1" x14ac:dyDescent="0.2">
      <c r="A17" s="6">
        <v>6</v>
      </c>
      <c r="B17" s="7" t="s">
        <v>41</v>
      </c>
      <c r="C17" s="22" t="s">
        <v>72</v>
      </c>
      <c r="D17" s="23" t="s">
        <v>73</v>
      </c>
      <c r="E17" s="8" t="s">
        <v>74</v>
      </c>
      <c r="F17" s="9" t="s">
        <v>37</v>
      </c>
      <c r="G17" s="8">
        <v>1200</v>
      </c>
      <c r="H17" s="14">
        <v>55.7393</v>
      </c>
      <c r="I17" s="14">
        <f t="shared" si="0"/>
        <v>66887.16</v>
      </c>
      <c r="J17" s="15">
        <f t="shared" si="1"/>
        <v>75582.4908</v>
      </c>
      <c r="K17" s="21" t="s">
        <v>57</v>
      </c>
      <c r="L17" s="12"/>
      <c r="M17" s="16"/>
      <c r="N17" s="17"/>
      <c r="O17" s="17"/>
      <c r="P17" s="18"/>
    </row>
    <row r="18" spans="1:16" s="2" customFormat="1" ht="41.25" customHeight="1" x14ac:dyDescent="0.2">
      <c r="A18" s="92" t="s">
        <v>90</v>
      </c>
      <c r="B18" s="93"/>
      <c r="C18" s="94" t="s">
        <v>91</v>
      </c>
      <c r="D18" s="95"/>
      <c r="E18" s="95"/>
      <c r="F18" s="95"/>
      <c r="G18" s="95"/>
      <c r="H18" s="95"/>
      <c r="I18" s="95"/>
      <c r="J18" s="95"/>
      <c r="K18" s="96"/>
      <c r="M18" s="16"/>
      <c r="N18" s="17"/>
      <c r="O18" s="17"/>
      <c r="P18" s="18"/>
    </row>
    <row r="19" spans="1:16" s="2" customFormat="1" ht="93.75" customHeight="1" x14ac:dyDescent="0.2">
      <c r="A19" s="82" t="s">
        <v>92</v>
      </c>
      <c r="B19" s="97"/>
      <c r="C19" s="98" t="s">
        <v>93</v>
      </c>
      <c r="D19" s="98"/>
      <c r="E19" s="98"/>
      <c r="F19" s="98"/>
      <c r="G19" s="98"/>
      <c r="H19" s="98"/>
      <c r="I19" s="98"/>
      <c r="J19" s="98"/>
      <c r="K19" s="99"/>
    </row>
    <row r="20" spans="1:16" s="1" customFormat="1" ht="42.4" customHeight="1" x14ac:dyDescent="0.2">
      <c r="A20" s="82" t="s">
        <v>94</v>
      </c>
      <c r="B20" s="83"/>
      <c r="C20" s="84" t="s">
        <v>95</v>
      </c>
      <c r="D20" s="85"/>
      <c r="E20" s="85"/>
      <c r="F20" s="85"/>
      <c r="G20" s="85"/>
      <c r="H20" s="85"/>
      <c r="I20" s="85"/>
      <c r="J20" s="85"/>
      <c r="K20" s="86"/>
      <c r="M20" s="2"/>
    </row>
    <row r="21" spans="1:16" s="2" customFormat="1" ht="43.15" customHeight="1" x14ac:dyDescent="0.15">
      <c r="A21" s="87" t="s">
        <v>96</v>
      </c>
      <c r="B21" s="88"/>
      <c r="C21" s="89"/>
      <c r="D21" s="89"/>
      <c r="E21" s="89"/>
      <c r="F21" s="89"/>
      <c r="G21" s="89"/>
      <c r="H21" s="89"/>
      <c r="I21" s="89"/>
      <c r="J21" s="89"/>
      <c r="K21" s="90"/>
    </row>
  </sheetData>
  <autoFilter ref="C8:D20"/>
  <mergeCells count="33">
    <mergeCell ref="A1:B1"/>
    <mergeCell ref="C1:E1"/>
    <mergeCell ref="F1:K1"/>
    <mergeCell ref="A2:E2"/>
    <mergeCell ref="F2:K2"/>
    <mergeCell ref="A3:E3"/>
    <mergeCell ref="F3:K3"/>
    <mergeCell ref="A4:E4"/>
    <mergeCell ref="F4:K4"/>
    <mergeCell ref="A5:E5"/>
    <mergeCell ref="F5:K5"/>
    <mergeCell ref="A6:E6"/>
    <mergeCell ref="F6:K6"/>
    <mergeCell ref="A7:K7"/>
    <mergeCell ref="A18:B18"/>
    <mergeCell ref="C18:K18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A19:B19"/>
    <mergeCell ref="C19:K19"/>
    <mergeCell ref="A20:B20"/>
    <mergeCell ref="C20:K20"/>
    <mergeCell ref="A21:B21"/>
    <mergeCell ref="C21:K21"/>
  </mergeCells>
  <phoneticPr fontId="20" type="noConversion"/>
  <conditionalFormatting sqref="C12">
    <cfRule type="duplicateValues" dxfId="10" priority="35"/>
  </conditionalFormatting>
  <conditionalFormatting sqref="C10:C11">
    <cfRule type="duplicateValues" dxfId="9" priority="1"/>
  </conditionalFormatting>
  <conditionalFormatting sqref="C13:C17">
    <cfRule type="duplicateValues" dxfId="8" priority="18"/>
  </conditionalFormatting>
  <printOptions horizontalCentered="1" verticalCentered="1"/>
  <pageMargins left="0.39370078740157499" right="0.39370078740157499" top="0.78740157480314998" bottom="0.78740157480314998" header="0.31496062992126" footer="0.31496062992126"/>
  <pageSetup paperSize="9" scale="9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zoomScale="130" zoomScaleNormal="130" workbookViewId="0">
      <selection activeCell="B10" sqref="B10:K11"/>
    </sheetView>
  </sheetViews>
  <sheetFormatPr defaultColWidth="9" defaultRowHeight="14.25" x14ac:dyDescent="0.2"/>
  <cols>
    <col min="1" max="1" width="6" style="3" customWidth="1"/>
    <col min="2" max="2" width="9.75" style="3" customWidth="1"/>
    <col min="3" max="3" width="17.875" style="3" customWidth="1"/>
    <col min="4" max="4" width="15.75" style="3" customWidth="1"/>
    <col min="5" max="5" width="10.125" style="3" customWidth="1"/>
    <col min="6" max="6" width="6.25" style="3" customWidth="1"/>
    <col min="7" max="7" width="10.625" style="3" customWidth="1"/>
    <col min="8" max="8" width="10.375" style="3" customWidth="1"/>
    <col min="9" max="10" width="14.5" style="3" customWidth="1"/>
    <col min="11" max="11" width="9.875" style="3" customWidth="1"/>
    <col min="12" max="12" width="9" style="3"/>
    <col min="13" max="13" width="10.375" style="3" customWidth="1"/>
    <col min="14" max="16384" width="9" style="3"/>
  </cols>
  <sheetData>
    <row r="1" spans="1:16" ht="52.15" customHeight="1" x14ac:dyDescent="0.2">
      <c r="A1" s="63"/>
      <c r="B1" s="64"/>
      <c r="C1" s="65" t="s">
        <v>75</v>
      </c>
      <c r="D1" s="66"/>
      <c r="E1" s="67"/>
      <c r="F1" s="68" t="s">
        <v>122</v>
      </c>
      <c r="G1" s="69"/>
      <c r="H1" s="69"/>
      <c r="I1" s="69"/>
      <c r="J1" s="69"/>
      <c r="K1" s="70"/>
      <c r="M1" s="19">
        <f>SUM(J10:J11)</f>
        <v>193685.27699999997</v>
      </c>
    </row>
    <row r="2" spans="1:16" s="1" customFormat="1" ht="24.75" customHeight="1" x14ac:dyDescent="0.2">
      <c r="A2" s="57" t="s">
        <v>76</v>
      </c>
      <c r="B2" s="58"/>
      <c r="C2" s="58"/>
      <c r="D2" s="58"/>
      <c r="E2" s="59"/>
      <c r="F2" s="60" t="s">
        <v>123</v>
      </c>
      <c r="G2" s="58"/>
      <c r="H2" s="58"/>
      <c r="I2" s="58"/>
      <c r="J2" s="58"/>
      <c r="K2" s="62"/>
      <c r="L2" s="10"/>
    </row>
    <row r="3" spans="1:16" s="1" customFormat="1" ht="24.75" customHeight="1" x14ac:dyDescent="0.2">
      <c r="A3" s="57" t="s">
        <v>77</v>
      </c>
      <c r="B3" s="58"/>
      <c r="C3" s="58"/>
      <c r="D3" s="58"/>
      <c r="E3" s="59"/>
      <c r="F3" s="60" t="s">
        <v>78</v>
      </c>
      <c r="G3" s="61"/>
      <c r="H3" s="61"/>
      <c r="I3" s="61"/>
      <c r="J3" s="58"/>
      <c r="K3" s="62"/>
    </row>
    <row r="4" spans="1:16" s="1" customFormat="1" ht="24.75" customHeight="1" x14ac:dyDescent="0.2">
      <c r="A4" s="57" t="s">
        <v>79</v>
      </c>
      <c r="B4" s="58"/>
      <c r="C4" s="58"/>
      <c r="D4" s="58"/>
      <c r="E4" s="59"/>
      <c r="F4" s="60" t="s">
        <v>80</v>
      </c>
      <c r="G4" s="61"/>
      <c r="H4" s="61"/>
      <c r="I4" s="61"/>
      <c r="J4" s="58" t="s">
        <v>81</v>
      </c>
      <c r="K4" s="62"/>
      <c r="L4" s="10"/>
    </row>
    <row r="5" spans="1:16" s="1" customFormat="1" ht="24.75" customHeight="1" x14ac:dyDescent="0.2">
      <c r="A5" s="57" t="s">
        <v>82</v>
      </c>
      <c r="B5" s="58"/>
      <c r="C5" s="58"/>
      <c r="D5" s="58"/>
      <c r="E5" s="59"/>
      <c r="F5" s="60" t="s">
        <v>83</v>
      </c>
      <c r="G5" s="61"/>
      <c r="H5" s="61"/>
      <c r="I5" s="61"/>
      <c r="J5" s="58" t="s">
        <v>84</v>
      </c>
      <c r="K5" s="62"/>
      <c r="L5" s="10"/>
    </row>
    <row r="6" spans="1:16" s="1" customFormat="1" ht="24.75" customHeight="1" x14ac:dyDescent="0.2">
      <c r="A6" s="71" t="s">
        <v>85</v>
      </c>
      <c r="B6" s="72"/>
      <c r="C6" s="72"/>
      <c r="D6" s="72"/>
      <c r="E6" s="73"/>
      <c r="F6" s="74" t="s">
        <v>86</v>
      </c>
      <c r="G6" s="75"/>
      <c r="H6" s="75"/>
      <c r="I6" s="75"/>
      <c r="J6" s="72" t="s">
        <v>87</v>
      </c>
      <c r="K6" s="76"/>
    </row>
    <row r="7" spans="1:16" s="1" customFormat="1" ht="24.75" customHeight="1" x14ac:dyDescent="0.2">
      <c r="A7" s="77" t="s">
        <v>88</v>
      </c>
      <c r="B7" s="78"/>
      <c r="C7" s="78"/>
      <c r="D7" s="78"/>
      <c r="E7" s="78"/>
      <c r="F7" s="78"/>
      <c r="G7" s="78"/>
      <c r="H7" s="78"/>
      <c r="I7" s="78"/>
      <c r="J7" s="78"/>
      <c r="K7" s="79"/>
      <c r="L7" s="12"/>
    </row>
    <row r="8" spans="1:16" s="2" customFormat="1" ht="22.5" customHeight="1" x14ac:dyDescent="0.2">
      <c r="A8" s="80" t="s">
        <v>0</v>
      </c>
      <c r="B8" s="81" t="s">
        <v>1</v>
      </c>
      <c r="C8" s="81" t="s">
        <v>2</v>
      </c>
      <c r="D8" s="81" t="s">
        <v>3</v>
      </c>
      <c r="E8" s="81" t="s">
        <v>4</v>
      </c>
      <c r="F8" s="81" t="s">
        <v>5</v>
      </c>
      <c r="G8" s="81" t="s">
        <v>6</v>
      </c>
      <c r="H8" s="81" t="s">
        <v>7</v>
      </c>
      <c r="I8" s="81" t="s">
        <v>8</v>
      </c>
      <c r="J8" s="81" t="s">
        <v>9</v>
      </c>
      <c r="K8" s="91" t="s">
        <v>89</v>
      </c>
      <c r="N8" s="1"/>
    </row>
    <row r="9" spans="1:16" s="2" customFormat="1" ht="17.25" customHeight="1" x14ac:dyDescent="0.2">
      <c r="A9" s="80"/>
      <c r="B9" s="81"/>
      <c r="C9" s="81"/>
      <c r="D9" s="81"/>
      <c r="E9" s="81"/>
      <c r="F9" s="81"/>
      <c r="G9" s="81"/>
      <c r="H9" s="81"/>
      <c r="I9" s="81"/>
      <c r="J9" s="81"/>
      <c r="K9" s="91"/>
      <c r="M9" s="17"/>
      <c r="N9" s="17"/>
      <c r="O9" s="17"/>
      <c r="P9" s="18"/>
    </row>
    <row r="10" spans="1:16" s="2" customFormat="1" ht="27" customHeight="1" x14ac:dyDescent="0.2">
      <c r="A10" s="6">
        <f>ROW()-9</f>
        <v>1</v>
      </c>
      <c r="B10" s="7" t="s">
        <v>41</v>
      </c>
      <c r="C10" s="22" t="s">
        <v>50</v>
      </c>
      <c r="D10" s="23" t="s">
        <v>41</v>
      </c>
      <c r="E10" s="48" t="s">
        <v>51</v>
      </c>
      <c r="F10" s="9" t="s">
        <v>37</v>
      </c>
      <c r="G10" s="8">
        <v>5000</v>
      </c>
      <c r="H10" s="8">
        <v>19.648800000000001</v>
      </c>
      <c r="I10" s="14">
        <f>H10*G10</f>
        <v>98244</v>
      </c>
      <c r="J10" s="15">
        <f>I10*1.13</f>
        <v>111015.71999999999</v>
      </c>
      <c r="K10" s="21" t="s">
        <v>45</v>
      </c>
      <c r="L10" s="12"/>
      <c r="M10" s="16"/>
      <c r="N10" s="17"/>
      <c r="O10" s="17"/>
      <c r="P10" s="18"/>
    </row>
    <row r="11" spans="1:16" s="2" customFormat="1" ht="27" customHeight="1" x14ac:dyDescent="0.2">
      <c r="A11" s="6">
        <f>ROW()-9</f>
        <v>2</v>
      </c>
      <c r="B11" s="7" t="s">
        <v>41</v>
      </c>
      <c r="C11" s="22" t="s">
        <v>52</v>
      </c>
      <c r="D11" s="23" t="s">
        <v>41</v>
      </c>
      <c r="E11" s="8" t="s">
        <v>53</v>
      </c>
      <c r="F11" s="9" t="s">
        <v>37</v>
      </c>
      <c r="G11" s="8">
        <v>3000</v>
      </c>
      <c r="H11" s="14">
        <v>24.386299999999999</v>
      </c>
      <c r="I11" s="14">
        <f>H11*G11</f>
        <v>73158.899999999994</v>
      </c>
      <c r="J11" s="15">
        <f>I11*1.13</f>
        <v>82669.556999999986</v>
      </c>
      <c r="K11" s="21" t="s">
        <v>45</v>
      </c>
      <c r="L11" s="12"/>
      <c r="M11" s="16"/>
      <c r="N11" s="17"/>
      <c r="O11" s="17"/>
      <c r="P11" s="18"/>
    </row>
    <row r="12" spans="1:16" s="2" customFormat="1" ht="41.25" customHeight="1" x14ac:dyDescent="0.2">
      <c r="A12" s="92" t="s">
        <v>90</v>
      </c>
      <c r="B12" s="93"/>
      <c r="C12" s="94" t="s">
        <v>91</v>
      </c>
      <c r="D12" s="95"/>
      <c r="E12" s="95"/>
      <c r="F12" s="95"/>
      <c r="G12" s="95"/>
      <c r="H12" s="95"/>
      <c r="I12" s="95"/>
      <c r="J12" s="95"/>
      <c r="K12" s="96"/>
      <c r="M12" s="16"/>
      <c r="N12" s="17"/>
      <c r="O12" s="17"/>
      <c r="P12" s="18"/>
    </row>
    <row r="13" spans="1:16" s="2" customFormat="1" ht="93.75" customHeight="1" x14ac:dyDescent="0.2">
      <c r="A13" s="82" t="s">
        <v>92</v>
      </c>
      <c r="B13" s="97"/>
      <c r="C13" s="98" t="s">
        <v>93</v>
      </c>
      <c r="D13" s="98"/>
      <c r="E13" s="98"/>
      <c r="F13" s="98"/>
      <c r="G13" s="98"/>
      <c r="H13" s="98"/>
      <c r="I13" s="98"/>
      <c r="J13" s="98"/>
      <c r="K13" s="99"/>
    </row>
    <row r="14" spans="1:16" s="1" customFormat="1" ht="42.4" customHeight="1" x14ac:dyDescent="0.2">
      <c r="A14" s="82" t="s">
        <v>94</v>
      </c>
      <c r="B14" s="83"/>
      <c r="C14" s="84" t="s">
        <v>95</v>
      </c>
      <c r="D14" s="85"/>
      <c r="E14" s="85"/>
      <c r="F14" s="85"/>
      <c r="G14" s="85"/>
      <c r="H14" s="85"/>
      <c r="I14" s="85"/>
      <c r="J14" s="85"/>
      <c r="K14" s="86"/>
      <c r="M14" s="2"/>
    </row>
    <row r="15" spans="1:16" s="2" customFormat="1" ht="43.15" customHeight="1" x14ac:dyDescent="0.15">
      <c r="A15" s="87" t="s">
        <v>96</v>
      </c>
      <c r="B15" s="88"/>
      <c r="C15" s="89"/>
      <c r="D15" s="89"/>
      <c r="E15" s="89"/>
      <c r="F15" s="89"/>
      <c r="G15" s="89"/>
      <c r="H15" s="89"/>
      <c r="I15" s="89"/>
      <c r="J15" s="89"/>
      <c r="K15" s="90"/>
    </row>
  </sheetData>
  <autoFilter ref="C8:D14"/>
  <mergeCells count="33">
    <mergeCell ref="A1:B1"/>
    <mergeCell ref="C1:E1"/>
    <mergeCell ref="F1:K1"/>
    <mergeCell ref="A2:E2"/>
    <mergeCell ref="F2:K2"/>
    <mergeCell ref="A3:E3"/>
    <mergeCell ref="F3:K3"/>
    <mergeCell ref="A4:E4"/>
    <mergeCell ref="F4:K4"/>
    <mergeCell ref="A5:E5"/>
    <mergeCell ref="F5:K5"/>
    <mergeCell ref="A6:E6"/>
    <mergeCell ref="F6:K6"/>
    <mergeCell ref="A7:K7"/>
    <mergeCell ref="A12:B12"/>
    <mergeCell ref="C12:K12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A13:B13"/>
    <mergeCell ref="C13:K13"/>
    <mergeCell ref="A14:B14"/>
    <mergeCell ref="C14:K14"/>
    <mergeCell ref="A15:B15"/>
    <mergeCell ref="C15:K15"/>
  </mergeCells>
  <phoneticPr fontId="20" type="noConversion"/>
  <conditionalFormatting sqref="C10:C11">
    <cfRule type="duplicateValues" dxfId="7" priority="1"/>
  </conditionalFormatting>
  <printOptions horizontalCentered="1" verticalCentered="1"/>
  <pageMargins left="0.39370078740157499" right="0.39370078740157499" top="0.98425196850393704" bottom="0.98425196850393704" header="0.31496062992126" footer="0.31496062992126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"/>
  <sheetViews>
    <sheetView zoomScaleNormal="100" workbookViewId="0">
      <selection activeCell="F2" sqref="F2:K2"/>
    </sheetView>
  </sheetViews>
  <sheetFormatPr defaultColWidth="9" defaultRowHeight="14.25" x14ac:dyDescent="0.2"/>
  <cols>
    <col min="1" max="1" width="6" style="3" customWidth="1"/>
    <col min="2" max="2" width="7.5" style="3" customWidth="1"/>
    <col min="3" max="3" width="11.25" style="3" customWidth="1"/>
    <col min="4" max="4" width="27.375" style="3" customWidth="1"/>
    <col min="5" max="5" width="13" style="3" customWidth="1"/>
    <col min="6" max="6" width="6.25" style="3" customWidth="1"/>
    <col min="7" max="7" width="10.625" style="3" customWidth="1"/>
    <col min="8" max="8" width="10.375" style="3" customWidth="1"/>
    <col min="9" max="10" width="14.5" style="3" customWidth="1"/>
    <col min="11" max="11" width="9.875" style="3" customWidth="1"/>
    <col min="12" max="12" width="9" style="3"/>
    <col min="13" max="13" width="10.375" style="3" customWidth="1"/>
    <col min="14" max="16384" width="9" style="3"/>
  </cols>
  <sheetData>
    <row r="1" spans="1:16" ht="52.15" customHeight="1" x14ac:dyDescent="0.2">
      <c r="A1" s="63"/>
      <c r="B1" s="64"/>
      <c r="C1" s="65" t="s">
        <v>75</v>
      </c>
      <c r="D1" s="66"/>
      <c r="E1" s="67"/>
      <c r="F1" s="68" t="s">
        <v>120</v>
      </c>
      <c r="G1" s="69"/>
      <c r="H1" s="69"/>
      <c r="I1" s="69"/>
      <c r="J1" s="69"/>
      <c r="K1" s="70"/>
      <c r="M1" s="19"/>
    </row>
    <row r="2" spans="1:16" s="1" customFormat="1" ht="24.75" customHeight="1" x14ac:dyDescent="0.2">
      <c r="A2" s="57" t="s">
        <v>76</v>
      </c>
      <c r="B2" s="58"/>
      <c r="C2" s="58"/>
      <c r="D2" s="58"/>
      <c r="E2" s="59"/>
      <c r="F2" s="60" t="s">
        <v>125</v>
      </c>
      <c r="G2" s="58"/>
      <c r="H2" s="58"/>
      <c r="I2" s="58"/>
      <c r="J2" s="58"/>
      <c r="K2" s="62"/>
      <c r="L2" s="10"/>
    </row>
    <row r="3" spans="1:16" s="1" customFormat="1" ht="24.75" customHeight="1" x14ac:dyDescent="0.2">
      <c r="A3" s="57" t="s">
        <v>77</v>
      </c>
      <c r="B3" s="58"/>
      <c r="C3" s="58"/>
      <c r="D3" s="58"/>
      <c r="E3" s="59"/>
      <c r="F3" s="60" t="s">
        <v>78</v>
      </c>
      <c r="G3" s="61"/>
      <c r="H3" s="61"/>
      <c r="I3" s="61"/>
      <c r="J3" s="58"/>
      <c r="K3" s="62"/>
    </row>
    <row r="4" spans="1:16" s="1" customFormat="1" ht="24.75" customHeight="1" x14ac:dyDescent="0.2">
      <c r="A4" s="57" t="s">
        <v>79</v>
      </c>
      <c r="B4" s="58"/>
      <c r="C4" s="58"/>
      <c r="D4" s="58"/>
      <c r="E4" s="59"/>
      <c r="F4" s="60" t="s">
        <v>80</v>
      </c>
      <c r="G4" s="61"/>
      <c r="H4" s="61"/>
      <c r="I4" s="61"/>
      <c r="J4" s="58" t="s">
        <v>81</v>
      </c>
      <c r="K4" s="62"/>
      <c r="L4" s="10"/>
    </row>
    <row r="5" spans="1:16" s="1" customFormat="1" ht="24.75" customHeight="1" x14ac:dyDescent="0.2">
      <c r="A5" s="57" t="s">
        <v>82</v>
      </c>
      <c r="B5" s="58"/>
      <c r="C5" s="58"/>
      <c r="D5" s="58"/>
      <c r="E5" s="59"/>
      <c r="F5" s="60" t="s">
        <v>83</v>
      </c>
      <c r="G5" s="61"/>
      <c r="H5" s="61"/>
      <c r="I5" s="61"/>
      <c r="J5" s="58" t="s">
        <v>84</v>
      </c>
      <c r="K5" s="62"/>
      <c r="L5" s="10"/>
    </row>
    <row r="6" spans="1:16" s="1" customFormat="1" ht="24.75" customHeight="1" x14ac:dyDescent="0.2">
      <c r="A6" s="71" t="s">
        <v>85</v>
      </c>
      <c r="B6" s="72"/>
      <c r="C6" s="72"/>
      <c r="D6" s="72"/>
      <c r="E6" s="73"/>
      <c r="F6" s="74" t="s">
        <v>86</v>
      </c>
      <c r="G6" s="75"/>
      <c r="H6" s="75"/>
      <c r="I6" s="75"/>
      <c r="J6" s="72" t="s">
        <v>87</v>
      </c>
      <c r="K6" s="76"/>
    </row>
    <row r="7" spans="1:16" s="1" customFormat="1" ht="24.75" customHeight="1" x14ac:dyDescent="0.2">
      <c r="A7" s="77" t="s">
        <v>88</v>
      </c>
      <c r="B7" s="78"/>
      <c r="C7" s="78"/>
      <c r="D7" s="78"/>
      <c r="E7" s="78"/>
      <c r="F7" s="78"/>
      <c r="G7" s="78"/>
      <c r="H7" s="78"/>
      <c r="I7" s="78"/>
      <c r="J7" s="78"/>
      <c r="K7" s="79"/>
      <c r="L7" s="12"/>
    </row>
    <row r="8" spans="1:16" s="2" customFormat="1" ht="22.5" customHeight="1" x14ac:dyDescent="0.2">
      <c r="A8" s="80" t="s">
        <v>0</v>
      </c>
      <c r="B8" s="81" t="s">
        <v>1</v>
      </c>
      <c r="C8" s="81" t="s">
        <v>2</v>
      </c>
      <c r="D8" s="81" t="s">
        <v>3</v>
      </c>
      <c r="E8" s="81" t="s">
        <v>4</v>
      </c>
      <c r="F8" s="81" t="s">
        <v>5</v>
      </c>
      <c r="G8" s="81" t="s">
        <v>6</v>
      </c>
      <c r="H8" s="81" t="s">
        <v>7</v>
      </c>
      <c r="I8" s="81" t="s">
        <v>8</v>
      </c>
      <c r="J8" s="81" t="s">
        <v>9</v>
      </c>
      <c r="K8" s="91" t="s">
        <v>89</v>
      </c>
      <c r="N8" s="1"/>
    </row>
    <row r="9" spans="1:16" s="2" customFormat="1" ht="17.25" customHeight="1" x14ac:dyDescent="0.2">
      <c r="A9" s="80"/>
      <c r="B9" s="81"/>
      <c r="C9" s="81"/>
      <c r="D9" s="81"/>
      <c r="E9" s="81"/>
      <c r="F9" s="81"/>
      <c r="G9" s="81"/>
      <c r="H9" s="81"/>
      <c r="I9" s="81"/>
      <c r="J9" s="81"/>
      <c r="K9" s="91"/>
      <c r="M9" s="17"/>
      <c r="N9" s="17"/>
      <c r="O9" s="17"/>
      <c r="P9" s="18"/>
    </row>
    <row r="10" spans="1:16" s="25" customFormat="1" ht="27" customHeight="1" x14ac:dyDescent="0.2">
      <c r="A10" s="52">
        <f t="shared" ref="A10" si="0">ROW()-9</f>
        <v>1</v>
      </c>
      <c r="B10" s="31" t="s">
        <v>41</v>
      </c>
      <c r="C10" s="32" t="s">
        <v>47</v>
      </c>
      <c r="D10" s="23" t="s">
        <v>48</v>
      </c>
      <c r="E10" s="33"/>
      <c r="F10" s="34" t="s">
        <v>37</v>
      </c>
      <c r="G10" s="33">
        <v>4200</v>
      </c>
      <c r="H10" s="35">
        <v>40.386499999999998</v>
      </c>
      <c r="I10" s="35">
        <f t="shared" ref="I10" si="1">H10*G10</f>
        <v>169623.3</v>
      </c>
      <c r="J10" s="41">
        <f t="shared" ref="J10" si="2">I10*1.13</f>
        <v>191674.32899999997</v>
      </c>
      <c r="K10" s="53" t="s">
        <v>49</v>
      </c>
      <c r="L10" s="54"/>
      <c r="M10" s="55"/>
      <c r="N10" s="56"/>
      <c r="O10" s="56"/>
      <c r="P10" s="47"/>
    </row>
    <row r="11" spans="1:16" s="2" customFormat="1" ht="41.25" customHeight="1" x14ac:dyDescent="0.2">
      <c r="A11" s="92" t="s">
        <v>90</v>
      </c>
      <c r="B11" s="93"/>
      <c r="C11" s="94" t="s">
        <v>105</v>
      </c>
      <c r="D11" s="95"/>
      <c r="E11" s="95"/>
      <c r="F11" s="95"/>
      <c r="G11" s="95"/>
      <c r="H11" s="95"/>
      <c r="I11" s="95"/>
      <c r="J11" s="95"/>
      <c r="K11" s="96"/>
      <c r="M11" s="16"/>
      <c r="N11" s="17"/>
      <c r="O11" s="17"/>
      <c r="P11" s="18"/>
    </row>
    <row r="12" spans="1:16" s="2" customFormat="1" ht="93.75" customHeight="1" x14ac:dyDescent="0.2">
      <c r="A12" s="82" t="s">
        <v>92</v>
      </c>
      <c r="B12" s="97"/>
      <c r="C12" s="98" t="s">
        <v>93</v>
      </c>
      <c r="D12" s="98"/>
      <c r="E12" s="98"/>
      <c r="F12" s="98"/>
      <c r="G12" s="98"/>
      <c r="H12" s="98"/>
      <c r="I12" s="98"/>
      <c r="J12" s="98"/>
      <c r="K12" s="99"/>
    </row>
    <row r="13" spans="1:16" s="1" customFormat="1" ht="42.4" customHeight="1" x14ac:dyDescent="0.2">
      <c r="A13" s="82" t="s">
        <v>94</v>
      </c>
      <c r="B13" s="83"/>
      <c r="C13" s="84" t="s">
        <v>95</v>
      </c>
      <c r="D13" s="85"/>
      <c r="E13" s="85"/>
      <c r="F13" s="85"/>
      <c r="G13" s="85"/>
      <c r="H13" s="85"/>
      <c r="I13" s="85"/>
      <c r="J13" s="85"/>
      <c r="K13" s="86"/>
      <c r="M13" s="2"/>
    </row>
    <row r="14" spans="1:16" s="2" customFormat="1" ht="43.15" customHeight="1" x14ac:dyDescent="0.15">
      <c r="A14" s="87" t="s">
        <v>96</v>
      </c>
      <c r="B14" s="88"/>
      <c r="C14" s="89"/>
      <c r="D14" s="89"/>
      <c r="E14" s="89"/>
      <c r="F14" s="89"/>
      <c r="G14" s="89"/>
      <c r="H14" s="89"/>
      <c r="I14" s="89"/>
      <c r="J14" s="89"/>
      <c r="K14" s="90"/>
    </row>
  </sheetData>
  <autoFilter ref="C8:D13"/>
  <mergeCells count="33">
    <mergeCell ref="A1:B1"/>
    <mergeCell ref="C1:E1"/>
    <mergeCell ref="F1:K1"/>
    <mergeCell ref="A2:E2"/>
    <mergeCell ref="F2:K2"/>
    <mergeCell ref="A3:E3"/>
    <mergeCell ref="F3:K3"/>
    <mergeCell ref="A4:E4"/>
    <mergeCell ref="F4:K4"/>
    <mergeCell ref="A5:E5"/>
    <mergeCell ref="F5:K5"/>
    <mergeCell ref="A6:E6"/>
    <mergeCell ref="F6:K6"/>
    <mergeCell ref="A7:K7"/>
    <mergeCell ref="A11:B11"/>
    <mergeCell ref="C11:K11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A12:B12"/>
    <mergeCell ref="C12:K12"/>
    <mergeCell ref="A13:B13"/>
    <mergeCell ref="C13:K13"/>
    <mergeCell ref="A14:B14"/>
    <mergeCell ref="C14:K14"/>
  </mergeCells>
  <phoneticPr fontId="20" type="noConversion"/>
  <conditionalFormatting sqref="C10">
    <cfRule type="duplicateValues" dxfId="6" priority="512"/>
  </conditionalFormatting>
  <pageMargins left="0.39370078740157499" right="0.39370078740157499" top="0.98425196850393704" bottom="0.196850393700787" header="0.31496062992126" footer="0.31496062992126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zoomScale="130" zoomScaleNormal="130" workbookViewId="0">
      <selection activeCell="B10" sqref="B10:K11"/>
    </sheetView>
  </sheetViews>
  <sheetFormatPr defaultColWidth="9" defaultRowHeight="14.25" x14ac:dyDescent="0.2"/>
  <cols>
    <col min="1" max="1" width="7.5" style="3" customWidth="1"/>
    <col min="2" max="2" width="11.125" style="3" customWidth="1"/>
    <col min="3" max="4" width="14.5" style="3" customWidth="1"/>
    <col min="5" max="5" width="14.375" style="3" customWidth="1"/>
    <col min="6" max="6" width="6.25" style="3" customWidth="1"/>
    <col min="7" max="7" width="10.625" style="3" customWidth="1"/>
    <col min="8" max="8" width="10.375" style="3" customWidth="1"/>
    <col min="9" max="10" width="14.5" style="3" customWidth="1"/>
    <col min="11" max="11" width="10.75" style="3" customWidth="1"/>
    <col min="12" max="12" width="9" style="3"/>
    <col min="13" max="13" width="10.375" style="3" customWidth="1"/>
    <col min="14" max="16384" width="9" style="3"/>
  </cols>
  <sheetData>
    <row r="1" spans="1:16" ht="52.15" customHeight="1" x14ac:dyDescent="0.2">
      <c r="A1" s="63"/>
      <c r="B1" s="64"/>
      <c r="C1" s="65" t="s">
        <v>75</v>
      </c>
      <c r="D1" s="66"/>
      <c r="E1" s="67"/>
      <c r="F1" s="68" t="s">
        <v>118</v>
      </c>
      <c r="G1" s="69"/>
      <c r="H1" s="69"/>
      <c r="I1" s="69"/>
      <c r="J1" s="69"/>
      <c r="K1" s="70"/>
      <c r="M1" s="19">
        <f>SUM(J10:J10)</f>
        <v>38068.6152</v>
      </c>
    </row>
    <row r="2" spans="1:16" s="1" customFormat="1" ht="24.75" customHeight="1" x14ac:dyDescent="0.2">
      <c r="A2" s="57" t="s">
        <v>76</v>
      </c>
      <c r="B2" s="58"/>
      <c r="C2" s="58"/>
      <c r="D2" s="58"/>
      <c r="E2" s="59"/>
      <c r="F2" s="60" t="s">
        <v>107</v>
      </c>
      <c r="G2" s="58"/>
      <c r="H2" s="58"/>
      <c r="I2" s="58"/>
      <c r="J2" s="58"/>
      <c r="K2" s="62"/>
      <c r="L2" s="10"/>
    </row>
    <row r="3" spans="1:16" s="1" customFormat="1" ht="24.75" customHeight="1" x14ac:dyDescent="0.2">
      <c r="A3" s="57" t="s">
        <v>77</v>
      </c>
      <c r="B3" s="58"/>
      <c r="C3" s="58"/>
      <c r="D3" s="58"/>
      <c r="E3" s="59"/>
      <c r="F3" s="60" t="s">
        <v>78</v>
      </c>
      <c r="G3" s="61"/>
      <c r="H3" s="61"/>
      <c r="I3" s="61"/>
      <c r="J3" s="58"/>
      <c r="K3" s="62"/>
    </row>
    <row r="4" spans="1:16" s="1" customFormat="1" ht="24.75" customHeight="1" x14ac:dyDescent="0.2">
      <c r="A4" s="57" t="s">
        <v>79</v>
      </c>
      <c r="B4" s="58"/>
      <c r="C4" s="58"/>
      <c r="D4" s="58"/>
      <c r="E4" s="59"/>
      <c r="F4" s="60" t="s">
        <v>80</v>
      </c>
      <c r="G4" s="61"/>
      <c r="H4" s="61"/>
      <c r="I4" s="61"/>
      <c r="J4" s="58" t="s">
        <v>81</v>
      </c>
      <c r="K4" s="62"/>
      <c r="L4" s="10"/>
    </row>
    <row r="5" spans="1:16" s="1" customFormat="1" ht="24.75" customHeight="1" x14ac:dyDescent="0.2">
      <c r="A5" s="57" t="s">
        <v>82</v>
      </c>
      <c r="B5" s="58"/>
      <c r="C5" s="58"/>
      <c r="D5" s="58"/>
      <c r="E5" s="59"/>
      <c r="F5" s="60" t="s">
        <v>83</v>
      </c>
      <c r="G5" s="61"/>
      <c r="H5" s="61"/>
      <c r="I5" s="61"/>
      <c r="J5" s="58" t="s">
        <v>84</v>
      </c>
      <c r="K5" s="62"/>
      <c r="L5" s="10"/>
    </row>
    <row r="6" spans="1:16" s="1" customFormat="1" ht="24.75" customHeight="1" x14ac:dyDescent="0.2">
      <c r="A6" s="71" t="s">
        <v>85</v>
      </c>
      <c r="B6" s="72"/>
      <c r="C6" s="72"/>
      <c r="D6" s="72"/>
      <c r="E6" s="73"/>
      <c r="F6" s="74" t="s">
        <v>86</v>
      </c>
      <c r="G6" s="75"/>
      <c r="H6" s="75"/>
      <c r="I6" s="75"/>
      <c r="J6" s="72" t="s">
        <v>87</v>
      </c>
      <c r="K6" s="76"/>
    </row>
    <row r="7" spans="1:16" s="1" customFormat="1" ht="24.75" customHeight="1" x14ac:dyDescent="0.2">
      <c r="A7" s="77" t="s">
        <v>88</v>
      </c>
      <c r="B7" s="78"/>
      <c r="C7" s="78"/>
      <c r="D7" s="78"/>
      <c r="E7" s="78"/>
      <c r="F7" s="78"/>
      <c r="G7" s="78"/>
      <c r="H7" s="78"/>
      <c r="I7" s="78"/>
      <c r="J7" s="78"/>
      <c r="K7" s="79"/>
      <c r="L7" s="12"/>
    </row>
    <row r="8" spans="1:16" s="2" customFormat="1" ht="22.5" customHeight="1" x14ac:dyDescent="0.2">
      <c r="A8" s="80" t="s">
        <v>0</v>
      </c>
      <c r="B8" s="81" t="s">
        <v>1</v>
      </c>
      <c r="C8" s="81" t="s">
        <v>2</v>
      </c>
      <c r="D8" s="81" t="s">
        <v>3</v>
      </c>
      <c r="E8" s="81" t="s">
        <v>4</v>
      </c>
      <c r="F8" s="81" t="s">
        <v>5</v>
      </c>
      <c r="G8" s="81" t="s">
        <v>6</v>
      </c>
      <c r="H8" s="81" t="s">
        <v>7</v>
      </c>
      <c r="I8" s="81" t="s">
        <v>8</v>
      </c>
      <c r="J8" s="81" t="s">
        <v>9</v>
      </c>
      <c r="K8" s="91" t="s">
        <v>89</v>
      </c>
      <c r="N8" s="1"/>
    </row>
    <row r="9" spans="1:16" s="2" customFormat="1" ht="17.25" customHeight="1" x14ac:dyDescent="0.2">
      <c r="A9" s="80"/>
      <c r="B9" s="81"/>
      <c r="C9" s="81"/>
      <c r="D9" s="81"/>
      <c r="E9" s="81"/>
      <c r="F9" s="81"/>
      <c r="G9" s="81"/>
      <c r="H9" s="81"/>
      <c r="I9" s="81"/>
      <c r="J9" s="81"/>
      <c r="K9" s="91"/>
      <c r="M9" s="17"/>
      <c r="N9" s="17"/>
      <c r="O9" s="17"/>
      <c r="P9" s="18"/>
    </row>
    <row r="10" spans="1:16" s="2" customFormat="1" ht="27" customHeight="1" x14ac:dyDescent="0.2">
      <c r="A10" s="6">
        <f>ROW()-9</f>
        <v>1</v>
      </c>
      <c r="B10" s="7" t="s">
        <v>41</v>
      </c>
      <c r="C10" s="22" t="s">
        <v>115</v>
      </c>
      <c r="D10" s="23" t="s">
        <v>116</v>
      </c>
      <c r="E10" s="8" t="s">
        <v>117</v>
      </c>
      <c r="F10" s="9" t="s">
        <v>37</v>
      </c>
      <c r="G10" s="8">
        <v>1100</v>
      </c>
      <c r="H10" s="14">
        <v>30.6264</v>
      </c>
      <c r="I10" s="14">
        <f>H10*G10</f>
        <v>33689.040000000001</v>
      </c>
      <c r="J10" s="15">
        <f>I10*1.13</f>
        <v>38068.6152</v>
      </c>
      <c r="K10" s="21" t="s">
        <v>45</v>
      </c>
      <c r="L10" s="12"/>
      <c r="M10" s="16"/>
      <c r="N10" s="17"/>
      <c r="O10" s="17"/>
      <c r="P10" s="18"/>
    </row>
    <row r="11" spans="1:16" s="2" customFormat="1" ht="27" customHeight="1" x14ac:dyDescent="0.2">
      <c r="A11" s="6">
        <f>ROW()-9</f>
        <v>2</v>
      </c>
      <c r="B11" s="7" t="s">
        <v>41</v>
      </c>
      <c r="C11" s="22" t="s">
        <v>42</v>
      </c>
      <c r="D11" s="23" t="s">
        <v>43</v>
      </c>
      <c r="E11" s="8" t="s">
        <v>44</v>
      </c>
      <c r="F11" s="9" t="s">
        <v>37</v>
      </c>
      <c r="G11" s="8">
        <v>4000</v>
      </c>
      <c r="H11" s="14">
        <v>24.447099999999999</v>
      </c>
      <c r="I11" s="14">
        <f>H11*G11</f>
        <v>97788.4</v>
      </c>
      <c r="J11" s="15">
        <f>I11*1.13</f>
        <v>110500.89199999998</v>
      </c>
      <c r="K11" s="21" t="s">
        <v>45</v>
      </c>
      <c r="L11" s="12"/>
      <c r="M11" s="16"/>
      <c r="N11" s="17"/>
      <c r="O11" s="17"/>
      <c r="P11" s="18"/>
    </row>
    <row r="12" spans="1:16" s="2" customFormat="1" ht="41.25" customHeight="1" x14ac:dyDescent="0.2">
      <c r="A12" s="92" t="s">
        <v>90</v>
      </c>
      <c r="B12" s="93"/>
      <c r="C12" s="94" t="s">
        <v>97</v>
      </c>
      <c r="D12" s="95"/>
      <c r="E12" s="95"/>
      <c r="F12" s="95"/>
      <c r="G12" s="95"/>
      <c r="H12" s="95"/>
      <c r="I12" s="95"/>
      <c r="J12" s="95"/>
      <c r="K12" s="96"/>
      <c r="M12" s="16"/>
      <c r="N12" s="17"/>
      <c r="O12" s="17"/>
      <c r="P12" s="18"/>
    </row>
    <row r="13" spans="1:16" s="2" customFormat="1" ht="81" customHeight="1" x14ac:dyDescent="0.2">
      <c r="A13" s="82" t="s">
        <v>92</v>
      </c>
      <c r="B13" s="97"/>
      <c r="C13" s="98" t="s">
        <v>98</v>
      </c>
      <c r="D13" s="98"/>
      <c r="E13" s="98"/>
      <c r="F13" s="98"/>
      <c r="G13" s="98"/>
      <c r="H13" s="98"/>
      <c r="I13" s="98"/>
      <c r="J13" s="98"/>
      <c r="K13" s="99"/>
    </row>
    <row r="14" spans="1:16" s="1" customFormat="1" ht="42.4" customHeight="1" x14ac:dyDescent="0.2">
      <c r="A14" s="82" t="s">
        <v>94</v>
      </c>
      <c r="B14" s="83"/>
      <c r="C14" s="84" t="s">
        <v>95</v>
      </c>
      <c r="D14" s="85"/>
      <c r="E14" s="85"/>
      <c r="F14" s="85"/>
      <c r="G14" s="85"/>
      <c r="H14" s="85"/>
      <c r="I14" s="85"/>
      <c r="J14" s="85"/>
      <c r="K14" s="86"/>
      <c r="M14" s="2"/>
    </row>
    <row r="15" spans="1:16" s="2" customFormat="1" ht="43.15" customHeight="1" x14ac:dyDescent="0.15">
      <c r="A15" s="87" t="s">
        <v>96</v>
      </c>
      <c r="B15" s="88"/>
      <c r="C15" s="89"/>
      <c r="D15" s="89"/>
      <c r="E15" s="89"/>
      <c r="F15" s="89"/>
      <c r="G15" s="89"/>
      <c r="H15" s="89"/>
      <c r="I15" s="89"/>
      <c r="J15" s="89"/>
      <c r="K15" s="90"/>
    </row>
  </sheetData>
  <autoFilter ref="C8:D14"/>
  <mergeCells count="33">
    <mergeCell ref="A1:B1"/>
    <mergeCell ref="C1:E1"/>
    <mergeCell ref="F1:K1"/>
    <mergeCell ref="A2:E2"/>
    <mergeCell ref="F2:K2"/>
    <mergeCell ref="A3:E3"/>
    <mergeCell ref="F3:K3"/>
    <mergeCell ref="A4:E4"/>
    <mergeCell ref="F4:K4"/>
    <mergeCell ref="A5:E5"/>
    <mergeCell ref="F5:K5"/>
    <mergeCell ref="A6:E6"/>
    <mergeCell ref="F6:K6"/>
    <mergeCell ref="A7:K7"/>
    <mergeCell ref="A12:B12"/>
    <mergeCell ref="C12:K12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A13:B13"/>
    <mergeCell ref="C13:K13"/>
    <mergeCell ref="A14:B14"/>
    <mergeCell ref="C14:K14"/>
    <mergeCell ref="A15:B15"/>
    <mergeCell ref="C15:K15"/>
  </mergeCells>
  <phoneticPr fontId="20" type="noConversion"/>
  <conditionalFormatting sqref="C10">
    <cfRule type="duplicateValues" dxfId="5" priority="408"/>
  </conditionalFormatting>
  <conditionalFormatting sqref="C11">
    <cfRule type="duplicateValues" dxfId="4" priority="1"/>
  </conditionalFormatting>
  <printOptions horizontalCentered="1"/>
  <pageMargins left="0.39370078740157483" right="0.39370078740157483" top="0.98425196850393704" bottom="0.19685039370078741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opLeftCell="A7" zoomScale="130" zoomScaleNormal="130" workbookViewId="0">
      <selection activeCell="B10" sqref="B10:K11"/>
    </sheetView>
  </sheetViews>
  <sheetFormatPr defaultColWidth="9" defaultRowHeight="14.25" x14ac:dyDescent="0.2"/>
  <cols>
    <col min="1" max="1" width="7.5" style="3" customWidth="1"/>
    <col min="2" max="2" width="11.125" style="3" customWidth="1"/>
    <col min="3" max="3" width="14.5" style="3" customWidth="1"/>
    <col min="4" max="4" width="15.5" style="3" customWidth="1"/>
    <col min="5" max="5" width="16.625" style="3" customWidth="1"/>
    <col min="6" max="6" width="6.25" style="3" customWidth="1"/>
    <col min="7" max="7" width="10.625" style="3" customWidth="1"/>
    <col min="8" max="8" width="10.375" style="3" customWidth="1"/>
    <col min="9" max="10" width="14.5" style="3" customWidth="1"/>
    <col min="11" max="11" width="10.75" style="3" customWidth="1"/>
    <col min="12" max="12" width="9" style="3"/>
    <col min="13" max="13" width="10.375" style="3" customWidth="1"/>
    <col min="14" max="16384" width="9" style="3"/>
  </cols>
  <sheetData>
    <row r="1" spans="1:16" ht="52.15" customHeight="1" x14ac:dyDescent="0.2">
      <c r="A1" s="63"/>
      <c r="B1" s="64"/>
      <c r="C1" s="65" t="s">
        <v>75</v>
      </c>
      <c r="D1" s="66"/>
      <c r="E1" s="67"/>
      <c r="F1" s="68" t="s">
        <v>112</v>
      </c>
      <c r="G1" s="69"/>
      <c r="H1" s="69"/>
      <c r="I1" s="69"/>
      <c r="J1" s="69"/>
      <c r="K1" s="70"/>
      <c r="M1" s="19">
        <f>SUM(J10:J12)</f>
        <v>102769.5224</v>
      </c>
    </row>
    <row r="2" spans="1:16" s="1" customFormat="1" ht="24.75" customHeight="1" x14ac:dyDescent="0.2">
      <c r="A2" s="57" t="s">
        <v>76</v>
      </c>
      <c r="B2" s="58"/>
      <c r="C2" s="58"/>
      <c r="D2" s="58"/>
      <c r="E2" s="59"/>
      <c r="F2" s="60" t="s">
        <v>113</v>
      </c>
      <c r="G2" s="58"/>
      <c r="H2" s="58"/>
      <c r="I2" s="58"/>
      <c r="J2" s="58"/>
      <c r="K2" s="62"/>
      <c r="L2" s="10"/>
    </row>
    <row r="3" spans="1:16" s="1" customFormat="1" ht="24.75" customHeight="1" x14ac:dyDescent="0.2">
      <c r="A3" s="57" t="s">
        <v>77</v>
      </c>
      <c r="B3" s="58"/>
      <c r="C3" s="58"/>
      <c r="D3" s="58"/>
      <c r="E3" s="59"/>
      <c r="F3" s="60" t="s">
        <v>78</v>
      </c>
      <c r="G3" s="61"/>
      <c r="H3" s="61"/>
      <c r="I3" s="61"/>
      <c r="J3" s="58"/>
      <c r="K3" s="62"/>
    </row>
    <row r="4" spans="1:16" s="1" customFormat="1" ht="24.75" customHeight="1" x14ac:dyDescent="0.2">
      <c r="A4" s="57" t="s">
        <v>79</v>
      </c>
      <c r="B4" s="58"/>
      <c r="C4" s="58"/>
      <c r="D4" s="58"/>
      <c r="E4" s="59"/>
      <c r="F4" s="60" t="s">
        <v>80</v>
      </c>
      <c r="G4" s="61"/>
      <c r="H4" s="61"/>
      <c r="I4" s="61"/>
      <c r="J4" s="58" t="s">
        <v>81</v>
      </c>
      <c r="K4" s="62"/>
      <c r="L4" s="10"/>
    </row>
    <row r="5" spans="1:16" s="1" customFormat="1" ht="24.75" customHeight="1" x14ac:dyDescent="0.2">
      <c r="A5" s="57" t="s">
        <v>82</v>
      </c>
      <c r="B5" s="58"/>
      <c r="C5" s="58"/>
      <c r="D5" s="58"/>
      <c r="E5" s="59"/>
      <c r="F5" s="60" t="s">
        <v>83</v>
      </c>
      <c r="G5" s="61"/>
      <c r="H5" s="61"/>
      <c r="I5" s="61"/>
      <c r="J5" s="58" t="s">
        <v>84</v>
      </c>
      <c r="K5" s="62"/>
      <c r="L5" s="10"/>
    </row>
    <row r="6" spans="1:16" s="1" customFormat="1" ht="24.75" customHeight="1" x14ac:dyDescent="0.2">
      <c r="A6" s="71" t="s">
        <v>85</v>
      </c>
      <c r="B6" s="72"/>
      <c r="C6" s="72"/>
      <c r="D6" s="72"/>
      <c r="E6" s="73"/>
      <c r="F6" s="74" t="s">
        <v>86</v>
      </c>
      <c r="G6" s="75"/>
      <c r="H6" s="75"/>
      <c r="I6" s="75"/>
      <c r="J6" s="72" t="s">
        <v>87</v>
      </c>
      <c r="K6" s="76"/>
    </row>
    <row r="7" spans="1:16" s="1" customFormat="1" ht="24.75" customHeight="1" x14ac:dyDescent="0.2">
      <c r="A7" s="77" t="s">
        <v>88</v>
      </c>
      <c r="B7" s="78"/>
      <c r="C7" s="78"/>
      <c r="D7" s="78"/>
      <c r="E7" s="78"/>
      <c r="F7" s="78"/>
      <c r="G7" s="78"/>
      <c r="H7" s="78"/>
      <c r="I7" s="78"/>
      <c r="J7" s="78"/>
      <c r="K7" s="79"/>
      <c r="L7" s="12"/>
    </row>
    <row r="8" spans="1:16" s="2" customFormat="1" ht="22.5" customHeight="1" x14ac:dyDescent="0.2">
      <c r="A8" s="80" t="s">
        <v>0</v>
      </c>
      <c r="B8" s="81" t="s">
        <v>1</v>
      </c>
      <c r="C8" s="81" t="s">
        <v>2</v>
      </c>
      <c r="D8" s="81" t="s">
        <v>3</v>
      </c>
      <c r="E8" s="81" t="s">
        <v>4</v>
      </c>
      <c r="F8" s="81" t="s">
        <v>5</v>
      </c>
      <c r="G8" s="81" t="s">
        <v>6</v>
      </c>
      <c r="H8" s="81" t="s">
        <v>7</v>
      </c>
      <c r="I8" s="81" t="s">
        <v>8</v>
      </c>
      <c r="J8" s="81" t="s">
        <v>9</v>
      </c>
      <c r="K8" s="91" t="s">
        <v>89</v>
      </c>
      <c r="N8" s="1"/>
    </row>
    <row r="9" spans="1:16" s="2" customFormat="1" ht="17.25" customHeight="1" x14ac:dyDescent="0.2">
      <c r="A9" s="80"/>
      <c r="B9" s="81"/>
      <c r="C9" s="81"/>
      <c r="D9" s="81"/>
      <c r="E9" s="81"/>
      <c r="F9" s="81"/>
      <c r="G9" s="81"/>
      <c r="H9" s="81"/>
      <c r="I9" s="81"/>
      <c r="J9" s="81"/>
      <c r="K9" s="91"/>
      <c r="M9" s="17"/>
      <c r="N9" s="17"/>
      <c r="O9" s="17"/>
      <c r="P9" s="18"/>
    </row>
    <row r="10" spans="1:16" s="2" customFormat="1" ht="27" customHeight="1" x14ac:dyDescent="0.2">
      <c r="A10" s="6">
        <f>ROW()-9</f>
        <v>1</v>
      </c>
      <c r="B10" s="7" t="s">
        <v>33</v>
      </c>
      <c r="C10" s="8" t="s">
        <v>34</v>
      </c>
      <c r="D10" s="8" t="s">
        <v>35</v>
      </c>
      <c r="E10" s="8" t="s">
        <v>36</v>
      </c>
      <c r="F10" s="9" t="s">
        <v>99</v>
      </c>
      <c r="G10" s="8">
        <v>20000</v>
      </c>
      <c r="H10" s="8">
        <v>3.351</v>
      </c>
      <c r="I10" s="14">
        <f>H10*G10</f>
        <v>67020</v>
      </c>
      <c r="J10" s="15">
        <f>I10*1.13</f>
        <v>75732.600000000006</v>
      </c>
      <c r="K10" s="21" t="s">
        <v>38</v>
      </c>
      <c r="L10" s="12"/>
      <c r="M10" s="16"/>
      <c r="N10" s="17"/>
      <c r="O10" s="17"/>
      <c r="P10" s="18"/>
    </row>
    <row r="11" spans="1:16" s="2" customFormat="1" ht="27" customHeight="1" x14ac:dyDescent="0.2">
      <c r="A11" s="6">
        <f t="shared" ref="A11" si="0">ROW()-9</f>
        <v>2</v>
      </c>
      <c r="B11" s="7" t="s">
        <v>33</v>
      </c>
      <c r="C11" s="8" t="s">
        <v>39</v>
      </c>
      <c r="D11" s="8" t="s">
        <v>35</v>
      </c>
      <c r="E11" s="8" t="s">
        <v>40</v>
      </c>
      <c r="F11" s="9" t="s">
        <v>99</v>
      </c>
      <c r="G11" s="8">
        <v>6800</v>
      </c>
      <c r="H11" s="8">
        <v>3.5186000000000002</v>
      </c>
      <c r="I11" s="14">
        <f t="shared" ref="I11:I12" si="1">H11*G11</f>
        <v>23926.48</v>
      </c>
      <c r="J11" s="15">
        <f t="shared" ref="J11:J12" si="2">I11*1.13</f>
        <v>27036.922399999999</v>
      </c>
      <c r="K11" s="21" t="s">
        <v>38</v>
      </c>
      <c r="L11" s="12"/>
      <c r="M11" s="16"/>
      <c r="N11" s="17"/>
      <c r="O11" s="17"/>
      <c r="P11" s="18"/>
    </row>
    <row r="12" spans="1:16" s="2" customFormat="1" ht="27" hidden="1" customHeight="1" x14ac:dyDescent="0.2">
      <c r="A12" s="6">
        <v>3</v>
      </c>
      <c r="B12" s="7" t="s">
        <v>33</v>
      </c>
      <c r="C12" s="8" t="s">
        <v>100</v>
      </c>
      <c r="D12" s="8" t="s">
        <v>35</v>
      </c>
      <c r="E12" s="8" t="s">
        <v>101</v>
      </c>
      <c r="F12" s="9" t="s">
        <v>99</v>
      </c>
      <c r="G12" s="8"/>
      <c r="H12" s="8">
        <v>7.0372000000000003</v>
      </c>
      <c r="I12" s="14">
        <f t="shared" si="1"/>
        <v>0</v>
      </c>
      <c r="J12" s="15">
        <f t="shared" si="2"/>
        <v>0</v>
      </c>
      <c r="K12" s="21" t="s">
        <v>38</v>
      </c>
      <c r="L12" s="12"/>
      <c r="M12" s="16"/>
      <c r="N12" s="17"/>
      <c r="O12" s="17"/>
      <c r="P12" s="18"/>
    </row>
    <row r="13" spans="1:16" s="2" customFormat="1" ht="41.25" customHeight="1" x14ac:dyDescent="0.2">
      <c r="A13" s="92" t="s">
        <v>90</v>
      </c>
      <c r="B13" s="93"/>
      <c r="C13" s="94" t="s">
        <v>102</v>
      </c>
      <c r="D13" s="95"/>
      <c r="E13" s="95"/>
      <c r="F13" s="95"/>
      <c r="G13" s="95"/>
      <c r="H13" s="95"/>
      <c r="I13" s="95"/>
      <c r="J13" s="95"/>
      <c r="K13" s="96"/>
      <c r="M13" s="16"/>
      <c r="N13" s="17"/>
      <c r="O13" s="17"/>
      <c r="P13" s="18"/>
    </row>
    <row r="14" spans="1:16" s="2" customFormat="1" ht="81" customHeight="1" x14ac:dyDescent="0.2">
      <c r="A14" s="82" t="s">
        <v>92</v>
      </c>
      <c r="B14" s="97"/>
      <c r="C14" s="98" t="s">
        <v>93</v>
      </c>
      <c r="D14" s="98"/>
      <c r="E14" s="98"/>
      <c r="F14" s="98"/>
      <c r="G14" s="98"/>
      <c r="H14" s="98"/>
      <c r="I14" s="98"/>
      <c r="J14" s="98"/>
      <c r="K14" s="99"/>
    </row>
    <row r="15" spans="1:16" s="1" customFormat="1" ht="42.4" customHeight="1" x14ac:dyDescent="0.2">
      <c r="A15" s="82" t="s">
        <v>94</v>
      </c>
      <c r="B15" s="83"/>
      <c r="C15" s="84" t="s">
        <v>95</v>
      </c>
      <c r="D15" s="85"/>
      <c r="E15" s="85"/>
      <c r="F15" s="85"/>
      <c r="G15" s="85"/>
      <c r="H15" s="85"/>
      <c r="I15" s="85"/>
      <c r="J15" s="85"/>
      <c r="K15" s="86"/>
      <c r="M15" s="2"/>
    </row>
    <row r="16" spans="1:16" s="2" customFormat="1" ht="43.15" customHeight="1" x14ac:dyDescent="0.15">
      <c r="A16" s="87" t="s">
        <v>96</v>
      </c>
      <c r="B16" s="88"/>
      <c r="C16" s="89"/>
      <c r="D16" s="89"/>
      <c r="E16" s="89"/>
      <c r="F16" s="89"/>
      <c r="G16" s="89"/>
      <c r="H16" s="89"/>
      <c r="I16" s="89"/>
      <c r="J16" s="89"/>
      <c r="K16" s="90"/>
    </row>
  </sheetData>
  <autoFilter ref="C8:D15"/>
  <mergeCells count="33">
    <mergeCell ref="A1:B1"/>
    <mergeCell ref="C1:E1"/>
    <mergeCell ref="F1:K1"/>
    <mergeCell ref="A2:E2"/>
    <mergeCell ref="F2:K2"/>
    <mergeCell ref="A3:E3"/>
    <mergeCell ref="F3:K3"/>
    <mergeCell ref="A4:E4"/>
    <mergeCell ref="F4:K4"/>
    <mergeCell ref="A5:E5"/>
    <mergeCell ref="F5:K5"/>
    <mergeCell ref="A6:E6"/>
    <mergeCell ref="F6:K6"/>
    <mergeCell ref="A7:K7"/>
    <mergeCell ref="A13:B13"/>
    <mergeCell ref="C13:K13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A14:B14"/>
    <mergeCell ref="C14:K14"/>
    <mergeCell ref="A15:B15"/>
    <mergeCell ref="C15:K15"/>
    <mergeCell ref="A16:B16"/>
    <mergeCell ref="C16:K16"/>
  </mergeCells>
  <phoneticPr fontId="20" type="noConversion"/>
  <conditionalFormatting sqref="C12">
    <cfRule type="duplicateValues" dxfId="3" priority="1"/>
  </conditionalFormatting>
  <conditionalFormatting sqref="C10:C11">
    <cfRule type="duplicateValues" dxfId="2" priority="509"/>
  </conditionalFormatting>
  <pageMargins left="0.39370078740157499" right="0.39370078740157499" top="0.98425196850393704" bottom="0.196850393700787" header="0.31496062992126" footer="0.31496062992126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zoomScale="130" zoomScaleNormal="130" workbookViewId="0">
      <selection activeCell="B9" sqref="B9:J9"/>
    </sheetView>
  </sheetViews>
  <sheetFormatPr defaultColWidth="9" defaultRowHeight="14.25" x14ac:dyDescent="0.2"/>
  <cols>
    <col min="1" max="1" width="7.5" style="3" customWidth="1"/>
    <col min="2" max="2" width="12.125" style="3" customWidth="1"/>
    <col min="3" max="3" width="10.625" style="3" customWidth="1"/>
    <col min="4" max="4" width="21.125" style="3" customWidth="1"/>
    <col min="5" max="5" width="10.125" style="3" customWidth="1"/>
    <col min="6" max="6" width="6.25" style="3" customWidth="1"/>
    <col min="7" max="7" width="10.625" style="3" customWidth="1"/>
    <col min="8" max="8" width="10.375" style="3" customWidth="1"/>
    <col min="9" max="10" width="14.5" style="3" customWidth="1"/>
    <col min="11" max="11" width="9" style="3" customWidth="1"/>
    <col min="12" max="12" width="9" style="3"/>
    <col min="13" max="13" width="10.375" style="3" customWidth="1"/>
    <col min="14" max="16384" width="9" style="3"/>
  </cols>
  <sheetData>
    <row r="1" spans="1:16" ht="37.5" customHeight="1" x14ac:dyDescent="0.2">
      <c r="A1" s="63"/>
      <c r="B1" s="64"/>
      <c r="C1" s="100" t="s">
        <v>103</v>
      </c>
      <c r="D1" s="101"/>
      <c r="E1" s="102"/>
      <c r="F1" s="68" t="s">
        <v>110</v>
      </c>
      <c r="G1" s="69"/>
      <c r="H1" s="69"/>
      <c r="I1" s="69"/>
      <c r="J1" s="69"/>
      <c r="K1" s="70"/>
      <c r="M1" s="19">
        <f>SUM(J9)</f>
        <v>102000.62067999998</v>
      </c>
    </row>
    <row r="2" spans="1:16" s="1" customFormat="1" ht="22.5" customHeight="1" x14ac:dyDescent="0.2">
      <c r="A2" s="57" t="s">
        <v>76</v>
      </c>
      <c r="B2" s="58"/>
      <c r="C2" s="58"/>
      <c r="D2" s="58"/>
      <c r="E2" s="59"/>
      <c r="F2" s="60" t="s">
        <v>111</v>
      </c>
      <c r="G2" s="58"/>
      <c r="H2" s="58"/>
      <c r="I2" s="58"/>
      <c r="J2" s="58"/>
      <c r="K2" s="62"/>
      <c r="L2" s="10"/>
    </row>
    <row r="3" spans="1:16" s="1" customFormat="1" ht="22.5" customHeight="1" x14ac:dyDescent="0.2">
      <c r="A3" s="57" t="s">
        <v>77</v>
      </c>
      <c r="B3" s="58"/>
      <c r="C3" s="58"/>
      <c r="D3" s="58"/>
      <c r="E3" s="59"/>
      <c r="F3" s="60" t="s">
        <v>78</v>
      </c>
      <c r="G3" s="61"/>
      <c r="H3" s="61"/>
      <c r="I3" s="61"/>
      <c r="J3" s="58"/>
      <c r="K3" s="62"/>
    </row>
    <row r="4" spans="1:16" s="1" customFormat="1" ht="22.5" customHeight="1" x14ac:dyDescent="0.2">
      <c r="A4" s="57" t="s">
        <v>79</v>
      </c>
      <c r="B4" s="58"/>
      <c r="C4" s="58"/>
      <c r="D4" s="58"/>
      <c r="E4" s="59"/>
      <c r="F4" s="60" t="s">
        <v>80</v>
      </c>
      <c r="G4" s="61"/>
      <c r="H4" s="61"/>
      <c r="I4" s="61"/>
      <c r="J4" s="58" t="s">
        <v>81</v>
      </c>
      <c r="K4" s="62"/>
      <c r="L4" s="10"/>
    </row>
    <row r="5" spans="1:16" s="1" customFormat="1" ht="22.5" customHeight="1" x14ac:dyDescent="0.2">
      <c r="A5" s="57" t="s">
        <v>82</v>
      </c>
      <c r="B5" s="58"/>
      <c r="C5" s="58"/>
      <c r="D5" s="58"/>
      <c r="E5" s="59"/>
      <c r="F5" s="60" t="s">
        <v>83</v>
      </c>
      <c r="G5" s="61"/>
      <c r="H5" s="61"/>
      <c r="I5" s="61"/>
      <c r="J5" s="58" t="s">
        <v>84</v>
      </c>
      <c r="K5" s="62"/>
      <c r="L5" s="10"/>
    </row>
    <row r="6" spans="1:16" s="1" customFormat="1" ht="22.5" customHeight="1" x14ac:dyDescent="0.2">
      <c r="A6" s="71" t="s">
        <v>85</v>
      </c>
      <c r="B6" s="72"/>
      <c r="C6" s="72"/>
      <c r="D6" s="72"/>
      <c r="E6" s="73"/>
      <c r="F6" s="74" t="s">
        <v>86</v>
      </c>
      <c r="G6" s="75"/>
      <c r="H6" s="75"/>
      <c r="I6" s="75"/>
      <c r="J6" s="72" t="s">
        <v>87</v>
      </c>
      <c r="K6" s="76"/>
    </row>
    <row r="7" spans="1:16" s="1" customFormat="1" ht="28.5" customHeight="1" x14ac:dyDescent="0.2">
      <c r="A7" s="77" t="s">
        <v>88</v>
      </c>
      <c r="B7" s="78"/>
      <c r="C7" s="78"/>
      <c r="D7" s="78"/>
      <c r="E7" s="78"/>
      <c r="F7" s="78"/>
      <c r="G7" s="78"/>
      <c r="H7" s="78"/>
      <c r="I7" s="78"/>
      <c r="J7" s="78"/>
      <c r="K7" s="79"/>
      <c r="L7" s="12"/>
    </row>
    <row r="8" spans="1:16" s="2" customFormat="1" ht="36.75" customHeight="1" x14ac:dyDescent="0.2">
      <c r="A8" s="4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9</v>
      </c>
      <c r="K8" s="13" t="s">
        <v>89</v>
      </c>
      <c r="N8" s="1"/>
    </row>
    <row r="9" spans="1:16" s="2" customFormat="1" ht="36.75" customHeight="1" x14ac:dyDescent="0.2">
      <c r="A9" s="6">
        <v>1</v>
      </c>
      <c r="B9" s="7" t="s">
        <v>14</v>
      </c>
      <c r="C9" s="8" t="s">
        <v>29</v>
      </c>
      <c r="D9" s="8" t="s">
        <v>30</v>
      </c>
      <c r="E9" s="8" t="s">
        <v>31</v>
      </c>
      <c r="F9" s="9" t="s">
        <v>18</v>
      </c>
      <c r="G9" s="8">
        <v>1960</v>
      </c>
      <c r="H9" s="8">
        <v>46.054099999999998</v>
      </c>
      <c r="I9" s="14">
        <f>H9*G9</f>
        <v>90266.035999999993</v>
      </c>
      <c r="J9" s="15">
        <f>I9*1.13</f>
        <v>102000.62067999998</v>
      </c>
      <c r="K9" s="20" t="s">
        <v>32</v>
      </c>
      <c r="L9" s="12"/>
      <c r="M9" s="16"/>
      <c r="N9" s="17"/>
      <c r="O9" s="17"/>
      <c r="P9" s="18"/>
    </row>
    <row r="10" spans="1:16" s="2" customFormat="1" ht="55.5" customHeight="1" x14ac:dyDescent="0.2">
      <c r="A10" s="92" t="s">
        <v>90</v>
      </c>
      <c r="B10" s="93"/>
      <c r="C10" s="94" t="s">
        <v>104</v>
      </c>
      <c r="D10" s="95"/>
      <c r="E10" s="95"/>
      <c r="F10" s="95"/>
      <c r="G10" s="95"/>
      <c r="H10" s="95"/>
      <c r="I10" s="95"/>
      <c r="J10" s="95"/>
      <c r="K10" s="96"/>
      <c r="M10" s="16"/>
      <c r="N10" s="17"/>
      <c r="O10" s="17"/>
      <c r="P10" s="18"/>
    </row>
    <row r="11" spans="1:16" s="2" customFormat="1" ht="95.25" customHeight="1" x14ac:dyDescent="0.2">
      <c r="A11" s="82" t="s">
        <v>92</v>
      </c>
      <c r="B11" s="97"/>
      <c r="C11" s="98" t="s">
        <v>93</v>
      </c>
      <c r="D11" s="98"/>
      <c r="E11" s="98"/>
      <c r="F11" s="98"/>
      <c r="G11" s="98"/>
      <c r="H11" s="98"/>
      <c r="I11" s="98"/>
      <c r="J11" s="98"/>
      <c r="K11" s="99"/>
    </row>
    <row r="12" spans="1:16" s="1" customFormat="1" ht="53.25" customHeight="1" x14ac:dyDescent="0.2">
      <c r="A12" s="82" t="s">
        <v>94</v>
      </c>
      <c r="B12" s="83"/>
      <c r="C12" s="84" t="s">
        <v>95</v>
      </c>
      <c r="D12" s="85"/>
      <c r="E12" s="85"/>
      <c r="F12" s="85"/>
      <c r="G12" s="85"/>
      <c r="H12" s="85"/>
      <c r="I12" s="85"/>
      <c r="J12" s="85"/>
      <c r="K12" s="86"/>
      <c r="M12" s="2"/>
    </row>
    <row r="13" spans="1:16" s="2" customFormat="1" ht="53.25" customHeight="1" x14ac:dyDescent="0.15">
      <c r="A13" s="87" t="s">
        <v>96</v>
      </c>
      <c r="B13" s="88"/>
      <c r="C13" s="89"/>
      <c r="D13" s="89"/>
      <c r="E13" s="89"/>
      <c r="F13" s="89"/>
      <c r="G13" s="89"/>
      <c r="H13" s="89"/>
      <c r="I13" s="89"/>
      <c r="J13" s="89"/>
      <c r="K13" s="90"/>
    </row>
  </sheetData>
  <autoFilter ref="C8:D12"/>
  <mergeCells count="22">
    <mergeCell ref="A1:B1"/>
    <mergeCell ref="C1:E1"/>
    <mergeCell ref="F1:K1"/>
    <mergeCell ref="A2:E2"/>
    <mergeCell ref="F2:K2"/>
    <mergeCell ref="A3:E3"/>
    <mergeCell ref="F3:K3"/>
    <mergeCell ref="A4:E4"/>
    <mergeCell ref="F4:K4"/>
    <mergeCell ref="A5:E5"/>
    <mergeCell ref="F5:K5"/>
    <mergeCell ref="A6:E6"/>
    <mergeCell ref="F6:K6"/>
    <mergeCell ref="A7:K7"/>
    <mergeCell ref="A10:B10"/>
    <mergeCell ref="C10:K10"/>
    <mergeCell ref="A11:B11"/>
    <mergeCell ref="C11:K11"/>
    <mergeCell ref="A12:B12"/>
    <mergeCell ref="C12:K12"/>
    <mergeCell ref="A13:B13"/>
    <mergeCell ref="C13:K13"/>
  </mergeCells>
  <phoneticPr fontId="20" type="noConversion"/>
  <conditionalFormatting sqref="C9">
    <cfRule type="duplicateValues" dxfId="1" priority="271"/>
  </conditionalFormatting>
  <printOptions horizontalCentered="1"/>
  <pageMargins left="0.39370078740157483" right="0.39370078740157483" top="0.98425196850393704" bottom="0.19685039370078741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zoomScale="130" zoomScaleNormal="130" workbookViewId="0">
      <selection activeCell="A8" sqref="A8:XFD8"/>
    </sheetView>
  </sheetViews>
  <sheetFormatPr defaultColWidth="9" defaultRowHeight="14.25" x14ac:dyDescent="0.2"/>
  <cols>
    <col min="1" max="1" width="7.5" style="3" customWidth="1"/>
    <col min="2" max="2" width="13.875" style="3" customWidth="1"/>
    <col min="3" max="3" width="11.625" style="3" customWidth="1"/>
    <col min="4" max="4" width="17.25" style="3" customWidth="1"/>
    <col min="5" max="5" width="13" style="3" customWidth="1"/>
    <col min="6" max="6" width="6.25" style="3" customWidth="1"/>
    <col min="7" max="7" width="10.625" style="3" customWidth="1"/>
    <col min="8" max="8" width="10.375" style="3" customWidth="1"/>
    <col min="9" max="10" width="14.5" style="3" customWidth="1"/>
    <col min="11" max="11" width="12.75" style="3" customWidth="1"/>
    <col min="12" max="12" width="9" style="3"/>
    <col min="13" max="13" width="12" style="3" customWidth="1"/>
    <col min="14" max="16384" width="9" style="3"/>
  </cols>
  <sheetData>
    <row r="1" spans="1:16" ht="37.5" customHeight="1" x14ac:dyDescent="0.2">
      <c r="A1" s="63"/>
      <c r="B1" s="64"/>
      <c r="C1" s="100" t="s">
        <v>103</v>
      </c>
      <c r="D1" s="101"/>
      <c r="E1" s="102"/>
      <c r="F1" s="68" t="s">
        <v>106</v>
      </c>
      <c r="G1" s="69"/>
      <c r="H1" s="69"/>
      <c r="I1" s="69"/>
      <c r="J1" s="69"/>
      <c r="K1" s="70"/>
    </row>
    <row r="2" spans="1:16" s="1" customFormat="1" ht="22.5" customHeight="1" x14ac:dyDescent="0.2">
      <c r="A2" s="57" t="s">
        <v>76</v>
      </c>
      <c r="B2" s="58"/>
      <c r="C2" s="58"/>
      <c r="D2" s="58"/>
      <c r="E2" s="59"/>
      <c r="F2" s="60" t="s">
        <v>107</v>
      </c>
      <c r="G2" s="58"/>
      <c r="H2" s="58"/>
      <c r="I2" s="58"/>
      <c r="J2" s="58"/>
      <c r="K2" s="62"/>
      <c r="L2" s="10"/>
    </row>
    <row r="3" spans="1:16" s="1" customFormat="1" ht="22.5" customHeight="1" x14ac:dyDescent="0.2">
      <c r="A3" s="57" t="s">
        <v>77</v>
      </c>
      <c r="B3" s="58"/>
      <c r="C3" s="58"/>
      <c r="D3" s="58"/>
      <c r="E3" s="59"/>
      <c r="F3" s="60" t="s">
        <v>78</v>
      </c>
      <c r="G3" s="61"/>
      <c r="H3" s="61"/>
      <c r="I3" s="61"/>
      <c r="J3" s="58"/>
      <c r="K3" s="62"/>
    </row>
    <row r="4" spans="1:16" s="1" customFormat="1" ht="22.5" customHeight="1" x14ac:dyDescent="0.2">
      <c r="A4" s="57" t="s">
        <v>79</v>
      </c>
      <c r="B4" s="58"/>
      <c r="C4" s="58"/>
      <c r="D4" s="58"/>
      <c r="E4" s="59"/>
      <c r="F4" s="60" t="s">
        <v>80</v>
      </c>
      <c r="G4" s="61"/>
      <c r="H4" s="61"/>
      <c r="I4" s="61"/>
      <c r="J4" s="58" t="s">
        <v>81</v>
      </c>
      <c r="K4" s="62"/>
      <c r="L4" s="10"/>
      <c r="M4" s="11">
        <f>SUM(J9:J12)</f>
        <v>93855.426999999996</v>
      </c>
    </row>
    <row r="5" spans="1:16" s="1" customFormat="1" ht="22.5" customHeight="1" x14ac:dyDescent="0.2">
      <c r="A5" s="57" t="s">
        <v>82</v>
      </c>
      <c r="B5" s="58"/>
      <c r="C5" s="58"/>
      <c r="D5" s="58"/>
      <c r="E5" s="59"/>
      <c r="F5" s="60" t="s">
        <v>83</v>
      </c>
      <c r="G5" s="61"/>
      <c r="H5" s="61"/>
      <c r="I5" s="61"/>
      <c r="J5" s="58" t="s">
        <v>84</v>
      </c>
      <c r="K5" s="62"/>
      <c r="L5" s="10"/>
    </row>
    <row r="6" spans="1:16" s="1" customFormat="1" ht="22.5" customHeight="1" x14ac:dyDescent="0.2">
      <c r="A6" s="71" t="s">
        <v>85</v>
      </c>
      <c r="B6" s="72"/>
      <c r="C6" s="72"/>
      <c r="D6" s="72"/>
      <c r="E6" s="73"/>
      <c r="F6" s="74" t="s">
        <v>86</v>
      </c>
      <c r="G6" s="75"/>
      <c r="H6" s="75"/>
      <c r="I6" s="75"/>
      <c r="J6" s="72" t="s">
        <v>87</v>
      </c>
      <c r="K6" s="76"/>
    </row>
    <row r="7" spans="1:16" s="1" customFormat="1" ht="24.75" customHeight="1" x14ac:dyDescent="0.2">
      <c r="A7" s="77" t="s">
        <v>88</v>
      </c>
      <c r="B7" s="78"/>
      <c r="C7" s="78"/>
      <c r="D7" s="78"/>
      <c r="E7" s="78"/>
      <c r="F7" s="78"/>
      <c r="G7" s="78"/>
      <c r="H7" s="78"/>
      <c r="I7" s="78"/>
      <c r="J7" s="78"/>
      <c r="K7" s="79"/>
      <c r="L7" s="12"/>
    </row>
    <row r="8" spans="1:16" s="2" customFormat="1" ht="30.75" customHeight="1" x14ac:dyDescent="0.2">
      <c r="A8" s="4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9</v>
      </c>
      <c r="K8" s="13" t="s">
        <v>89</v>
      </c>
      <c r="N8" s="1"/>
    </row>
    <row r="9" spans="1:16" s="2" customFormat="1" ht="23.25" customHeight="1" x14ac:dyDescent="0.2">
      <c r="A9" s="6">
        <v>1</v>
      </c>
      <c r="B9" s="7" t="s">
        <v>14</v>
      </c>
      <c r="C9" s="8" t="s">
        <v>15</v>
      </c>
      <c r="D9" s="8" t="s">
        <v>16</v>
      </c>
      <c r="E9" s="8" t="s">
        <v>17</v>
      </c>
      <c r="F9" s="9" t="s">
        <v>18</v>
      </c>
      <c r="G9" s="8">
        <v>7000</v>
      </c>
      <c r="H9" s="8">
        <v>3.4434</v>
      </c>
      <c r="I9" s="14">
        <f>H9*G9</f>
        <v>24103.8</v>
      </c>
      <c r="J9" s="15">
        <f>I9*1.13</f>
        <v>27237.293999999998</v>
      </c>
      <c r="K9" s="8" t="s">
        <v>19</v>
      </c>
      <c r="L9" s="12"/>
      <c r="M9" s="16"/>
      <c r="N9" s="17"/>
      <c r="O9" s="17"/>
      <c r="P9" s="18"/>
    </row>
    <row r="10" spans="1:16" s="2" customFormat="1" ht="23.25" customHeight="1" x14ac:dyDescent="0.2">
      <c r="A10" s="6">
        <v>2</v>
      </c>
      <c r="B10" s="7" t="s">
        <v>14</v>
      </c>
      <c r="C10" s="8" t="s">
        <v>20</v>
      </c>
      <c r="D10" s="8" t="s">
        <v>21</v>
      </c>
      <c r="E10" s="8" t="s">
        <v>22</v>
      </c>
      <c r="F10" s="9" t="s">
        <v>18</v>
      </c>
      <c r="G10" s="8">
        <v>7000</v>
      </c>
      <c r="H10" s="8">
        <v>1.7373000000000001</v>
      </c>
      <c r="I10" s="14">
        <f t="shared" ref="I10:I12" si="0">H10*G10</f>
        <v>12161.1</v>
      </c>
      <c r="J10" s="15">
        <f t="shared" ref="J10:J12" si="1">I10*1.13</f>
        <v>13742.043</v>
      </c>
      <c r="K10" s="8" t="s">
        <v>19</v>
      </c>
      <c r="L10" s="12"/>
      <c r="M10" s="16"/>
      <c r="N10" s="17"/>
      <c r="O10" s="17"/>
      <c r="P10" s="18"/>
    </row>
    <row r="11" spans="1:16" s="2" customFormat="1" ht="23.25" customHeight="1" x14ac:dyDescent="0.2">
      <c r="A11" s="6">
        <v>3</v>
      </c>
      <c r="B11" s="7" t="s">
        <v>14</v>
      </c>
      <c r="C11" s="8" t="s">
        <v>23</v>
      </c>
      <c r="D11" s="8" t="s">
        <v>24</v>
      </c>
      <c r="E11" s="8" t="s">
        <v>25</v>
      </c>
      <c r="F11" s="9" t="s">
        <v>18</v>
      </c>
      <c r="G11" s="8">
        <v>7000</v>
      </c>
      <c r="H11" s="8">
        <v>3.2978000000000001</v>
      </c>
      <c r="I11" s="14">
        <f t="shared" si="0"/>
        <v>23084.600000000002</v>
      </c>
      <c r="J11" s="15">
        <f t="shared" si="1"/>
        <v>26085.598000000002</v>
      </c>
      <c r="K11" s="8" t="s">
        <v>19</v>
      </c>
      <c r="L11" s="12"/>
      <c r="M11" s="16"/>
      <c r="N11" s="17"/>
      <c r="O11" s="17"/>
      <c r="P11" s="18"/>
    </row>
    <row r="12" spans="1:16" s="2" customFormat="1" ht="23.25" customHeight="1" x14ac:dyDescent="0.2">
      <c r="A12" s="6">
        <v>4</v>
      </c>
      <c r="B12" s="7" t="s">
        <v>14</v>
      </c>
      <c r="C12" s="8" t="s">
        <v>26</v>
      </c>
      <c r="D12" s="8" t="s">
        <v>27</v>
      </c>
      <c r="E12" s="8" t="s">
        <v>28</v>
      </c>
      <c r="F12" s="9" t="s">
        <v>18</v>
      </c>
      <c r="G12" s="8">
        <v>1000</v>
      </c>
      <c r="H12" s="8">
        <v>23.708400000000001</v>
      </c>
      <c r="I12" s="14">
        <f t="shared" si="0"/>
        <v>23708.400000000001</v>
      </c>
      <c r="J12" s="15">
        <f t="shared" si="1"/>
        <v>26790.491999999998</v>
      </c>
      <c r="K12" s="8" t="s">
        <v>19</v>
      </c>
      <c r="L12" s="12"/>
      <c r="M12" s="16"/>
      <c r="N12" s="17"/>
      <c r="O12" s="17"/>
      <c r="P12" s="18"/>
    </row>
    <row r="13" spans="1:16" s="2" customFormat="1" ht="41.25" customHeight="1" x14ac:dyDescent="0.2">
      <c r="A13" s="92" t="s">
        <v>90</v>
      </c>
      <c r="B13" s="93"/>
      <c r="C13" s="94" t="s">
        <v>104</v>
      </c>
      <c r="D13" s="95"/>
      <c r="E13" s="95"/>
      <c r="F13" s="95"/>
      <c r="G13" s="95"/>
      <c r="H13" s="95"/>
      <c r="I13" s="95"/>
      <c r="J13" s="95"/>
      <c r="K13" s="96"/>
      <c r="M13" s="16"/>
      <c r="N13" s="17"/>
      <c r="O13" s="17"/>
      <c r="P13" s="18"/>
    </row>
    <row r="14" spans="1:16" s="2" customFormat="1" ht="81" customHeight="1" x14ac:dyDescent="0.2">
      <c r="A14" s="82" t="s">
        <v>92</v>
      </c>
      <c r="B14" s="97"/>
      <c r="C14" s="98" t="s">
        <v>109</v>
      </c>
      <c r="D14" s="98"/>
      <c r="E14" s="98"/>
      <c r="F14" s="98"/>
      <c r="G14" s="98"/>
      <c r="H14" s="98"/>
      <c r="I14" s="98"/>
      <c r="J14" s="98"/>
      <c r="K14" s="99"/>
    </row>
    <row r="15" spans="1:16" s="1" customFormat="1" ht="42.4" customHeight="1" x14ac:dyDescent="0.2">
      <c r="A15" s="82" t="s">
        <v>94</v>
      </c>
      <c r="B15" s="83"/>
      <c r="C15" s="84" t="s">
        <v>95</v>
      </c>
      <c r="D15" s="85"/>
      <c r="E15" s="85"/>
      <c r="F15" s="85"/>
      <c r="G15" s="85"/>
      <c r="H15" s="85"/>
      <c r="I15" s="85"/>
      <c r="J15" s="85"/>
      <c r="K15" s="86"/>
      <c r="M15" s="2"/>
    </row>
    <row r="16" spans="1:16" s="2" customFormat="1" ht="43.15" customHeight="1" x14ac:dyDescent="0.15">
      <c r="A16" s="87" t="s">
        <v>96</v>
      </c>
      <c r="B16" s="88"/>
      <c r="C16" s="89"/>
      <c r="D16" s="89"/>
      <c r="E16" s="89"/>
      <c r="F16" s="89"/>
      <c r="G16" s="89"/>
      <c r="H16" s="89"/>
      <c r="I16" s="89"/>
      <c r="J16" s="89"/>
      <c r="K16" s="90"/>
    </row>
  </sheetData>
  <autoFilter ref="C8:D15"/>
  <mergeCells count="22">
    <mergeCell ref="A1:B1"/>
    <mergeCell ref="C1:E1"/>
    <mergeCell ref="F1:K1"/>
    <mergeCell ref="A2:E2"/>
    <mergeCell ref="F2:K2"/>
    <mergeCell ref="A3:E3"/>
    <mergeCell ref="F3:K3"/>
    <mergeCell ref="A4:E4"/>
    <mergeCell ref="F4:K4"/>
    <mergeCell ref="A5:E5"/>
    <mergeCell ref="F5:K5"/>
    <mergeCell ref="A6:E6"/>
    <mergeCell ref="F6:K6"/>
    <mergeCell ref="A7:K7"/>
    <mergeCell ref="A13:B13"/>
    <mergeCell ref="C13:K13"/>
    <mergeCell ref="A14:B14"/>
    <mergeCell ref="C14:K14"/>
    <mergeCell ref="A15:B15"/>
    <mergeCell ref="C15:K15"/>
    <mergeCell ref="A16:B16"/>
    <mergeCell ref="C16:K16"/>
  </mergeCells>
  <phoneticPr fontId="20" type="noConversion"/>
  <conditionalFormatting sqref="C9:C12">
    <cfRule type="duplicateValues" dxfId="0" priority="373"/>
  </conditionalFormatting>
  <printOptions horizontalCentered="1"/>
  <pageMargins left="0.39370078740157483" right="0.39370078740157483" top="0.98425196850393704" bottom="0.196850393700787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汇总表</vt:lpstr>
      <vt:lpstr>订单202511011简美</vt:lpstr>
      <vt:lpstr>订单202511010简美</vt:lpstr>
      <vt:lpstr>订单202511009简美</vt:lpstr>
      <vt:lpstr>订单202511006长春工厂 </vt:lpstr>
      <vt:lpstr>订单202511004河北工厂</vt:lpstr>
      <vt:lpstr>订单202511003山东金达</vt:lpstr>
      <vt:lpstr>订单202511002德邦电子</vt:lpstr>
      <vt:lpstr>订单202511001德邦电子</vt:lpstr>
      <vt:lpstr>订单202511001德邦电子!Print_Area</vt:lpstr>
      <vt:lpstr>订单202511002德邦电子!Print_Area</vt:lpstr>
      <vt:lpstr>订单202511003山东金达!Print_Area</vt:lpstr>
      <vt:lpstr>订单202511004河北工厂!Print_Area</vt:lpstr>
      <vt:lpstr>'订单202511006长春工厂 '!Print_Area</vt:lpstr>
      <vt:lpstr>订单202511009简美!Print_Area</vt:lpstr>
      <vt:lpstr>订单202511010简美!Print_Area</vt:lpstr>
      <vt:lpstr>订单202511011简美!Print_Area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丽宇 程</dc:creator>
  <cp:lastModifiedBy>cuitieliang</cp:lastModifiedBy>
  <cp:lastPrinted>2025-10-24T07:31:55Z</cp:lastPrinted>
  <dcterms:created xsi:type="dcterms:W3CDTF">2025-04-03T09:06:00Z</dcterms:created>
  <dcterms:modified xsi:type="dcterms:W3CDTF">2025-10-24T07:33:02Z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74B971ADE71C48259C0FD5D52E8A5E11_13</vt:lpwstr>
  </property>
  <property fmtid="{D5CDD505-2E9C-101B-9397-08002B2CF9AE}" pid="3" name="KSOProductBuildVer">
    <vt:lpwstr>2052-12.1.0.22529</vt:lpwstr>
  </property>
</Properties>
</file>