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390" tabRatio="679"/>
  </bookViews>
  <sheets>
    <sheet name="资产负债表 " sheetId="15" r:id="rId1"/>
    <sheet name="利润表" sheetId="5" r:id="rId2"/>
    <sheet name="现金流量表" sheetId="26" r:id="rId3"/>
    <sheet name="所有者权益变动表" sheetId="27" r:id="rId4"/>
    <sheet name="Sheet10" sheetId="25" state="hidden" r:id="rId5"/>
    <sheet name="Sheet5" sheetId="24" state="hidden" r:id="rId6"/>
    <sheet name="Sheet1" sheetId="19" state="hidden" r:id="rId7"/>
    <sheet name="Sheet2" sheetId="20" state="hidden" r:id="rId8"/>
    <sheet name="Sheet3" sheetId="21" state="hidden" r:id="rId9"/>
  </sheets>
  <externalReferences>
    <externalReference r:id="rId10"/>
    <externalReference r:id="rId11"/>
  </externalReferences>
  <definedNames>
    <definedName name="_xlnm.Print_Area" localSheetId="0">'资产负债表 '!$A$1:$H$37</definedName>
    <definedName name="销售出库序时簿" localSheetId="0">#REF!</definedName>
  </definedNames>
  <calcPr calcId="144525" fullPrecision="0"/>
</workbook>
</file>

<file path=xl/sharedStrings.xml><?xml version="1.0" encoding="utf-8"?>
<sst xmlns="http://schemas.openxmlformats.org/spreadsheetml/2006/main" count="608" uniqueCount="226">
  <si>
    <t>资产负债表</t>
  </si>
  <si>
    <t xml:space="preserve"> 编制单位：湖南光华荣昌汽车部件有限公司</t>
  </si>
  <si>
    <t>金额单位:元</t>
  </si>
  <si>
    <t>资        产</t>
  </si>
  <si>
    <t>行次</t>
  </si>
  <si>
    <t>期末余额</t>
  </si>
  <si>
    <t>年初余额</t>
  </si>
  <si>
    <t>负债和所有者权益</t>
  </si>
  <si>
    <t>流动资产：</t>
  </si>
  <si>
    <t xml:space="preserve">  </t>
  </si>
  <si>
    <t xml:space="preserve">流动负债：              </t>
  </si>
  <si>
    <t xml:space="preserve">    货币资金</t>
  </si>
  <si>
    <t xml:space="preserve">    短期借款</t>
  </si>
  <si>
    <t xml:space="preserve">    短期投资</t>
  </si>
  <si>
    <t xml:space="preserve">    应付票据              </t>
  </si>
  <si>
    <t xml:space="preserve">    应收票据</t>
  </si>
  <si>
    <t xml:space="preserve">    应付账款              </t>
  </si>
  <si>
    <t xml:space="preserve">    应收账款</t>
  </si>
  <si>
    <t xml:space="preserve">    预收账款</t>
  </si>
  <si>
    <t xml:space="preserve">   -     </t>
  </si>
  <si>
    <t xml:space="preserve">    预付账款</t>
  </si>
  <si>
    <t xml:space="preserve">    应付职工薪酬          </t>
  </si>
  <si>
    <t xml:space="preserve">    应收股利</t>
  </si>
  <si>
    <t xml:space="preserve">    应交税费            </t>
  </si>
  <si>
    <t xml:space="preserve">    应收利息</t>
  </si>
  <si>
    <t xml:space="preserve">    预计负债</t>
  </si>
  <si>
    <t xml:space="preserve">    其他应收款</t>
  </si>
  <si>
    <t xml:space="preserve">    应付利润          </t>
  </si>
  <si>
    <t xml:space="preserve">    存货</t>
  </si>
  <si>
    <t xml:space="preserve">    其他应付款           </t>
  </si>
  <si>
    <t xml:space="preserve">       其中：原材料</t>
  </si>
  <si>
    <t xml:space="preserve">    其他流动负债</t>
  </si>
  <si>
    <t xml:space="preserve">            自制半成品</t>
  </si>
  <si>
    <t xml:space="preserve">     流动负债合计</t>
  </si>
  <si>
    <t xml:space="preserve">             库存商品</t>
  </si>
  <si>
    <t>非流动负债：</t>
  </si>
  <si>
    <t xml:space="preserve">             发出商品</t>
  </si>
  <si>
    <t xml:space="preserve">    长期借款</t>
  </si>
  <si>
    <t>0.00</t>
  </si>
  <si>
    <t xml:space="preserve">    其他流动资产</t>
  </si>
  <si>
    <t xml:space="preserve">    长期应付款</t>
  </si>
  <si>
    <t xml:space="preserve">     流动资产合计</t>
  </si>
  <si>
    <t xml:space="preserve">    递延收益</t>
  </si>
  <si>
    <t>非流动资产：</t>
  </si>
  <si>
    <t xml:space="preserve">    其他非流动负债</t>
  </si>
  <si>
    <t xml:space="preserve">    长期债劵投资</t>
  </si>
  <si>
    <t xml:space="preserve">     非流动负债合计</t>
  </si>
  <si>
    <t xml:space="preserve">    长期股权投资</t>
  </si>
  <si>
    <t xml:space="preserve">      负债合计</t>
  </si>
  <si>
    <t xml:space="preserve">    固定资产原价</t>
  </si>
  <si>
    <t xml:space="preserve">      减：累计折旧</t>
  </si>
  <si>
    <t xml:space="preserve">    固定资产账面价值</t>
  </si>
  <si>
    <t xml:space="preserve">    在建工程</t>
  </si>
  <si>
    <t>320,000.00</t>
  </si>
  <si>
    <t xml:space="preserve">    工程物资</t>
  </si>
  <si>
    <t xml:space="preserve">    固定资产清理</t>
  </si>
  <si>
    <t>29,840.28</t>
  </si>
  <si>
    <t xml:space="preserve">    生产性生物资产</t>
  </si>
  <si>
    <t>所有者权益（或股东权益）</t>
  </si>
  <si>
    <t xml:space="preserve">    无形资产</t>
  </si>
  <si>
    <t xml:space="preserve">    实收资本（或股本）</t>
  </si>
  <si>
    <t xml:space="preserve">    开发支出</t>
  </si>
  <si>
    <t xml:space="preserve">    资本公积</t>
  </si>
  <si>
    <t xml:space="preserve">    长期待摊费用</t>
  </si>
  <si>
    <t>56,158.10</t>
  </si>
  <si>
    <t xml:space="preserve">    盈余公积</t>
  </si>
  <si>
    <t xml:space="preserve">    其他非流动资产</t>
  </si>
  <si>
    <t xml:space="preserve">    未分配利润</t>
  </si>
  <si>
    <t xml:space="preserve">     非流动资产合计</t>
  </si>
  <si>
    <t xml:space="preserve">     所有者权益（或股东权益）合计</t>
  </si>
  <si>
    <t xml:space="preserve">       资产总计</t>
  </si>
  <si>
    <t xml:space="preserve">      负债和所有者权益（或股东权益）总计</t>
  </si>
  <si>
    <t>单位负责人：                                   财务负责人：                                           制表人：</t>
  </si>
  <si>
    <t>利润表</t>
  </si>
  <si>
    <t>编制单位：湖南光华荣昌汽车部件有限公司</t>
  </si>
  <si>
    <t xml:space="preserve"> 单位：元</t>
  </si>
  <si>
    <t xml:space="preserve">                项    目</t>
  </si>
  <si>
    <t>本年累计金额</t>
  </si>
  <si>
    <t>本月金额</t>
  </si>
  <si>
    <t xml:space="preserve">一、营业收入                          </t>
  </si>
  <si>
    <t>10,798,339.47</t>
  </si>
  <si>
    <t xml:space="preserve">    减：营业成本                        </t>
  </si>
  <si>
    <t>9,814,600.33</t>
  </si>
  <si>
    <t xml:space="preserve">        营业税金及附加                </t>
  </si>
  <si>
    <t>22,078.57</t>
  </si>
  <si>
    <t xml:space="preserve">          其中：消费税</t>
  </si>
  <si>
    <t xml:space="preserve">                营业税</t>
  </si>
  <si>
    <t xml:space="preserve">                城市维护建设税</t>
  </si>
  <si>
    <t xml:space="preserve">                资源税</t>
  </si>
  <si>
    <t xml:space="preserve">                土地增值税</t>
  </si>
  <si>
    <t xml:space="preserve">                城镇土地使用税、房产税、车船税、印花税</t>
  </si>
  <si>
    <t xml:space="preserve">                教育费附加、矿船资源补偿费、排污费</t>
  </si>
  <si>
    <t xml:space="preserve">        销售费用</t>
  </si>
  <si>
    <t>350,629.22</t>
  </si>
  <si>
    <t xml:space="preserve">          其中：商品维修费</t>
  </si>
  <si>
    <t xml:space="preserve">                 广告费和业务宣传费</t>
  </si>
  <si>
    <t xml:space="preserve">        管理费用</t>
  </si>
  <si>
    <t>96,613.45</t>
  </si>
  <si>
    <t xml:space="preserve">          其中：开办费</t>
  </si>
  <si>
    <t xml:space="preserve">                业务招待费</t>
  </si>
  <si>
    <t xml:space="preserve">        研发费用</t>
  </si>
  <si>
    <t>233,258.05</t>
  </si>
  <si>
    <t xml:space="preserve">        财务费用</t>
  </si>
  <si>
    <t>175,168.12</t>
  </si>
  <si>
    <t xml:space="preserve">          其中：利息费用（收入以“-”号填列）</t>
  </si>
  <si>
    <t xml:space="preserve">加：投资收益（损失以“－”号填列）    </t>
  </si>
  <si>
    <t xml:space="preserve">二、营业利润（亏损以“－”号填列）        </t>
  </si>
  <si>
    <t xml:space="preserve">加：营业外收入                        </t>
  </si>
  <si>
    <t>56,486.79</t>
  </si>
  <si>
    <t xml:space="preserve">      其中：政府补助</t>
  </si>
  <si>
    <t xml:space="preserve">减：营业外支出                        </t>
  </si>
  <si>
    <t xml:space="preserve">      其中：坏账损失</t>
  </si>
  <si>
    <t xml:space="preserve">            无法收回的长期债券投资损失</t>
  </si>
  <si>
    <t xml:space="preserve">            无法收回的长期股权投资损失</t>
  </si>
  <si>
    <t xml:space="preserve">            自然灾害等不可抗力因素造成的损失</t>
  </si>
  <si>
    <t xml:space="preserve">            税收滞纳金</t>
  </si>
  <si>
    <t>加：以前年度损益调整</t>
  </si>
  <si>
    <t xml:space="preserve">三、利润总额（亏损总额以“－”号填列）    </t>
  </si>
  <si>
    <t xml:space="preserve">减：所得税费用                            </t>
  </si>
  <si>
    <t xml:space="preserve">四、净利润（净亏损以“－”号填列）        </t>
  </si>
  <si>
    <t>单位负责人：                                 财务负责人：                                    制表人：</t>
  </si>
  <si>
    <r>
      <rPr>
        <b/>
        <sz val="20"/>
        <rFont val="宋体"/>
        <charset val="134"/>
      </rPr>
      <t>现</t>
    </r>
    <r>
      <rPr>
        <b/>
        <sz val="20"/>
        <rFont val="Arial"/>
        <charset val="0"/>
      </rPr>
      <t xml:space="preserve">    </t>
    </r>
    <r>
      <rPr>
        <b/>
        <sz val="20"/>
        <rFont val="宋体"/>
        <charset val="134"/>
      </rPr>
      <t>金</t>
    </r>
    <r>
      <rPr>
        <b/>
        <sz val="20"/>
        <rFont val="Arial"/>
        <charset val="0"/>
      </rPr>
      <t xml:space="preserve">    </t>
    </r>
    <r>
      <rPr>
        <b/>
        <sz val="20"/>
        <rFont val="宋体"/>
        <charset val="134"/>
      </rPr>
      <t>流</t>
    </r>
    <r>
      <rPr>
        <b/>
        <sz val="20"/>
        <rFont val="Arial"/>
        <charset val="0"/>
      </rPr>
      <t xml:space="preserve">    </t>
    </r>
    <r>
      <rPr>
        <b/>
        <sz val="20"/>
        <rFont val="宋体"/>
        <charset val="134"/>
      </rPr>
      <t>量</t>
    </r>
    <r>
      <rPr>
        <b/>
        <sz val="20"/>
        <rFont val="Arial"/>
        <charset val="0"/>
      </rPr>
      <t xml:space="preserve">    </t>
    </r>
    <r>
      <rPr>
        <b/>
        <sz val="20"/>
        <rFont val="宋体"/>
        <charset val="134"/>
      </rPr>
      <t>表</t>
    </r>
  </si>
  <si>
    <t xml:space="preserve">                                    </t>
  </si>
  <si>
    <r>
      <rPr>
        <sz val="9"/>
        <rFont val="Arial"/>
        <charset val="0"/>
      </rPr>
      <t xml:space="preserve">                    </t>
    </r>
    <r>
      <rPr>
        <sz val="9"/>
        <rFont val="宋体"/>
        <charset val="134"/>
      </rPr>
      <t>会企</t>
    </r>
    <r>
      <rPr>
        <sz val="9"/>
        <rFont val="Arial"/>
        <charset val="0"/>
      </rPr>
      <t>03</t>
    </r>
    <r>
      <rPr>
        <sz val="9"/>
        <rFont val="宋体"/>
        <charset val="134"/>
      </rPr>
      <t>表</t>
    </r>
  </si>
  <si>
    <r>
      <rPr>
        <sz val="9"/>
        <rFont val="宋体"/>
        <charset val="134"/>
      </rPr>
      <t>编制单位：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湖南光华荣昌汽车部件有限公司</t>
    </r>
    <r>
      <rPr>
        <sz val="9"/>
        <rFont val="Arial"/>
        <charset val="134"/>
      </rPr>
      <t xml:space="preserve">                               </t>
    </r>
  </si>
  <si>
    <r>
      <rPr>
        <sz val="9"/>
        <rFont val="Arial"/>
        <charset val="0"/>
      </rPr>
      <t xml:space="preserve">                    </t>
    </r>
    <r>
      <rPr>
        <sz val="9"/>
        <rFont val="宋体"/>
        <charset val="134"/>
      </rPr>
      <t>单位：元</t>
    </r>
  </si>
  <si>
    <r>
      <rPr>
        <sz val="9"/>
        <rFont val="宋体"/>
        <charset val="134"/>
      </rPr>
      <t>项</t>
    </r>
    <r>
      <rPr>
        <sz val="9"/>
        <rFont val="Arial"/>
        <charset val="0"/>
      </rPr>
      <t xml:space="preserve">                     </t>
    </r>
    <r>
      <rPr>
        <sz val="9"/>
        <rFont val="宋体"/>
        <charset val="134"/>
      </rPr>
      <t>目</t>
    </r>
  </si>
  <si>
    <r>
      <rPr>
        <sz val="9"/>
        <rFont val="宋体"/>
        <charset val="134"/>
      </rPr>
      <t>金</t>
    </r>
    <r>
      <rPr>
        <sz val="9"/>
        <rFont val="Arial"/>
        <charset val="0"/>
      </rPr>
      <t xml:space="preserve">     </t>
    </r>
    <r>
      <rPr>
        <sz val="9"/>
        <rFont val="宋体"/>
        <charset val="134"/>
      </rPr>
      <t>额</t>
    </r>
  </si>
  <si>
    <r>
      <rPr>
        <sz val="9"/>
        <rFont val="宋体"/>
        <charset val="134"/>
      </rPr>
      <t>补</t>
    </r>
    <r>
      <rPr>
        <sz val="9"/>
        <rFont val="Arial"/>
        <charset val="0"/>
      </rPr>
      <t xml:space="preserve">  </t>
    </r>
    <r>
      <rPr>
        <sz val="9"/>
        <rFont val="宋体"/>
        <charset val="134"/>
      </rPr>
      <t>充</t>
    </r>
    <r>
      <rPr>
        <sz val="9"/>
        <rFont val="Arial"/>
        <charset val="0"/>
      </rPr>
      <t xml:space="preserve">  </t>
    </r>
    <r>
      <rPr>
        <sz val="9"/>
        <rFont val="宋体"/>
        <charset val="134"/>
      </rPr>
      <t>资</t>
    </r>
    <r>
      <rPr>
        <sz val="9"/>
        <rFont val="Arial"/>
        <charset val="0"/>
      </rPr>
      <t xml:space="preserve">  </t>
    </r>
    <r>
      <rPr>
        <sz val="9"/>
        <rFont val="宋体"/>
        <charset val="134"/>
      </rPr>
      <t>料</t>
    </r>
  </si>
  <si>
    <r>
      <rPr>
        <sz val="9"/>
        <rFont val="宋体"/>
        <charset val="134"/>
      </rPr>
      <t>金</t>
    </r>
    <r>
      <rPr>
        <sz val="9"/>
        <rFont val="Arial"/>
        <charset val="0"/>
      </rPr>
      <t xml:space="preserve">        </t>
    </r>
    <r>
      <rPr>
        <sz val="9"/>
        <rFont val="宋体"/>
        <charset val="134"/>
      </rPr>
      <t>额</t>
    </r>
  </si>
  <si>
    <t>一、经营活动产生的现金流量：</t>
  </si>
  <si>
    <r>
      <rPr>
        <b/>
        <sz val="9"/>
        <rFont val="Arial"/>
        <charset val="0"/>
      </rPr>
      <t>1</t>
    </r>
    <r>
      <rPr>
        <b/>
        <sz val="9"/>
        <rFont val="宋体"/>
        <charset val="134"/>
      </rPr>
      <t>、将净利润调节为经营活动现金流量：</t>
    </r>
  </si>
  <si>
    <r>
      <rPr>
        <sz val="9"/>
        <rFont val="Arial"/>
        <charset val="0"/>
      </rPr>
      <t xml:space="preserve">    </t>
    </r>
    <r>
      <rPr>
        <sz val="9"/>
        <rFont val="宋体"/>
        <charset val="134"/>
      </rPr>
      <t>销售商品、提供劳务收到的现金</t>
    </r>
  </si>
  <si>
    <r>
      <rPr>
        <sz val="9"/>
        <rFont val="Arial"/>
        <charset val="0"/>
      </rPr>
      <t xml:space="preserve">    </t>
    </r>
    <r>
      <rPr>
        <sz val="9"/>
        <rFont val="宋体"/>
        <charset val="134"/>
      </rPr>
      <t>净利润</t>
    </r>
  </si>
  <si>
    <r>
      <rPr>
        <sz val="9"/>
        <rFont val="Arial"/>
        <charset val="0"/>
      </rPr>
      <t xml:space="preserve">    </t>
    </r>
    <r>
      <rPr>
        <sz val="9"/>
        <rFont val="宋体"/>
        <charset val="134"/>
      </rPr>
      <t>收到的税费返还</t>
    </r>
  </si>
  <si>
    <r>
      <rPr>
        <sz val="9"/>
        <rFont val="Arial"/>
        <charset val="0"/>
      </rPr>
      <t xml:space="preserve">    </t>
    </r>
    <r>
      <rPr>
        <sz val="9"/>
        <rFont val="宋体"/>
        <charset val="134"/>
      </rPr>
      <t>加：计提的资产减值准备</t>
    </r>
  </si>
  <si>
    <r>
      <rPr>
        <sz val="9"/>
        <rFont val="Arial"/>
        <charset val="0"/>
      </rPr>
      <t xml:space="preserve">    </t>
    </r>
    <r>
      <rPr>
        <sz val="9"/>
        <rFont val="宋体"/>
        <charset val="134"/>
      </rPr>
      <t>收到的其他与经营活动有关的现金</t>
    </r>
  </si>
  <si>
    <r>
      <rPr>
        <sz val="9"/>
        <rFont val="Arial"/>
        <charset val="0"/>
      </rPr>
      <t xml:space="preserve">            </t>
    </r>
    <r>
      <rPr>
        <sz val="9"/>
        <rFont val="宋体"/>
        <charset val="134"/>
      </rPr>
      <t>固定资产折旧</t>
    </r>
  </si>
  <si>
    <t>现金流入小计</t>
  </si>
  <si>
    <r>
      <rPr>
        <sz val="9"/>
        <rFont val="Arial"/>
        <charset val="0"/>
      </rPr>
      <t xml:space="preserve">            </t>
    </r>
    <r>
      <rPr>
        <sz val="9"/>
        <rFont val="宋体"/>
        <charset val="134"/>
      </rPr>
      <t>无形资产摊销</t>
    </r>
  </si>
  <si>
    <r>
      <rPr>
        <sz val="9"/>
        <rFont val="Arial"/>
        <charset val="0"/>
      </rPr>
      <t xml:space="preserve">    </t>
    </r>
    <r>
      <rPr>
        <sz val="9"/>
        <rFont val="宋体"/>
        <charset val="134"/>
      </rPr>
      <t>购买商品、接受劳务支付的现金</t>
    </r>
  </si>
  <si>
    <r>
      <rPr>
        <sz val="9"/>
        <rFont val="Arial"/>
        <charset val="0"/>
      </rPr>
      <t xml:space="preserve">            </t>
    </r>
    <r>
      <rPr>
        <sz val="9"/>
        <rFont val="宋体"/>
        <charset val="134"/>
      </rPr>
      <t>长期待摊费用摊销</t>
    </r>
  </si>
  <si>
    <r>
      <rPr>
        <sz val="9"/>
        <rFont val="Arial"/>
        <charset val="0"/>
      </rPr>
      <t xml:space="preserve">    </t>
    </r>
    <r>
      <rPr>
        <sz val="9"/>
        <rFont val="宋体"/>
        <charset val="134"/>
      </rPr>
      <t>支付给职工以及为职工支付的现金</t>
    </r>
  </si>
  <si>
    <r>
      <rPr>
        <sz val="9"/>
        <rFont val="Arial"/>
        <charset val="0"/>
      </rPr>
      <t xml:space="preserve">            </t>
    </r>
    <r>
      <rPr>
        <sz val="9"/>
        <rFont val="宋体"/>
        <charset val="134"/>
      </rPr>
      <t>待摊费用减少（减：增加）</t>
    </r>
  </si>
  <si>
    <r>
      <rPr>
        <sz val="9"/>
        <rFont val="Arial"/>
        <charset val="0"/>
      </rPr>
      <t xml:space="preserve">    </t>
    </r>
    <r>
      <rPr>
        <sz val="9"/>
        <rFont val="宋体"/>
        <charset val="134"/>
      </rPr>
      <t>支付的各项税费</t>
    </r>
  </si>
  <si>
    <r>
      <rPr>
        <sz val="9"/>
        <rFont val="Arial"/>
        <charset val="0"/>
      </rPr>
      <t xml:space="preserve">            </t>
    </r>
    <r>
      <rPr>
        <sz val="9"/>
        <rFont val="宋体"/>
        <charset val="134"/>
      </rPr>
      <t>预提费用增加（减：减少）</t>
    </r>
  </si>
  <si>
    <r>
      <rPr>
        <sz val="9"/>
        <rFont val="Arial"/>
        <charset val="0"/>
      </rPr>
      <t xml:space="preserve">    </t>
    </r>
    <r>
      <rPr>
        <sz val="9"/>
        <rFont val="宋体"/>
        <charset val="134"/>
      </rPr>
      <t>支付的其他与经营活动有关的现金</t>
    </r>
  </si>
  <si>
    <r>
      <rPr>
        <sz val="8"/>
        <rFont val="Arial"/>
        <charset val="0"/>
      </rPr>
      <t xml:space="preserve">            </t>
    </r>
    <r>
      <rPr>
        <sz val="8"/>
        <rFont val="宋体"/>
        <charset val="134"/>
      </rPr>
      <t>处置固定资产、无形资产和其他长期资产的损失（减：收益）</t>
    </r>
  </si>
  <si>
    <t>现金流出小计</t>
  </si>
  <si>
    <r>
      <rPr>
        <sz val="9"/>
        <rFont val="Arial"/>
        <charset val="0"/>
      </rPr>
      <t xml:space="preserve">            </t>
    </r>
    <r>
      <rPr>
        <sz val="9"/>
        <rFont val="宋体"/>
        <charset val="134"/>
      </rPr>
      <t>固定资产报废损失</t>
    </r>
  </si>
  <si>
    <r>
      <rPr>
        <b/>
        <sz val="9"/>
        <rFont val="Arial"/>
        <charset val="0"/>
      </rPr>
      <t xml:space="preserve">    </t>
    </r>
    <r>
      <rPr>
        <b/>
        <sz val="9"/>
        <rFont val="宋体"/>
        <charset val="134"/>
      </rPr>
      <t>经营活动产生的现金流量净额</t>
    </r>
  </si>
  <si>
    <r>
      <rPr>
        <sz val="9"/>
        <rFont val="Arial"/>
        <charset val="0"/>
      </rPr>
      <t xml:space="preserve">            </t>
    </r>
    <r>
      <rPr>
        <sz val="9"/>
        <rFont val="宋体"/>
        <charset val="134"/>
      </rPr>
      <t>财务费用</t>
    </r>
  </si>
  <si>
    <t>二、投资活动产生的现金流量：</t>
  </si>
  <si>
    <r>
      <rPr>
        <sz val="9"/>
        <rFont val="Arial"/>
        <charset val="0"/>
      </rPr>
      <t xml:space="preserve">            </t>
    </r>
    <r>
      <rPr>
        <sz val="9"/>
        <rFont val="宋体"/>
        <charset val="134"/>
      </rPr>
      <t>投资损失（减：收益）</t>
    </r>
  </si>
  <si>
    <r>
      <rPr>
        <sz val="9"/>
        <rFont val="Arial"/>
        <charset val="0"/>
      </rPr>
      <t xml:space="preserve">    </t>
    </r>
    <r>
      <rPr>
        <sz val="9"/>
        <rFont val="宋体"/>
        <charset val="134"/>
      </rPr>
      <t>收回投资所收到的现金</t>
    </r>
  </si>
  <si>
    <r>
      <rPr>
        <sz val="9"/>
        <rFont val="Arial"/>
        <charset val="0"/>
      </rPr>
      <t xml:space="preserve">            </t>
    </r>
    <r>
      <rPr>
        <sz val="9"/>
        <rFont val="宋体"/>
        <charset val="134"/>
      </rPr>
      <t>递延税款贷项（减：借项）</t>
    </r>
  </si>
  <si>
    <r>
      <rPr>
        <sz val="9"/>
        <rFont val="Arial"/>
        <charset val="0"/>
      </rPr>
      <t xml:space="preserve">    </t>
    </r>
    <r>
      <rPr>
        <sz val="9"/>
        <rFont val="宋体"/>
        <charset val="134"/>
      </rPr>
      <t>取得投资收益所收到的现金</t>
    </r>
  </si>
  <si>
    <r>
      <rPr>
        <sz val="9"/>
        <rFont val="Arial"/>
        <charset val="0"/>
      </rPr>
      <t xml:space="preserve">            </t>
    </r>
    <r>
      <rPr>
        <sz val="9"/>
        <rFont val="宋体"/>
        <charset val="134"/>
      </rPr>
      <t>存货的减少（减：增加）</t>
    </r>
  </si>
  <si>
    <r>
      <rPr>
        <sz val="9"/>
        <rFont val="Arial"/>
        <charset val="0"/>
      </rPr>
      <t xml:space="preserve">    </t>
    </r>
    <r>
      <rPr>
        <sz val="8"/>
        <rFont val="宋体"/>
        <charset val="134"/>
      </rPr>
      <t>处置固定资产、无形资产和其他长期资产所收回的现金净额</t>
    </r>
  </si>
  <si>
    <r>
      <rPr>
        <sz val="9"/>
        <rFont val="Arial"/>
        <charset val="0"/>
      </rPr>
      <t xml:space="preserve">            </t>
    </r>
    <r>
      <rPr>
        <sz val="9"/>
        <rFont val="宋体"/>
        <charset val="134"/>
      </rPr>
      <t>经营性应收项目的减少（减：增加）</t>
    </r>
  </si>
  <si>
    <r>
      <rPr>
        <sz val="9"/>
        <rFont val="Arial"/>
        <charset val="0"/>
      </rPr>
      <t xml:space="preserve">    </t>
    </r>
    <r>
      <rPr>
        <sz val="9"/>
        <rFont val="宋体"/>
        <charset val="134"/>
      </rPr>
      <t>收到的其他与投资活动有关的现金</t>
    </r>
  </si>
  <si>
    <r>
      <rPr>
        <sz val="9"/>
        <rFont val="Arial"/>
        <charset val="0"/>
      </rPr>
      <t xml:space="preserve">            </t>
    </r>
    <r>
      <rPr>
        <sz val="9"/>
        <rFont val="宋体"/>
        <charset val="134"/>
      </rPr>
      <t>经营性应付项目的增加（减：减少）</t>
    </r>
  </si>
  <si>
    <r>
      <rPr>
        <sz val="9"/>
        <rFont val="Arial"/>
        <charset val="0"/>
      </rPr>
      <t xml:space="preserve">            </t>
    </r>
    <r>
      <rPr>
        <sz val="9"/>
        <rFont val="宋体"/>
        <charset val="134"/>
      </rPr>
      <t>其他</t>
    </r>
  </si>
  <si>
    <r>
      <rPr>
        <sz val="9"/>
        <rFont val="Arial"/>
        <charset val="0"/>
      </rPr>
      <t xml:space="preserve">    </t>
    </r>
    <r>
      <rPr>
        <sz val="9"/>
        <rFont val="宋体"/>
        <charset val="134"/>
      </rPr>
      <t>购建固定资产、无形资产和其他长期资产所支付的现金</t>
    </r>
  </si>
  <si>
    <r>
      <rPr>
        <b/>
        <sz val="9"/>
        <rFont val="Arial"/>
        <charset val="0"/>
      </rPr>
      <t xml:space="preserve">   </t>
    </r>
    <r>
      <rPr>
        <b/>
        <sz val="9"/>
        <rFont val="宋体"/>
        <charset val="134"/>
      </rPr>
      <t>经营活动产生的现金流量净额</t>
    </r>
  </si>
  <si>
    <r>
      <rPr>
        <sz val="9"/>
        <rFont val="Arial"/>
        <charset val="0"/>
      </rPr>
      <t xml:space="preserve">    </t>
    </r>
    <r>
      <rPr>
        <sz val="9"/>
        <rFont val="宋体"/>
        <charset val="134"/>
      </rPr>
      <t>投资所支付的现金</t>
    </r>
  </si>
  <si>
    <r>
      <rPr>
        <sz val="9"/>
        <rFont val="Arial"/>
        <charset val="0"/>
      </rPr>
      <t xml:space="preserve">    </t>
    </r>
    <r>
      <rPr>
        <sz val="9"/>
        <rFont val="宋体"/>
        <charset val="134"/>
      </rPr>
      <t>支付的其他与投资活动有关的现金</t>
    </r>
  </si>
  <si>
    <r>
      <rPr>
        <b/>
        <sz val="9"/>
        <rFont val="Arial"/>
        <charset val="0"/>
      </rPr>
      <t xml:space="preserve">   </t>
    </r>
    <r>
      <rPr>
        <b/>
        <sz val="9"/>
        <rFont val="宋体"/>
        <charset val="134"/>
      </rPr>
      <t>投资活动产生的现金流量净额</t>
    </r>
  </si>
  <si>
    <r>
      <rPr>
        <b/>
        <sz val="9"/>
        <rFont val="Arial"/>
        <charset val="0"/>
      </rPr>
      <t>2</t>
    </r>
    <r>
      <rPr>
        <b/>
        <sz val="9"/>
        <rFont val="宋体"/>
        <charset val="134"/>
      </rPr>
      <t>、不涉及现金收支的投资和筹资活动：</t>
    </r>
  </si>
  <si>
    <t>三、筹资活动产生的现金流量：</t>
  </si>
  <si>
    <r>
      <rPr>
        <sz val="9"/>
        <rFont val="Arial"/>
        <charset val="0"/>
      </rPr>
      <t xml:space="preserve">   </t>
    </r>
    <r>
      <rPr>
        <sz val="9"/>
        <rFont val="宋体"/>
        <charset val="134"/>
      </rPr>
      <t>债务转为资本</t>
    </r>
  </si>
  <si>
    <r>
      <rPr>
        <sz val="9"/>
        <rFont val="Arial"/>
        <charset val="0"/>
      </rPr>
      <t xml:space="preserve">    </t>
    </r>
    <r>
      <rPr>
        <sz val="9"/>
        <rFont val="宋体"/>
        <charset val="134"/>
      </rPr>
      <t>吸收投资所收到的现金</t>
    </r>
  </si>
  <si>
    <r>
      <rPr>
        <sz val="9"/>
        <rFont val="Arial"/>
        <charset val="0"/>
      </rPr>
      <t xml:space="preserve">   </t>
    </r>
    <r>
      <rPr>
        <sz val="9"/>
        <rFont val="宋体"/>
        <charset val="134"/>
      </rPr>
      <t>一年内到期的可转换公司债券</t>
    </r>
  </si>
  <si>
    <r>
      <rPr>
        <sz val="9"/>
        <rFont val="Arial"/>
        <charset val="0"/>
      </rPr>
      <t xml:space="preserve">    </t>
    </r>
    <r>
      <rPr>
        <sz val="9"/>
        <rFont val="宋体"/>
        <charset val="134"/>
      </rPr>
      <t>借款所收到的现金</t>
    </r>
  </si>
  <si>
    <r>
      <rPr>
        <sz val="9"/>
        <rFont val="Arial"/>
        <charset val="0"/>
      </rPr>
      <t xml:space="preserve">   </t>
    </r>
    <r>
      <rPr>
        <sz val="9"/>
        <rFont val="宋体"/>
        <charset val="134"/>
      </rPr>
      <t>融资租入固定资产</t>
    </r>
  </si>
  <si>
    <r>
      <rPr>
        <sz val="9"/>
        <rFont val="Arial"/>
        <charset val="0"/>
      </rPr>
      <t xml:space="preserve">    </t>
    </r>
    <r>
      <rPr>
        <sz val="9"/>
        <rFont val="宋体"/>
        <charset val="134"/>
      </rPr>
      <t>收到的其他与筹资活动有关的现金</t>
    </r>
  </si>
  <si>
    <r>
      <rPr>
        <sz val="9"/>
        <rFont val="Arial"/>
        <charset val="0"/>
      </rPr>
      <t xml:space="preserve">    </t>
    </r>
    <r>
      <rPr>
        <sz val="9"/>
        <rFont val="宋体"/>
        <charset val="134"/>
      </rPr>
      <t>偿还债务所支付的现金</t>
    </r>
  </si>
  <si>
    <r>
      <rPr>
        <sz val="9"/>
        <rFont val="Arial"/>
        <charset val="0"/>
      </rPr>
      <t xml:space="preserve">    </t>
    </r>
    <r>
      <rPr>
        <sz val="9"/>
        <rFont val="宋体"/>
        <charset val="134"/>
      </rPr>
      <t>分配股利、利润或偿付利息所支付的现金</t>
    </r>
  </si>
  <si>
    <r>
      <rPr>
        <b/>
        <sz val="9"/>
        <rFont val="Arial"/>
        <charset val="0"/>
      </rPr>
      <t>3</t>
    </r>
    <r>
      <rPr>
        <b/>
        <sz val="9"/>
        <rFont val="宋体"/>
        <charset val="134"/>
      </rPr>
      <t>、现金及现金等价物净增加情况：</t>
    </r>
  </si>
  <si>
    <r>
      <rPr>
        <sz val="9"/>
        <rFont val="Arial"/>
        <charset val="0"/>
      </rPr>
      <t xml:space="preserve">    </t>
    </r>
    <r>
      <rPr>
        <sz val="9"/>
        <rFont val="宋体"/>
        <charset val="134"/>
      </rPr>
      <t>支付的其他与筹资活动有关的现金</t>
    </r>
  </si>
  <si>
    <r>
      <rPr>
        <sz val="9"/>
        <rFont val="Arial"/>
        <charset val="0"/>
      </rPr>
      <t xml:space="preserve">   </t>
    </r>
    <r>
      <rPr>
        <sz val="9"/>
        <rFont val="宋体"/>
        <charset val="134"/>
      </rPr>
      <t>现金的期末余额</t>
    </r>
  </si>
  <si>
    <r>
      <rPr>
        <sz val="9"/>
        <rFont val="Arial"/>
        <charset val="0"/>
      </rPr>
      <t xml:space="preserve">   </t>
    </r>
    <r>
      <rPr>
        <sz val="9"/>
        <rFont val="宋体"/>
        <charset val="134"/>
      </rPr>
      <t>减：现金的期初余额</t>
    </r>
  </si>
  <si>
    <r>
      <rPr>
        <b/>
        <sz val="9"/>
        <rFont val="Arial"/>
        <charset val="0"/>
      </rPr>
      <t xml:space="preserve">    </t>
    </r>
    <r>
      <rPr>
        <b/>
        <sz val="9"/>
        <rFont val="宋体"/>
        <charset val="134"/>
      </rPr>
      <t>筹资活动产生的现金流量净额</t>
    </r>
  </si>
  <si>
    <r>
      <rPr>
        <sz val="9"/>
        <rFont val="Arial"/>
        <charset val="0"/>
      </rPr>
      <t xml:space="preserve">   </t>
    </r>
    <r>
      <rPr>
        <sz val="9"/>
        <rFont val="宋体"/>
        <charset val="134"/>
      </rPr>
      <t>加：现金等价物的期末余额</t>
    </r>
  </si>
  <si>
    <t>四、汇率变动对现金的影响</t>
  </si>
  <si>
    <r>
      <rPr>
        <sz val="9"/>
        <rFont val="Arial"/>
        <charset val="0"/>
      </rPr>
      <t xml:space="preserve">   </t>
    </r>
    <r>
      <rPr>
        <sz val="9"/>
        <rFont val="宋体"/>
        <charset val="134"/>
      </rPr>
      <t>减：现金等价物的期初余额</t>
    </r>
  </si>
  <si>
    <t>五、现金及现金等价物净增加额</t>
  </si>
  <si>
    <r>
      <rPr>
        <sz val="9"/>
        <rFont val="Arial"/>
        <charset val="0"/>
      </rPr>
      <t xml:space="preserve">   </t>
    </r>
    <r>
      <rPr>
        <b/>
        <sz val="9"/>
        <rFont val="宋体"/>
        <charset val="134"/>
      </rPr>
      <t>现金及现金等价物净增加额</t>
    </r>
  </si>
  <si>
    <r>
      <rPr>
        <sz val="9"/>
        <rFont val="宋体"/>
        <charset val="0"/>
      </rPr>
      <t>财务负责人：</t>
    </r>
    <r>
      <rPr>
        <sz val="9"/>
        <rFont val="Arial"/>
        <charset val="0"/>
      </rPr>
      <t xml:space="preserve">                                                                         </t>
    </r>
    <r>
      <rPr>
        <sz val="9"/>
        <rFont val="宋体"/>
        <charset val="0"/>
      </rPr>
      <t>审核人：</t>
    </r>
    <r>
      <rPr>
        <sz val="9"/>
        <rFont val="Arial"/>
        <charset val="0"/>
      </rPr>
      <t xml:space="preserve">                                                                                             </t>
    </r>
    <r>
      <rPr>
        <sz val="9"/>
        <rFont val="宋体"/>
        <charset val="0"/>
      </rPr>
      <t>制表人：</t>
    </r>
  </si>
  <si>
    <t xml:space="preserve">所有者权益变动表                 </t>
  </si>
  <si>
    <t>编制单位：湖南光华荣昌汽车部件有限公司                                         2025年9月                                单位：元</t>
  </si>
  <si>
    <t>\</t>
  </si>
  <si>
    <t>本年金额</t>
  </si>
  <si>
    <t>上年金额</t>
  </si>
  <si>
    <t>实收资本（或股本）</t>
  </si>
  <si>
    <t>资本公积</t>
  </si>
  <si>
    <t>减：库存股</t>
  </si>
  <si>
    <t>盈余公积</t>
  </si>
  <si>
    <t>未分配利润</t>
  </si>
  <si>
    <t>所有者权益合计</t>
  </si>
  <si>
    <t>一、上年年末余额</t>
  </si>
  <si>
    <t xml:space="preserve"> 加：会计政策变更</t>
  </si>
  <si>
    <t xml:space="preserve">    前期差错更正</t>
  </si>
  <si>
    <t>二、本年年初余额</t>
  </si>
  <si>
    <t>三、本年增减变动金额（减少以“-”号填列）</t>
  </si>
  <si>
    <t>（一）净利润</t>
  </si>
  <si>
    <t>（二）直接计入所有者权益的利得和损失</t>
  </si>
  <si>
    <t xml:space="preserve"> 1.可供出售金融资产公允价值变动净额</t>
  </si>
  <si>
    <t xml:space="preserve"> 2．权益法下被投资单位其他所有者权益变动的影响</t>
  </si>
  <si>
    <t xml:space="preserve"> 3．与计入所有者权益项目相关的所得税影响</t>
  </si>
  <si>
    <t xml:space="preserve"> 4．其他</t>
  </si>
  <si>
    <t>上述（一）和（二）小计</t>
  </si>
  <si>
    <t>（三）所有者投入和减少资本</t>
  </si>
  <si>
    <t xml:space="preserve"> 1. 所有者投入资本</t>
  </si>
  <si>
    <t xml:space="preserve"> 2．股份支付计入所有者权益的金额</t>
  </si>
  <si>
    <t xml:space="preserve"> 3．其他</t>
  </si>
  <si>
    <t>（四）利润分配</t>
  </si>
  <si>
    <t xml:space="preserve"> 1．提取盈余公积</t>
  </si>
  <si>
    <t xml:space="preserve"> 2．对所有者（或股东）的分配</t>
  </si>
  <si>
    <t>（五）所有者权益内部结转</t>
  </si>
  <si>
    <t xml:space="preserve"> 1．资本公积转增资本（或股本）</t>
  </si>
  <si>
    <t xml:space="preserve"> 2．盈余公积转增资本（或股本）</t>
  </si>
  <si>
    <t xml:space="preserve"> 3．盈余公积弥补亏损</t>
  </si>
  <si>
    <t>四、本年年末余额</t>
  </si>
  <si>
    <t>单位负责人：                                                                        财务负责人：                                                               制表人：</t>
  </si>
  <si>
    <t>单位负责人：                财务负责人：                    审核：                       制表人：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</si>
</sst>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,##0.00_ "/>
    <numFmt numFmtId="178" formatCode="#,##0.00;\-#,##0.00;"/>
    <numFmt numFmtId="179" formatCode="0.00_ "/>
  </numFmts>
  <fonts count="40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Arial"/>
      <charset val="0"/>
    </font>
    <font>
      <b/>
      <sz val="20"/>
      <name val="宋体"/>
      <charset val="134"/>
    </font>
    <font>
      <b/>
      <sz val="20"/>
      <name val="Arial"/>
      <charset val="0"/>
    </font>
    <font>
      <b/>
      <sz val="9"/>
      <name val="Arial"/>
      <charset val="0"/>
    </font>
    <font>
      <sz val="9"/>
      <name val="Arial"/>
      <charset val="0"/>
    </font>
    <font>
      <sz val="8"/>
      <name val="Arial"/>
      <charset val="0"/>
    </font>
    <font>
      <sz val="9"/>
      <name val="宋体"/>
      <charset val="0"/>
    </font>
    <font>
      <sz val="10"/>
      <name val="Arial"/>
      <charset val="0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MS Sans Serif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"/>
      <charset val="134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31" fillId="11" borderId="4" applyNumberFormat="0" applyAlignment="0" applyProtection="0">
      <alignment vertical="center"/>
    </xf>
    <xf numFmtId="0" fontId="32" fillId="12" borderId="9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0"/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7" fillId="0" borderId="0"/>
    <xf numFmtId="0" fontId="8" fillId="0" borderId="0"/>
    <xf numFmtId="0" fontId="8" fillId="0" borderId="0"/>
    <xf numFmtId="41" fontId="7" fillId="0" borderId="0" applyFont="0" applyFill="0" applyBorder="0" applyAlignment="0" applyProtection="0"/>
  </cellStyleXfs>
  <cellXfs count="123">
    <xf numFmtId="0" fontId="0" fillId="0" borderId="0" xfId="0">
      <alignment vertical="center"/>
    </xf>
    <xf numFmtId="0" fontId="1" fillId="0" borderId="0" xfId="50" applyFont="1" applyFill="1" applyAlignment="1" applyProtection="1">
      <alignment vertical="center"/>
    </xf>
    <xf numFmtId="0" fontId="1" fillId="0" borderId="0" xfId="50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1" fillId="0" borderId="0" xfId="50" applyNumberFormat="1" applyFont="1" applyFill="1" applyAlignment="1">
      <alignment horizontal="center" vertical="center"/>
    </xf>
    <xf numFmtId="0" fontId="2" fillId="0" borderId="0" xfId="50" applyFont="1" applyFill="1" applyAlignment="1">
      <alignment horizontal="center" vertical="center"/>
    </xf>
    <xf numFmtId="177" fontId="2" fillId="0" borderId="0" xfId="50" applyNumberFormat="1" applyFont="1" applyFill="1" applyAlignment="1">
      <alignment horizontal="center" vertical="center"/>
    </xf>
    <xf numFmtId="57" fontId="1" fillId="0" borderId="0" xfId="50" applyNumberFormat="1" applyFont="1" applyFill="1" applyAlignment="1">
      <alignment horizontal="center" vertical="center"/>
    </xf>
    <xf numFmtId="0" fontId="1" fillId="0" borderId="1" xfId="50" applyFont="1" applyFill="1" applyBorder="1" applyAlignment="1">
      <alignment horizontal="left" vertical="center"/>
    </xf>
    <xf numFmtId="177" fontId="1" fillId="0" borderId="1" xfId="50" applyNumberFormat="1" applyFont="1" applyFill="1" applyBorder="1" applyAlignment="1">
      <alignment horizontal="left" vertical="center"/>
    </xf>
    <xf numFmtId="49" fontId="1" fillId="0" borderId="1" xfId="5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77" fontId="0" fillId="0" borderId="2" xfId="8" applyNumberFormat="1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43" fontId="3" fillId="0" borderId="2" xfId="8" applyFont="1" applyBorder="1" applyAlignment="1">
      <alignment vertical="center"/>
    </xf>
    <xf numFmtId="176" fontId="0" fillId="0" borderId="2" xfId="8" applyNumberFormat="1" applyFont="1" applyBorder="1" applyAlignment="1">
      <alignment horizontal="center" vertical="center"/>
    </xf>
    <xf numFmtId="43" fontId="3" fillId="0" borderId="2" xfId="8" applyFont="1" applyBorder="1" applyAlignment="1">
      <alignment horizontal="center" vertical="center"/>
    </xf>
    <xf numFmtId="176" fontId="3" fillId="0" borderId="2" xfId="8" applyNumberFormat="1" applyFont="1" applyBorder="1" applyAlignment="1">
      <alignment horizontal="center" vertical="center"/>
    </xf>
    <xf numFmtId="43" fontId="3" fillId="0" borderId="2" xfId="8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43" fontId="4" fillId="0" borderId="2" xfId="8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0" fillId="0" borderId="2" xfId="8" applyFont="1" applyBorder="1" applyAlignment="1">
      <alignment horizontal="center" vertical="center"/>
    </xf>
    <xf numFmtId="43" fontId="3" fillId="0" borderId="2" xfId="8" applyFont="1" applyBorder="1" applyAlignment="1">
      <alignment horizontal="left" vertical="center" wrapText="1"/>
    </xf>
    <xf numFmtId="43" fontId="4" fillId="0" borderId="2" xfId="8" applyFont="1" applyBorder="1" applyAlignment="1">
      <alignment horizontal="center" vertical="center" wrapText="1"/>
    </xf>
    <xf numFmtId="0" fontId="1" fillId="0" borderId="3" xfId="31" applyFont="1" applyBorder="1" applyAlignment="1">
      <alignment horizontal="center" vertical="center"/>
    </xf>
    <xf numFmtId="177" fontId="1" fillId="0" borderId="3" xfId="31" applyNumberFormat="1" applyFont="1" applyBorder="1" applyAlignment="1">
      <alignment horizontal="center" vertical="center"/>
    </xf>
    <xf numFmtId="10" fontId="1" fillId="0" borderId="0" xfId="50" applyNumberFormat="1" applyFont="1" applyFill="1" applyAlignment="1">
      <alignment horizontal="center" vertical="center"/>
    </xf>
    <xf numFmtId="43" fontId="1" fillId="0" borderId="0" xfId="5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43" fontId="1" fillId="0" borderId="0" xfId="50" applyNumberFormat="1" applyFont="1" applyFill="1" applyBorder="1" applyAlignment="1">
      <alignment horizontal="center" vertical="center"/>
    </xf>
    <xf numFmtId="43" fontId="3" fillId="0" borderId="0" xfId="0" applyNumberFormat="1" applyFont="1" applyBorder="1" applyAlignment="1">
      <alignment horizontal="center" vertical="center"/>
    </xf>
    <xf numFmtId="0" fontId="1" fillId="0" borderId="0" xfId="50" applyFont="1" applyFill="1" applyAlignment="1">
      <alignment horizontal="center" vertical="center" wrapText="1"/>
    </xf>
    <xf numFmtId="177" fontId="1" fillId="0" borderId="2" xfId="5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3" fontId="0" fillId="0" borderId="2" xfId="8" applyFont="1" applyFill="1" applyBorder="1" applyAlignment="1">
      <alignment horizontal="center" vertical="center"/>
    </xf>
    <xf numFmtId="4" fontId="3" fillId="0" borderId="2" xfId="8" applyNumberFormat="1" applyFont="1" applyFill="1" applyBorder="1" applyAlignment="1">
      <alignment horizontal="center" vertical="center"/>
    </xf>
    <xf numFmtId="4" fontId="3" fillId="0" borderId="2" xfId="8" applyNumberFormat="1" applyFont="1" applyBorder="1" applyAlignment="1">
      <alignment horizontal="center" vertical="center"/>
    </xf>
    <xf numFmtId="43" fontId="3" fillId="0" borderId="2" xfId="8" applyFont="1" applyFill="1" applyBorder="1" applyAlignment="1">
      <alignment horizontal="center" vertical="center"/>
    </xf>
    <xf numFmtId="4" fontId="1" fillId="0" borderId="0" xfId="50" applyNumberFormat="1" applyFont="1" applyFill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43" fontId="0" fillId="0" borderId="0" xfId="8" applyFont="1" applyAlignment="1">
      <alignment vertical="center"/>
    </xf>
    <xf numFmtId="43" fontId="0" fillId="0" borderId="0" xfId="8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178" fontId="3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43" fontId="3" fillId="0" borderId="2" xfId="8" applyFont="1" applyBorder="1" applyAlignment="1">
      <alignment horizontal="right" vertical="center"/>
    </xf>
    <xf numFmtId="43" fontId="0" fillId="0" borderId="2" xfId="8" applyFont="1" applyBorder="1" applyAlignment="1">
      <alignment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43" fontId="0" fillId="0" borderId="2" xfId="8" applyFont="1" applyBorder="1" applyAlignment="1">
      <alignment horizontal="right" vertical="center"/>
    </xf>
    <xf numFmtId="0" fontId="6" fillId="0" borderId="3" xfId="31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1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57" fontId="13" fillId="0" borderId="1" xfId="0" applyNumberFormat="1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177" fontId="1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/>
    <xf numFmtId="0" fontId="13" fillId="0" borderId="2" xfId="0" applyFont="1" applyFill="1" applyBorder="1" applyAlignment="1"/>
    <xf numFmtId="0" fontId="13" fillId="0" borderId="2" xfId="0" applyFont="1" applyFill="1" applyBorder="1" applyAlignment="1">
      <alignment horizontal="center"/>
    </xf>
    <xf numFmtId="0" fontId="12" fillId="0" borderId="2" xfId="0" applyFont="1" applyFill="1" applyBorder="1" applyAlignment="1"/>
    <xf numFmtId="43" fontId="13" fillId="0" borderId="2" xfId="0" applyNumberFormat="1" applyFont="1" applyFill="1" applyBorder="1" applyAlignment="1"/>
    <xf numFmtId="0" fontId="6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0" fontId="12" fillId="0" borderId="2" xfId="0" applyFont="1" applyFill="1" applyBorder="1" applyAlignment="1">
      <alignment horizontal="left"/>
    </xf>
    <xf numFmtId="43" fontId="13" fillId="0" borderId="2" xfId="0" applyNumberFormat="1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3" fillId="0" borderId="0" xfId="0" applyFont="1" applyFill="1" applyBorder="1" applyAlignment="1">
      <alignment horizontal="center"/>
    </xf>
    <xf numFmtId="177" fontId="13" fillId="0" borderId="0" xfId="0" applyNumberFormat="1" applyFont="1" applyFill="1" applyBorder="1" applyAlignment="1"/>
    <xf numFmtId="0" fontId="16" fillId="0" borderId="0" xfId="0" applyFont="1" applyFill="1" applyBorder="1" applyAlignment="1"/>
    <xf numFmtId="0" fontId="16" fillId="0" borderId="0" xfId="0" applyFont="1" applyFill="1" applyBorder="1" applyAlignment="1">
      <alignment horizontal="center"/>
    </xf>
    <xf numFmtId="177" fontId="16" fillId="0" borderId="0" xfId="0" applyNumberFormat="1" applyFont="1" applyFill="1" applyBorder="1" applyAlignment="1"/>
    <xf numFmtId="177" fontId="9" fillId="0" borderId="0" xfId="0" applyNumberFormat="1" applyFont="1" applyFill="1" applyBorder="1" applyAlignment="1"/>
    <xf numFmtId="0" fontId="17" fillId="0" borderId="0" xfId="50" applyFont="1" applyFill="1" applyAlignment="1" applyProtection="1">
      <alignment vertical="center"/>
    </xf>
    <xf numFmtId="43" fontId="1" fillId="0" borderId="0" xfId="8" applyFont="1" applyFill="1" applyAlignment="1" applyProtection="1">
      <alignment vertical="center"/>
    </xf>
    <xf numFmtId="43" fontId="1" fillId="0" borderId="0" xfId="8" applyFont="1" applyFill="1" applyAlignment="1" applyProtection="1">
      <alignment horizontal="center" vertical="center"/>
    </xf>
    <xf numFmtId="0" fontId="2" fillId="0" borderId="0" xfId="50" applyFont="1" applyFill="1" applyAlignment="1" applyProtection="1">
      <alignment horizontal="center" vertical="center" wrapText="1"/>
    </xf>
    <xf numFmtId="0" fontId="1" fillId="0" borderId="0" xfId="50" applyFont="1" applyAlignment="1">
      <alignment horizontal="left" vertical="center"/>
    </xf>
    <xf numFmtId="49" fontId="1" fillId="0" borderId="1" xfId="50" applyNumberFormat="1" applyFont="1" applyBorder="1" applyAlignment="1">
      <alignment horizontal="center" vertical="center"/>
    </xf>
    <xf numFmtId="43" fontId="1" fillId="0" borderId="0" xfId="8" applyFont="1" applyAlignment="1">
      <alignment horizontal="center" vertical="center"/>
    </xf>
    <xf numFmtId="0" fontId="1" fillId="0" borderId="0" xfId="50" applyFont="1" applyFill="1" applyAlignment="1" applyProtection="1">
      <alignment horizontal="center" vertical="center"/>
    </xf>
    <xf numFmtId="43" fontId="3" fillId="0" borderId="2" xfId="8" applyFont="1" applyBorder="1" applyAlignment="1">
      <alignment horizontal="center" vertical="center" wrapText="1"/>
    </xf>
    <xf numFmtId="4" fontId="1" fillId="0" borderId="0" xfId="50" applyNumberFormat="1" applyFont="1" applyFill="1" applyAlignment="1" applyProtection="1">
      <alignment vertical="center"/>
    </xf>
    <xf numFmtId="10" fontId="1" fillId="0" borderId="0" xfId="50" applyNumberFormat="1" applyFont="1" applyFill="1" applyAlignment="1" applyProtection="1">
      <alignment vertical="center"/>
    </xf>
    <xf numFmtId="0" fontId="1" fillId="0" borderId="3" xfId="31" applyFont="1" applyBorder="1" applyAlignment="1">
      <alignment horizontal="left" vertical="center"/>
    </xf>
    <xf numFmtId="0" fontId="1" fillId="0" borderId="0" xfId="31" applyFont="1" applyBorder="1" applyAlignment="1">
      <alignment horizontal="left" vertical="center"/>
    </xf>
    <xf numFmtId="43" fontId="1" fillId="0" borderId="0" xfId="8" applyFont="1" applyFill="1" applyBorder="1" applyAlignment="1" applyProtection="1">
      <alignment vertical="center"/>
    </xf>
    <xf numFmtId="43" fontId="1" fillId="0" borderId="0" xfId="8" applyFont="1" applyFill="1" applyBorder="1" applyAlignment="1" applyProtection="1">
      <alignment horizontal="center" vertical="center"/>
    </xf>
    <xf numFmtId="43" fontId="3" fillId="0" borderId="0" xfId="8" applyFont="1" applyBorder="1" applyAlignment="1">
      <alignment horizontal="center" vertical="center"/>
    </xf>
    <xf numFmtId="43" fontId="1" fillId="0" borderId="0" xfId="8" applyNumberFormat="1" applyFont="1" applyFill="1" applyAlignment="1" applyProtection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3" fontId="3" fillId="0" borderId="2" xfId="8" applyFont="1" applyFill="1" applyBorder="1" applyAlignment="1">
      <alignment vertical="center"/>
    </xf>
    <xf numFmtId="176" fontId="0" fillId="0" borderId="2" xfId="8" applyNumberFormat="1" applyFont="1" applyFill="1" applyBorder="1" applyAlignment="1">
      <alignment horizontal="center" vertical="center"/>
    </xf>
    <xf numFmtId="176" fontId="3" fillId="0" borderId="2" xfId="8" applyNumberFormat="1" applyFont="1" applyFill="1" applyBorder="1" applyAlignment="1">
      <alignment horizontal="center" vertical="center"/>
    </xf>
    <xf numFmtId="0" fontId="3" fillId="0" borderId="2" xfId="8" applyNumberFormat="1" applyFont="1" applyFill="1" applyBorder="1" applyAlignment="1">
      <alignment horizontal="center" vertical="center"/>
    </xf>
    <xf numFmtId="43" fontId="3" fillId="0" borderId="2" xfId="8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right" vertical="center"/>
    </xf>
    <xf numFmtId="43" fontId="4" fillId="0" borderId="2" xfId="8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3" fontId="3" fillId="0" borderId="2" xfId="8" applyFont="1" applyFill="1" applyBorder="1" applyAlignment="1">
      <alignment horizontal="left" vertical="center" wrapText="1"/>
    </xf>
    <xf numFmtId="43" fontId="4" fillId="0" borderId="2" xfId="8" applyFont="1" applyFill="1" applyBorder="1" applyAlignment="1">
      <alignment horizontal="center" vertical="center" wrapText="1"/>
    </xf>
    <xf numFmtId="0" fontId="1" fillId="0" borderId="3" xfId="31" applyFont="1" applyFill="1" applyBorder="1" applyAlignment="1">
      <alignment horizontal="center" vertical="center"/>
    </xf>
    <xf numFmtId="179" fontId="1" fillId="0" borderId="0" xfId="50" applyNumberFormat="1" applyFont="1" applyFill="1" applyAlignment="1">
      <alignment horizontal="center" vertical="center"/>
    </xf>
    <xf numFmtId="10" fontId="1" fillId="0" borderId="0" xfId="50" applyNumberFormat="1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0" fontId="3" fillId="0" borderId="2" xfId="0" applyFont="1" applyBorder="1" applyAlignment="1" quotePrefix="1">
      <alignment horizontal="center" vertical="center"/>
    </xf>
    <xf numFmtId="43" fontId="3" fillId="0" borderId="2" xfId="8" applyFont="1" applyBorder="1" applyAlignment="1" quotePrefix="1">
      <alignment vertical="center"/>
    </xf>
    <xf numFmtId="43" fontId="3" fillId="0" borderId="2" xfId="8" applyFont="1" applyBorder="1" applyAlignment="1" quotePrefix="1">
      <alignment horizontal="center" vertical="center"/>
    </xf>
    <xf numFmtId="0" fontId="3" fillId="0" borderId="2" xfId="0" applyFont="1" applyBorder="1" applyAlignment="1" quotePrefix="1">
      <alignment horizontal="center" vertical="top" wrapText="1"/>
    </xf>
    <xf numFmtId="0" fontId="3" fillId="0" borderId="2" xfId="0" applyFont="1" applyBorder="1" applyAlignment="1" quotePrefix="1">
      <alignment horizontal="left" vertical="center"/>
    </xf>
    <xf numFmtId="0" fontId="3" fillId="0" borderId="2" xfId="0" applyFont="1" applyBorder="1" applyAlignment="1" quotePrefix="1">
      <alignment horizontal="left" vertical="top" wrapText="1"/>
    </xf>
    <xf numFmtId="0" fontId="3" fillId="0" borderId="2" xfId="0" applyFont="1" applyBorder="1" applyAlignment="1" quotePrefix="1">
      <alignment horizontal="left" vertical="top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学校样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千位分隔 2" xfId="53"/>
  </cellStyles>
  <tableStyles count="0" defaultTableStyle="TableStyleMedium9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6376;&#24213;&#25104;&#26412;&#35745;&#31639;\2024&#24180;\12&#26376;\2024&#24180;12&#26376;&#20221;&#29616;&#37329;&#27969;&#37327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6376;&#24213;&#25104;&#26412;&#35745;&#31639;\2025&#24180;\9&#26376;\&#36130;&#21153;&#25253;&#34920;2025&#24180;9&#26376;&#65288;&#28246;&#21335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！"/>
      <sheetName val="资产负债表"/>
      <sheetName val="利润及利润分配表"/>
      <sheetName val="表外数据录入"/>
      <sheetName val="现金流量表"/>
    </sheetNames>
    <sheetDataSet>
      <sheetData sheetId="0"/>
      <sheetData sheetId="1">
        <row r="7">
          <cell r="G7">
            <v>10000000</v>
          </cell>
          <cell r="H7">
            <v>18012079.94</v>
          </cell>
        </row>
        <row r="8">
          <cell r="C8">
            <v>781338.77</v>
          </cell>
          <cell r="D8">
            <v>1772448.68</v>
          </cell>
        </row>
        <row r="8">
          <cell r="G8">
            <v>75475186.82</v>
          </cell>
          <cell r="H8">
            <v>83596239.95</v>
          </cell>
        </row>
        <row r="10">
          <cell r="G10">
            <v>1014075.5</v>
          </cell>
          <cell r="H10">
            <v>1095618.84</v>
          </cell>
        </row>
        <row r="11">
          <cell r="C11">
            <v>53137165.31</v>
          </cell>
          <cell r="D11">
            <v>54323818.89</v>
          </cell>
        </row>
        <row r="12">
          <cell r="C12">
            <v>4818137.36</v>
          </cell>
          <cell r="D12">
            <v>4140196.81</v>
          </cell>
        </row>
        <row r="13">
          <cell r="C13">
            <v>265260.93</v>
          </cell>
          <cell r="D13">
            <v>156816.1</v>
          </cell>
        </row>
        <row r="13">
          <cell r="G13">
            <v>86728.29</v>
          </cell>
          <cell r="H13">
            <v>250314.86</v>
          </cell>
        </row>
        <row r="15">
          <cell r="C15">
            <v>20940774.04</v>
          </cell>
          <cell r="D15">
            <v>25738079.8</v>
          </cell>
        </row>
        <row r="15">
          <cell r="G15">
            <v>2723781.55</v>
          </cell>
          <cell r="H15">
            <v>2639533.36</v>
          </cell>
        </row>
        <row r="24">
          <cell r="C24">
            <v>0</v>
          </cell>
          <cell r="D24">
            <v>0</v>
          </cell>
        </row>
        <row r="27">
          <cell r="C27">
            <v>39387323.85</v>
          </cell>
          <cell r="D27">
            <v>42529028.86</v>
          </cell>
        </row>
        <row r="34">
          <cell r="G34">
            <v>56000000</v>
          </cell>
          <cell r="H34">
            <v>56000000</v>
          </cell>
        </row>
      </sheetData>
      <sheetData sheetId="2">
        <row r="17">
          <cell r="C17">
            <v>15675.99</v>
          </cell>
        </row>
      </sheetData>
      <sheetData sheetId="3">
        <row r="19">
          <cell r="C19">
            <v>0</v>
          </cell>
        </row>
        <row r="20">
          <cell r="C20">
            <v>0</v>
          </cell>
        </row>
        <row r="22">
          <cell r="C22">
            <v>0</v>
          </cell>
        </row>
        <row r="23">
          <cell r="C23">
            <v>90176.88</v>
          </cell>
        </row>
        <row r="24">
          <cell r="C24">
            <v>14798.64</v>
          </cell>
        </row>
        <row r="25">
          <cell r="C25">
            <v>8507.49</v>
          </cell>
        </row>
        <row r="30">
          <cell r="C30">
            <v>0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 "/>
      <sheetName val="利润表"/>
      <sheetName val="所有者权益变动表"/>
      <sheetName val="Sheet10"/>
      <sheetName val="资产负债表千元版"/>
      <sheetName val="QAD资产负债表"/>
      <sheetName val="QAD利润表"/>
      <sheetName val="Sheet5"/>
      <sheetName val="Sheet1"/>
      <sheetName val="Sheet2"/>
      <sheetName val="Sheet3"/>
    </sheetNames>
    <sheetDataSet>
      <sheetData sheetId="0">
        <row r="31">
          <cell r="G31" t="str">
            <v>     56,000,000.00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63"/>
  <sheetViews>
    <sheetView showGridLines="0" showZeros="0" tabSelected="1" view="pageBreakPreview" zoomScale="110" zoomScaleNormal="100" topLeftCell="A26" workbookViewId="0">
      <selection activeCell="G40" sqref="G40"/>
    </sheetView>
  </sheetViews>
  <sheetFormatPr defaultColWidth="9" defaultRowHeight="11.25"/>
  <cols>
    <col min="1" max="1" width="19.8833333333333" style="2" customWidth="1"/>
    <col min="2" max="2" width="5.33333333333333" style="2" customWidth="1"/>
    <col min="3" max="4" width="16.4416666666667" style="2" customWidth="1"/>
    <col min="5" max="5" width="27.2166666666667" style="2" customWidth="1"/>
    <col min="6" max="6" width="11.2166666666667" style="4" customWidth="1"/>
    <col min="7" max="7" width="16.4416666666667" style="2" customWidth="1"/>
    <col min="8" max="8" width="16.2166666666667" style="2" customWidth="1"/>
    <col min="9" max="9" width="16.775" style="2" customWidth="1"/>
    <col min="10" max="11" width="11.2166666666667" style="2" customWidth="1"/>
    <col min="12" max="224" width="9" style="2"/>
    <col min="225" max="225" width="20.4416666666667" style="2" customWidth="1"/>
    <col min="226" max="226" width="3.33333333333333" style="2" customWidth="1"/>
    <col min="227" max="227" width="12.4416666666667" style="2" customWidth="1"/>
    <col min="228" max="228" width="13.3333333333333" style="2" customWidth="1"/>
    <col min="229" max="229" width="17.6666666666667" style="2" customWidth="1"/>
    <col min="230" max="230" width="3.88333333333333" style="2" customWidth="1"/>
    <col min="231" max="231" width="12" style="2" customWidth="1"/>
    <col min="232" max="232" width="12.2166666666667" style="2" customWidth="1"/>
    <col min="233" max="233" width="15.6666666666667" style="2" customWidth="1"/>
    <col min="234" max="234" width="12.2166666666667" style="2" customWidth="1"/>
    <col min="235" max="235" width="11.3333333333333" style="2" customWidth="1"/>
    <col min="236" max="236" width="9.775" style="2" customWidth="1"/>
    <col min="237" max="480" width="9" style="2"/>
    <col min="481" max="481" width="20.4416666666667" style="2" customWidth="1"/>
    <col min="482" max="482" width="3.33333333333333" style="2" customWidth="1"/>
    <col min="483" max="483" width="12.4416666666667" style="2" customWidth="1"/>
    <col min="484" max="484" width="13.3333333333333" style="2" customWidth="1"/>
    <col min="485" max="485" width="17.6666666666667" style="2" customWidth="1"/>
    <col min="486" max="486" width="3.88333333333333" style="2" customWidth="1"/>
    <col min="487" max="487" width="12" style="2" customWidth="1"/>
    <col min="488" max="488" width="12.2166666666667" style="2" customWidth="1"/>
    <col min="489" max="489" width="15.6666666666667" style="2" customWidth="1"/>
    <col min="490" max="490" width="12.2166666666667" style="2" customWidth="1"/>
    <col min="491" max="491" width="11.3333333333333" style="2" customWidth="1"/>
    <col min="492" max="492" width="9.775" style="2" customWidth="1"/>
    <col min="493" max="736" width="9" style="2"/>
    <col min="737" max="737" width="20.4416666666667" style="2" customWidth="1"/>
    <col min="738" max="738" width="3.33333333333333" style="2" customWidth="1"/>
    <col min="739" max="739" width="12.4416666666667" style="2" customWidth="1"/>
    <col min="740" max="740" width="13.3333333333333" style="2" customWidth="1"/>
    <col min="741" max="741" width="17.6666666666667" style="2" customWidth="1"/>
    <col min="742" max="742" width="3.88333333333333" style="2" customWidth="1"/>
    <col min="743" max="743" width="12" style="2" customWidth="1"/>
    <col min="744" max="744" width="12.2166666666667" style="2" customWidth="1"/>
    <col min="745" max="745" width="15.6666666666667" style="2" customWidth="1"/>
    <col min="746" max="746" width="12.2166666666667" style="2" customWidth="1"/>
    <col min="747" max="747" width="11.3333333333333" style="2" customWidth="1"/>
    <col min="748" max="748" width="9.775" style="2" customWidth="1"/>
    <col min="749" max="992" width="9" style="2"/>
    <col min="993" max="993" width="20.4416666666667" style="2" customWidth="1"/>
    <col min="994" max="994" width="3.33333333333333" style="2" customWidth="1"/>
    <col min="995" max="995" width="12.4416666666667" style="2" customWidth="1"/>
    <col min="996" max="996" width="13.3333333333333" style="2" customWidth="1"/>
    <col min="997" max="997" width="17.6666666666667" style="2" customWidth="1"/>
    <col min="998" max="998" width="3.88333333333333" style="2" customWidth="1"/>
    <col min="999" max="999" width="12" style="2" customWidth="1"/>
    <col min="1000" max="1000" width="12.2166666666667" style="2" customWidth="1"/>
    <col min="1001" max="1001" width="15.6666666666667" style="2" customWidth="1"/>
    <col min="1002" max="1002" width="12.2166666666667" style="2" customWidth="1"/>
    <col min="1003" max="1003" width="11.3333333333333" style="2" customWidth="1"/>
    <col min="1004" max="1004" width="9.775" style="2" customWidth="1"/>
    <col min="1005" max="1248" width="9" style="2"/>
    <col min="1249" max="1249" width="20.4416666666667" style="2" customWidth="1"/>
    <col min="1250" max="1250" width="3.33333333333333" style="2" customWidth="1"/>
    <col min="1251" max="1251" width="12.4416666666667" style="2" customWidth="1"/>
    <col min="1252" max="1252" width="13.3333333333333" style="2" customWidth="1"/>
    <col min="1253" max="1253" width="17.6666666666667" style="2" customWidth="1"/>
    <col min="1254" max="1254" width="3.88333333333333" style="2" customWidth="1"/>
    <col min="1255" max="1255" width="12" style="2" customWidth="1"/>
    <col min="1256" max="1256" width="12.2166666666667" style="2" customWidth="1"/>
    <col min="1257" max="1257" width="15.6666666666667" style="2" customWidth="1"/>
    <col min="1258" max="1258" width="12.2166666666667" style="2" customWidth="1"/>
    <col min="1259" max="1259" width="11.3333333333333" style="2" customWidth="1"/>
    <col min="1260" max="1260" width="9.775" style="2" customWidth="1"/>
    <col min="1261" max="1504" width="9" style="2"/>
    <col min="1505" max="1505" width="20.4416666666667" style="2" customWidth="1"/>
    <col min="1506" max="1506" width="3.33333333333333" style="2" customWidth="1"/>
    <col min="1507" max="1507" width="12.4416666666667" style="2" customWidth="1"/>
    <col min="1508" max="1508" width="13.3333333333333" style="2" customWidth="1"/>
    <col min="1509" max="1509" width="17.6666666666667" style="2" customWidth="1"/>
    <col min="1510" max="1510" width="3.88333333333333" style="2" customWidth="1"/>
    <col min="1511" max="1511" width="12" style="2" customWidth="1"/>
    <col min="1512" max="1512" width="12.2166666666667" style="2" customWidth="1"/>
    <col min="1513" max="1513" width="15.6666666666667" style="2" customWidth="1"/>
    <col min="1514" max="1514" width="12.2166666666667" style="2" customWidth="1"/>
    <col min="1515" max="1515" width="11.3333333333333" style="2" customWidth="1"/>
    <col min="1516" max="1516" width="9.775" style="2" customWidth="1"/>
    <col min="1517" max="1760" width="9" style="2"/>
    <col min="1761" max="1761" width="20.4416666666667" style="2" customWidth="1"/>
    <col min="1762" max="1762" width="3.33333333333333" style="2" customWidth="1"/>
    <col min="1763" max="1763" width="12.4416666666667" style="2" customWidth="1"/>
    <col min="1764" max="1764" width="13.3333333333333" style="2" customWidth="1"/>
    <col min="1765" max="1765" width="17.6666666666667" style="2" customWidth="1"/>
    <col min="1766" max="1766" width="3.88333333333333" style="2" customWidth="1"/>
    <col min="1767" max="1767" width="12" style="2" customWidth="1"/>
    <col min="1768" max="1768" width="12.2166666666667" style="2" customWidth="1"/>
    <col min="1769" max="1769" width="15.6666666666667" style="2" customWidth="1"/>
    <col min="1770" max="1770" width="12.2166666666667" style="2" customWidth="1"/>
    <col min="1771" max="1771" width="11.3333333333333" style="2" customWidth="1"/>
    <col min="1772" max="1772" width="9.775" style="2" customWidth="1"/>
    <col min="1773" max="2016" width="9" style="2"/>
    <col min="2017" max="2017" width="20.4416666666667" style="2" customWidth="1"/>
    <col min="2018" max="2018" width="3.33333333333333" style="2" customWidth="1"/>
    <col min="2019" max="2019" width="12.4416666666667" style="2" customWidth="1"/>
    <col min="2020" max="2020" width="13.3333333333333" style="2" customWidth="1"/>
    <col min="2021" max="2021" width="17.6666666666667" style="2" customWidth="1"/>
    <col min="2022" max="2022" width="3.88333333333333" style="2" customWidth="1"/>
    <col min="2023" max="2023" width="12" style="2" customWidth="1"/>
    <col min="2024" max="2024" width="12.2166666666667" style="2" customWidth="1"/>
    <col min="2025" max="2025" width="15.6666666666667" style="2" customWidth="1"/>
    <col min="2026" max="2026" width="12.2166666666667" style="2" customWidth="1"/>
    <col min="2027" max="2027" width="11.3333333333333" style="2" customWidth="1"/>
    <col min="2028" max="2028" width="9.775" style="2" customWidth="1"/>
    <col min="2029" max="2272" width="9" style="2"/>
    <col min="2273" max="2273" width="20.4416666666667" style="2" customWidth="1"/>
    <col min="2274" max="2274" width="3.33333333333333" style="2" customWidth="1"/>
    <col min="2275" max="2275" width="12.4416666666667" style="2" customWidth="1"/>
    <col min="2276" max="2276" width="13.3333333333333" style="2" customWidth="1"/>
    <col min="2277" max="2277" width="17.6666666666667" style="2" customWidth="1"/>
    <col min="2278" max="2278" width="3.88333333333333" style="2" customWidth="1"/>
    <col min="2279" max="2279" width="12" style="2" customWidth="1"/>
    <col min="2280" max="2280" width="12.2166666666667" style="2" customWidth="1"/>
    <col min="2281" max="2281" width="15.6666666666667" style="2" customWidth="1"/>
    <col min="2282" max="2282" width="12.2166666666667" style="2" customWidth="1"/>
    <col min="2283" max="2283" width="11.3333333333333" style="2" customWidth="1"/>
    <col min="2284" max="2284" width="9.775" style="2" customWidth="1"/>
    <col min="2285" max="2528" width="9" style="2"/>
    <col min="2529" max="2529" width="20.4416666666667" style="2" customWidth="1"/>
    <col min="2530" max="2530" width="3.33333333333333" style="2" customWidth="1"/>
    <col min="2531" max="2531" width="12.4416666666667" style="2" customWidth="1"/>
    <col min="2532" max="2532" width="13.3333333333333" style="2" customWidth="1"/>
    <col min="2533" max="2533" width="17.6666666666667" style="2" customWidth="1"/>
    <col min="2534" max="2534" width="3.88333333333333" style="2" customWidth="1"/>
    <col min="2535" max="2535" width="12" style="2" customWidth="1"/>
    <col min="2536" max="2536" width="12.2166666666667" style="2" customWidth="1"/>
    <col min="2537" max="2537" width="15.6666666666667" style="2" customWidth="1"/>
    <col min="2538" max="2538" width="12.2166666666667" style="2" customWidth="1"/>
    <col min="2539" max="2539" width="11.3333333333333" style="2" customWidth="1"/>
    <col min="2540" max="2540" width="9.775" style="2" customWidth="1"/>
    <col min="2541" max="2784" width="9" style="2"/>
    <col min="2785" max="2785" width="20.4416666666667" style="2" customWidth="1"/>
    <col min="2786" max="2786" width="3.33333333333333" style="2" customWidth="1"/>
    <col min="2787" max="2787" width="12.4416666666667" style="2" customWidth="1"/>
    <col min="2788" max="2788" width="13.3333333333333" style="2" customWidth="1"/>
    <col min="2789" max="2789" width="17.6666666666667" style="2" customWidth="1"/>
    <col min="2790" max="2790" width="3.88333333333333" style="2" customWidth="1"/>
    <col min="2791" max="2791" width="12" style="2" customWidth="1"/>
    <col min="2792" max="2792" width="12.2166666666667" style="2" customWidth="1"/>
    <col min="2793" max="2793" width="15.6666666666667" style="2" customWidth="1"/>
    <col min="2794" max="2794" width="12.2166666666667" style="2" customWidth="1"/>
    <col min="2795" max="2795" width="11.3333333333333" style="2" customWidth="1"/>
    <col min="2796" max="2796" width="9.775" style="2" customWidth="1"/>
    <col min="2797" max="3040" width="9" style="2"/>
    <col min="3041" max="3041" width="20.4416666666667" style="2" customWidth="1"/>
    <col min="3042" max="3042" width="3.33333333333333" style="2" customWidth="1"/>
    <col min="3043" max="3043" width="12.4416666666667" style="2" customWidth="1"/>
    <col min="3044" max="3044" width="13.3333333333333" style="2" customWidth="1"/>
    <col min="3045" max="3045" width="17.6666666666667" style="2" customWidth="1"/>
    <col min="3046" max="3046" width="3.88333333333333" style="2" customWidth="1"/>
    <col min="3047" max="3047" width="12" style="2" customWidth="1"/>
    <col min="3048" max="3048" width="12.2166666666667" style="2" customWidth="1"/>
    <col min="3049" max="3049" width="15.6666666666667" style="2" customWidth="1"/>
    <col min="3050" max="3050" width="12.2166666666667" style="2" customWidth="1"/>
    <col min="3051" max="3051" width="11.3333333333333" style="2" customWidth="1"/>
    <col min="3052" max="3052" width="9.775" style="2" customWidth="1"/>
    <col min="3053" max="3296" width="9" style="2"/>
    <col min="3297" max="3297" width="20.4416666666667" style="2" customWidth="1"/>
    <col min="3298" max="3298" width="3.33333333333333" style="2" customWidth="1"/>
    <col min="3299" max="3299" width="12.4416666666667" style="2" customWidth="1"/>
    <col min="3300" max="3300" width="13.3333333333333" style="2" customWidth="1"/>
    <col min="3301" max="3301" width="17.6666666666667" style="2" customWidth="1"/>
    <col min="3302" max="3302" width="3.88333333333333" style="2" customWidth="1"/>
    <col min="3303" max="3303" width="12" style="2" customWidth="1"/>
    <col min="3304" max="3304" width="12.2166666666667" style="2" customWidth="1"/>
    <col min="3305" max="3305" width="15.6666666666667" style="2" customWidth="1"/>
    <col min="3306" max="3306" width="12.2166666666667" style="2" customWidth="1"/>
    <col min="3307" max="3307" width="11.3333333333333" style="2" customWidth="1"/>
    <col min="3308" max="3308" width="9.775" style="2" customWidth="1"/>
    <col min="3309" max="3552" width="9" style="2"/>
    <col min="3553" max="3553" width="20.4416666666667" style="2" customWidth="1"/>
    <col min="3554" max="3554" width="3.33333333333333" style="2" customWidth="1"/>
    <col min="3555" max="3555" width="12.4416666666667" style="2" customWidth="1"/>
    <col min="3556" max="3556" width="13.3333333333333" style="2" customWidth="1"/>
    <col min="3557" max="3557" width="17.6666666666667" style="2" customWidth="1"/>
    <col min="3558" max="3558" width="3.88333333333333" style="2" customWidth="1"/>
    <col min="3559" max="3559" width="12" style="2" customWidth="1"/>
    <col min="3560" max="3560" width="12.2166666666667" style="2" customWidth="1"/>
    <col min="3561" max="3561" width="15.6666666666667" style="2" customWidth="1"/>
    <col min="3562" max="3562" width="12.2166666666667" style="2" customWidth="1"/>
    <col min="3563" max="3563" width="11.3333333333333" style="2" customWidth="1"/>
    <col min="3564" max="3564" width="9.775" style="2" customWidth="1"/>
    <col min="3565" max="3808" width="9" style="2"/>
    <col min="3809" max="3809" width="20.4416666666667" style="2" customWidth="1"/>
    <col min="3810" max="3810" width="3.33333333333333" style="2" customWidth="1"/>
    <col min="3811" max="3811" width="12.4416666666667" style="2" customWidth="1"/>
    <col min="3812" max="3812" width="13.3333333333333" style="2" customWidth="1"/>
    <col min="3813" max="3813" width="17.6666666666667" style="2" customWidth="1"/>
    <col min="3814" max="3814" width="3.88333333333333" style="2" customWidth="1"/>
    <col min="3815" max="3815" width="12" style="2" customWidth="1"/>
    <col min="3816" max="3816" width="12.2166666666667" style="2" customWidth="1"/>
    <col min="3817" max="3817" width="15.6666666666667" style="2" customWidth="1"/>
    <col min="3818" max="3818" width="12.2166666666667" style="2" customWidth="1"/>
    <col min="3819" max="3819" width="11.3333333333333" style="2" customWidth="1"/>
    <col min="3820" max="3820" width="9.775" style="2" customWidth="1"/>
    <col min="3821" max="4064" width="9" style="2"/>
    <col min="4065" max="4065" width="20.4416666666667" style="2" customWidth="1"/>
    <col min="4066" max="4066" width="3.33333333333333" style="2" customWidth="1"/>
    <col min="4067" max="4067" width="12.4416666666667" style="2" customWidth="1"/>
    <col min="4068" max="4068" width="13.3333333333333" style="2" customWidth="1"/>
    <col min="4069" max="4069" width="17.6666666666667" style="2" customWidth="1"/>
    <col min="4070" max="4070" width="3.88333333333333" style="2" customWidth="1"/>
    <col min="4071" max="4071" width="12" style="2" customWidth="1"/>
    <col min="4072" max="4072" width="12.2166666666667" style="2" customWidth="1"/>
    <col min="4073" max="4073" width="15.6666666666667" style="2" customWidth="1"/>
    <col min="4074" max="4074" width="12.2166666666667" style="2" customWidth="1"/>
    <col min="4075" max="4075" width="11.3333333333333" style="2" customWidth="1"/>
    <col min="4076" max="4076" width="9.775" style="2" customWidth="1"/>
    <col min="4077" max="4320" width="9" style="2"/>
    <col min="4321" max="4321" width="20.4416666666667" style="2" customWidth="1"/>
    <col min="4322" max="4322" width="3.33333333333333" style="2" customWidth="1"/>
    <col min="4323" max="4323" width="12.4416666666667" style="2" customWidth="1"/>
    <col min="4324" max="4324" width="13.3333333333333" style="2" customWidth="1"/>
    <col min="4325" max="4325" width="17.6666666666667" style="2" customWidth="1"/>
    <col min="4326" max="4326" width="3.88333333333333" style="2" customWidth="1"/>
    <col min="4327" max="4327" width="12" style="2" customWidth="1"/>
    <col min="4328" max="4328" width="12.2166666666667" style="2" customWidth="1"/>
    <col min="4329" max="4329" width="15.6666666666667" style="2" customWidth="1"/>
    <col min="4330" max="4330" width="12.2166666666667" style="2" customWidth="1"/>
    <col min="4331" max="4331" width="11.3333333333333" style="2" customWidth="1"/>
    <col min="4332" max="4332" width="9.775" style="2" customWidth="1"/>
    <col min="4333" max="4576" width="9" style="2"/>
    <col min="4577" max="4577" width="20.4416666666667" style="2" customWidth="1"/>
    <col min="4578" max="4578" width="3.33333333333333" style="2" customWidth="1"/>
    <col min="4579" max="4579" width="12.4416666666667" style="2" customWidth="1"/>
    <col min="4580" max="4580" width="13.3333333333333" style="2" customWidth="1"/>
    <col min="4581" max="4581" width="17.6666666666667" style="2" customWidth="1"/>
    <col min="4582" max="4582" width="3.88333333333333" style="2" customWidth="1"/>
    <col min="4583" max="4583" width="12" style="2" customWidth="1"/>
    <col min="4584" max="4584" width="12.2166666666667" style="2" customWidth="1"/>
    <col min="4585" max="4585" width="15.6666666666667" style="2" customWidth="1"/>
    <col min="4586" max="4586" width="12.2166666666667" style="2" customWidth="1"/>
    <col min="4587" max="4587" width="11.3333333333333" style="2" customWidth="1"/>
    <col min="4588" max="4588" width="9.775" style="2" customWidth="1"/>
    <col min="4589" max="4832" width="9" style="2"/>
    <col min="4833" max="4833" width="20.4416666666667" style="2" customWidth="1"/>
    <col min="4834" max="4834" width="3.33333333333333" style="2" customWidth="1"/>
    <col min="4835" max="4835" width="12.4416666666667" style="2" customWidth="1"/>
    <col min="4836" max="4836" width="13.3333333333333" style="2" customWidth="1"/>
    <col min="4837" max="4837" width="17.6666666666667" style="2" customWidth="1"/>
    <col min="4838" max="4838" width="3.88333333333333" style="2" customWidth="1"/>
    <col min="4839" max="4839" width="12" style="2" customWidth="1"/>
    <col min="4840" max="4840" width="12.2166666666667" style="2" customWidth="1"/>
    <col min="4841" max="4841" width="15.6666666666667" style="2" customWidth="1"/>
    <col min="4842" max="4842" width="12.2166666666667" style="2" customWidth="1"/>
    <col min="4843" max="4843" width="11.3333333333333" style="2" customWidth="1"/>
    <col min="4844" max="4844" width="9.775" style="2" customWidth="1"/>
    <col min="4845" max="5088" width="9" style="2"/>
    <col min="5089" max="5089" width="20.4416666666667" style="2" customWidth="1"/>
    <col min="5090" max="5090" width="3.33333333333333" style="2" customWidth="1"/>
    <col min="5091" max="5091" width="12.4416666666667" style="2" customWidth="1"/>
    <col min="5092" max="5092" width="13.3333333333333" style="2" customWidth="1"/>
    <col min="5093" max="5093" width="17.6666666666667" style="2" customWidth="1"/>
    <col min="5094" max="5094" width="3.88333333333333" style="2" customWidth="1"/>
    <col min="5095" max="5095" width="12" style="2" customWidth="1"/>
    <col min="5096" max="5096" width="12.2166666666667" style="2" customWidth="1"/>
    <col min="5097" max="5097" width="15.6666666666667" style="2" customWidth="1"/>
    <col min="5098" max="5098" width="12.2166666666667" style="2" customWidth="1"/>
    <col min="5099" max="5099" width="11.3333333333333" style="2" customWidth="1"/>
    <col min="5100" max="5100" width="9.775" style="2" customWidth="1"/>
    <col min="5101" max="5344" width="9" style="2"/>
    <col min="5345" max="5345" width="20.4416666666667" style="2" customWidth="1"/>
    <col min="5346" max="5346" width="3.33333333333333" style="2" customWidth="1"/>
    <col min="5347" max="5347" width="12.4416666666667" style="2" customWidth="1"/>
    <col min="5348" max="5348" width="13.3333333333333" style="2" customWidth="1"/>
    <col min="5349" max="5349" width="17.6666666666667" style="2" customWidth="1"/>
    <col min="5350" max="5350" width="3.88333333333333" style="2" customWidth="1"/>
    <col min="5351" max="5351" width="12" style="2" customWidth="1"/>
    <col min="5352" max="5352" width="12.2166666666667" style="2" customWidth="1"/>
    <col min="5353" max="5353" width="15.6666666666667" style="2" customWidth="1"/>
    <col min="5354" max="5354" width="12.2166666666667" style="2" customWidth="1"/>
    <col min="5355" max="5355" width="11.3333333333333" style="2" customWidth="1"/>
    <col min="5356" max="5356" width="9.775" style="2" customWidth="1"/>
    <col min="5357" max="5600" width="9" style="2"/>
    <col min="5601" max="5601" width="20.4416666666667" style="2" customWidth="1"/>
    <col min="5602" max="5602" width="3.33333333333333" style="2" customWidth="1"/>
    <col min="5603" max="5603" width="12.4416666666667" style="2" customWidth="1"/>
    <col min="5604" max="5604" width="13.3333333333333" style="2" customWidth="1"/>
    <col min="5605" max="5605" width="17.6666666666667" style="2" customWidth="1"/>
    <col min="5606" max="5606" width="3.88333333333333" style="2" customWidth="1"/>
    <col min="5607" max="5607" width="12" style="2" customWidth="1"/>
    <col min="5608" max="5608" width="12.2166666666667" style="2" customWidth="1"/>
    <col min="5609" max="5609" width="15.6666666666667" style="2" customWidth="1"/>
    <col min="5610" max="5610" width="12.2166666666667" style="2" customWidth="1"/>
    <col min="5611" max="5611" width="11.3333333333333" style="2" customWidth="1"/>
    <col min="5612" max="5612" width="9.775" style="2" customWidth="1"/>
    <col min="5613" max="5856" width="9" style="2"/>
    <col min="5857" max="5857" width="20.4416666666667" style="2" customWidth="1"/>
    <col min="5858" max="5858" width="3.33333333333333" style="2" customWidth="1"/>
    <col min="5859" max="5859" width="12.4416666666667" style="2" customWidth="1"/>
    <col min="5860" max="5860" width="13.3333333333333" style="2" customWidth="1"/>
    <col min="5861" max="5861" width="17.6666666666667" style="2" customWidth="1"/>
    <col min="5862" max="5862" width="3.88333333333333" style="2" customWidth="1"/>
    <col min="5863" max="5863" width="12" style="2" customWidth="1"/>
    <col min="5864" max="5864" width="12.2166666666667" style="2" customWidth="1"/>
    <col min="5865" max="5865" width="15.6666666666667" style="2" customWidth="1"/>
    <col min="5866" max="5866" width="12.2166666666667" style="2" customWidth="1"/>
    <col min="5867" max="5867" width="11.3333333333333" style="2" customWidth="1"/>
    <col min="5868" max="5868" width="9.775" style="2" customWidth="1"/>
    <col min="5869" max="6112" width="9" style="2"/>
    <col min="6113" max="6113" width="20.4416666666667" style="2" customWidth="1"/>
    <col min="6114" max="6114" width="3.33333333333333" style="2" customWidth="1"/>
    <col min="6115" max="6115" width="12.4416666666667" style="2" customWidth="1"/>
    <col min="6116" max="6116" width="13.3333333333333" style="2" customWidth="1"/>
    <col min="6117" max="6117" width="17.6666666666667" style="2" customWidth="1"/>
    <col min="6118" max="6118" width="3.88333333333333" style="2" customWidth="1"/>
    <col min="6119" max="6119" width="12" style="2" customWidth="1"/>
    <col min="6120" max="6120" width="12.2166666666667" style="2" customWidth="1"/>
    <col min="6121" max="6121" width="15.6666666666667" style="2" customWidth="1"/>
    <col min="6122" max="6122" width="12.2166666666667" style="2" customWidth="1"/>
    <col min="6123" max="6123" width="11.3333333333333" style="2" customWidth="1"/>
    <col min="6124" max="6124" width="9.775" style="2" customWidth="1"/>
    <col min="6125" max="6368" width="9" style="2"/>
    <col min="6369" max="6369" width="20.4416666666667" style="2" customWidth="1"/>
    <col min="6370" max="6370" width="3.33333333333333" style="2" customWidth="1"/>
    <col min="6371" max="6371" width="12.4416666666667" style="2" customWidth="1"/>
    <col min="6372" max="6372" width="13.3333333333333" style="2" customWidth="1"/>
    <col min="6373" max="6373" width="17.6666666666667" style="2" customWidth="1"/>
    <col min="6374" max="6374" width="3.88333333333333" style="2" customWidth="1"/>
    <col min="6375" max="6375" width="12" style="2" customWidth="1"/>
    <col min="6376" max="6376" width="12.2166666666667" style="2" customWidth="1"/>
    <col min="6377" max="6377" width="15.6666666666667" style="2" customWidth="1"/>
    <col min="6378" max="6378" width="12.2166666666667" style="2" customWidth="1"/>
    <col min="6379" max="6379" width="11.3333333333333" style="2" customWidth="1"/>
    <col min="6380" max="6380" width="9.775" style="2" customWidth="1"/>
    <col min="6381" max="6624" width="9" style="2"/>
    <col min="6625" max="6625" width="20.4416666666667" style="2" customWidth="1"/>
    <col min="6626" max="6626" width="3.33333333333333" style="2" customWidth="1"/>
    <col min="6627" max="6627" width="12.4416666666667" style="2" customWidth="1"/>
    <col min="6628" max="6628" width="13.3333333333333" style="2" customWidth="1"/>
    <col min="6629" max="6629" width="17.6666666666667" style="2" customWidth="1"/>
    <col min="6630" max="6630" width="3.88333333333333" style="2" customWidth="1"/>
    <col min="6631" max="6631" width="12" style="2" customWidth="1"/>
    <col min="6632" max="6632" width="12.2166666666667" style="2" customWidth="1"/>
    <col min="6633" max="6633" width="15.6666666666667" style="2" customWidth="1"/>
    <col min="6634" max="6634" width="12.2166666666667" style="2" customWidth="1"/>
    <col min="6635" max="6635" width="11.3333333333333" style="2" customWidth="1"/>
    <col min="6636" max="6636" width="9.775" style="2" customWidth="1"/>
    <col min="6637" max="6880" width="9" style="2"/>
    <col min="6881" max="6881" width="20.4416666666667" style="2" customWidth="1"/>
    <col min="6882" max="6882" width="3.33333333333333" style="2" customWidth="1"/>
    <col min="6883" max="6883" width="12.4416666666667" style="2" customWidth="1"/>
    <col min="6884" max="6884" width="13.3333333333333" style="2" customWidth="1"/>
    <col min="6885" max="6885" width="17.6666666666667" style="2" customWidth="1"/>
    <col min="6886" max="6886" width="3.88333333333333" style="2" customWidth="1"/>
    <col min="6887" max="6887" width="12" style="2" customWidth="1"/>
    <col min="6888" max="6888" width="12.2166666666667" style="2" customWidth="1"/>
    <col min="6889" max="6889" width="15.6666666666667" style="2" customWidth="1"/>
    <col min="6890" max="6890" width="12.2166666666667" style="2" customWidth="1"/>
    <col min="6891" max="6891" width="11.3333333333333" style="2" customWidth="1"/>
    <col min="6892" max="6892" width="9.775" style="2" customWidth="1"/>
    <col min="6893" max="7136" width="9" style="2"/>
    <col min="7137" max="7137" width="20.4416666666667" style="2" customWidth="1"/>
    <col min="7138" max="7138" width="3.33333333333333" style="2" customWidth="1"/>
    <col min="7139" max="7139" width="12.4416666666667" style="2" customWidth="1"/>
    <col min="7140" max="7140" width="13.3333333333333" style="2" customWidth="1"/>
    <col min="7141" max="7141" width="17.6666666666667" style="2" customWidth="1"/>
    <col min="7142" max="7142" width="3.88333333333333" style="2" customWidth="1"/>
    <col min="7143" max="7143" width="12" style="2" customWidth="1"/>
    <col min="7144" max="7144" width="12.2166666666667" style="2" customWidth="1"/>
    <col min="7145" max="7145" width="15.6666666666667" style="2" customWidth="1"/>
    <col min="7146" max="7146" width="12.2166666666667" style="2" customWidth="1"/>
    <col min="7147" max="7147" width="11.3333333333333" style="2" customWidth="1"/>
    <col min="7148" max="7148" width="9.775" style="2" customWidth="1"/>
    <col min="7149" max="7392" width="9" style="2"/>
    <col min="7393" max="7393" width="20.4416666666667" style="2" customWidth="1"/>
    <col min="7394" max="7394" width="3.33333333333333" style="2" customWidth="1"/>
    <col min="7395" max="7395" width="12.4416666666667" style="2" customWidth="1"/>
    <col min="7396" max="7396" width="13.3333333333333" style="2" customWidth="1"/>
    <col min="7397" max="7397" width="17.6666666666667" style="2" customWidth="1"/>
    <col min="7398" max="7398" width="3.88333333333333" style="2" customWidth="1"/>
    <col min="7399" max="7399" width="12" style="2" customWidth="1"/>
    <col min="7400" max="7400" width="12.2166666666667" style="2" customWidth="1"/>
    <col min="7401" max="7401" width="15.6666666666667" style="2" customWidth="1"/>
    <col min="7402" max="7402" width="12.2166666666667" style="2" customWidth="1"/>
    <col min="7403" max="7403" width="11.3333333333333" style="2" customWidth="1"/>
    <col min="7404" max="7404" width="9.775" style="2" customWidth="1"/>
    <col min="7405" max="7648" width="9" style="2"/>
    <col min="7649" max="7649" width="20.4416666666667" style="2" customWidth="1"/>
    <col min="7650" max="7650" width="3.33333333333333" style="2" customWidth="1"/>
    <col min="7651" max="7651" width="12.4416666666667" style="2" customWidth="1"/>
    <col min="7652" max="7652" width="13.3333333333333" style="2" customWidth="1"/>
    <col min="7653" max="7653" width="17.6666666666667" style="2" customWidth="1"/>
    <col min="7654" max="7654" width="3.88333333333333" style="2" customWidth="1"/>
    <col min="7655" max="7655" width="12" style="2" customWidth="1"/>
    <col min="7656" max="7656" width="12.2166666666667" style="2" customWidth="1"/>
    <col min="7657" max="7657" width="15.6666666666667" style="2" customWidth="1"/>
    <col min="7658" max="7658" width="12.2166666666667" style="2" customWidth="1"/>
    <col min="7659" max="7659" width="11.3333333333333" style="2" customWidth="1"/>
    <col min="7660" max="7660" width="9.775" style="2" customWidth="1"/>
    <col min="7661" max="7904" width="9" style="2"/>
    <col min="7905" max="7905" width="20.4416666666667" style="2" customWidth="1"/>
    <col min="7906" max="7906" width="3.33333333333333" style="2" customWidth="1"/>
    <col min="7907" max="7907" width="12.4416666666667" style="2" customWidth="1"/>
    <col min="7908" max="7908" width="13.3333333333333" style="2" customWidth="1"/>
    <col min="7909" max="7909" width="17.6666666666667" style="2" customWidth="1"/>
    <col min="7910" max="7910" width="3.88333333333333" style="2" customWidth="1"/>
    <col min="7911" max="7911" width="12" style="2" customWidth="1"/>
    <col min="7912" max="7912" width="12.2166666666667" style="2" customWidth="1"/>
    <col min="7913" max="7913" width="15.6666666666667" style="2" customWidth="1"/>
    <col min="7914" max="7914" width="12.2166666666667" style="2" customWidth="1"/>
    <col min="7915" max="7915" width="11.3333333333333" style="2" customWidth="1"/>
    <col min="7916" max="7916" width="9.775" style="2" customWidth="1"/>
    <col min="7917" max="8160" width="9" style="2"/>
    <col min="8161" max="8161" width="20.4416666666667" style="2" customWidth="1"/>
    <col min="8162" max="8162" width="3.33333333333333" style="2" customWidth="1"/>
    <col min="8163" max="8163" width="12.4416666666667" style="2" customWidth="1"/>
    <col min="8164" max="8164" width="13.3333333333333" style="2" customWidth="1"/>
    <col min="8165" max="8165" width="17.6666666666667" style="2" customWidth="1"/>
    <col min="8166" max="8166" width="3.88333333333333" style="2" customWidth="1"/>
    <col min="8167" max="8167" width="12" style="2" customWidth="1"/>
    <col min="8168" max="8168" width="12.2166666666667" style="2" customWidth="1"/>
    <col min="8169" max="8169" width="15.6666666666667" style="2" customWidth="1"/>
    <col min="8170" max="8170" width="12.2166666666667" style="2" customWidth="1"/>
    <col min="8171" max="8171" width="11.3333333333333" style="2" customWidth="1"/>
    <col min="8172" max="8172" width="9.775" style="2" customWidth="1"/>
    <col min="8173" max="8416" width="9" style="2"/>
    <col min="8417" max="8417" width="20.4416666666667" style="2" customWidth="1"/>
    <col min="8418" max="8418" width="3.33333333333333" style="2" customWidth="1"/>
    <col min="8419" max="8419" width="12.4416666666667" style="2" customWidth="1"/>
    <col min="8420" max="8420" width="13.3333333333333" style="2" customWidth="1"/>
    <col min="8421" max="8421" width="17.6666666666667" style="2" customWidth="1"/>
    <col min="8422" max="8422" width="3.88333333333333" style="2" customWidth="1"/>
    <col min="8423" max="8423" width="12" style="2" customWidth="1"/>
    <col min="8424" max="8424" width="12.2166666666667" style="2" customWidth="1"/>
    <col min="8425" max="8425" width="15.6666666666667" style="2" customWidth="1"/>
    <col min="8426" max="8426" width="12.2166666666667" style="2" customWidth="1"/>
    <col min="8427" max="8427" width="11.3333333333333" style="2" customWidth="1"/>
    <col min="8428" max="8428" width="9.775" style="2" customWidth="1"/>
    <col min="8429" max="8672" width="9" style="2"/>
    <col min="8673" max="8673" width="20.4416666666667" style="2" customWidth="1"/>
    <col min="8674" max="8674" width="3.33333333333333" style="2" customWidth="1"/>
    <col min="8675" max="8675" width="12.4416666666667" style="2" customWidth="1"/>
    <col min="8676" max="8676" width="13.3333333333333" style="2" customWidth="1"/>
    <col min="8677" max="8677" width="17.6666666666667" style="2" customWidth="1"/>
    <col min="8678" max="8678" width="3.88333333333333" style="2" customWidth="1"/>
    <col min="8679" max="8679" width="12" style="2" customWidth="1"/>
    <col min="8680" max="8680" width="12.2166666666667" style="2" customWidth="1"/>
    <col min="8681" max="8681" width="15.6666666666667" style="2" customWidth="1"/>
    <col min="8682" max="8682" width="12.2166666666667" style="2" customWidth="1"/>
    <col min="8683" max="8683" width="11.3333333333333" style="2" customWidth="1"/>
    <col min="8684" max="8684" width="9.775" style="2" customWidth="1"/>
    <col min="8685" max="8928" width="9" style="2"/>
    <col min="8929" max="8929" width="20.4416666666667" style="2" customWidth="1"/>
    <col min="8930" max="8930" width="3.33333333333333" style="2" customWidth="1"/>
    <col min="8931" max="8931" width="12.4416666666667" style="2" customWidth="1"/>
    <col min="8932" max="8932" width="13.3333333333333" style="2" customWidth="1"/>
    <col min="8933" max="8933" width="17.6666666666667" style="2" customWidth="1"/>
    <col min="8934" max="8934" width="3.88333333333333" style="2" customWidth="1"/>
    <col min="8935" max="8935" width="12" style="2" customWidth="1"/>
    <col min="8936" max="8936" width="12.2166666666667" style="2" customWidth="1"/>
    <col min="8937" max="8937" width="15.6666666666667" style="2" customWidth="1"/>
    <col min="8938" max="8938" width="12.2166666666667" style="2" customWidth="1"/>
    <col min="8939" max="8939" width="11.3333333333333" style="2" customWidth="1"/>
    <col min="8940" max="8940" width="9.775" style="2" customWidth="1"/>
    <col min="8941" max="9184" width="9" style="2"/>
    <col min="9185" max="9185" width="20.4416666666667" style="2" customWidth="1"/>
    <col min="9186" max="9186" width="3.33333333333333" style="2" customWidth="1"/>
    <col min="9187" max="9187" width="12.4416666666667" style="2" customWidth="1"/>
    <col min="9188" max="9188" width="13.3333333333333" style="2" customWidth="1"/>
    <col min="9189" max="9189" width="17.6666666666667" style="2" customWidth="1"/>
    <col min="9190" max="9190" width="3.88333333333333" style="2" customWidth="1"/>
    <col min="9191" max="9191" width="12" style="2" customWidth="1"/>
    <col min="9192" max="9192" width="12.2166666666667" style="2" customWidth="1"/>
    <col min="9193" max="9193" width="15.6666666666667" style="2" customWidth="1"/>
    <col min="9194" max="9194" width="12.2166666666667" style="2" customWidth="1"/>
    <col min="9195" max="9195" width="11.3333333333333" style="2" customWidth="1"/>
    <col min="9196" max="9196" width="9.775" style="2" customWidth="1"/>
    <col min="9197" max="9440" width="9" style="2"/>
    <col min="9441" max="9441" width="20.4416666666667" style="2" customWidth="1"/>
    <col min="9442" max="9442" width="3.33333333333333" style="2" customWidth="1"/>
    <col min="9443" max="9443" width="12.4416666666667" style="2" customWidth="1"/>
    <col min="9444" max="9444" width="13.3333333333333" style="2" customWidth="1"/>
    <col min="9445" max="9445" width="17.6666666666667" style="2" customWidth="1"/>
    <col min="9446" max="9446" width="3.88333333333333" style="2" customWidth="1"/>
    <col min="9447" max="9447" width="12" style="2" customWidth="1"/>
    <col min="9448" max="9448" width="12.2166666666667" style="2" customWidth="1"/>
    <col min="9449" max="9449" width="15.6666666666667" style="2" customWidth="1"/>
    <col min="9450" max="9450" width="12.2166666666667" style="2" customWidth="1"/>
    <col min="9451" max="9451" width="11.3333333333333" style="2" customWidth="1"/>
    <col min="9452" max="9452" width="9.775" style="2" customWidth="1"/>
    <col min="9453" max="9696" width="9" style="2"/>
    <col min="9697" max="9697" width="20.4416666666667" style="2" customWidth="1"/>
    <col min="9698" max="9698" width="3.33333333333333" style="2" customWidth="1"/>
    <col min="9699" max="9699" width="12.4416666666667" style="2" customWidth="1"/>
    <col min="9700" max="9700" width="13.3333333333333" style="2" customWidth="1"/>
    <col min="9701" max="9701" width="17.6666666666667" style="2" customWidth="1"/>
    <col min="9702" max="9702" width="3.88333333333333" style="2" customWidth="1"/>
    <col min="9703" max="9703" width="12" style="2" customWidth="1"/>
    <col min="9704" max="9704" width="12.2166666666667" style="2" customWidth="1"/>
    <col min="9705" max="9705" width="15.6666666666667" style="2" customWidth="1"/>
    <col min="9706" max="9706" width="12.2166666666667" style="2" customWidth="1"/>
    <col min="9707" max="9707" width="11.3333333333333" style="2" customWidth="1"/>
    <col min="9708" max="9708" width="9.775" style="2" customWidth="1"/>
    <col min="9709" max="9952" width="9" style="2"/>
    <col min="9953" max="9953" width="20.4416666666667" style="2" customWidth="1"/>
    <col min="9954" max="9954" width="3.33333333333333" style="2" customWidth="1"/>
    <col min="9955" max="9955" width="12.4416666666667" style="2" customWidth="1"/>
    <col min="9956" max="9956" width="13.3333333333333" style="2" customWidth="1"/>
    <col min="9957" max="9957" width="17.6666666666667" style="2" customWidth="1"/>
    <col min="9958" max="9958" width="3.88333333333333" style="2" customWidth="1"/>
    <col min="9959" max="9959" width="12" style="2" customWidth="1"/>
    <col min="9960" max="9960" width="12.2166666666667" style="2" customWidth="1"/>
    <col min="9961" max="9961" width="15.6666666666667" style="2" customWidth="1"/>
    <col min="9962" max="9962" width="12.2166666666667" style="2" customWidth="1"/>
    <col min="9963" max="9963" width="11.3333333333333" style="2" customWidth="1"/>
    <col min="9964" max="9964" width="9.775" style="2" customWidth="1"/>
    <col min="9965" max="10208" width="9" style="2"/>
    <col min="10209" max="10209" width="20.4416666666667" style="2" customWidth="1"/>
    <col min="10210" max="10210" width="3.33333333333333" style="2" customWidth="1"/>
    <col min="10211" max="10211" width="12.4416666666667" style="2" customWidth="1"/>
    <col min="10212" max="10212" width="13.3333333333333" style="2" customWidth="1"/>
    <col min="10213" max="10213" width="17.6666666666667" style="2" customWidth="1"/>
    <col min="10214" max="10214" width="3.88333333333333" style="2" customWidth="1"/>
    <col min="10215" max="10215" width="12" style="2" customWidth="1"/>
    <col min="10216" max="10216" width="12.2166666666667" style="2" customWidth="1"/>
    <col min="10217" max="10217" width="15.6666666666667" style="2" customWidth="1"/>
    <col min="10218" max="10218" width="12.2166666666667" style="2" customWidth="1"/>
    <col min="10219" max="10219" width="11.3333333333333" style="2" customWidth="1"/>
    <col min="10220" max="10220" width="9.775" style="2" customWidth="1"/>
    <col min="10221" max="10464" width="9" style="2"/>
    <col min="10465" max="10465" width="20.4416666666667" style="2" customWidth="1"/>
    <col min="10466" max="10466" width="3.33333333333333" style="2" customWidth="1"/>
    <col min="10467" max="10467" width="12.4416666666667" style="2" customWidth="1"/>
    <col min="10468" max="10468" width="13.3333333333333" style="2" customWidth="1"/>
    <col min="10469" max="10469" width="17.6666666666667" style="2" customWidth="1"/>
    <col min="10470" max="10470" width="3.88333333333333" style="2" customWidth="1"/>
    <col min="10471" max="10471" width="12" style="2" customWidth="1"/>
    <col min="10472" max="10472" width="12.2166666666667" style="2" customWidth="1"/>
    <col min="10473" max="10473" width="15.6666666666667" style="2" customWidth="1"/>
    <col min="10474" max="10474" width="12.2166666666667" style="2" customWidth="1"/>
    <col min="10475" max="10475" width="11.3333333333333" style="2" customWidth="1"/>
    <col min="10476" max="10476" width="9.775" style="2" customWidth="1"/>
    <col min="10477" max="10720" width="9" style="2"/>
    <col min="10721" max="10721" width="20.4416666666667" style="2" customWidth="1"/>
    <col min="10722" max="10722" width="3.33333333333333" style="2" customWidth="1"/>
    <col min="10723" max="10723" width="12.4416666666667" style="2" customWidth="1"/>
    <col min="10724" max="10724" width="13.3333333333333" style="2" customWidth="1"/>
    <col min="10725" max="10725" width="17.6666666666667" style="2" customWidth="1"/>
    <col min="10726" max="10726" width="3.88333333333333" style="2" customWidth="1"/>
    <col min="10727" max="10727" width="12" style="2" customWidth="1"/>
    <col min="10728" max="10728" width="12.2166666666667" style="2" customWidth="1"/>
    <col min="10729" max="10729" width="15.6666666666667" style="2" customWidth="1"/>
    <col min="10730" max="10730" width="12.2166666666667" style="2" customWidth="1"/>
    <col min="10731" max="10731" width="11.3333333333333" style="2" customWidth="1"/>
    <col min="10732" max="10732" width="9.775" style="2" customWidth="1"/>
    <col min="10733" max="10976" width="9" style="2"/>
    <col min="10977" max="10977" width="20.4416666666667" style="2" customWidth="1"/>
    <col min="10978" max="10978" width="3.33333333333333" style="2" customWidth="1"/>
    <col min="10979" max="10979" width="12.4416666666667" style="2" customWidth="1"/>
    <col min="10980" max="10980" width="13.3333333333333" style="2" customWidth="1"/>
    <col min="10981" max="10981" width="17.6666666666667" style="2" customWidth="1"/>
    <col min="10982" max="10982" width="3.88333333333333" style="2" customWidth="1"/>
    <col min="10983" max="10983" width="12" style="2" customWidth="1"/>
    <col min="10984" max="10984" width="12.2166666666667" style="2" customWidth="1"/>
    <col min="10985" max="10985" width="15.6666666666667" style="2" customWidth="1"/>
    <col min="10986" max="10986" width="12.2166666666667" style="2" customWidth="1"/>
    <col min="10987" max="10987" width="11.3333333333333" style="2" customWidth="1"/>
    <col min="10988" max="10988" width="9.775" style="2" customWidth="1"/>
    <col min="10989" max="11232" width="9" style="2"/>
    <col min="11233" max="11233" width="20.4416666666667" style="2" customWidth="1"/>
    <col min="11234" max="11234" width="3.33333333333333" style="2" customWidth="1"/>
    <col min="11235" max="11235" width="12.4416666666667" style="2" customWidth="1"/>
    <col min="11236" max="11236" width="13.3333333333333" style="2" customWidth="1"/>
    <col min="11237" max="11237" width="17.6666666666667" style="2" customWidth="1"/>
    <col min="11238" max="11238" width="3.88333333333333" style="2" customWidth="1"/>
    <col min="11239" max="11239" width="12" style="2" customWidth="1"/>
    <col min="11240" max="11240" width="12.2166666666667" style="2" customWidth="1"/>
    <col min="11241" max="11241" width="15.6666666666667" style="2" customWidth="1"/>
    <col min="11242" max="11242" width="12.2166666666667" style="2" customWidth="1"/>
    <col min="11243" max="11243" width="11.3333333333333" style="2" customWidth="1"/>
    <col min="11244" max="11244" width="9.775" style="2" customWidth="1"/>
    <col min="11245" max="11488" width="9" style="2"/>
    <col min="11489" max="11489" width="20.4416666666667" style="2" customWidth="1"/>
    <col min="11490" max="11490" width="3.33333333333333" style="2" customWidth="1"/>
    <col min="11491" max="11491" width="12.4416666666667" style="2" customWidth="1"/>
    <col min="11492" max="11492" width="13.3333333333333" style="2" customWidth="1"/>
    <col min="11493" max="11493" width="17.6666666666667" style="2" customWidth="1"/>
    <col min="11494" max="11494" width="3.88333333333333" style="2" customWidth="1"/>
    <col min="11495" max="11495" width="12" style="2" customWidth="1"/>
    <col min="11496" max="11496" width="12.2166666666667" style="2" customWidth="1"/>
    <col min="11497" max="11497" width="15.6666666666667" style="2" customWidth="1"/>
    <col min="11498" max="11498" width="12.2166666666667" style="2" customWidth="1"/>
    <col min="11499" max="11499" width="11.3333333333333" style="2" customWidth="1"/>
    <col min="11500" max="11500" width="9.775" style="2" customWidth="1"/>
    <col min="11501" max="11744" width="9" style="2"/>
    <col min="11745" max="11745" width="20.4416666666667" style="2" customWidth="1"/>
    <col min="11746" max="11746" width="3.33333333333333" style="2" customWidth="1"/>
    <col min="11747" max="11747" width="12.4416666666667" style="2" customWidth="1"/>
    <col min="11748" max="11748" width="13.3333333333333" style="2" customWidth="1"/>
    <col min="11749" max="11749" width="17.6666666666667" style="2" customWidth="1"/>
    <col min="11750" max="11750" width="3.88333333333333" style="2" customWidth="1"/>
    <col min="11751" max="11751" width="12" style="2" customWidth="1"/>
    <col min="11752" max="11752" width="12.2166666666667" style="2" customWidth="1"/>
    <col min="11753" max="11753" width="15.6666666666667" style="2" customWidth="1"/>
    <col min="11754" max="11754" width="12.2166666666667" style="2" customWidth="1"/>
    <col min="11755" max="11755" width="11.3333333333333" style="2" customWidth="1"/>
    <col min="11756" max="11756" width="9.775" style="2" customWidth="1"/>
    <col min="11757" max="12000" width="9" style="2"/>
    <col min="12001" max="12001" width="20.4416666666667" style="2" customWidth="1"/>
    <col min="12002" max="12002" width="3.33333333333333" style="2" customWidth="1"/>
    <col min="12003" max="12003" width="12.4416666666667" style="2" customWidth="1"/>
    <col min="12004" max="12004" width="13.3333333333333" style="2" customWidth="1"/>
    <col min="12005" max="12005" width="17.6666666666667" style="2" customWidth="1"/>
    <col min="12006" max="12006" width="3.88333333333333" style="2" customWidth="1"/>
    <col min="12007" max="12007" width="12" style="2" customWidth="1"/>
    <col min="12008" max="12008" width="12.2166666666667" style="2" customWidth="1"/>
    <col min="12009" max="12009" width="15.6666666666667" style="2" customWidth="1"/>
    <col min="12010" max="12010" width="12.2166666666667" style="2" customWidth="1"/>
    <col min="12011" max="12011" width="11.3333333333333" style="2" customWidth="1"/>
    <col min="12012" max="12012" width="9.775" style="2" customWidth="1"/>
    <col min="12013" max="12256" width="9" style="2"/>
    <col min="12257" max="12257" width="20.4416666666667" style="2" customWidth="1"/>
    <col min="12258" max="12258" width="3.33333333333333" style="2" customWidth="1"/>
    <col min="12259" max="12259" width="12.4416666666667" style="2" customWidth="1"/>
    <col min="12260" max="12260" width="13.3333333333333" style="2" customWidth="1"/>
    <col min="12261" max="12261" width="17.6666666666667" style="2" customWidth="1"/>
    <col min="12262" max="12262" width="3.88333333333333" style="2" customWidth="1"/>
    <col min="12263" max="12263" width="12" style="2" customWidth="1"/>
    <col min="12264" max="12264" width="12.2166666666667" style="2" customWidth="1"/>
    <col min="12265" max="12265" width="15.6666666666667" style="2" customWidth="1"/>
    <col min="12266" max="12266" width="12.2166666666667" style="2" customWidth="1"/>
    <col min="12267" max="12267" width="11.3333333333333" style="2" customWidth="1"/>
    <col min="12268" max="12268" width="9.775" style="2" customWidth="1"/>
    <col min="12269" max="12512" width="9" style="2"/>
    <col min="12513" max="12513" width="20.4416666666667" style="2" customWidth="1"/>
    <col min="12514" max="12514" width="3.33333333333333" style="2" customWidth="1"/>
    <col min="12515" max="12515" width="12.4416666666667" style="2" customWidth="1"/>
    <col min="12516" max="12516" width="13.3333333333333" style="2" customWidth="1"/>
    <col min="12517" max="12517" width="17.6666666666667" style="2" customWidth="1"/>
    <col min="12518" max="12518" width="3.88333333333333" style="2" customWidth="1"/>
    <col min="12519" max="12519" width="12" style="2" customWidth="1"/>
    <col min="12520" max="12520" width="12.2166666666667" style="2" customWidth="1"/>
    <col min="12521" max="12521" width="15.6666666666667" style="2" customWidth="1"/>
    <col min="12522" max="12522" width="12.2166666666667" style="2" customWidth="1"/>
    <col min="12523" max="12523" width="11.3333333333333" style="2" customWidth="1"/>
    <col min="12524" max="12524" width="9.775" style="2" customWidth="1"/>
    <col min="12525" max="12768" width="9" style="2"/>
    <col min="12769" max="12769" width="20.4416666666667" style="2" customWidth="1"/>
    <col min="12770" max="12770" width="3.33333333333333" style="2" customWidth="1"/>
    <col min="12771" max="12771" width="12.4416666666667" style="2" customWidth="1"/>
    <col min="12772" max="12772" width="13.3333333333333" style="2" customWidth="1"/>
    <col min="12773" max="12773" width="17.6666666666667" style="2" customWidth="1"/>
    <col min="12774" max="12774" width="3.88333333333333" style="2" customWidth="1"/>
    <col min="12775" max="12775" width="12" style="2" customWidth="1"/>
    <col min="12776" max="12776" width="12.2166666666667" style="2" customWidth="1"/>
    <col min="12777" max="12777" width="15.6666666666667" style="2" customWidth="1"/>
    <col min="12778" max="12778" width="12.2166666666667" style="2" customWidth="1"/>
    <col min="12779" max="12779" width="11.3333333333333" style="2" customWidth="1"/>
    <col min="12780" max="12780" width="9.775" style="2" customWidth="1"/>
    <col min="12781" max="13024" width="9" style="2"/>
    <col min="13025" max="13025" width="20.4416666666667" style="2" customWidth="1"/>
    <col min="13026" max="13026" width="3.33333333333333" style="2" customWidth="1"/>
    <col min="13027" max="13027" width="12.4416666666667" style="2" customWidth="1"/>
    <col min="13028" max="13028" width="13.3333333333333" style="2" customWidth="1"/>
    <col min="13029" max="13029" width="17.6666666666667" style="2" customWidth="1"/>
    <col min="13030" max="13030" width="3.88333333333333" style="2" customWidth="1"/>
    <col min="13031" max="13031" width="12" style="2" customWidth="1"/>
    <col min="13032" max="13032" width="12.2166666666667" style="2" customWidth="1"/>
    <col min="13033" max="13033" width="15.6666666666667" style="2" customWidth="1"/>
    <col min="13034" max="13034" width="12.2166666666667" style="2" customWidth="1"/>
    <col min="13035" max="13035" width="11.3333333333333" style="2" customWidth="1"/>
    <col min="13036" max="13036" width="9.775" style="2" customWidth="1"/>
    <col min="13037" max="13280" width="9" style="2"/>
    <col min="13281" max="13281" width="20.4416666666667" style="2" customWidth="1"/>
    <col min="13282" max="13282" width="3.33333333333333" style="2" customWidth="1"/>
    <col min="13283" max="13283" width="12.4416666666667" style="2" customWidth="1"/>
    <col min="13284" max="13284" width="13.3333333333333" style="2" customWidth="1"/>
    <col min="13285" max="13285" width="17.6666666666667" style="2" customWidth="1"/>
    <col min="13286" max="13286" width="3.88333333333333" style="2" customWidth="1"/>
    <col min="13287" max="13287" width="12" style="2" customWidth="1"/>
    <col min="13288" max="13288" width="12.2166666666667" style="2" customWidth="1"/>
    <col min="13289" max="13289" width="15.6666666666667" style="2" customWidth="1"/>
    <col min="13290" max="13290" width="12.2166666666667" style="2" customWidth="1"/>
    <col min="13291" max="13291" width="11.3333333333333" style="2" customWidth="1"/>
    <col min="13292" max="13292" width="9.775" style="2" customWidth="1"/>
    <col min="13293" max="13536" width="9" style="2"/>
    <col min="13537" max="13537" width="20.4416666666667" style="2" customWidth="1"/>
    <col min="13538" max="13538" width="3.33333333333333" style="2" customWidth="1"/>
    <col min="13539" max="13539" width="12.4416666666667" style="2" customWidth="1"/>
    <col min="13540" max="13540" width="13.3333333333333" style="2" customWidth="1"/>
    <col min="13541" max="13541" width="17.6666666666667" style="2" customWidth="1"/>
    <col min="13542" max="13542" width="3.88333333333333" style="2" customWidth="1"/>
    <col min="13543" max="13543" width="12" style="2" customWidth="1"/>
    <col min="13544" max="13544" width="12.2166666666667" style="2" customWidth="1"/>
    <col min="13545" max="13545" width="15.6666666666667" style="2" customWidth="1"/>
    <col min="13546" max="13546" width="12.2166666666667" style="2" customWidth="1"/>
    <col min="13547" max="13547" width="11.3333333333333" style="2" customWidth="1"/>
    <col min="13548" max="13548" width="9.775" style="2" customWidth="1"/>
    <col min="13549" max="13792" width="9" style="2"/>
    <col min="13793" max="13793" width="20.4416666666667" style="2" customWidth="1"/>
    <col min="13794" max="13794" width="3.33333333333333" style="2" customWidth="1"/>
    <col min="13795" max="13795" width="12.4416666666667" style="2" customWidth="1"/>
    <col min="13796" max="13796" width="13.3333333333333" style="2" customWidth="1"/>
    <col min="13797" max="13797" width="17.6666666666667" style="2" customWidth="1"/>
    <col min="13798" max="13798" width="3.88333333333333" style="2" customWidth="1"/>
    <col min="13799" max="13799" width="12" style="2" customWidth="1"/>
    <col min="13800" max="13800" width="12.2166666666667" style="2" customWidth="1"/>
    <col min="13801" max="13801" width="15.6666666666667" style="2" customWidth="1"/>
    <col min="13802" max="13802" width="12.2166666666667" style="2" customWidth="1"/>
    <col min="13803" max="13803" width="11.3333333333333" style="2" customWidth="1"/>
    <col min="13804" max="13804" width="9.775" style="2" customWidth="1"/>
    <col min="13805" max="14048" width="9" style="2"/>
    <col min="14049" max="14049" width="20.4416666666667" style="2" customWidth="1"/>
    <col min="14050" max="14050" width="3.33333333333333" style="2" customWidth="1"/>
    <col min="14051" max="14051" width="12.4416666666667" style="2" customWidth="1"/>
    <col min="14052" max="14052" width="13.3333333333333" style="2" customWidth="1"/>
    <col min="14053" max="14053" width="17.6666666666667" style="2" customWidth="1"/>
    <col min="14054" max="14054" width="3.88333333333333" style="2" customWidth="1"/>
    <col min="14055" max="14055" width="12" style="2" customWidth="1"/>
    <col min="14056" max="14056" width="12.2166666666667" style="2" customWidth="1"/>
    <col min="14057" max="14057" width="15.6666666666667" style="2" customWidth="1"/>
    <col min="14058" max="14058" width="12.2166666666667" style="2" customWidth="1"/>
    <col min="14059" max="14059" width="11.3333333333333" style="2" customWidth="1"/>
    <col min="14060" max="14060" width="9.775" style="2" customWidth="1"/>
    <col min="14061" max="14304" width="9" style="2"/>
    <col min="14305" max="14305" width="20.4416666666667" style="2" customWidth="1"/>
    <col min="14306" max="14306" width="3.33333333333333" style="2" customWidth="1"/>
    <col min="14307" max="14307" width="12.4416666666667" style="2" customWidth="1"/>
    <col min="14308" max="14308" width="13.3333333333333" style="2" customWidth="1"/>
    <col min="14309" max="14309" width="17.6666666666667" style="2" customWidth="1"/>
    <col min="14310" max="14310" width="3.88333333333333" style="2" customWidth="1"/>
    <col min="14311" max="14311" width="12" style="2" customWidth="1"/>
    <col min="14312" max="14312" width="12.2166666666667" style="2" customWidth="1"/>
    <col min="14313" max="14313" width="15.6666666666667" style="2" customWidth="1"/>
    <col min="14314" max="14314" width="12.2166666666667" style="2" customWidth="1"/>
    <col min="14315" max="14315" width="11.3333333333333" style="2" customWidth="1"/>
    <col min="14316" max="14316" width="9.775" style="2" customWidth="1"/>
    <col min="14317" max="14560" width="9" style="2"/>
    <col min="14561" max="14561" width="20.4416666666667" style="2" customWidth="1"/>
    <col min="14562" max="14562" width="3.33333333333333" style="2" customWidth="1"/>
    <col min="14563" max="14563" width="12.4416666666667" style="2" customWidth="1"/>
    <col min="14564" max="14564" width="13.3333333333333" style="2" customWidth="1"/>
    <col min="14565" max="14565" width="17.6666666666667" style="2" customWidth="1"/>
    <col min="14566" max="14566" width="3.88333333333333" style="2" customWidth="1"/>
    <col min="14567" max="14567" width="12" style="2" customWidth="1"/>
    <col min="14568" max="14568" width="12.2166666666667" style="2" customWidth="1"/>
    <col min="14569" max="14569" width="15.6666666666667" style="2" customWidth="1"/>
    <col min="14570" max="14570" width="12.2166666666667" style="2" customWidth="1"/>
    <col min="14571" max="14571" width="11.3333333333333" style="2" customWidth="1"/>
    <col min="14572" max="14572" width="9.775" style="2" customWidth="1"/>
    <col min="14573" max="14816" width="9" style="2"/>
    <col min="14817" max="14817" width="20.4416666666667" style="2" customWidth="1"/>
    <col min="14818" max="14818" width="3.33333333333333" style="2" customWidth="1"/>
    <col min="14819" max="14819" width="12.4416666666667" style="2" customWidth="1"/>
    <col min="14820" max="14820" width="13.3333333333333" style="2" customWidth="1"/>
    <col min="14821" max="14821" width="17.6666666666667" style="2" customWidth="1"/>
    <col min="14822" max="14822" width="3.88333333333333" style="2" customWidth="1"/>
    <col min="14823" max="14823" width="12" style="2" customWidth="1"/>
    <col min="14824" max="14824" width="12.2166666666667" style="2" customWidth="1"/>
    <col min="14825" max="14825" width="15.6666666666667" style="2" customWidth="1"/>
    <col min="14826" max="14826" width="12.2166666666667" style="2" customWidth="1"/>
    <col min="14827" max="14827" width="11.3333333333333" style="2" customWidth="1"/>
    <col min="14828" max="14828" width="9.775" style="2" customWidth="1"/>
    <col min="14829" max="15072" width="9" style="2"/>
    <col min="15073" max="15073" width="20.4416666666667" style="2" customWidth="1"/>
    <col min="15074" max="15074" width="3.33333333333333" style="2" customWidth="1"/>
    <col min="15075" max="15075" width="12.4416666666667" style="2" customWidth="1"/>
    <col min="15076" max="15076" width="13.3333333333333" style="2" customWidth="1"/>
    <col min="15077" max="15077" width="17.6666666666667" style="2" customWidth="1"/>
    <col min="15078" max="15078" width="3.88333333333333" style="2" customWidth="1"/>
    <col min="15079" max="15079" width="12" style="2" customWidth="1"/>
    <col min="15080" max="15080" width="12.2166666666667" style="2" customWidth="1"/>
    <col min="15081" max="15081" width="15.6666666666667" style="2" customWidth="1"/>
    <col min="15082" max="15082" width="12.2166666666667" style="2" customWidth="1"/>
    <col min="15083" max="15083" width="11.3333333333333" style="2" customWidth="1"/>
    <col min="15084" max="15084" width="9.775" style="2" customWidth="1"/>
    <col min="15085" max="15328" width="9" style="2"/>
    <col min="15329" max="15329" width="20.4416666666667" style="2" customWidth="1"/>
    <col min="15330" max="15330" width="3.33333333333333" style="2" customWidth="1"/>
    <col min="15331" max="15331" width="12.4416666666667" style="2" customWidth="1"/>
    <col min="15332" max="15332" width="13.3333333333333" style="2" customWidth="1"/>
    <col min="15333" max="15333" width="17.6666666666667" style="2" customWidth="1"/>
    <col min="15334" max="15334" width="3.88333333333333" style="2" customWidth="1"/>
    <col min="15335" max="15335" width="12" style="2" customWidth="1"/>
    <col min="15336" max="15336" width="12.2166666666667" style="2" customWidth="1"/>
    <col min="15337" max="15337" width="15.6666666666667" style="2" customWidth="1"/>
    <col min="15338" max="15338" width="12.2166666666667" style="2" customWidth="1"/>
    <col min="15339" max="15339" width="11.3333333333333" style="2" customWidth="1"/>
    <col min="15340" max="15340" width="9.775" style="2" customWidth="1"/>
    <col min="15341" max="15584" width="9" style="2"/>
    <col min="15585" max="15585" width="20.4416666666667" style="2" customWidth="1"/>
    <col min="15586" max="15586" width="3.33333333333333" style="2" customWidth="1"/>
    <col min="15587" max="15587" width="12.4416666666667" style="2" customWidth="1"/>
    <col min="15588" max="15588" width="13.3333333333333" style="2" customWidth="1"/>
    <col min="15589" max="15589" width="17.6666666666667" style="2" customWidth="1"/>
    <col min="15590" max="15590" width="3.88333333333333" style="2" customWidth="1"/>
    <col min="15591" max="15591" width="12" style="2" customWidth="1"/>
    <col min="15592" max="15592" width="12.2166666666667" style="2" customWidth="1"/>
    <col min="15593" max="15593" width="15.6666666666667" style="2" customWidth="1"/>
    <col min="15594" max="15594" width="12.2166666666667" style="2" customWidth="1"/>
    <col min="15595" max="15595" width="11.3333333333333" style="2" customWidth="1"/>
    <col min="15596" max="15596" width="9.775" style="2" customWidth="1"/>
    <col min="15597" max="15840" width="9" style="2"/>
    <col min="15841" max="15841" width="20.4416666666667" style="2" customWidth="1"/>
    <col min="15842" max="15842" width="3.33333333333333" style="2" customWidth="1"/>
    <col min="15843" max="15843" width="12.4416666666667" style="2" customWidth="1"/>
    <col min="15844" max="15844" width="13.3333333333333" style="2" customWidth="1"/>
    <col min="15845" max="15845" width="17.6666666666667" style="2" customWidth="1"/>
    <col min="15846" max="15846" width="3.88333333333333" style="2" customWidth="1"/>
    <col min="15847" max="15847" width="12" style="2" customWidth="1"/>
    <col min="15848" max="15848" width="12.2166666666667" style="2" customWidth="1"/>
    <col min="15849" max="15849" width="15.6666666666667" style="2" customWidth="1"/>
    <col min="15850" max="15850" width="12.2166666666667" style="2" customWidth="1"/>
    <col min="15851" max="15851" width="11.3333333333333" style="2" customWidth="1"/>
    <col min="15852" max="15852" width="9.775" style="2" customWidth="1"/>
    <col min="15853" max="16096" width="9" style="2"/>
    <col min="16097" max="16097" width="20.4416666666667" style="2" customWidth="1"/>
    <col min="16098" max="16098" width="3.33333333333333" style="2" customWidth="1"/>
    <col min="16099" max="16099" width="12.4416666666667" style="2" customWidth="1"/>
    <col min="16100" max="16100" width="13.3333333333333" style="2" customWidth="1"/>
    <col min="16101" max="16101" width="17.6666666666667" style="2" customWidth="1"/>
    <col min="16102" max="16102" width="3.88333333333333" style="2" customWidth="1"/>
    <col min="16103" max="16103" width="12" style="2" customWidth="1"/>
    <col min="16104" max="16104" width="12.2166666666667" style="2" customWidth="1"/>
    <col min="16105" max="16105" width="15.6666666666667" style="2" customWidth="1"/>
    <col min="16106" max="16106" width="12.2166666666667" style="2" customWidth="1"/>
    <col min="16107" max="16107" width="11.3333333333333" style="2" customWidth="1"/>
    <col min="16108" max="16108" width="9.775" style="2" customWidth="1"/>
    <col min="16109" max="16384" width="9" style="2"/>
  </cols>
  <sheetData>
    <row r="1" ht="24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10.5" customHeight="1" spans="1:8">
      <c r="A2" s="7">
        <v>45930</v>
      </c>
      <c r="B2" s="7"/>
      <c r="C2" s="7"/>
      <c r="D2" s="7"/>
      <c r="E2" s="7"/>
      <c r="F2" s="7"/>
      <c r="G2" s="7"/>
      <c r="H2" s="7"/>
    </row>
    <row r="3" ht="12.75" customHeight="1" spans="1:7">
      <c r="A3" s="8" t="s">
        <v>1</v>
      </c>
      <c r="B3" s="8"/>
      <c r="C3" s="45"/>
      <c r="E3" s="10"/>
      <c r="G3" s="2" t="s">
        <v>2</v>
      </c>
    </row>
    <row r="4" ht="24" customHeight="1" spans="1:8">
      <c r="A4" s="39" t="s">
        <v>3</v>
      </c>
      <c r="B4" s="39" t="s">
        <v>4</v>
      </c>
      <c r="C4" s="39" t="s">
        <v>5</v>
      </c>
      <c r="D4" s="39" t="s">
        <v>6</v>
      </c>
      <c r="E4" s="39" t="s">
        <v>7</v>
      </c>
      <c r="F4" s="107" t="s">
        <v>4</v>
      </c>
      <c r="G4" s="39" t="s">
        <v>5</v>
      </c>
      <c r="H4" s="39" t="s">
        <v>6</v>
      </c>
    </row>
    <row r="5" ht="24" customHeight="1" spans="1:8">
      <c r="A5" s="46" t="s">
        <v>8</v>
      </c>
      <c r="B5" s="39" t="s">
        <v>9</v>
      </c>
      <c r="C5" s="40"/>
      <c r="D5" s="108"/>
      <c r="E5" s="109" t="s">
        <v>10</v>
      </c>
      <c r="F5" s="110"/>
      <c r="G5" s="40"/>
      <c r="H5" s="108"/>
    </row>
    <row r="6" ht="24" customHeight="1" spans="1:8">
      <c r="A6" s="39" t="s">
        <v>11</v>
      </c>
      <c r="B6" s="39">
        <v>1</v>
      </c>
      <c r="C6" s="41">
        <v>16798851.46</v>
      </c>
      <c r="D6" s="43">
        <v>10055381.14</v>
      </c>
      <c r="E6" s="43" t="s">
        <v>12</v>
      </c>
      <c r="F6" s="111">
        <v>31</v>
      </c>
      <c r="G6" s="41">
        <v>27300000</v>
      </c>
      <c r="H6" s="43">
        <v>20990000</v>
      </c>
    </row>
    <row r="7" ht="24" customHeight="1" spans="1:8">
      <c r="A7" s="39" t="s">
        <v>13</v>
      </c>
      <c r="B7" s="39">
        <v>2</v>
      </c>
      <c r="C7" s="43"/>
      <c r="D7" s="43"/>
      <c r="E7" s="109" t="s">
        <v>14</v>
      </c>
      <c r="F7" s="111">
        <v>32</v>
      </c>
      <c r="G7" s="41">
        <v>20993154.06</v>
      </c>
      <c r="H7" s="43">
        <v>18012079.94</v>
      </c>
    </row>
    <row r="8" ht="24" customHeight="1" spans="1:8">
      <c r="A8" s="39" t="s">
        <v>15</v>
      </c>
      <c r="B8" s="39">
        <v>3</v>
      </c>
      <c r="C8" s="41">
        <v>698922.1</v>
      </c>
      <c r="D8" s="43">
        <v>1772448.68</v>
      </c>
      <c r="E8" s="43" t="s">
        <v>16</v>
      </c>
      <c r="F8" s="111">
        <v>33</v>
      </c>
      <c r="G8" s="41">
        <v>42622589.93</v>
      </c>
      <c r="H8" s="43">
        <v>47815251.89</v>
      </c>
    </row>
    <row r="9" ht="24" customHeight="1" spans="1:10">
      <c r="A9" s="39" t="s">
        <v>17</v>
      </c>
      <c r="B9" s="39">
        <v>4</v>
      </c>
      <c r="C9" s="41">
        <v>59776445.58</v>
      </c>
      <c r="D9" s="43">
        <v>54323818.89</v>
      </c>
      <c r="E9" s="43" t="s">
        <v>18</v>
      </c>
      <c r="F9" s="111">
        <v>34</v>
      </c>
      <c r="G9" s="112">
        <v>0</v>
      </c>
      <c r="H9" s="43" t="s">
        <v>19</v>
      </c>
      <c r="J9" s="44"/>
    </row>
    <row r="10" ht="24" customHeight="1" spans="1:8">
      <c r="A10" s="39" t="s">
        <v>20</v>
      </c>
      <c r="B10" s="39">
        <v>5</v>
      </c>
      <c r="C10" s="41">
        <v>111900</v>
      </c>
      <c r="D10" s="43">
        <v>156816.1</v>
      </c>
      <c r="E10" s="43" t="s">
        <v>21</v>
      </c>
      <c r="F10" s="111">
        <v>35</v>
      </c>
      <c r="G10" s="41">
        <v>1390139.46</v>
      </c>
      <c r="H10" s="43">
        <v>1095618.84</v>
      </c>
    </row>
    <row r="11" ht="24" customHeight="1" spans="1:8">
      <c r="A11" s="39" t="s">
        <v>22</v>
      </c>
      <c r="B11" s="39">
        <v>6</v>
      </c>
      <c r="C11" s="43"/>
      <c r="D11" s="43"/>
      <c r="E11" s="43" t="s">
        <v>23</v>
      </c>
      <c r="F11" s="111">
        <v>36</v>
      </c>
      <c r="G11" s="41">
        <v>165067.76</v>
      </c>
      <c r="H11" s="43">
        <v>250314.86</v>
      </c>
    </row>
    <row r="12" ht="24" customHeight="1" spans="1:10">
      <c r="A12" s="39" t="s">
        <v>24</v>
      </c>
      <c r="B12" s="39">
        <v>7</v>
      </c>
      <c r="C12" s="43"/>
      <c r="D12" s="43"/>
      <c r="E12" s="113" t="s">
        <v>25</v>
      </c>
      <c r="F12" s="111">
        <v>37</v>
      </c>
      <c r="G12" s="41"/>
      <c r="H12" s="43"/>
      <c r="I12" s="44"/>
      <c r="J12" s="44"/>
    </row>
    <row r="13" ht="24" customHeight="1" spans="1:8">
      <c r="A13" s="39" t="s">
        <v>26</v>
      </c>
      <c r="B13" s="39">
        <v>8</v>
      </c>
      <c r="C13" s="41">
        <v>4654849.34</v>
      </c>
      <c r="D13" s="43">
        <v>4140196.81</v>
      </c>
      <c r="E13" s="43" t="s">
        <v>27</v>
      </c>
      <c r="F13" s="111">
        <v>38</v>
      </c>
      <c r="G13" s="43"/>
      <c r="H13" s="43"/>
    </row>
    <row r="14" ht="24" customHeight="1" spans="1:8">
      <c r="A14" s="46" t="s">
        <v>28</v>
      </c>
      <c r="B14" s="39">
        <v>9</v>
      </c>
      <c r="C14" s="41">
        <v>24891403.15</v>
      </c>
      <c r="D14" s="43">
        <v>25738079.8</v>
      </c>
      <c r="E14" s="43" t="s">
        <v>29</v>
      </c>
      <c r="F14" s="111">
        <v>39</v>
      </c>
      <c r="G14" s="41">
        <v>3711507.48</v>
      </c>
      <c r="H14" s="43">
        <v>2639533.36</v>
      </c>
    </row>
    <row r="15" ht="24" customHeight="1" spans="1:8">
      <c r="A15" s="39" t="s">
        <v>30</v>
      </c>
      <c r="B15" s="39">
        <v>10</v>
      </c>
      <c r="C15" s="43">
        <v>9401520.56</v>
      </c>
      <c r="D15" s="43">
        <v>7178588.22</v>
      </c>
      <c r="E15" s="43" t="s">
        <v>31</v>
      </c>
      <c r="F15" s="111">
        <v>40</v>
      </c>
      <c r="G15" s="43"/>
      <c r="H15" s="40"/>
    </row>
    <row r="16" ht="24" customHeight="1" spans="1:10">
      <c r="A16" s="114" t="s">
        <v>32</v>
      </c>
      <c r="B16" s="39">
        <v>11</v>
      </c>
      <c r="C16" s="43">
        <v>6656881.77</v>
      </c>
      <c r="D16" s="40">
        <v>1028209.28</v>
      </c>
      <c r="E16" s="115" t="s">
        <v>33</v>
      </c>
      <c r="F16" s="111">
        <v>41</v>
      </c>
      <c r="G16" s="41">
        <f>G6+G7+G8+G10+G11+G14</f>
        <v>96182458.69</v>
      </c>
      <c r="H16" s="43">
        <v>90802798.89</v>
      </c>
      <c r="J16" s="44"/>
    </row>
    <row r="17" ht="24" customHeight="1" spans="1:8">
      <c r="A17" s="39" t="s">
        <v>34</v>
      </c>
      <c r="B17" s="39">
        <v>12</v>
      </c>
      <c r="C17" s="43">
        <v>6924741.83</v>
      </c>
      <c r="D17" s="43">
        <v>5822024.07</v>
      </c>
      <c r="E17" s="113" t="s">
        <v>35</v>
      </c>
      <c r="F17" s="110"/>
      <c r="G17" s="40"/>
      <c r="H17" s="40"/>
    </row>
    <row r="18" ht="24" customHeight="1" spans="1:8">
      <c r="A18" s="114" t="s">
        <v>36</v>
      </c>
      <c r="B18" s="39">
        <v>13</v>
      </c>
      <c r="C18" s="43">
        <v>1908258.99</v>
      </c>
      <c r="D18" s="43">
        <v>11709258.23</v>
      </c>
      <c r="E18" s="113" t="s">
        <v>37</v>
      </c>
      <c r="F18" s="111">
        <v>42</v>
      </c>
      <c r="G18" s="41" t="s">
        <v>38</v>
      </c>
      <c r="H18" s="43"/>
    </row>
    <row r="19" ht="24" customHeight="1" spans="1:8">
      <c r="A19" s="39" t="s">
        <v>39</v>
      </c>
      <c r="B19" s="39">
        <v>14</v>
      </c>
      <c r="C19" s="40"/>
      <c r="D19" s="40"/>
      <c r="E19" s="113" t="s">
        <v>40</v>
      </c>
      <c r="F19" s="111">
        <v>43</v>
      </c>
      <c r="G19" s="41" t="s">
        <v>38</v>
      </c>
      <c r="H19" s="43"/>
    </row>
    <row r="20" ht="24" customHeight="1" spans="1:8">
      <c r="A20" s="116" t="s">
        <v>41</v>
      </c>
      <c r="B20" s="39">
        <v>15</v>
      </c>
      <c r="C20" s="41">
        <v>106932371.63</v>
      </c>
      <c r="D20" s="43">
        <v>96186741.42</v>
      </c>
      <c r="E20" s="113" t="s">
        <v>42</v>
      </c>
      <c r="F20" s="111">
        <v>44</v>
      </c>
      <c r="G20" s="43"/>
      <c r="H20" s="43"/>
    </row>
    <row r="21" ht="24" customHeight="1" spans="1:8">
      <c r="A21" s="39" t="s">
        <v>43</v>
      </c>
      <c r="B21" s="39" t="s">
        <v>9</v>
      </c>
      <c r="C21" s="40"/>
      <c r="D21" s="40"/>
      <c r="E21" s="113" t="s">
        <v>44</v>
      </c>
      <c r="F21" s="111">
        <v>45</v>
      </c>
      <c r="G21" s="43"/>
      <c r="H21" s="40"/>
    </row>
    <row r="22" ht="24" customHeight="1" spans="1:8">
      <c r="A22" s="39" t="s">
        <v>45</v>
      </c>
      <c r="B22" s="39">
        <v>16</v>
      </c>
      <c r="C22" s="43"/>
      <c r="D22" s="43"/>
      <c r="E22" s="115" t="s">
        <v>46</v>
      </c>
      <c r="F22" s="111">
        <v>46</v>
      </c>
      <c r="G22" s="41" t="s">
        <v>38</v>
      </c>
      <c r="H22" s="43"/>
    </row>
    <row r="23" ht="24" customHeight="1" spans="1:8">
      <c r="A23" s="39" t="s">
        <v>47</v>
      </c>
      <c r="B23" s="39">
        <v>17</v>
      </c>
      <c r="C23" s="43"/>
      <c r="D23" s="43"/>
      <c r="E23" s="115" t="s">
        <v>48</v>
      </c>
      <c r="F23" s="111">
        <v>47</v>
      </c>
      <c r="G23" s="41">
        <f>G16+G22</f>
        <v>96182458.69</v>
      </c>
      <c r="H23" s="43">
        <v>90802798.89</v>
      </c>
    </row>
    <row r="24" ht="24" customHeight="1" spans="1:8">
      <c r="A24" s="39" t="s">
        <v>49</v>
      </c>
      <c r="B24" s="39">
        <v>18</v>
      </c>
      <c r="C24" s="43">
        <v>70579708.48</v>
      </c>
      <c r="D24" s="43">
        <v>71205517.39</v>
      </c>
      <c r="E24" s="40"/>
      <c r="F24" s="110"/>
      <c r="G24" s="40"/>
      <c r="H24" s="40"/>
    </row>
    <row r="25" ht="24" customHeight="1" spans="1:8">
      <c r="A25" s="39" t="s">
        <v>50</v>
      </c>
      <c r="B25" s="39">
        <v>19</v>
      </c>
      <c r="C25" s="43">
        <v>45824110.72</v>
      </c>
      <c r="D25" s="43">
        <v>42529028.86</v>
      </c>
      <c r="E25" s="40"/>
      <c r="F25" s="110"/>
      <c r="G25" s="40"/>
      <c r="H25" s="40"/>
    </row>
    <row r="26" ht="24" customHeight="1" spans="1:8">
      <c r="A26" s="39" t="s">
        <v>51</v>
      </c>
      <c r="B26" s="39">
        <v>20</v>
      </c>
      <c r="C26" s="43">
        <v>24755597.76</v>
      </c>
      <c r="D26" s="43">
        <v>28676488.53</v>
      </c>
      <c r="E26" s="40"/>
      <c r="F26" s="110"/>
      <c r="G26" s="40"/>
      <c r="H26" s="40"/>
    </row>
    <row r="27" ht="24" customHeight="1" spans="1:9">
      <c r="A27" s="39" t="s">
        <v>52</v>
      </c>
      <c r="B27" s="39">
        <v>21</v>
      </c>
      <c r="C27" s="41" t="s">
        <v>53</v>
      </c>
      <c r="D27" s="43">
        <v>447876.11</v>
      </c>
      <c r="E27" s="40"/>
      <c r="F27" s="110"/>
      <c r="G27" s="40"/>
      <c r="H27" s="40"/>
      <c r="I27" s="32"/>
    </row>
    <row r="28" ht="24" customHeight="1" spans="1:8">
      <c r="A28" s="39" t="s">
        <v>54</v>
      </c>
      <c r="B28" s="39">
        <v>22</v>
      </c>
      <c r="C28" s="43"/>
      <c r="D28" s="43"/>
      <c r="E28" s="40"/>
      <c r="F28" s="110"/>
      <c r="G28" s="40"/>
      <c r="H28" s="40"/>
    </row>
    <row r="29" ht="24" customHeight="1" spans="1:10">
      <c r="A29" s="39" t="s">
        <v>55</v>
      </c>
      <c r="B29" s="39">
        <v>23</v>
      </c>
      <c r="C29" s="43" t="s">
        <v>56</v>
      </c>
      <c r="D29" s="43">
        <v>-103070.54</v>
      </c>
      <c r="E29" s="40"/>
      <c r="F29" s="110"/>
      <c r="G29" s="40"/>
      <c r="H29" s="40"/>
      <c r="J29" s="44"/>
    </row>
    <row r="30" ht="24" customHeight="1" spans="1:8">
      <c r="A30" s="39" t="s">
        <v>57</v>
      </c>
      <c r="B30" s="39">
        <v>24</v>
      </c>
      <c r="C30" s="43"/>
      <c r="D30" s="43"/>
      <c r="E30" s="117" t="s">
        <v>58</v>
      </c>
      <c r="F30" s="110"/>
      <c r="G30" s="40"/>
      <c r="H30" s="40"/>
    </row>
    <row r="31" ht="24" customHeight="1" spans="1:8">
      <c r="A31" s="39" t="s">
        <v>59</v>
      </c>
      <c r="B31" s="39">
        <v>25</v>
      </c>
      <c r="C31" s="43" t="s">
        <v>38</v>
      </c>
      <c r="D31" s="43">
        <v>45088.29</v>
      </c>
      <c r="E31" s="43" t="s">
        <v>60</v>
      </c>
      <c r="F31" s="111">
        <v>48</v>
      </c>
      <c r="G31" s="41">
        <v>56000000</v>
      </c>
      <c r="H31" s="43">
        <v>56000000</v>
      </c>
    </row>
    <row r="32" ht="19.5" customHeight="1" spans="1:11">
      <c r="A32" s="39" t="s">
        <v>61</v>
      </c>
      <c r="B32" s="39">
        <v>26</v>
      </c>
      <c r="C32" s="43"/>
      <c r="D32" s="43"/>
      <c r="E32" s="43" t="s">
        <v>62</v>
      </c>
      <c r="F32" s="111">
        <v>49</v>
      </c>
      <c r="G32" s="43"/>
      <c r="H32" s="43"/>
      <c r="K32" s="44"/>
    </row>
    <row r="33" ht="21" customHeight="1" spans="1:11">
      <c r="A33" s="39" t="s">
        <v>63</v>
      </c>
      <c r="B33" s="39">
        <v>27</v>
      </c>
      <c r="C33" s="41" t="s">
        <v>64</v>
      </c>
      <c r="D33" s="43">
        <v>63557.42</v>
      </c>
      <c r="E33" s="43" t="s">
        <v>65</v>
      </c>
      <c r="F33" s="111">
        <v>50</v>
      </c>
      <c r="G33" s="41">
        <v>521375.58</v>
      </c>
      <c r="H33" s="43">
        <v>521375.58</v>
      </c>
      <c r="I33" s="32"/>
      <c r="K33" s="32"/>
    </row>
    <row r="34" ht="24" customHeight="1" spans="1:9">
      <c r="A34" s="39" t="s">
        <v>66</v>
      </c>
      <c r="B34" s="39">
        <v>28</v>
      </c>
      <c r="C34" s="40"/>
      <c r="D34" s="40"/>
      <c r="E34" s="43" t="s">
        <v>67</v>
      </c>
      <c r="F34" s="111">
        <v>51</v>
      </c>
      <c r="G34" s="41">
        <v>-20609866.5</v>
      </c>
      <c r="H34" s="43">
        <v>-22007493.24</v>
      </c>
      <c r="I34" s="3">
        <f>G34-H34-利润表!C37</f>
        <v>0</v>
      </c>
    </row>
    <row r="35" ht="24" customHeight="1" spans="1:9">
      <c r="A35" s="116" t="s">
        <v>68</v>
      </c>
      <c r="B35" s="39">
        <v>29</v>
      </c>
      <c r="C35" s="41">
        <v>25161596.14</v>
      </c>
      <c r="D35" s="43">
        <v>29129939.81</v>
      </c>
      <c r="E35" s="118" t="s">
        <v>69</v>
      </c>
      <c r="F35" s="111">
        <v>52</v>
      </c>
      <c r="G35" s="41">
        <f>G31+G33+G34</f>
        <v>35911509.08</v>
      </c>
      <c r="H35" s="41">
        <f>SUM(H31:H34)</f>
        <v>34513882.34</v>
      </c>
      <c r="I35" s="32">
        <f>G35-H35</f>
        <v>1397626.74</v>
      </c>
    </row>
    <row r="36" ht="24" customHeight="1" spans="1:9">
      <c r="A36" s="116" t="s">
        <v>70</v>
      </c>
      <c r="B36" s="39">
        <v>30</v>
      </c>
      <c r="C36" s="41">
        <v>132093967.77</v>
      </c>
      <c r="D36" s="43">
        <v>125316681.23</v>
      </c>
      <c r="E36" s="118" t="s">
        <v>71</v>
      </c>
      <c r="F36" s="111">
        <v>53</v>
      </c>
      <c r="G36" s="41">
        <f>G23+G35</f>
        <v>132093967.77</v>
      </c>
      <c r="H36" s="43">
        <v>125316681.23</v>
      </c>
      <c r="I36" s="32">
        <f>C36+D36-G36-H36</f>
        <v>0</v>
      </c>
    </row>
    <row r="37" s="1" customFormat="1" ht="24" customHeight="1" spans="1:8">
      <c r="A37" s="119" t="s">
        <v>72</v>
      </c>
      <c r="B37" s="119"/>
      <c r="C37" s="119"/>
      <c r="D37" s="119"/>
      <c r="E37" s="119"/>
      <c r="F37" s="119"/>
      <c r="G37" s="119"/>
      <c r="H37" s="119"/>
    </row>
    <row r="39" spans="7:8">
      <c r="G39" s="120"/>
      <c r="H39" s="32"/>
    </row>
    <row r="40" spans="3:8">
      <c r="C40" s="32"/>
      <c r="D40" s="32"/>
      <c r="E40" s="31"/>
      <c r="G40" s="32">
        <f>G23/G36</f>
        <v>0.73</v>
      </c>
      <c r="H40" s="32">
        <f>H23/H36</f>
        <v>0.72</v>
      </c>
    </row>
    <row r="41" spans="3:8">
      <c r="C41" s="32"/>
      <c r="H41" s="121"/>
    </row>
    <row r="42" ht="12" spans="4:8">
      <c r="D42" s="32"/>
      <c r="G42" s="32"/>
      <c r="H42" s="122"/>
    </row>
    <row r="43" spans="4:8">
      <c r="D43" s="32"/>
      <c r="G43" s="32"/>
      <c r="H43" s="35"/>
    </row>
    <row r="44" spans="3:8">
      <c r="C44" s="32"/>
      <c r="H44" s="35"/>
    </row>
    <row r="45" spans="3:8">
      <c r="C45" s="32"/>
      <c r="G45" s="31"/>
      <c r="H45" s="34"/>
    </row>
    <row r="46" spans="5:8">
      <c r="E46" s="32"/>
      <c r="G46" s="32"/>
      <c r="H46" s="32"/>
    </row>
    <row r="47" spans="7:7">
      <c r="G47" s="32"/>
    </row>
    <row r="48" spans="3:8">
      <c r="C48" s="32"/>
      <c r="H48" s="32"/>
    </row>
    <row r="49" spans="7:8">
      <c r="G49" s="32"/>
      <c r="H49" s="32"/>
    </row>
    <row r="50" spans="7:7">
      <c r="G50" s="31"/>
    </row>
    <row r="51" spans="4:4">
      <c r="D51" s="32"/>
    </row>
    <row r="56" spans="8:8">
      <c r="H56" s="37"/>
    </row>
    <row r="57" spans="7:7">
      <c r="G57" s="44"/>
    </row>
    <row r="62" spans="7:7">
      <c r="G62" s="44"/>
    </row>
    <row r="63" spans="7:8">
      <c r="G63" s="44"/>
      <c r="H63" s="3"/>
    </row>
  </sheetData>
  <mergeCells count="1">
    <mergeCell ref="A1:H1"/>
  </mergeCells>
  <printOptions horizontalCentered="1"/>
  <pageMargins left="0.471527777777778" right="0" top="0.235416666666667" bottom="0.275" header="0.15625" footer="0.15625"/>
  <pageSetup paperSize="9" scale="75" orientation="portrait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82"/>
  <sheetViews>
    <sheetView zoomScale="115" zoomScaleNormal="115" topLeftCell="A27" workbookViewId="0">
      <selection activeCell="C37" sqref="C37"/>
    </sheetView>
  </sheetViews>
  <sheetFormatPr defaultColWidth="9" defaultRowHeight="11.25" outlineLevelCol="7"/>
  <cols>
    <col min="1" max="1" width="49.775" style="1" customWidth="1"/>
    <col min="2" max="2" width="9" style="1"/>
    <col min="3" max="3" width="16.1083333333333" style="91" customWidth="1"/>
    <col min="4" max="4" width="17.8833333333333" style="92" customWidth="1"/>
    <col min="5" max="5" width="17" style="1" customWidth="1"/>
    <col min="6" max="6" width="9.66666666666667" style="1"/>
    <col min="7" max="7" width="12.2166666666667" style="1" customWidth="1"/>
    <col min="8" max="8" width="9.66666666666667" style="1"/>
    <col min="9" max="255" width="9" style="1"/>
    <col min="256" max="256" width="30.8833333333333" style="1" customWidth="1"/>
    <col min="257" max="257" width="4" style="1" customWidth="1"/>
    <col min="258" max="258" width="24" style="1" customWidth="1"/>
    <col min="259" max="259" width="27.4416666666667" style="1" customWidth="1"/>
    <col min="260" max="261" width="12.2166666666667" style="1" customWidth="1"/>
    <col min="262" max="262" width="9" style="1"/>
    <col min="263" max="263" width="12.2166666666667" style="1" customWidth="1"/>
    <col min="264" max="511" width="9" style="1"/>
    <col min="512" max="512" width="30.8833333333333" style="1" customWidth="1"/>
    <col min="513" max="513" width="4" style="1" customWidth="1"/>
    <col min="514" max="514" width="24" style="1" customWidth="1"/>
    <col min="515" max="515" width="27.4416666666667" style="1" customWidth="1"/>
    <col min="516" max="517" width="12.2166666666667" style="1" customWidth="1"/>
    <col min="518" max="518" width="9" style="1"/>
    <col min="519" max="519" width="12.2166666666667" style="1" customWidth="1"/>
    <col min="520" max="767" width="9" style="1"/>
    <col min="768" max="768" width="30.8833333333333" style="1" customWidth="1"/>
    <col min="769" max="769" width="4" style="1" customWidth="1"/>
    <col min="770" max="770" width="24" style="1" customWidth="1"/>
    <col min="771" max="771" width="27.4416666666667" style="1" customWidth="1"/>
    <col min="772" max="773" width="12.2166666666667" style="1" customWidth="1"/>
    <col min="774" max="774" width="9" style="1"/>
    <col min="775" max="775" width="12.2166666666667" style="1" customWidth="1"/>
    <col min="776" max="1023" width="9" style="1"/>
    <col min="1024" max="1024" width="30.8833333333333" style="1" customWidth="1"/>
    <col min="1025" max="1025" width="4" style="1" customWidth="1"/>
    <col min="1026" max="1026" width="24" style="1" customWidth="1"/>
    <col min="1027" max="1027" width="27.4416666666667" style="1" customWidth="1"/>
    <col min="1028" max="1029" width="12.2166666666667" style="1" customWidth="1"/>
    <col min="1030" max="1030" width="9" style="1"/>
    <col min="1031" max="1031" width="12.2166666666667" style="1" customWidth="1"/>
    <col min="1032" max="1279" width="9" style="1"/>
    <col min="1280" max="1280" width="30.8833333333333" style="1" customWidth="1"/>
    <col min="1281" max="1281" width="4" style="1" customWidth="1"/>
    <col min="1282" max="1282" width="24" style="1" customWidth="1"/>
    <col min="1283" max="1283" width="27.4416666666667" style="1" customWidth="1"/>
    <col min="1284" max="1285" width="12.2166666666667" style="1" customWidth="1"/>
    <col min="1286" max="1286" width="9" style="1"/>
    <col min="1287" max="1287" width="12.2166666666667" style="1" customWidth="1"/>
    <col min="1288" max="1535" width="9" style="1"/>
    <col min="1536" max="1536" width="30.8833333333333" style="1" customWidth="1"/>
    <col min="1537" max="1537" width="4" style="1" customWidth="1"/>
    <col min="1538" max="1538" width="24" style="1" customWidth="1"/>
    <col min="1539" max="1539" width="27.4416666666667" style="1" customWidth="1"/>
    <col min="1540" max="1541" width="12.2166666666667" style="1" customWidth="1"/>
    <col min="1542" max="1542" width="9" style="1"/>
    <col min="1543" max="1543" width="12.2166666666667" style="1" customWidth="1"/>
    <col min="1544" max="1791" width="9" style="1"/>
    <col min="1792" max="1792" width="30.8833333333333" style="1" customWidth="1"/>
    <col min="1793" max="1793" width="4" style="1" customWidth="1"/>
    <col min="1794" max="1794" width="24" style="1" customWidth="1"/>
    <col min="1795" max="1795" width="27.4416666666667" style="1" customWidth="1"/>
    <col min="1796" max="1797" width="12.2166666666667" style="1" customWidth="1"/>
    <col min="1798" max="1798" width="9" style="1"/>
    <col min="1799" max="1799" width="12.2166666666667" style="1" customWidth="1"/>
    <col min="1800" max="2047" width="9" style="1"/>
    <col min="2048" max="2048" width="30.8833333333333" style="1" customWidth="1"/>
    <col min="2049" max="2049" width="4" style="1" customWidth="1"/>
    <col min="2050" max="2050" width="24" style="1" customWidth="1"/>
    <col min="2051" max="2051" width="27.4416666666667" style="1" customWidth="1"/>
    <col min="2052" max="2053" width="12.2166666666667" style="1" customWidth="1"/>
    <col min="2054" max="2054" width="9" style="1"/>
    <col min="2055" max="2055" width="12.2166666666667" style="1" customWidth="1"/>
    <col min="2056" max="2303" width="9" style="1"/>
    <col min="2304" max="2304" width="30.8833333333333" style="1" customWidth="1"/>
    <col min="2305" max="2305" width="4" style="1" customWidth="1"/>
    <col min="2306" max="2306" width="24" style="1" customWidth="1"/>
    <col min="2307" max="2307" width="27.4416666666667" style="1" customWidth="1"/>
    <col min="2308" max="2309" width="12.2166666666667" style="1" customWidth="1"/>
    <col min="2310" max="2310" width="9" style="1"/>
    <col min="2311" max="2311" width="12.2166666666667" style="1" customWidth="1"/>
    <col min="2312" max="2559" width="9" style="1"/>
    <col min="2560" max="2560" width="30.8833333333333" style="1" customWidth="1"/>
    <col min="2561" max="2561" width="4" style="1" customWidth="1"/>
    <col min="2562" max="2562" width="24" style="1" customWidth="1"/>
    <col min="2563" max="2563" width="27.4416666666667" style="1" customWidth="1"/>
    <col min="2564" max="2565" width="12.2166666666667" style="1" customWidth="1"/>
    <col min="2566" max="2566" width="9" style="1"/>
    <col min="2567" max="2567" width="12.2166666666667" style="1" customWidth="1"/>
    <col min="2568" max="2815" width="9" style="1"/>
    <col min="2816" max="2816" width="30.8833333333333" style="1" customWidth="1"/>
    <col min="2817" max="2817" width="4" style="1" customWidth="1"/>
    <col min="2818" max="2818" width="24" style="1" customWidth="1"/>
    <col min="2819" max="2819" width="27.4416666666667" style="1" customWidth="1"/>
    <col min="2820" max="2821" width="12.2166666666667" style="1" customWidth="1"/>
    <col min="2822" max="2822" width="9" style="1"/>
    <col min="2823" max="2823" width="12.2166666666667" style="1" customWidth="1"/>
    <col min="2824" max="3071" width="9" style="1"/>
    <col min="3072" max="3072" width="30.8833333333333" style="1" customWidth="1"/>
    <col min="3073" max="3073" width="4" style="1" customWidth="1"/>
    <col min="3074" max="3074" width="24" style="1" customWidth="1"/>
    <col min="3075" max="3075" width="27.4416666666667" style="1" customWidth="1"/>
    <col min="3076" max="3077" width="12.2166666666667" style="1" customWidth="1"/>
    <col min="3078" max="3078" width="9" style="1"/>
    <col min="3079" max="3079" width="12.2166666666667" style="1" customWidth="1"/>
    <col min="3080" max="3327" width="9" style="1"/>
    <col min="3328" max="3328" width="30.8833333333333" style="1" customWidth="1"/>
    <col min="3329" max="3329" width="4" style="1" customWidth="1"/>
    <col min="3330" max="3330" width="24" style="1" customWidth="1"/>
    <col min="3331" max="3331" width="27.4416666666667" style="1" customWidth="1"/>
    <col min="3332" max="3333" width="12.2166666666667" style="1" customWidth="1"/>
    <col min="3334" max="3334" width="9" style="1"/>
    <col min="3335" max="3335" width="12.2166666666667" style="1" customWidth="1"/>
    <col min="3336" max="3583" width="9" style="1"/>
    <col min="3584" max="3584" width="30.8833333333333" style="1" customWidth="1"/>
    <col min="3585" max="3585" width="4" style="1" customWidth="1"/>
    <col min="3586" max="3586" width="24" style="1" customWidth="1"/>
    <col min="3587" max="3587" width="27.4416666666667" style="1" customWidth="1"/>
    <col min="3588" max="3589" width="12.2166666666667" style="1" customWidth="1"/>
    <col min="3590" max="3590" width="9" style="1"/>
    <col min="3591" max="3591" width="12.2166666666667" style="1" customWidth="1"/>
    <col min="3592" max="3839" width="9" style="1"/>
    <col min="3840" max="3840" width="30.8833333333333" style="1" customWidth="1"/>
    <col min="3841" max="3841" width="4" style="1" customWidth="1"/>
    <col min="3842" max="3842" width="24" style="1" customWidth="1"/>
    <col min="3843" max="3843" width="27.4416666666667" style="1" customWidth="1"/>
    <col min="3844" max="3845" width="12.2166666666667" style="1" customWidth="1"/>
    <col min="3846" max="3846" width="9" style="1"/>
    <col min="3847" max="3847" width="12.2166666666667" style="1" customWidth="1"/>
    <col min="3848" max="4095" width="9" style="1"/>
    <col min="4096" max="4096" width="30.8833333333333" style="1" customWidth="1"/>
    <col min="4097" max="4097" width="4" style="1" customWidth="1"/>
    <col min="4098" max="4098" width="24" style="1" customWidth="1"/>
    <col min="4099" max="4099" width="27.4416666666667" style="1" customWidth="1"/>
    <col min="4100" max="4101" width="12.2166666666667" style="1" customWidth="1"/>
    <col min="4102" max="4102" width="9" style="1"/>
    <col min="4103" max="4103" width="12.2166666666667" style="1" customWidth="1"/>
    <col min="4104" max="4351" width="9" style="1"/>
    <col min="4352" max="4352" width="30.8833333333333" style="1" customWidth="1"/>
    <col min="4353" max="4353" width="4" style="1" customWidth="1"/>
    <col min="4354" max="4354" width="24" style="1" customWidth="1"/>
    <col min="4355" max="4355" width="27.4416666666667" style="1" customWidth="1"/>
    <col min="4356" max="4357" width="12.2166666666667" style="1" customWidth="1"/>
    <col min="4358" max="4358" width="9" style="1"/>
    <col min="4359" max="4359" width="12.2166666666667" style="1" customWidth="1"/>
    <col min="4360" max="4607" width="9" style="1"/>
    <col min="4608" max="4608" width="30.8833333333333" style="1" customWidth="1"/>
    <col min="4609" max="4609" width="4" style="1" customWidth="1"/>
    <col min="4610" max="4610" width="24" style="1" customWidth="1"/>
    <col min="4611" max="4611" width="27.4416666666667" style="1" customWidth="1"/>
    <col min="4612" max="4613" width="12.2166666666667" style="1" customWidth="1"/>
    <col min="4614" max="4614" width="9" style="1"/>
    <col min="4615" max="4615" width="12.2166666666667" style="1" customWidth="1"/>
    <col min="4616" max="4863" width="9" style="1"/>
    <col min="4864" max="4864" width="30.8833333333333" style="1" customWidth="1"/>
    <col min="4865" max="4865" width="4" style="1" customWidth="1"/>
    <col min="4866" max="4866" width="24" style="1" customWidth="1"/>
    <col min="4867" max="4867" width="27.4416666666667" style="1" customWidth="1"/>
    <col min="4868" max="4869" width="12.2166666666667" style="1" customWidth="1"/>
    <col min="4870" max="4870" width="9" style="1"/>
    <col min="4871" max="4871" width="12.2166666666667" style="1" customWidth="1"/>
    <col min="4872" max="5119" width="9" style="1"/>
    <col min="5120" max="5120" width="30.8833333333333" style="1" customWidth="1"/>
    <col min="5121" max="5121" width="4" style="1" customWidth="1"/>
    <col min="5122" max="5122" width="24" style="1" customWidth="1"/>
    <col min="5123" max="5123" width="27.4416666666667" style="1" customWidth="1"/>
    <col min="5124" max="5125" width="12.2166666666667" style="1" customWidth="1"/>
    <col min="5126" max="5126" width="9" style="1"/>
    <col min="5127" max="5127" width="12.2166666666667" style="1" customWidth="1"/>
    <col min="5128" max="5375" width="9" style="1"/>
    <col min="5376" max="5376" width="30.8833333333333" style="1" customWidth="1"/>
    <col min="5377" max="5377" width="4" style="1" customWidth="1"/>
    <col min="5378" max="5378" width="24" style="1" customWidth="1"/>
    <col min="5379" max="5379" width="27.4416666666667" style="1" customWidth="1"/>
    <col min="5380" max="5381" width="12.2166666666667" style="1" customWidth="1"/>
    <col min="5382" max="5382" width="9" style="1"/>
    <col min="5383" max="5383" width="12.2166666666667" style="1" customWidth="1"/>
    <col min="5384" max="5631" width="9" style="1"/>
    <col min="5632" max="5632" width="30.8833333333333" style="1" customWidth="1"/>
    <col min="5633" max="5633" width="4" style="1" customWidth="1"/>
    <col min="5634" max="5634" width="24" style="1" customWidth="1"/>
    <col min="5635" max="5635" width="27.4416666666667" style="1" customWidth="1"/>
    <col min="5636" max="5637" width="12.2166666666667" style="1" customWidth="1"/>
    <col min="5638" max="5638" width="9" style="1"/>
    <col min="5639" max="5639" width="12.2166666666667" style="1" customWidth="1"/>
    <col min="5640" max="5887" width="9" style="1"/>
    <col min="5888" max="5888" width="30.8833333333333" style="1" customWidth="1"/>
    <col min="5889" max="5889" width="4" style="1" customWidth="1"/>
    <col min="5890" max="5890" width="24" style="1" customWidth="1"/>
    <col min="5891" max="5891" width="27.4416666666667" style="1" customWidth="1"/>
    <col min="5892" max="5893" width="12.2166666666667" style="1" customWidth="1"/>
    <col min="5894" max="5894" width="9" style="1"/>
    <col min="5895" max="5895" width="12.2166666666667" style="1" customWidth="1"/>
    <col min="5896" max="6143" width="9" style="1"/>
    <col min="6144" max="6144" width="30.8833333333333" style="1" customWidth="1"/>
    <col min="6145" max="6145" width="4" style="1" customWidth="1"/>
    <col min="6146" max="6146" width="24" style="1" customWidth="1"/>
    <col min="6147" max="6147" width="27.4416666666667" style="1" customWidth="1"/>
    <col min="6148" max="6149" width="12.2166666666667" style="1" customWidth="1"/>
    <col min="6150" max="6150" width="9" style="1"/>
    <col min="6151" max="6151" width="12.2166666666667" style="1" customWidth="1"/>
    <col min="6152" max="6399" width="9" style="1"/>
    <col min="6400" max="6400" width="30.8833333333333" style="1" customWidth="1"/>
    <col min="6401" max="6401" width="4" style="1" customWidth="1"/>
    <col min="6402" max="6402" width="24" style="1" customWidth="1"/>
    <col min="6403" max="6403" width="27.4416666666667" style="1" customWidth="1"/>
    <col min="6404" max="6405" width="12.2166666666667" style="1" customWidth="1"/>
    <col min="6406" max="6406" width="9" style="1"/>
    <col min="6407" max="6407" width="12.2166666666667" style="1" customWidth="1"/>
    <col min="6408" max="6655" width="9" style="1"/>
    <col min="6656" max="6656" width="30.8833333333333" style="1" customWidth="1"/>
    <col min="6657" max="6657" width="4" style="1" customWidth="1"/>
    <col min="6658" max="6658" width="24" style="1" customWidth="1"/>
    <col min="6659" max="6659" width="27.4416666666667" style="1" customWidth="1"/>
    <col min="6660" max="6661" width="12.2166666666667" style="1" customWidth="1"/>
    <col min="6662" max="6662" width="9" style="1"/>
    <col min="6663" max="6663" width="12.2166666666667" style="1" customWidth="1"/>
    <col min="6664" max="6911" width="9" style="1"/>
    <col min="6912" max="6912" width="30.8833333333333" style="1" customWidth="1"/>
    <col min="6913" max="6913" width="4" style="1" customWidth="1"/>
    <col min="6914" max="6914" width="24" style="1" customWidth="1"/>
    <col min="6915" max="6915" width="27.4416666666667" style="1" customWidth="1"/>
    <col min="6916" max="6917" width="12.2166666666667" style="1" customWidth="1"/>
    <col min="6918" max="6918" width="9" style="1"/>
    <col min="6919" max="6919" width="12.2166666666667" style="1" customWidth="1"/>
    <col min="6920" max="7167" width="9" style="1"/>
    <col min="7168" max="7168" width="30.8833333333333" style="1" customWidth="1"/>
    <col min="7169" max="7169" width="4" style="1" customWidth="1"/>
    <col min="7170" max="7170" width="24" style="1" customWidth="1"/>
    <col min="7171" max="7171" width="27.4416666666667" style="1" customWidth="1"/>
    <col min="7172" max="7173" width="12.2166666666667" style="1" customWidth="1"/>
    <col min="7174" max="7174" width="9" style="1"/>
    <col min="7175" max="7175" width="12.2166666666667" style="1" customWidth="1"/>
    <col min="7176" max="7423" width="9" style="1"/>
    <col min="7424" max="7424" width="30.8833333333333" style="1" customWidth="1"/>
    <col min="7425" max="7425" width="4" style="1" customWidth="1"/>
    <col min="7426" max="7426" width="24" style="1" customWidth="1"/>
    <col min="7427" max="7427" width="27.4416666666667" style="1" customWidth="1"/>
    <col min="7428" max="7429" width="12.2166666666667" style="1" customWidth="1"/>
    <col min="7430" max="7430" width="9" style="1"/>
    <col min="7431" max="7431" width="12.2166666666667" style="1" customWidth="1"/>
    <col min="7432" max="7679" width="9" style="1"/>
    <col min="7680" max="7680" width="30.8833333333333" style="1" customWidth="1"/>
    <col min="7681" max="7681" width="4" style="1" customWidth="1"/>
    <col min="7682" max="7682" width="24" style="1" customWidth="1"/>
    <col min="7683" max="7683" width="27.4416666666667" style="1" customWidth="1"/>
    <col min="7684" max="7685" width="12.2166666666667" style="1" customWidth="1"/>
    <col min="7686" max="7686" width="9" style="1"/>
    <col min="7687" max="7687" width="12.2166666666667" style="1" customWidth="1"/>
    <col min="7688" max="7935" width="9" style="1"/>
    <col min="7936" max="7936" width="30.8833333333333" style="1" customWidth="1"/>
    <col min="7937" max="7937" width="4" style="1" customWidth="1"/>
    <col min="7938" max="7938" width="24" style="1" customWidth="1"/>
    <col min="7939" max="7939" width="27.4416666666667" style="1" customWidth="1"/>
    <col min="7940" max="7941" width="12.2166666666667" style="1" customWidth="1"/>
    <col min="7942" max="7942" width="9" style="1"/>
    <col min="7943" max="7943" width="12.2166666666667" style="1" customWidth="1"/>
    <col min="7944" max="8191" width="9" style="1"/>
    <col min="8192" max="8192" width="30.8833333333333" style="1" customWidth="1"/>
    <col min="8193" max="8193" width="4" style="1" customWidth="1"/>
    <col min="8194" max="8194" width="24" style="1" customWidth="1"/>
    <col min="8195" max="8195" width="27.4416666666667" style="1" customWidth="1"/>
    <col min="8196" max="8197" width="12.2166666666667" style="1" customWidth="1"/>
    <col min="8198" max="8198" width="9" style="1"/>
    <col min="8199" max="8199" width="12.2166666666667" style="1" customWidth="1"/>
    <col min="8200" max="8447" width="9" style="1"/>
    <col min="8448" max="8448" width="30.8833333333333" style="1" customWidth="1"/>
    <col min="8449" max="8449" width="4" style="1" customWidth="1"/>
    <col min="8450" max="8450" width="24" style="1" customWidth="1"/>
    <col min="8451" max="8451" width="27.4416666666667" style="1" customWidth="1"/>
    <col min="8452" max="8453" width="12.2166666666667" style="1" customWidth="1"/>
    <col min="8454" max="8454" width="9" style="1"/>
    <col min="8455" max="8455" width="12.2166666666667" style="1" customWidth="1"/>
    <col min="8456" max="8703" width="9" style="1"/>
    <col min="8704" max="8704" width="30.8833333333333" style="1" customWidth="1"/>
    <col min="8705" max="8705" width="4" style="1" customWidth="1"/>
    <col min="8706" max="8706" width="24" style="1" customWidth="1"/>
    <col min="8707" max="8707" width="27.4416666666667" style="1" customWidth="1"/>
    <col min="8708" max="8709" width="12.2166666666667" style="1" customWidth="1"/>
    <col min="8710" max="8710" width="9" style="1"/>
    <col min="8711" max="8711" width="12.2166666666667" style="1" customWidth="1"/>
    <col min="8712" max="8959" width="9" style="1"/>
    <col min="8960" max="8960" width="30.8833333333333" style="1" customWidth="1"/>
    <col min="8961" max="8961" width="4" style="1" customWidth="1"/>
    <col min="8962" max="8962" width="24" style="1" customWidth="1"/>
    <col min="8963" max="8963" width="27.4416666666667" style="1" customWidth="1"/>
    <col min="8964" max="8965" width="12.2166666666667" style="1" customWidth="1"/>
    <col min="8966" max="8966" width="9" style="1"/>
    <col min="8967" max="8967" width="12.2166666666667" style="1" customWidth="1"/>
    <col min="8968" max="9215" width="9" style="1"/>
    <col min="9216" max="9216" width="30.8833333333333" style="1" customWidth="1"/>
    <col min="9217" max="9217" width="4" style="1" customWidth="1"/>
    <col min="9218" max="9218" width="24" style="1" customWidth="1"/>
    <col min="9219" max="9219" width="27.4416666666667" style="1" customWidth="1"/>
    <col min="9220" max="9221" width="12.2166666666667" style="1" customWidth="1"/>
    <col min="9222" max="9222" width="9" style="1"/>
    <col min="9223" max="9223" width="12.2166666666667" style="1" customWidth="1"/>
    <col min="9224" max="9471" width="9" style="1"/>
    <col min="9472" max="9472" width="30.8833333333333" style="1" customWidth="1"/>
    <col min="9473" max="9473" width="4" style="1" customWidth="1"/>
    <col min="9474" max="9474" width="24" style="1" customWidth="1"/>
    <col min="9475" max="9475" width="27.4416666666667" style="1" customWidth="1"/>
    <col min="9476" max="9477" width="12.2166666666667" style="1" customWidth="1"/>
    <col min="9478" max="9478" width="9" style="1"/>
    <col min="9479" max="9479" width="12.2166666666667" style="1" customWidth="1"/>
    <col min="9480" max="9727" width="9" style="1"/>
    <col min="9728" max="9728" width="30.8833333333333" style="1" customWidth="1"/>
    <col min="9729" max="9729" width="4" style="1" customWidth="1"/>
    <col min="9730" max="9730" width="24" style="1" customWidth="1"/>
    <col min="9731" max="9731" width="27.4416666666667" style="1" customWidth="1"/>
    <col min="9732" max="9733" width="12.2166666666667" style="1" customWidth="1"/>
    <col min="9734" max="9734" width="9" style="1"/>
    <col min="9735" max="9735" width="12.2166666666667" style="1" customWidth="1"/>
    <col min="9736" max="9983" width="9" style="1"/>
    <col min="9984" max="9984" width="30.8833333333333" style="1" customWidth="1"/>
    <col min="9985" max="9985" width="4" style="1" customWidth="1"/>
    <col min="9986" max="9986" width="24" style="1" customWidth="1"/>
    <col min="9987" max="9987" width="27.4416666666667" style="1" customWidth="1"/>
    <col min="9988" max="9989" width="12.2166666666667" style="1" customWidth="1"/>
    <col min="9990" max="9990" width="9" style="1"/>
    <col min="9991" max="9991" width="12.2166666666667" style="1" customWidth="1"/>
    <col min="9992" max="10239" width="9" style="1"/>
    <col min="10240" max="10240" width="30.8833333333333" style="1" customWidth="1"/>
    <col min="10241" max="10241" width="4" style="1" customWidth="1"/>
    <col min="10242" max="10242" width="24" style="1" customWidth="1"/>
    <col min="10243" max="10243" width="27.4416666666667" style="1" customWidth="1"/>
    <col min="10244" max="10245" width="12.2166666666667" style="1" customWidth="1"/>
    <col min="10246" max="10246" width="9" style="1"/>
    <col min="10247" max="10247" width="12.2166666666667" style="1" customWidth="1"/>
    <col min="10248" max="10495" width="9" style="1"/>
    <col min="10496" max="10496" width="30.8833333333333" style="1" customWidth="1"/>
    <col min="10497" max="10497" width="4" style="1" customWidth="1"/>
    <col min="10498" max="10498" width="24" style="1" customWidth="1"/>
    <col min="10499" max="10499" width="27.4416666666667" style="1" customWidth="1"/>
    <col min="10500" max="10501" width="12.2166666666667" style="1" customWidth="1"/>
    <col min="10502" max="10502" width="9" style="1"/>
    <col min="10503" max="10503" width="12.2166666666667" style="1" customWidth="1"/>
    <col min="10504" max="10751" width="9" style="1"/>
    <col min="10752" max="10752" width="30.8833333333333" style="1" customWidth="1"/>
    <col min="10753" max="10753" width="4" style="1" customWidth="1"/>
    <col min="10754" max="10754" width="24" style="1" customWidth="1"/>
    <col min="10755" max="10755" width="27.4416666666667" style="1" customWidth="1"/>
    <col min="10756" max="10757" width="12.2166666666667" style="1" customWidth="1"/>
    <col min="10758" max="10758" width="9" style="1"/>
    <col min="10759" max="10759" width="12.2166666666667" style="1" customWidth="1"/>
    <col min="10760" max="11007" width="9" style="1"/>
    <col min="11008" max="11008" width="30.8833333333333" style="1" customWidth="1"/>
    <col min="11009" max="11009" width="4" style="1" customWidth="1"/>
    <col min="11010" max="11010" width="24" style="1" customWidth="1"/>
    <col min="11011" max="11011" width="27.4416666666667" style="1" customWidth="1"/>
    <col min="11012" max="11013" width="12.2166666666667" style="1" customWidth="1"/>
    <col min="11014" max="11014" width="9" style="1"/>
    <col min="11015" max="11015" width="12.2166666666667" style="1" customWidth="1"/>
    <col min="11016" max="11263" width="9" style="1"/>
    <col min="11264" max="11264" width="30.8833333333333" style="1" customWidth="1"/>
    <col min="11265" max="11265" width="4" style="1" customWidth="1"/>
    <col min="11266" max="11266" width="24" style="1" customWidth="1"/>
    <col min="11267" max="11267" width="27.4416666666667" style="1" customWidth="1"/>
    <col min="11268" max="11269" width="12.2166666666667" style="1" customWidth="1"/>
    <col min="11270" max="11270" width="9" style="1"/>
    <col min="11271" max="11271" width="12.2166666666667" style="1" customWidth="1"/>
    <col min="11272" max="11519" width="9" style="1"/>
    <col min="11520" max="11520" width="30.8833333333333" style="1" customWidth="1"/>
    <col min="11521" max="11521" width="4" style="1" customWidth="1"/>
    <col min="11522" max="11522" width="24" style="1" customWidth="1"/>
    <col min="11523" max="11523" width="27.4416666666667" style="1" customWidth="1"/>
    <col min="11524" max="11525" width="12.2166666666667" style="1" customWidth="1"/>
    <col min="11526" max="11526" width="9" style="1"/>
    <col min="11527" max="11527" width="12.2166666666667" style="1" customWidth="1"/>
    <col min="11528" max="11775" width="9" style="1"/>
    <col min="11776" max="11776" width="30.8833333333333" style="1" customWidth="1"/>
    <col min="11777" max="11777" width="4" style="1" customWidth="1"/>
    <col min="11778" max="11778" width="24" style="1" customWidth="1"/>
    <col min="11779" max="11779" width="27.4416666666667" style="1" customWidth="1"/>
    <col min="11780" max="11781" width="12.2166666666667" style="1" customWidth="1"/>
    <col min="11782" max="11782" width="9" style="1"/>
    <col min="11783" max="11783" width="12.2166666666667" style="1" customWidth="1"/>
    <col min="11784" max="12031" width="9" style="1"/>
    <col min="12032" max="12032" width="30.8833333333333" style="1" customWidth="1"/>
    <col min="12033" max="12033" width="4" style="1" customWidth="1"/>
    <col min="12034" max="12034" width="24" style="1" customWidth="1"/>
    <col min="12035" max="12035" width="27.4416666666667" style="1" customWidth="1"/>
    <col min="12036" max="12037" width="12.2166666666667" style="1" customWidth="1"/>
    <col min="12038" max="12038" width="9" style="1"/>
    <col min="12039" max="12039" width="12.2166666666667" style="1" customWidth="1"/>
    <col min="12040" max="12287" width="9" style="1"/>
    <col min="12288" max="12288" width="30.8833333333333" style="1" customWidth="1"/>
    <col min="12289" max="12289" width="4" style="1" customWidth="1"/>
    <col min="12290" max="12290" width="24" style="1" customWidth="1"/>
    <col min="12291" max="12291" width="27.4416666666667" style="1" customWidth="1"/>
    <col min="12292" max="12293" width="12.2166666666667" style="1" customWidth="1"/>
    <col min="12294" max="12294" width="9" style="1"/>
    <col min="12295" max="12295" width="12.2166666666667" style="1" customWidth="1"/>
    <col min="12296" max="12543" width="9" style="1"/>
    <col min="12544" max="12544" width="30.8833333333333" style="1" customWidth="1"/>
    <col min="12545" max="12545" width="4" style="1" customWidth="1"/>
    <col min="12546" max="12546" width="24" style="1" customWidth="1"/>
    <col min="12547" max="12547" width="27.4416666666667" style="1" customWidth="1"/>
    <col min="12548" max="12549" width="12.2166666666667" style="1" customWidth="1"/>
    <col min="12550" max="12550" width="9" style="1"/>
    <col min="12551" max="12551" width="12.2166666666667" style="1" customWidth="1"/>
    <col min="12552" max="12799" width="9" style="1"/>
    <col min="12800" max="12800" width="30.8833333333333" style="1" customWidth="1"/>
    <col min="12801" max="12801" width="4" style="1" customWidth="1"/>
    <col min="12802" max="12802" width="24" style="1" customWidth="1"/>
    <col min="12803" max="12803" width="27.4416666666667" style="1" customWidth="1"/>
    <col min="12804" max="12805" width="12.2166666666667" style="1" customWidth="1"/>
    <col min="12806" max="12806" width="9" style="1"/>
    <col min="12807" max="12807" width="12.2166666666667" style="1" customWidth="1"/>
    <col min="12808" max="13055" width="9" style="1"/>
    <col min="13056" max="13056" width="30.8833333333333" style="1" customWidth="1"/>
    <col min="13057" max="13057" width="4" style="1" customWidth="1"/>
    <col min="13058" max="13058" width="24" style="1" customWidth="1"/>
    <col min="13059" max="13059" width="27.4416666666667" style="1" customWidth="1"/>
    <col min="13060" max="13061" width="12.2166666666667" style="1" customWidth="1"/>
    <col min="13062" max="13062" width="9" style="1"/>
    <col min="13063" max="13063" width="12.2166666666667" style="1" customWidth="1"/>
    <col min="13064" max="13311" width="9" style="1"/>
    <col min="13312" max="13312" width="30.8833333333333" style="1" customWidth="1"/>
    <col min="13313" max="13313" width="4" style="1" customWidth="1"/>
    <col min="13314" max="13314" width="24" style="1" customWidth="1"/>
    <col min="13315" max="13315" width="27.4416666666667" style="1" customWidth="1"/>
    <col min="13316" max="13317" width="12.2166666666667" style="1" customWidth="1"/>
    <col min="13318" max="13318" width="9" style="1"/>
    <col min="13319" max="13319" width="12.2166666666667" style="1" customWidth="1"/>
    <col min="13320" max="13567" width="9" style="1"/>
    <col min="13568" max="13568" width="30.8833333333333" style="1" customWidth="1"/>
    <col min="13569" max="13569" width="4" style="1" customWidth="1"/>
    <col min="13570" max="13570" width="24" style="1" customWidth="1"/>
    <col min="13571" max="13571" width="27.4416666666667" style="1" customWidth="1"/>
    <col min="13572" max="13573" width="12.2166666666667" style="1" customWidth="1"/>
    <col min="13574" max="13574" width="9" style="1"/>
    <col min="13575" max="13575" width="12.2166666666667" style="1" customWidth="1"/>
    <col min="13576" max="13823" width="9" style="1"/>
    <col min="13824" max="13824" width="30.8833333333333" style="1" customWidth="1"/>
    <col min="13825" max="13825" width="4" style="1" customWidth="1"/>
    <col min="13826" max="13826" width="24" style="1" customWidth="1"/>
    <col min="13827" max="13827" width="27.4416666666667" style="1" customWidth="1"/>
    <col min="13828" max="13829" width="12.2166666666667" style="1" customWidth="1"/>
    <col min="13830" max="13830" width="9" style="1"/>
    <col min="13831" max="13831" width="12.2166666666667" style="1" customWidth="1"/>
    <col min="13832" max="14079" width="9" style="1"/>
    <col min="14080" max="14080" width="30.8833333333333" style="1" customWidth="1"/>
    <col min="14081" max="14081" width="4" style="1" customWidth="1"/>
    <col min="14082" max="14082" width="24" style="1" customWidth="1"/>
    <col min="14083" max="14083" width="27.4416666666667" style="1" customWidth="1"/>
    <col min="14084" max="14085" width="12.2166666666667" style="1" customWidth="1"/>
    <col min="14086" max="14086" width="9" style="1"/>
    <col min="14087" max="14087" width="12.2166666666667" style="1" customWidth="1"/>
    <col min="14088" max="14335" width="9" style="1"/>
    <col min="14336" max="14336" width="30.8833333333333" style="1" customWidth="1"/>
    <col min="14337" max="14337" width="4" style="1" customWidth="1"/>
    <col min="14338" max="14338" width="24" style="1" customWidth="1"/>
    <col min="14339" max="14339" width="27.4416666666667" style="1" customWidth="1"/>
    <col min="14340" max="14341" width="12.2166666666667" style="1" customWidth="1"/>
    <col min="14342" max="14342" width="9" style="1"/>
    <col min="14343" max="14343" width="12.2166666666667" style="1" customWidth="1"/>
    <col min="14344" max="14591" width="9" style="1"/>
    <col min="14592" max="14592" width="30.8833333333333" style="1" customWidth="1"/>
    <col min="14593" max="14593" width="4" style="1" customWidth="1"/>
    <col min="14594" max="14594" width="24" style="1" customWidth="1"/>
    <col min="14595" max="14595" width="27.4416666666667" style="1" customWidth="1"/>
    <col min="14596" max="14597" width="12.2166666666667" style="1" customWidth="1"/>
    <col min="14598" max="14598" width="9" style="1"/>
    <col min="14599" max="14599" width="12.2166666666667" style="1" customWidth="1"/>
    <col min="14600" max="14847" width="9" style="1"/>
    <col min="14848" max="14848" width="30.8833333333333" style="1" customWidth="1"/>
    <col min="14849" max="14849" width="4" style="1" customWidth="1"/>
    <col min="14850" max="14850" width="24" style="1" customWidth="1"/>
    <col min="14851" max="14851" width="27.4416666666667" style="1" customWidth="1"/>
    <col min="14852" max="14853" width="12.2166666666667" style="1" customWidth="1"/>
    <col min="14854" max="14854" width="9" style="1"/>
    <col min="14855" max="14855" width="12.2166666666667" style="1" customWidth="1"/>
    <col min="14856" max="15103" width="9" style="1"/>
    <col min="15104" max="15104" width="30.8833333333333" style="1" customWidth="1"/>
    <col min="15105" max="15105" width="4" style="1" customWidth="1"/>
    <col min="15106" max="15106" width="24" style="1" customWidth="1"/>
    <col min="15107" max="15107" width="27.4416666666667" style="1" customWidth="1"/>
    <col min="15108" max="15109" width="12.2166666666667" style="1" customWidth="1"/>
    <col min="15110" max="15110" width="9" style="1"/>
    <col min="15111" max="15111" width="12.2166666666667" style="1" customWidth="1"/>
    <col min="15112" max="15359" width="9" style="1"/>
    <col min="15360" max="15360" width="30.8833333333333" style="1" customWidth="1"/>
    <col min="15361" max="15361" width="4" style="1" customWidth="1"/>
    <col min="15362" max="15362" width="24" style="1" customWidth="1"/>
    <col min="15363" max="15363" width="27.4416666666667" style="1" customWidth="1"/>
    <col min="15364" max="15365" width="12.2166666666667" style="1" customWidth="1"/>
    <col min="15366" max="15366" width="9" style="1"/>
    <col min="15367" max="15367" width="12.2166666666667" style="1" customWidth="1"/>
    <col min="15368" max="15615" width="9" style="1"/>
    <col min="15616" max="15616" width="30.8833333333333" style="1" customWidth="1"/>
    <col min="15617" max="15617" width="4" style="1" customWidth="1"/>
    <col min="15618" max="15618" width="24" style="1" customWidth="1"/>
    <col min="15619" max="15619" width="27.4416666666667" style="1" customWidth="1"/>
    <col min="15620" max="15621" width="12.2166666666667" style="1" customWidth="1"/>
    <col min="15622" max="15622" width="9" style="1"/>
    <col min="15623" max="15623" width="12.2166666666667" style="1" customWidth="1"/>
    <col min="15624" max="15871" width="9" style="1"/>
    <col min="15872" max="15872" width="30.8833333333333" style="1" customWidth="1"/>
    <col min="15873" max="15873" width="4" style="1" customWidth="1"/>
    <col min="15874" max="15874" width="24" style="1" customWidth="1"/>
    <col min="15875" max="15875" width="27.4416666666667" style="1" customWidth="1"/>
    <col min="15876" max="15877" width="12.2166666666667" style="1" customWidth="1"/>
    <col min="15878" max="15878" width="9" style="1"/>
    <col min="15879" max="15879" width="12.2166666666667" style="1" customWidth="1"/>
    <col min="15880" max="16384" width="9" style="1"/>
  </cols>
  <sheetData>
    <row r="1" s="90" customFormat="1" ht="24.75" customHeight="1" spans="1:4">
      <c r="A1" s="93" t="s">
        <v>73</v>
      </c>
      <c r="B1" s="93"/>
      <c r="C1" s="93"/>
      <c r="D1" s="93"/>
    </row>
    <row r="2" s="90" customFormat="1" ht="15.75" customHeight="1" spans="1:4">
      <c r="A2" s="7">
        <v>45930</v>
      </c>
      <c r="B2" s="7"/>
      <c r="C2" s="7"/>
      <c r="D2" s="7"/>
    </row>
    <row r="3" ht="18" customHeight="1" spans="1:4">
      <c r="A3" s="94" t="s">
        <v>74</v>
      </c>
      <c r="B3" s="95"/>
      <c r="C3" s="95"/>
      <c r="D3" s="96" t="s">
        <v>75</v>
      </c>
    </row>
    <row r="4" ht="18.9" customHeight="1" spans="1:6">
      <c r="A4" s="15" t="s">
        <v>76</v>
      </c>
      <c r="B4" s="11" t="s">
        <v>4</v>
      </c>
      <c r="C4" s="20" t="s">
        <v>77</v>
      </c>
      <c r="D4" s="20" t="s">
        <v>78</v>
      </c>
      <c r="E4" s="97"/>
      <c r="F4" s="97"/>
    </row>
    <row r="5" ht="18.9" customHeight="1" spans="1:8">
      <c r="A5" s="15" t="s">
        <v>79</v>
      </c>
      <c r="B5" s="11">
        <v>1</v>
      </c>
      <c r="C5" s="98">
        <v>89187985.14</v>
      </c>
      <c r="D5" s="98" t="s">
        <v>80</v>
      </c>
      <c r="E5" s="99"/>
      <c r="H5" s="99"/>
    </row>
    <row r="6" ht="18.9" customHeight="1" spans="1:5">
      <c r="A6" s="15" t="s">
        <v>81</v>
      </c>
      <c r="B6" s="11">
        <v>2</v>
      </c>
      <c r="C6" s="98">
        <v>81550747.41</v>
      </c>
      <c r="D6" s="98" t="s">
        <v>82</v>
      </c>
      <c r="E6" s="99"/>
    </row>
    <row r="7" ht="18.9" customHeight="1" spans="1:8">
      <c r="A7" s="15" t="s">
        <v>83</v>
      </c>
      <c r="B7" s="11">
        <v>3</v>
      </c>
      <c r="C7" s="98">
        <v>94542.28</v>
      </c>
      <c r="D7" s="98" t="s">
        <v>84</v>
      </c>
      <c r="E7" s="99"/>
      <c r="H7" s="100"/>
    </row>
    <row r="8" ht="18.9" customHeight="1" spans="1:4">
      <c r="A8" s="15" t="s">
        <v>85</v>
      </c>
      <c r="B8" s="11">
        <v>4</v>
      </c>
      <c r="C8" s="98">
        <v>0</v>
      </c>
      <c r="D8" s="98"/>
    </row>
    <row r="9" ht="18.9" customHeight="1" spans="1:4">
      <c r="A9" s="15" t="s">
        <v>86</v>
      </c>
      <c r="B9" s="11">
        <v>5</v>
      </c>
      <c r="C9" s="98">
        <v>0</v>
      </c>
      <c r="D9" s="98"/>
    </row>
    <row r="10" ht="18.9" customHeight="1" spans="1:4">
      <c r="A10" s="15" t="s">
        <v>87</v>
      </c>
      <c r="B10" s="11">
        <v>6</v>
      </c>
      <c r="C10" s="98">
        <v>0</v>
      </c>
      <c r="D10" s="98"/>
    </row>
    <row r="11" ht="18.9" customHeight="1" spans="1:4">
      <c r="A11" s="15" t="s">
        <v>88</v>
      </c>
      <c r="B11" s="11">
        <v>7</v>
      </c>
      <c r="C11" s="98">
        <v>0</v>
      </c>
      <c r="D11" s="98"/>
    </row>
    <row r="12" ht="18.9" customHeight="1" spans="1:4">
      <c r="A12" s="15" t="s">
        <v>89</v>
      </c>
      <c r="B12" s="11">
        <v>8</v>
      </c>
      <c r="C12" s="98">
        <v>0</v>
      </c>
      <c r="D12" s="98"/>
    </row>
    <row r="13" ht="18.9" customHeight="1" spans="1:4">
      <c r="A13" s="15" t="s">
        <v>90</v>
      </c>
      <c r="B13" s="11">
        <v>9</v>
      </c>
      <c r="C13" s="98">
        <v>0</v>
      </c>
      <c r="D13" s="98"/>
    </row>
    <row r="14" ht="18.9" customHeight="1" spans="1:4">
      <c r="A14" s="15" t="s">
        <v>91</v>
      </c>
      <c r="B14" s="11">
        <v>10</v>
      </c>
      <c r="C14" s="98">
        <v>0</v>
      </c>
      <c r="D14" s="98"/>
    </row>
    <row r="15" ht="18.9" customHeight="1" spans="1:5">
      <c r="A15" s="15" t="s">
        <v>92</v>
      </c>
      <c r="B15" s="11">
        <v>11</v>
      </c>
      <c r="C15" s="98">
        <v>2883890.21</v>
      </c>
      <c r="D15" s="98" t="s">
        <v>93</v>
      </c>
      <c r="E15" s="99"/>
    </row>
    <row r="16" ht="18.9" customHeight="1" spans="1:4">
      <c r="A16" s="15" t="s">
        <v>94</v>
      </c>
      <c r="B16" s="11">
        <v>12</v>
      </c>
      <c r="C16" s="98">
        <v>0</v>
      </c>
      <c r="D16" s="98"/>
    </row>
    <row r="17" ht="18.9" customHeight="1" spans="1:4">
      <c r="A17" s="15" t="s">
        <v>95</v>
      </c>
      <c r="B17" s="11">
        <v>13</v>
      </c>
      <c r="C17" s="98">
        <v>0</v>
      </c>
      <c r="D17" s="98"/>
    </row>
    <row r="18" ht="18.9" customHeight="1" spans="1:5">
      <c r="A18" s="15" t="s">
        <v>96</v>
      </c>
      <c r="B18" s="11">
        <v>14</v>
      </c>
      <c r="C18" s="98">
        <v>829628.62</v>
      </c>
      <c r="D18" s="98" t="s">
        <v>97</v>
      </c>
      <c r="E18" s="99"/>
    </row>
    <row r="19" ht="18.9" customHeight="1" spans="1:4">
      <c r="A19" s="15" t="s">
        <v>98</v>
      </c>
      <c r="B19" s="11">
        <v>15</v>
      </c>
      <c r="C19" s="98">
        <v>0</v>
      </c>
      <c r="D19" s="98"/>
    </row>
    <row r="20" ht="18.9" customHeight="1" spans="1:4">
      <c r="A20" s="15" t="s">
        <v>99</v>
      </c>
      <c r="B20" s="11">
        <v>16</v>
      </c>
      <c r="C20" s="98">
        <v>0</v>
      </c>
      <c r="D20" s="98"/>
    </row>
    <row r="21" ht="18.9" customHeight="1" spans="1:5">
      <c r="A21" s="15" t="s">
        <v>100</v>
      </c>
      <c r="B21" s="11">
        <v>17</v>
      </c>
      <c r="C21" s="98">
        <v>1921505.26</v>
      </c>
      <c r="D21" s="98" t="s">
        <v>101</v>
      </c>
      <c r="E21" s="99"/>
    </row>
    <row r="22" ht="18.9" customHeight="1" spans="1:5">
      <c r="A22" s="15" t="s">
        <v>102</v>
      </c>
      <c r="B22" s="11">
        <v>18</v>
      </c>
      <c r="C22" s="98">
        <v>772609.32</v>
      </c>
      <c r="D22" s="98" t="s">
        <v>103</v>
      </c>
      <c r="E22" s="99"/>
    </row>
    <row r="23" ht="18.9" customHeight="1" spans="1:4">
      <c r="A23" s="15" t="s">
        <v>104</v>
      </c>
      <c r="B23" s="11">
        <v>19</v>
      </c>
      <c r="C23" s="98">
        <v>0</v>
      </c>
      <c r="D23" s="98"/>
    </row>
    <row r="24" ht="18.9" customHeight="1" spans="1:4">
      <c r="A24" s="15" t="s">
        <v>105</v>
      </c>
      <c r="B24" s="11">
        <v>20</v>
      </c>
      <c r="C24" s="98">
        <v>0</v>
      </c>
      <c r="D24" s="98"/>
    </row>
    <row r="25" ht="12" spans="1:5">
      <c r="A25" s="15" t="s">
        <v>106</v>
      </c>
      <c r="B25" s="11">
        <v>21</v>
      </c>
      <c r="C25" s="98">
        <v>1135062.04</v>
      </c>
      <c r="D25" s="98">
        <v>105991.73</v>
      </c>
      <c r="E25" s="99"/>
    </row>
    <row r="26" ht="18.9" customHeight="1" spans="1:5">
      <c r="A26" s="15" t="s">
        <v>107</v>
      </c>
      <c r="B26" s="11">
        <v>22</v>
      </c>
      <c r="C26" s="98">
        <v>262962.57</v>
      </c>
      <c r="D26" s="98" t="s">
        <v>108</v>
      </c>
      <c r="E26" s="99"/>
    </row>
    <row r="27" ht="18.9" customHeight="1" spans="1:4">
      <c r="A27" s="15" t="s">
        <v>109</v>
      </c>
      <c r="B27" s="11">
        <v>23</v>
      </c>
      <c r="C27" s="98">
        <v>0</v>
      </c>
      <c r="D27" s="98"/>
    </row>
    <row r="28" ht="18.9" customHeight="1" spans="1:4">
      <c r="A28" s="15" t="s">
        <v>110</v>
      </c>
      <c r="B28" s="11">
        <v>24</v>
      </c>
      <c r="C28" s="98">
        <v>397.87</v>
      </c>
      <c r="D28" s="98" t="s">
        <v>38</v>
      </c>
    </row>
    <row r="29" ht="18.9" customHeight="1" spans="1:4">
      <c r="A29" s="15" t="s">
        <v>111</v>
      </c>
      <c r="B29" s="11">
        <v>25</v>
      </c>
      <c r="C29" s="98">
        <v>0</v>
      </c>
      <c r="D29" s="98"/>
    </row>
    <row r="30" ht="18.9" customHeight="1" spans="1:4">
      <c r="A30" s="15" t="s">
        <v>112</v>
      </c>
      <c r="B30" s="11">
        <v>26</v>
      </c>
      <c r="C30" s="98">
        <v>0</v>
      </c>
      <c r="D30" s="98"/>
    </row>
    <row r="31" ht="18.9" customHeight="1" spans="1:4">
      <c r="A31" s="15" t="s">
        <v>113</v>
      </c>
      <c r="B31" s="11">
        <v>27</v>
      </c>
      <c r="C31" s="98">
        <v>0</v>
      </c>
      <c r="D31" s="98"/>
    </row>
    <row r="32" ht="18.9" customHeight="1" spans="1:4">
      <c r="A32" s="15" t="s">
        <v>114</v>
      </c>
      <c r="B32" s="11">
        <v>28</v>
      </c>
      <c r="C32" s="98">
        <v>0</v>
      </c>
      <c r="D32" s="98"/>
    </row>
    <row r="33" ht="18.9" customHeight="1" spans="1:4">
      <c r="A33" s="15" t="s">
        <v>115</v>
      </c>
      <c r="B33" s="11">
        <v>29</v>
      </c>
      <c r="C33" s="98">
        <v>0</v>
      </c>
      <c r="D33" s="98"/>
    </row>
    <row r="34" ht="12" spans="1:4">
      <c r="A34" s="15" t="s">
        <v>116</v>
      </c>
      <c r="B34" s="11">
        <v>30</v>
      </c>
      <c r="C34" s="98">
        <v>0</v>
      </c>
      <c r="D34" s="98"/>
    </row>
    <row r="35" ht="18.9" customHeight="1" spans="1:5">
      <c r="A35" s="15" t="s">
        <v>117</v>
      </c>
      <c r="B35" s="11">
        <v>31</v>
      </c>
      <c r="C35" s="98">
        <v>1397626.74</v>
      </c>
      <c r="D35" s="98">
        <v>162478.52</v>
      </c>
      <c r="E35" s="99"/>
    </row>
    <row r="36" ht="18.9" customHeight="1" spans="1:4">
      <c r="A36" s="15" t="s">
        <v>118</v>
      </c>
      <c r="B36" s="11">
        <v>32</v>
      </c>
      <c r="C36" s="98">
        <v>0</v>
      </c>
      <c r="D36" s="98">
        <v>0</v>
      </c>
    </row>
    <row r="37" ht="18.9" customHeight="1" spans="1:5">
      <c r="A37" s="15" t="s">
        <v>119</v>
      </c>
      <c r="B37" s="11">
        <v>33</v>
      </c>
      <c r="C37" s="98">
        <v>1397626.74</v>
      </c>
      <c r="D37" s="98">
        <v>162478.52</v>
      </c>
      <c r="E37" s="99"/>
    </row>
    <row r="38" ht="24" customHeight="1" spans="1:4">
      <c r="A38" s="101" t="s">
        <v>120</v>
      </c>
      <c r="B38" s="101"/>
      <c r="C38" s="101"/>
      <c r="D38" s="102"/>
    </row>
    <row r="41" spans="3:4">
      <c r="C41" s="103"/>
      <c r="D41" s="104"/>
    </row>
    <row r="42" ht="12" spans="3:4">
      <c r="C42" s="105"/>
      <c r="D42" s="105"/>
    </row>
    <row r="43" spans="3:4">
      <c r="C43" s="103"/>
      <c r="D43" s="104"/>
    </row>
    <row r="44" spans="3:4">
      <c r="C44" s="103"/>
      <c r="D44" s="104"/>
    </row>
    <row r="45" spans="3:4">
      <c r="C45" s="103"/>
      <c r="D45" s="104"/>
    </row>
    <row r="46" spans="3:4">
      <c r="C46" s="103"/>
      <c r="D46" s="104"/>
    </row>
    <row r="48" spans="3:3">
      <c r="C48" s="106"/>
    </row>
    <row r="82" spans="4:4">
      <c r="D82" s="1"/>
    </row>
  </sheetData>
  <sortState ref="A5:D37">
    <sortCondition ref="A5"/>
  </sortState>
  <mergeCells count="4">
    <mergeCell ref="A1:D1"/>
    <mergeCell ref="A2:D2"/>
    <mergeCell ref="B3:C3"/>
    <mergeCell ref="A38:D38"/>
  </mergeCells>
  <printOptions horizontalCentered="1"/>
  <pageMargins left="0.590277777777778" right="0.235416666666667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3"/>
  <sheetViews>
    <sheetView topLeftCell="A30" workbookViewId="0">
      <selection activeCell="G46" sqref="G46"/>
    </sheetView>
  </sheetViews>
  <sheetFormatPr defaultColWidth="9" defaultRowHeight="15"/>
  <cols>
    <col min="1" max="1" width="41.5" style="64" customWidth="1"/>
    <col min="2" max="2" width="4.5" style="64" customWidth="1"/>
    <col min="3" max="3" width="16.625" style="64" customWidth="1"/>
    <col min="4" max="4" width="43.625" style="64" customWidth="1"/>
    <col min="5" max="5" width="4" style="64" customWidth="1"/>
    <col min="6" max="6" width="16.625" style="64" customWidth="1"/>
    <col min="7" max="7" width="11.125" style="64" customWidth="1"/>
    <col min="8" max="12" width="9" style="64"/>
    <col min="13" max="16384" width="9" style="61"/>
  </cols>
  <sheetData>
    <row r="1" s="61" customFormat="1" ht="26.25" spans="1:12">
      <c r="A1" s="65" t="s">
        <v>121</v>
      </c>
      <c r="B1" s="66"/>
      <c r="C1" s="66"/>
      <c r="D1" s="66"/>
      <c r="E1" s="66"/>
      <c r="F1" s="66"/>
      <c r="G1" s="64"/>
      <c r="H1" s="64"/>
      <c r="I1" s="64"/>
      <c r="J1" s="64"/>
      <c r="K1" s="64"/>
      <c r="L1" s="64"/>
    </row>
    <row r="2" s="62" customFormat="1" ht="13.5" customHeight="1" spans="1:12">
      <c r="A2" s="67"/>
      <c r="B2" s="67"/>
      <c r="C2" s="68" t="s">
        <v>122</v>
      </c>
      <c r="D2" s="68"/>
      <c r="E2" s="68"/>
      <c r="F2" s="69" t="s">
        <v>123</v>
      </c>
      <c r="G2" s="68"/>
      <c r="H2" s="68"/>
      <c r="I2" s="68"/>
      <c r="J2" s="68"/>
      <c r="K2" s="68"/>
      <c r="L2" s="68"/>
    </row>
    <row r="3" s="62" customFormat="1" ht="13.5" customHeight="1" spans="1:12">
      <c r="A3" s="62" t="s">
        <v>124</v>
      </c>
      <c r="B3" s="68"/>
      <c r="C3" s="70">
        <v>45930</v>
      </c>
      <c r="D3" s="71"/>
      <c r="E3" s="68"/>
      <c r="F3" s="69" t="s">
        <v>125</v>
      </c>
      <c r="G3" s="68"/>
      <c r="H3" s="68"/>
      <c r="I3" s="68"/>
      <c r="J3" s="68"/>
      <c r="K3" s="68"/>
      <c r="L3" s="68"/>
    </row>
    <row r="4" s="62" customFormat="1" ht="18" customHeight="1" spans="1:12">
      <c r="A4" s="72" t="s">
        <v>126</v>
      </c>
      <c r="B4" s="72" t="s">
        <v>4</v>
      </c>
      <c r="C4" s="72" t="s">
        <v>127</v>
      </c>
      <c r="D4" s="72" t="s">
        <v>128</v>
      </c>
      <c r="E4" s="72" t="s">
        <v>4</v>
      </c>
      <c r="F4" s="73" t="s">
        <v>129</v>
      </c>
      <c r="G4" s="68"/>
      <c r="H4" s="68"/>
      <c r="I4" s="68"/>
      <c r="J4" s="68"/>
      <c r="K4" s="68"/>
      <c r="L4" s="68"/>
    </row>
    <row r="5" s="62" customFormat="1" ht="18" customHeight="1" spans="1:12">
      <c r="A5" s="74" t="s">
        <v>130</v>
      </c>
      <c r="B5" s="75"/>
      <c r="C5" s="76"/>
      <c r="D5" s="77" t="s">
        <v>131</v>
      </c>
      <c r="E5" s="76"/>
      <c r="F5" s="76"/>
      <c r="G5" s="68"/>
      <c r="H5" s="68"/>
      <c r="I5" s="68"/>
      <c r="J5" s="68"/>
      <c r="K5" s="68"/>
      <c r="L5" s="68"/>
    </row>
    <row r="6" s="62" customFormat="1" ht="18" customHeight="1" spans="1:12">
      <c r="A6" s="75" t="s">
        <v>132</v>
      </c>
      <c r="B6" s="76">
        <v>1</v>
      </c>
      <c r="C6" s="78">
        <f>95942847.93+16798851.46-10710818.86</f>
        <v>102030880.53</v>
      </c>
      <c r="D6" s="75" t="s">
        <v>133</v>
      </c>
      <c r="E6" s="76">
        <v>57</v>
      </c>
      <c r="F6" s="78">
        <v>1397626.74</v>
      </c>
      <c r="G6" s="68"/>
      <c r="H6" s="68"/>
      <c r="I6" s="68"/>
      <c r="J6" s="68"/>
      <c r="K6" s="68"/>
      <c r="L6" s="68"/>
    </row>
    <row r="7" s="62" customFormat="1" ht="18" customHeight="1" spans="1:12">
      <c r="A7" s="75" t="s">
        <v>134</v>
      </c>
      <c r="B7" s="76">
        <v>3</v>
      </c>
      <c r="C7" s="78">
        <v>0</v>
      </c>
      <c r="D7" s="75" t="s">
        <v>135</v>
      </c>
      <c r="E7" s="76">
        <v>58</v>
      </c>
      <c r="F7" s="78">
        <f>[1]表外数据录入!C22</f>
        <v>0</v>
      </c>
      <c r="G7" s="68"/>
      <c r="H7" s="68"/>
      <c r="I7" s="68"/>
      <c r="J7" s="68"/>
      <c r="K7" s="68"/>
      <c r="L7" s="68"/>
    </row>
    <row r="8" s="62" customFormat="1" ht="18" customHeight="1" spans="1:12">
      <c r="A8" s="75" t="s">
        <v>136</v>
      </c>
      <c r="B8" s="76">
        <v>8</v>
      </c>
      <c r="C8" s="78">
        <v>-548971.49</v>
      </c>
      <c r="D8" s="75" t="s">
        <v>137</v>
      </c>
      <c r="E8" s="76">
        <v>59</v>
      </c>
      <c r="F8" s="78">
        <f>[1]资产负债表!D27-[1]资产负债表!C27</f>
        <v>3141705.01</v>
      </c>
      <c r="G8" s="68"/>
      <c r="H8" s="68"/>
      <c r="I8" s="68"/>
      <c r="J8" s="68"/>
      <c r="K8" s="68"/>
      <c r="L8" s="68"/>
    </row>
    <row r="9" s="62" customFormat="1" ht="18" customHeight="1" spans="1:12">
      <c r="A9" s="79" t="s">
        <v>138</v>
      </c>
      <c r="B9" s="76">
        <v>9</v>
      </c>
      <c r="C9" s="78">
        <f>SUM(C6:C8)</f>
        <v>101481909.04</v>
      </c>
      <c r="D9" s="75" t="s">
        <v>139</v>
      </c>
      <c r="E9" s="76">
        <v>60</v>
      </c>
      <c r="F9" s="78">
        <f>[1]表外数据录入!C23</f>
        <v>90176.88</v>
      </c>
      <c r="G9" s="68"/>
      <c r="H9" s="68"/>
      <c r="I9" s="68"/>
      <c r="J9" s="68"/>
      <c r="K9" s="68"/>
      <c r="L9" s="68"/>
    </row>
    <row r="10" s="62" customFormat="1" ht="18" customHeight="1" spans="1:12">
      <c r="A10" s="75" t="s">
        <v>140</v>
      </c>
      <c r="B10" s="76">
        <v>10</v>
      </c>
      <c r="C10" s="78">
        <v>80601178.89</v>
      </c>
      <c r="D10" s="75" t="s">
        <v>141</v>
      </c>
      <c r="E10" s="76">
        <v>61</v>
      </c>
      <c r="F10" s="78">
        <f>[1]表外数据录入!C24</f>
        <v>14798.64</v>
      </c>
      <c r="G10" s="68"/>
      <c r="H10" s="68"/>
      <c r="I10" s="68"/>
      <c r="J10" s="68"/>
      <c r="K10" s="68"/>
      <c r="L10" s="68"/>
    </row>
    <row r="11" s="62" customFormat="1" ht="18" customHeight="1" spans="1:12">
      <c r="A11" s="75" t="s">
        <v>142</v>
      </c>
      <c r="B11" s="76">
        <v>12</v>
      </c>
      <c r="C11" s="78">
        <v>10166090.73</v>
      </c>
      <c r="D11" s="75" t="s">
        <v>143</v>
      </c>
      <c r="E11" s="76">
        <v>64</v>
      </c>
      <c r="F11" s="78">
        <f>[1]资产负债表!C16-[1]资产负债表!D16</f>
        <v>0</v>
      </c>
      <c r="G11" s="68"/>
      <c r="H11" s="68"/>
      <c r="I11" s="68"/>
      <c r="J11" s="68"/>
      <c r="K11" s="68"/>
      <c r="L11" s="68"/>
    </row>
    <row r="12" s="62" customFormat="1" ht="18" customHeight="1" spans="1:12">
      <c r="A12" s="75" t="s">
        <v>144</v>
      </c>
      <c r="B12" s="76">
        <v>13</v>
      </c>
      <c r="C12" s="78">
        <v>2241503.6</v>
      </c>
      <c r="D12" s="75" t="s">
        <v>145</v>
      </c>
      <c r="E12" s="76">
        <v>65</v>
      </c>
      <c r="F12" s="78">
        <f>[1]资产负债表!H16-[1]资产负债表!G16</f>
        <v>0</v>
      </c>
      <c r="G12" s="68"/>
      <c r="H12" s="68"/>
      <c r="I12" s="68"/>
      <c r="J12" s="68"/>
      <c r="K12" s="68"/>
      <c r="L12" s="68"/>
    </row>
    <row r="13" s="62" customFormat="1" ht="18" customHeight="1" spans="1:12">
      <c r="A13" s="75" t="s">
        <v>146</v>
      </c>
      <c r="B13" s="76">
        <v>18</v>
      </c>
      <c r="C13" s="78">
        <v>-5142173.68</v>
      </c>
      <c r="D13" s="80" t="s">
        <v>147</v>
      </c>
      <c r="E13" s="76">
        <v>66</v>
      </c>
      <c r="F13" s="78">
        <f>[1]利润及利润分配表!C17</f>
        <v>15675.99</v>
      </c>
      <c r="G13" s="68"/>
      <c r="H13" s="68"/>
      <c r="I13" s="68"/>
      <c r="J13" s="68"/>
      <c r="K13" s="68"/>
      <c r="L13" s="68"/>
    </row>
    <row r="14" s="62" customFormat="1" ht="18" customHeight="1" spans="1:12">
      <c r="A14" s="79" t="s">
        <v>148</v>
      </c>
      <c r="B14" s="76">
        <v>20</v>
      </c>
      <c r="C14" s="78">
        <f>SUM(C10:C13)</f>
        <v>87866599.54</v>
      </c>
      <c r="D14" s="75" t="s">
        <v>149</v>
      </c>
      <c r="E14" s="76">
        <v>67</v>
      </c>
      <c r="F14" s="78">
        <f>[1]表外数据录入!C25</f>
        <v>8507.49</v>
      </c>
      <c r="G14" s="68"/>
      <c r="H14" s="68"/>
      <c r="I14" s="68"/>
      <c r="J14" s="68"/>
      <c r="K14" s="68"/>
      <c r="L14" s="68"/>
    </row>
    <row r="15" s="62" customFormat="1" ht="18" customHeight="1" spans="1:12">
      <c r="A15" s="81" t="s">
        <v>150</v>
      </c>
      <c r="B15" s="76">
        <v>21</v>
      </c>
      <c r="C15" s="78">
        <f>C9-C14</f>
        <v>13615309.5</v>
      </c>
      <c r="D15" s="75" t="s">
        <v>151</v>
      </c>
      <c r="E15" s="76">
        <v>68</v>
      </c>
      <c r="F15" s="78">
        <f>[1]表外数据录入!C19</f>
        <v>0</v>
      </c>
      <c r="G15" s="68"/>
      <c r="H15" s="68"/>
      <c r="I15" s="68"/>
      <c r="J15" s="68"/>
      <c r="K15" s="68"/>
      <c r="L15" s="68"/>
    </row>
    <row r="16" s="62" customFormat="1" ht="18" customHeight="1" spans="1:12">
      <c r="A16" s="74" t="s">
        <v>152</v>
      </c>
      <c r="B16" s="76"/>
      <c r="C16" s="76"/>
      <c r="D16" s="75" t="s">
        <v>153</v>
      </c>
      <c r="E16" s="76">
        <v>69</v>
      </c>
      <c r="F16" s="78">
        <f>-[1]利润及利润分配表!C14</f>
        <v>0</v>
      </c>
      <c r="G16" s="68"/>
      <c r="H16" s="68"/>
      <c r="I16" s="68"/>
      <c r="J16" s="68"/>
      <c r="K16" s="68"/>
      <c r="L16" s="68"/>
    </row>
    <row r="17" s="62" customFormat="1" ht="18" customHeight="1" spans="1:12">
      <c r="A17" s="75" t="s">
        <v>154</v>
      </c>
      <c r="B17" s="76">
        <v>22</v>
      </c>
      <c r="C17" s="78"/>
      <c r="D17" s="75" t="s">
        <v>155</v>
      </c>
      <c r="E17" s="76">
        <v>70</v>
      </c>
      <c r="F17" s="78">
        <f>([1]资产负债表!H29-[1]资产负债表!G29)-([1]资产负债表!D41-[1]资产负债表!C41)</f>
        <v>0</v>
      </c>
      <c r="G17" s="68"/>
      <c r="H17" s="68"/>
      <c r="I17" s="68"/>
      <c r="J17" s="68"/>
      <c r="K17" s="68"/>
      <c r="L17" s="68"/>
    </row>
    <row r="18" s="62" customFormat="1" ht="18" customHeight="1" spans="1:12">
      <c r="A18" s="75" t="s">
        <v>156</v>
      </c>
      <c r="B18" s="76">
        <v>23</v>
      </c>
      <c r="C18" s="78">
        <f>[1]表外数据录入!C26</f>
        <v>0</v>
      </c>
      <c r="D18" s="75" t="s">
        <v>157</v>
      </c>
      <c r="E18" s="76">
        <v>71</v>
      </c>
      <c r="F18" s="78">
        <f>[1]资产负债表!C15-[1]资产负债表!D15</f>
        <v>-4797305.76</v>
      </c>
      <c r="G18" s="68"/>
      <c r="H18" s="68"/>
      <c r="I18" s="68"/>
      <c r="J18" s="68"/>
      <c r="K18" s="68"/>
      <c r="L18" s="68"/>
    </row>
    <row r="19" s="62" customFormat="1" ht="18" customHeight="1" spans="1:12">
      <c r="A19" s="75" t="s">
        <v>158</v>
      </c>
      <c r="B19" s="76">
        <v>25</v>
      </c>
      <c r="C19" s="78">
        <f>[1]表外数据录入!C30</f>
        <v>0</v>
      </c>
      <c r="D19" s="75" t="s">
        <v>159</v>
      </c>
      <c r="E19" s="76">
        <v>72</v>
      </c>
      <c r="F19" s="78">
        <f>([1]资产负债表!C8+[1]资产负债表!C9+[1]资产负债表!C10+[1]资产负债表!C11+[1]资产负债表!C12+[1]资产负债表!C13+[1]资产负债表!C14)-([1]资产负债表!D8+[1]资产负债表!D9+[1]资产负债表!D10+[1]资产负债表!D11+[1]资产负债表!D12+[1]资产负债表!D13+[1]资产负债表!D14)</f>
        <v>-1391378.11</v>
      </c>
      <c r="G19" s="68"/>
      <c r="H19" s="68"/>
      <c r="I19" s="68"/>
      <c r="J19" s="68"/>
      <c r="K19" s="68"/>
      <c r="L19" s="68"/>
    </row>
    <row r="20" s="62" customFormat="1" ht="18" customHeight="1" spans="1:12">
      <c r="A20" s="75" t="s">
        <v>160</v>
      </c>
      <c r="B20" s="76">
        <v>28</v>
      </c>
      <c r="C20" s="78">
        <f>[1]表外数据录入!C31</f>
        <v>0</v>
      </c>
      <c r="D20" s="75" t="s">
        <v>161</v>
      </c>
      <c r="E20" s="76">
        <v>73</v>
      </c>
      <c r="F20" s="78">
        <f>[1]资产负债表!H7+[1]资产负债表!H8+[1]资产负债表!H9+[1]资产负债表!H10+[1]资产负债表!H11+[1]资产负债表!H12+[1]资产负债表!H13+[1]资产负债表!H14+[1]资产负债表!H15+[1]资产负债表!H16-[1]资产负债表!G7-[1]资产负债表!G8-[1]资产负债表!G9-[1]资产负债表!G10-[1]资产负债表!G11-[1]资产负债表!G12-[1]资产负债表!G13-[1]资产负债表!G14-[1]资产负债表!G15-[1]资产负债表!G16</f>
        <v>16294014.79</v>
      </c>
      <c r="G20" s="68"/>
      <c r="H20" s="68"/>
      <c r="I20" s="68"/>
      <c r="J20" s="68"/>
      <c r="K20" s="68"/>
      <c r="L20" s="68"/>
    </row>
    <row r="21" s="62" customFormat="1" ht="18" customHeight="1" spans="1:12">
      <c r="A21" s="79" t="s">
        <v>138</v>
      </c>
      <c r="B21" s="76">
        <v>29</v>
      </c>
      <c r="C21" s="78">
        <f>SUM(C17:C20)</f>
        <v>0</v>
      </c>
      <c r="D21" s="75" t="s">
        <v>162</v>
      </c>
      <c r="E21" s="76">
        <v>74</v>
      </c>
      <c r="F21" s="78">
        <f>C15-F6-F7-F8-F9-F10-F11-F12-F13-F14-F15-F16-F17-F18-F19-F20</f>
        <v>-1158512.17</v>
      </c>
      <c r="G21" s="68"/>
      <c r="H21" s="68"/>
      <c r="I21" s="68"/>
      <c r="J21" s="68"/>
      <c r="K21" s="68"/>
      <c r="L21" s="68"/>
    </row>
    <row r="22" s="62" customFormat="1" ht="18" customHeight="1" spans="1:12">
      <c r="A22" s="75" t="s">
        <v>163</v>
      </c>
      <c r="B22" s="76">
        <v>30</v>
      </c>
      <c r="C22" s="78">
        <v>-238160.82</v>
      </c>
      <c r="D22" s="77" t="s">
        <v>164</v>
      </c>
      <c r="E22" s="76">
        <v>75</v>
      </c>
      <c r="F22" s="78">
        <f>SUM(F6:F21)</f>
        <v>13615309.5</v>
      </c>
      <c r="G22" s="68"/>
      <c r="H22" s="68"/>
      <c r="I22" s="68"/>
      <c r="J22" s="68"/>
      <c r="K22" s="68"/>
      <c r="L22" s="68"/>
    </row>
    <row r="23" s="62" customFormat="1" ht="18" customHeight="1" spans="1:12">
      <c r="A23" s="75" t="s">
        <v>165</v>
      </c>
      <c r="B23" s="76">
        <v>31</v>
      </c>
      <c r="C23" s="78">
        <f>[1]资产负债表!D7+[1]资产负债表!D24-[1]资产负债表!C7-[1]资产负债表!C24</f>
        <v>0</v>
      </c>
      <c r="D23" s="75"/>
      <c r="E23" s="75"/>
      <c r="F23" s="75"/>
      <c r="G23" s="68"/>
      <c r="H23" s="68"/>
      <c r="I23" s="68"/>
      <c r="J23" s="68"/>
      <c r="K23" s="68"/>
      <c r="L23" s="68"/>
    </row>
    <row r="24" s="62" customFormat="1" ht="18" customHeight="1" spans="1:12">
      <c r="A24" s="75" t="s">
        <v>166</v>
      </c>
      <c r="B24" s="76">
        <v>35</v>
      </c>
      <c r="C24" s="78">
        <f>[1]表外数据录入!C32</f>
        <v>0</v>
      </c>
      <c r="D24" s="75"/>
      <c r="E24" s="75"/>
      <c r="F24" s="75"/>
      <c r="G24" s="68"/>
      <c r="H24" s="68"/>
      <c r="I24" s="68"/>
      <c r="J24" s="68"/>
      <c r="K24" s="68"/>
      <c r="L24" s="68"/>
    </row>
    <row r="25" s="62" customFormat="1" ht="18" customHeight="1" spans="1:12">
      <c r="A25" s="79" t="s">
        <v>148</v>
      </c>
      <c r="B25" s="76">
        <v>36</v>
      </c>
      <c r="C25" s="78">
        <f>SUM(C22:C24)</f>
        <v>-238160.82</v>
      </c>
      <c r="D25" s="75"/>
      <c r="E25" s="75"/>
      <c r="F25" s="75"/>
      <c r="G25" s="68"/>
      <c r="H25" s="68"/>
      <c r="I25" s="68"/>
      <c r="J25" s="68"/>
      <c r="K25" s="68"/>
      <c r="L25" s="68"/>
    </row>
    <row r="26" s="62" customFormat="1" ht="18" customHeight="1" spans="1:12">
      <c r="A26" s="77" t="s">
        <v>167</v>
      </c>
      <c r="B26" s="76">
        <v>37</v>
      </c>
      <c r="C26" s="78">
        <f>C21-C25</f>
        <v>238160.82</v>
      </c>
      <c r="D26" s="77" t="s">
        <v>168</v>
      </c>
      <c r="E26" s="76"/>
      <c r="F26" s="76"/>
      <c r="G26" s="68"/>
      <c r="H26" s="68"/>
      <c r="I26" s="68"/>
      <c r="J26" s="68"/>
      <c r="K26" s="68"/>
      <c r="L26" s="68"/>
    </row>
    <row r="27" s="62" customFormat="1" ht="18" customHeight="1" spans="1:12">
      <c r="A27" s="74" t="s">
        <v>169</v>
      </c>
      <c r="B27" s="76"/>
      <c r="C27" s="76"/>
      <c r="D27" s="75" t="s">
        <v>170</v>
      </c>
      <c r="E27" s="76">
        <v>76</v>
      </c>
      <c r="F27" s="78"/>
      <c r="G27" s="68"/>
      <c r="H27" s="68"/>
      <c r="I27" s="68"/>
      <c r="J27" s="68"/>
      <c r="K27" s="68"/>
      <c r="L27" s="68"/>
    </row>
    <row r="28" s="62" customFormat="1" ht="18" customHeight="1" spans="1:12">
      <c r="A28" s="75" t="s">
        <v>171</v>
      </c>
      <c r="B28" s="76">
        <v>38</v>
      </c>
      <c r="C28" s="78">
        <f>[1]资产负债表!H34-[1]资产负债表!G34</f>
        <v>0</v>
      </c>
      <c r="D28" s="75" t="s">
        <v>172</v>
      </c>
      <c r="E28" s="76">
        <v>77</v>
      </c>
      <c r="F28" s="78"/>
      <c r="G28" s="68"/>
      <c r="H28" s="68"/>
      <c r="I28" s="68"/>
      <c r="J28" s="68"/>
      <c r="K28" s="68"/>
      <c r="L28" s="68"/>
    </row>
    <row r="29" s="62" customFormat="1" ht="18" customHeight="1" spans="1:12">
      <c r="A29" s="75" t="s">
        <v>173</v>
      </c>
      <c r="B29" s="76">
        <v>40</v>
      </c>
      <c r="C29" s="78"/>
      <c r="D29" s="75" t="s">
        <v>174</v>
      </c>
      <c r="E29" s="76">
        <v>78</v>
      </c>
      <c r="F29" s="78"/>
      <c r="G29" s="68"/>
      <c r="H29" s="68"/>
      <c r="I29" s="68"/>
      <c r="J29" s="68"/>
      <c r="K29" s="68"/>
      <c r="L29" s="68"/>
    </row>
    <row r="30" s="62" customFormat="1" ht="18" customHeight="1" spans="1:12">
      <c r="A30" s="75" t="s">
        <v>175</v>
      </c>
      <c r="B30" s="76">
        <v>43</v>
      </c>
      <c r="C30" s="78"/>
      <c r="D30" s="75"/>
      <c r="E30" s="75"/>
      <c r="F30" s="75"/>
      <c r="G30" s="68"/>
      <c r="H30" s="68"/>
      <c r="I30" s="68"/>
      <c r="J30" s="68"/>
      <c r="K30" s="68"/>
      <c r="L30" s="68"/>
    </row>
    <row r="31" s="62" customFormat="1" ht="18" customHeight="1" spans="1:12">
      <c r="A31" s="79" t="s">
        <v>138</v>
      </c>
      <c r="B31" s="76">
        <v>44</v>
      </c>
      <c r="C31" s="78">
        <f>SUM(C28:C30)</f>
        <v>0</v>
      </c>
      <c r="D31" s="75"/>
      <c r="E31" s="75"/>
      <c r="F31" s="75"/>
      <c r="G31" s="68"/>
      <c r="H31" s="68"/>
      <c r="I31" s="68"/>
      <c r="J31" s="68"/>
      <c r="K31" s="68"/>
      <c r="L31" s="68"/>
    </row>
    <row r="32" s="62" customFormat="1" ht="18" customHeight="1" spans="1:12">
      <c r="A32" s="75" t="s">
        <v>176</v>
      </c>
      <c r="B32" s="76">
        <v>45</v>
      </c>
      <c r="C32" s="78">
        <v>7110000</v>
      </c>
      <c r="D32" s="75"/>
      <c r="E32" s="75"/>
      <c r="F32" s="75"/>
      <c r="G32" s="68"/>
      <c r="H32" s="68"/>
      <c r="I32" s="68"/>
      <c r="J32" s="68"/>
      <c r="K32" s="68"/>
      <c r="L32" s="68"/>
    </row>
    <row r="33" s="62" customFormat="1" ht="18" customHeight="1" spans="1:12">
      <c r="A33" s="75" t="s">
        <v>177</v>
      </c>
      <c r="B33" s="76">
        <v>46</v>
      </c>
      <c r="C33" s="78">
        <f>[1]表外数据录入!C20</f>
        <v>0</v>
      </c>
      <c r="D33" s="77" t="s">
        <v>178</v>
      </c>
      <c r="E33" s="76"/>
      <c r="F33" s="76"/>
      <c r="G33" s="68"/>
      <c r="H33" s="68"/>
      <c r="I33" s="68"/>
      <c r="J33" s="68"/>
      <c r="K33" s="68"/>
      <c r="L33" s="68"/>
    </row>
    <row r="34" s="62" customFormat="1" ht="18" customHeight="1" spans="1:12">
      <c r="A34" s="75" t="s">
        <v>179</v>
      </c>
      <c r="B34" s="76">
        <v>52</v>
      </c>
      <c r="C34" s="78"/>
      <c r="D34" s="75" t="s">
        <v>180</v>
      </c>
      <c r="E34" s="76">
        <v>79</v>
      </c>
      <c r="F34" s="78">
        <f>'资产负债表 '!C6</f>
        <v>16798851.46</v>
      </c>
      <c r="G34" s="68"/>
      <c r="H34" s="68"/>
      <c r="I34" s="68"/>
      <c r="J34" s="68"/>
      <c r="K34" s="68"/>
      <c r="L34" s="68"/>
    </row>
    <row r="35" s="62" customFormat="1" ht="18" customHeight="1" spans="1:12">
      <c r="A35" s="79" t="s">
        <v>148</v>
      </c>
      <c r="B35" s="76">
        <v>53</v>
      </c>
      <c r="C35" s="78">
        <f>SUM(C32:C34)</f>
        <v>7110000</v>
      </c>
      <c r="D35" s="75" t="s">
        <v>181</v>
      </c>
      <c r="E35" s="76">
        <v>80</v>
      </c>
      <c r="F35" s="78">
        <v>10055381.14</v>
      </c>
      <c r="G35" s="68"/>
      <c r="H35" s="68"/>
      <c r="I35" s="68"/>
      <c r="J35" s="68"/>
      <c r="K35" s="68"/>
      <c r="L35" s="68"/>
    </row>
    <row r="36" s="62" customFormat="1" ht="18" customHeight="1" spans="1:12">
      <c r="A36" s="77" t="s">
        <v>182</v>
      </c>
      <c r="B36" s="76">
        <v>54</v>
      </c>
      <c r="C36" s="78">
        <f>C31-C35</f>
        <v>-7110000</v>
      </c>
      <c r="D36" s="75" t="s">
        <v>183</v>
      </c>
      <c r="E36" s="76">
        <v>81</v>
      </c>
      <c r="F36" s="78"/>
      <c r="G36" s="68"/>
      <c r="H36" s="68"/>
      <c r="I36" s="68"/>
      <c r="J36" s="68"/>
      <c r="K36" s="68"/>
      <c r="L36" s="68"/>
    </row>
    <row r="37" s="62" customFormat="1" ht="18" customHeight="1" spans="1:12">
      <c r="A37" s="74" t="s">
        <v>184</v>
      </c>
      <c r="B37" s="76">
        <v>55</v>
      </c>
      <c r="C37" s="82"/>
      <c r="D37" s="75" t="s">
        <v>185</v>
      </c>
      <c r="E37" s="76">
        <v>82</v>
      </c>
      <c r="F37" s="78"/>
      <c r="G37" s="68"/>
      <c r="H37" s="68"/>
      <c r="I37" s="68"/>
      <c r="J37" s="68"/>
      <c r="K37" s="68"/>
      <c r="L37" s="68"/>
    </row>
    <row r="38" s="62" customFormat="1" ht="18" customHeight="1" spans="1:12">
      <c r="A38" s="74" t="s">
        <v>186</v>
      </c>
      <c r="B38" s="76">
        <v>56</v>
      </c>
      <c r="C38" s="78">
        <f>C15+C26+C36+C37</f>
        <v>6743470.32</v>
      </c>
      <c r="D38" s="75" t="s">
        <v>187</v>
      </c>
      <c r="E38" s="76">
        <v>83</v>
      </c>
      <c r="F38" s="78">
        <f>F34-F35</f>
        <v>6743470.32</v>
      </c>
      <c r="G38" s="68"/>
      <c r="H38" s="68"/>
      <c r="I38" s="68"/>
      <c r="J38" s="68"/>
      <c r="K38" s="68"/>
      <c r="L38" s="68"/>
    </row>
    <row r="39" s="62" customFormat="1" ht="21" customHeight="1" spans="1:12">
      <c r="A39" s="83" t="s">
        <v>188</v>
      </c>
      <c r="B39" s="83"/>
      <c r="C39" s="83"/>
      <c r="D39" s="83"/>
      <c r="E39" s="83"/>
      <c r="F39" s="83"/>
      <c r="G39" s="68"/>
      <c r="H39" s="68"/>
      <c r="I39" s="68"/>
      <c r="J39" s="68"/>
      <c r="K39" s="68"/>
      <c r="L39" s="68"/>
    </row>
    <row r="40" s="62" customFormat="1" ht="21" customHeight="1" spans="1:1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</row>
    <row r="41" s="62" customFormat="1" ht="21" customHeight="1" spans="1:1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</row>
    <row r="42" s="62" customFormat="1" ht="21" customHeight="1" spans="1:1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</row>
    <row r="43" s="62" customFormat="1" ht="21" customHeight="1" spans="1:1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</row>
    <row r="44" s="62" customFormat="1" ht="21" customHeight="1" spans="1:1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</row>
    <row r="45" s="62" customFormat="1" ht="21" customHeight="1" spans="1:1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</row>
    <row r="46" s="62" customFormat="1" ht="21" customHeight="1" spans="1:1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</row>
    <row r="47" s="62" customFormat="1" ht="21" customHeight="1" spans="1:1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="62" customFormat="1" ht="21" customHeight="1" spans="1:1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="62" customFormat="1" ht="21" customHeight="1" spans="1:12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</row>
    <row r="50" s="62" customFormat="1" ht="21" customHeight="1" spans="1:12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</row>
    <row r="51" s="62" customFormat="1" ht="21" customHeight="1" spans="1:1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</row>
    <row r="52" s="62" customFormat="1" ht="21" customHeight="1" spans="1:12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</row>
    <row r="53" s="62" customFormat="1" ht="21" customHeight="1" spans="1:1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</row>
    <row r="54" s="62" customFormat="1" ht="21" customHeight="1" spans="1:12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</row>
    <row r="55" s="62" customFormat="1" ht="21" customHeight="1" spans="1:1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="62" customFormat="1" ht="21" customHeight="1" spans="1:12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="62" customFormat="1" ht="21" customHeight="1" spans="1:12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="62" customFormat="1" ht="21" customHeight="1" spans="1:12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</row>
    <row r="59" s="62" customFormat="1" ht="21" customHeight="1" spans="1:12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</row>
    <row r="60" s="62" customFormat="1" ht="21" customHeight="1" spans="1:12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</row>
    <row r="61" s="62" customFormat="1" ht="21" customHeight="1" spans="1:12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</row>
    <row r="62" s="62" customFormat="1" ht="21" customHeight="1" spans="1:12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</row>
    <row r="63" s="62" customFormat="1" ht="21" customHeight="1" spans="1:1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</row>
    <row r="64" s="62" customFormat="1" ht="21" customHeight="1" spans="1:12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="62" customFormat="1" ht="21" customHeight="1" spans="1:12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="62" customFormat="1" ht="21" customHeight="1" spans="1:12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="62" customFormat="1" ht="21" customHeight="1" spans="1:1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</row>
    <row r="68" s="62" customFormat="1" ht="21" customHeight="1" spans="1:12">
      <c r="A68" s="68"/>
      <c r="B68" s="84"/>
      <c r="C68" s="85"/>
      <c r="D68" s="68"/>
      <c r="E68" s="68"/>
      <c r="F68" s="68"/>
      <c r="G68" s="68"/>
      <c r="H68" s="68"/>
      <c r="I68" s="68"/>
      <c r="J68" s="68"/>
      <c r="K68" s="68"/>
      <c r="L68" s="68"/>
    </row>
    <row r="69" s="62" customFormat="1" ht="16.5" customHeight="1" spans="1:12">
      <c r="A69" s="68"/>
      <c r="B69" s="84"/>
      <c r="C69" s="85"/>
      <c r="D69" s="68"/>
      <c r="E69" s="68"/>
      <c r="F69" s="68"/>
      <c r="G69" s="68"/>
      <c r="H69" s="68"/>
      <c r="I69" s="68"/>
      <c r="J69" s="68"/>
      <c r="K69" s="68"/>
      <c r="L69" s="68"/>
    </row>
    <row r="70" s="62" customFormat="1" ht="16.5" customHeight="1" spans="1:12">
      <c r="A70" s="68"/>
      <c r="B70" s="84"/>
      <c r="C70" s="85"/>
      <c r="D70" s="68"/>
      <c r="E70" s="68"/>
      <c r="F70" s="68"/>
      <c r="G70" s="68"/>
      <c r="H70" s="68"/>
      <c r="I70" s="68"/>
      <c r="J70" s="68"/>
      <c r="K70" s="68"/>
      <c r="L70" s="68"/>
    </row>
    <row r="71" s="62" customFormat="1" ht="16.5" customHeight="1" spans="1:12">
      <c r="A71" s="68"/>
      <c r="B71" s="84"/>
      <c r="C71" s="85"/>
      <c r="D71" s="68"/>
      <c r="E71" s="68"/>
      <c r="F71" s="68"/>
      <c r="G71" s="68"/>
      <c r="H71" s="68"/>
      <c r="I71" s="68"/>
      <c r="J71" s="68"/>
      <c r="K71" s="68"/>
      <c r="L71" s="68"/>
    </row>
    <row r="72" s="62" customFormat="1" ht="16.5" customHeight="1" spans="1:12">
      <c r="A72" s="68"/>
      <c r="B72" s="84"/>
      <c r="C72" s="85"/>
      <c r="D72" s="68"/>
      <c r="E72" s="68"/>
      <c r="F72" s="68"/>
      <c r="G72" s="68"/>
      <c r="H72" s="68"/>
      <c r="I72" s="68"/>
      <c r="J72" s="68"/>
      <c r="K72" s="68"/>
      <c r="L72" s="68"/>
    </row>
    <row r="73" s="62" customFormat="1" ht="16.5" customHeight="1" spans="1:12">
      <c r="A73" s="68"/>
      <c r="B73" s="84"/>
      <c r="C73" s="85"/>
      <c r="D73" s="68"/>
      <c r="E73" s="68"/>
      <c r="F73" s="68"/>
      <c r="G73" s="68"/>
      <c r="H73" s="68"/>
      <c r="I73" s="68"/>
      <c r="J73" s="68"/>
      <c r="K73" s="68"/>
      <c r="L73" s="68"/>
    </row>
    <row r="74" s="62" customFormat="1" ht="16.5" customHeight="1" spans="1:12">
      <c r="A74" s="68"/>
      <c r="B74" s="84"/>
      <c r="C74" s="85"/>
      <c r="D74" s="68"/>
      <c r="E74" s="68"/>
      <c r="F74" s="68"/>
      <c r="G74" s="68"/>
      <c r="H74" s="68"/>
      <c r="I74" s="68"/>
      <c r="J74" s="68"/>
      <c r="K74" s="68"/>
      <c r="L74" s="68"/>
    </row>
    <row r="75" s="62" customFormat="1" ht="16.5" customHeight="1" spans="1:12">
      <c r="A75" s="68"/>
      <c r="B75" s="84"/>
      <c r="C75" s="85"/>
      <c r="D75" s="68"/>
      <c r="E75" s="68"/>
      <c r="F75" s="68"/>
      <c r="G75" s="68"/>
      <c r="H75" s="68"/>
      <c r="I75" s="68"/>
      <c r="J75" s="68"/>
      <c r="K75" s="68"/>
      <c r="L75" s="68"/>
    </row>
    <row r="76" s="62" customFormat="1" ht="16.5" customHeight="1" spans="1:12">
      <c r="A76" s="68"/>
      <c r="B76" s="84"/>
      <c r="C76" s="85"/>
      <c r="D76" s="68"/>
      <c r="E76" s="68"/>
      <c r="F76" s="68"/>
      <c r="G76" s="68"/>
      <c r="H76" s="68"/>
      <c r="I76" s="68"/>
      <c r="J76" s="68"/>
      <c r="K76" s="68"/>
      <c r="L76" s="68"/>
    </row>
    <row r="77" s="62" customFormat="1" ht="12" spans="1:12">
      <c r="A77" s="68"/>
      <c r="B77" s="84"/>
      <c r="C77" s="85"/>
      <c r="D77" s="68"/>
      <c r="E77" s="68"/>
      <c r="F77" s="68"/>
      <c r="G77" s="68"/>
      <c r="H77" s="68"/>
      <c r="I77" s="68"/>
      <c r="J77" s="68"/>
      <c r="K77" s="68"/>
      <c r="L77" s="68"/>
    </row>
    <row r="78" s="62" customFormat="1" ht="12" spans="1:12">
      <c r="A78" s="68"/>
      <c r="B78" s="84"/>
      <c r="C78" s="85"/>
      <c r="D78" s="68"/>
      <c r="E78" s="68"/>
      <c r="F78" s="68"/>
      <c r="G78" s="68"/>
      <c r="H78" s="68"/>
      <c r="I78" s="68"/>
      <c r="J78" s="68"/>
      <c r="K78" s="68"/>
      <c r="L78" s="68"/>
    </row>
    <row r="79" s="63" customFormat="1" ht="12.75" spans="1:12">
      <c r="A79" s="86"/>
      <c r="B79" s="87"/>
      <c r="C79" s="88"/>
      <c r="D79" s="86"/>
      <c r="E79" s="86"/>
      <c r="F79" s="86"/>
      <c r="G79" s="86"/>
      <c r="H79" s="86"/>
      <c r="I79" s="86"/>
      <c r="J79" s="86"/>
      <c r="K79" s="86"/>
      <c r="L79" s="86"/>
    </row>
    <row r="80" s="63" customFormat="1" ht="12.75" spans="1:12">
      <c r="A80" s="86"/>
      <c r="B80" s="87"/>
      <c r="C80" s="88"/>
      <c r="D80" s="86"/>
      <c r="E80" s="86"/>
      <c r="F80" s="86"/>
      <c r="G80" s="86"/>
      <c r="H80" s="86"/>
      <c r="I80" s="86"/>
      <c r="J80" s="86"/>
      <c r="K80" s="86"/>
      <c r="L80" s="86"/>
    </row>
    <row r="81" s="63" customFormat="1" ht="12.75" spans="1:12">
      <c r="A81" s="86"/>
      <c r="B81" s="87"/>
      <c r="C81" s="88"/>
      <c r="D81" s="86"/>
      <c r="E81" s="86"/>
      <c r="F81" s="86"/>
      <c r="G81" s="86"/>
      <c r="H81" s="86"/>
      <c r="I81" s="86"/>
      <c r="J81" s="86"/>
      <c r="K81" s="86"/>
      <c r="L81" s="86"/>
    </row>
    <row r="82" s="63" customFormat="1" ht="12.75" spans="1:12">
      <c r="A82" s="86"/>
      <c r="B82" s="87"/>
      <c r="C82" s="88"/>
      <c r="D82" s="86"/>
      <c r="E82" s="86"/>
      <c r="F82" s="86"/>
      <c r="G82" s="86"/>
      <c r="H82" s="86"/>
      <c r="I82" s="86"/>
      <c r="J82" s="86"/>
      <c r="K82" s="86"/>
      <c r="L82" s="86"/>
    </row>
    <row r="83" s="63" customFormat="1" ht="12.75" spans="1:12">
      <c r="A83" s="86"/>
      <c r="B83" s="87"/>
      <c r="C83" s="88"/>
      <c r="D83" s="86"/>
      <c r="E83" s="86"/>
      <c r="F83" s="86"/>
      <c r="G83" s="86"/>
      <c r="H83" s="86"/>
      <c r="I83" s="86"/>
      <c r="J83" s="86"/>
      <c r="K83" s="86"/>
      <c r="L83" s="86"/>
    </row>
    <row r="84" s="63" customFormat="1" ht="12.75" spans="1:12">
      <c r="A84" s="86"/>
      <c r="B84" s="87"/>
      <c r="C84" s="88"/>
      <c r="D84" s="86"/>
      <c r="E84" s="86"/>
      <c r="F84" s="86"/>
      <c r="G84" s="86"/>
      <c r="H84" s="86"/>
      <c r="I84" s="86"/>
      <c r="J84" s="86"/>
      <c r="K84" s="86"/>
      <c r="L84" s="86"/>
    </row>
    <row r="85" s="63" customFormat="1" ht="12.75" spans="1:12">
      <c r="A85" s="86"/>
      <c r="B85" s="87"/>
      <c r="C85" s="88"/>
      <c r="D85" s="86"/>
      <c r="E85" s="86"/>
      <c r="F85" s="86"/>
      <c r="G85" s="86"/>
      <c r="H85" s="86"/>
      <c r="I85" s="86"/>
      <c r="J85" s="86"/>
      <c r="K85" s="86"/>
      <c r="L85" s="86"/>
    </row>
    <row r="86" s="63" customFormat="1" ht="12.75" spans="1:12">
      <c r="A86" s="86"/>
      <c r="B86" s="87"/>
      <c r="C86" s="88"/>
      <c r="D86" s="86"/>
      <c r="E86" s="86"/>
      <c r="F86" s="86"/>
      <c r="G86" s="86"/>
      <c r="H86" s="86"/>
      <c r="I86" s="86"/>
      <c r="J86" s="86"/>
      <c r="K86" s="86"/>
      <c r="L86" s="86"/>
    </row>
    <row r="87" s="63" customFormat="1" ht="12.75" spans="1:12">
      <c r="A87" s="86"/>
      <c r="B87" s="87"/>
      <c r="C87" s="88"/>
      <c r="D87" s="86"/>
      <c r="E87" s="86"/>
      <c r="F87" s="86"/>
      <c r="G87" s="86"/>
      <c r="H87" s="86"/>
      <c r="I87" s="86"/>
      <c r="J87" s="86"/>
      <c r="K87" s="86"/>
      <c r="L87" s="86"/>
    </row>
    <row r="88" s="63" customFormat="1" ht="12.75" spans="1:12">
      <c r="A88" s="86"/>
      <c r="B88" s="87"/>
      <c r="C88" s="88"/>
      <c r="D88" s="86"/>
      <c r="E88" s="86"/>
      <c r="F88" s="86"/>
      <c r="G88" s="86"/>
      <c r="H88" s="86"/>
      <c r="I88" s="86"/>
      <c r="J88" s="86"/>
      <c r="K88" s="86"/>
      <c r="L88" s="86"/>
    </row>
    <row r="89" s="63" customFormat="1" ht="12.75" spans="1:12">
      <c r="A89" s="86"/>
      <c r="B89" s="87"/>
      <c r="C89" s="88"/>
      <c r="D89" s="86"/>
      <c r="E89" s="86"/>
      <c r="F89" s="86"/>
      <c r="G89" s="86"/>
      <c r="H89" s="86"/>
      <c r="I89" s="86"/>
      <c r="J89" s="86"/>
      <c r="K89" s="86"/>
      <c r="L89" s="86"/>
    </row>
    <row r="90" s="63" customFormat="1" ht="12.75" spans="1:12">
      <c r="A90" s="86"/>
      <c r="B90" s="87"/>
      <c r="C90" s="88"/>
      <c r="D90" s="86"/>
      <c r="E90" s="86"/>
      <c r="F90" s="86"/>
      <c r="G90" s="86"/>
      <c r="H90" s="86"/>
      <c r="I90" s="86"/>
      <c r="J90" s="86"/>
      <c r="K90" s="86"/>
      <c r="L90" s="86"/>
    </row>
    <row r="91" s="63" customFormat="1" ht="12.75" spans="1:12">
      <c r="A91" s="86"/>
      <c r="B91" s="87"/>
      <c r="C91" s="88"/>
      <c r="D91" s="86"/>
      <c r="E91" s="86"/>
      <c r="F91" s="86"/>
      <c r="G91" s="86"/>
      <c r="H91" s="86"/>
      <c r="I91" s="86"/>
      <c r="J91" s="86"/>
      <c r="K91" s="86"/>
      <c r="L91" s="86"/>
    </row>
    <row r="92" s="63" customFormat="1" ht="12.75" spans="1:12">
      <c r="A92" s="86"/>
      <c r="B92" s="87"/>
      <c r="C92" s="88"/>
      <c r="D92" s="86"/>
      <c r="E92" s="86"/>
      <c r="F92" s="86"/>
      <c r="G92" s="86"/>
      <c r="H92" s="86"/>
      <c r="I92" s="86"/>
      <c r="J92" s="86"/>
      <c r="K92" s="86"/>
      <c r="L92" s="86"/>
    </row>
    <row r="93" s="63" customFormat="1" ht="12.75" spans="1:12">
      <c r="A93" s="86"/>
      <c r="B93" s="87"/>
      <c r="C93" s="88"/>
      <c r="D93" s="86"/>
      <c r="E93" s="86"/>
      <c r="F93" s="86"/>
      <c r="G93" s="86"/>
      <c r="H93" s="86"/>
      <c r="I93" s="86"/>
      <c r="J93" s="86"/>
      <c r="K93" s="86"/>
      <c r="L93" s="86"/>
    </row>
    <row r="94" s="63" customFormat="1" ht="12.75" spans="1:12">
      <c r="A94" s="86"/>
      <c r="B94" s="87"/>
      <c r="C94" s="88"/>
      <c r="D94" s="86"/>
      <c r="E94" s="86"/>
      <c r="F94" s="86"/>
      <c r="G94" s="86"/>
      <c r="H94" s="86"/>
      <c r="I94" s="86"/>
      <c r="J94" s="86"/>
      <c r="K94" s="86"/>
      <c r="L94" s="86"/>
    </row>
    <row r="95" s="63" customFormat="1" ht="12.75" spans="1:12">
      <c r="A95" s="86"/>
      <c r="B95" s="87"/>
      <c r="C95" s="88"/>
      <c r="D95" s="86"/>
      <c r="E95" s="86"/>
      <c r="F95" s="86"/>
      <c r="G95" s="86"/>
      <c r="H95" s="86"/>
      <c r="I95" s="86"/>
      <c r="J95" s="86"/>
      <c r="K95" s="86"/>
      <c r="L95" s="86"/>
    </row>
    <row r="96" s="63" customFormat="1" ht="12.75" spans="1:12">
      <c r="A96" s="86"/>
      <c r="B96" s="87"/>
      <c r="C96" s="88"/>
      <c r="D96" s="86"/>
      <c r="E96" s="86"/>
      <c r="F96" s="86"/>
      <c r="G96" s="86"/>
      <c r="H96" s="86"/>
      <c r="I96" s="86"/>
      <c r="J96" s="86"/>
      <c r="K96" s="86"/>
      <c r="L96" s="86"/>
    </row>
    <row r="97" s="63" customFormat="1" ht="12.75" spans="1:12">
      <c r="A97" s="86"/>
      <c r="B97" s="87"/>
      <c r="C97" s="88"/>
      <c r="D97" s="86"/>
      <c r="E97" s="86"/>
      <c r="F97" s="86"/>
      <c r="G97" s="86"/>
      <c r="H97" s="86"/>
      <c r="I97" s="86"/>
      <c r="J97" s="86"/>
      <c r="K97" s="86"/>
      <c r="L97" s="86"/>
    </row>
    <row r="98" s="63" customFormat="1" ht="12.75" spans="1:12">
      <c r="A98" s="86"/>
      <c r="B98" s="87"/>
      <c r="C98" s="88"/>
      <c r="D98" s="86"/>
      <c r="E98" s="86"/>
      <c r="F98" s="86"/>
      <c r="G98" s="86"/>
      <c r="H98" s="86"/>
      <c r="I98" s="86"/>
      <c r="J98" s="86"/>
      <c r="K98" s="86"/>
      <c r="L98" s="86"/>
    </row>
    <row r="99" s="63" customFormat="1" ht="12.75" spans="1:12">
      <c r="A99" s="86"/>
      <c r="B99" s="87"/>
      <c r="C99" s="88"/>
      <c r="D99" s="86"/>
      <c r="E99" s="86"/>
      <c r="F99" s="86"/>
      <c r="G99" s="86"/>
      <c r="H99" s="86"/>
      <c r="I99" s="86"/>
      <c r="J99" s="86"/>
      <c r="K99" s="86"/>
      <c r="L99" s="86"/>
    </row>
    <row r="100" s="63" customFormat="1" ht="12.75" spans="1:12">
      <c r="A100" s="86"/>
      <c r="B100" s="87"/>
      <c r="C100" s="88"/>
      <c r="D100" s="86"/>
      <c r="E100" s="86"/>
      <c r="F100" s="86"/>
      <c r="G100" s="86"/>
      <c r="H100" s="86"/>
      <c r="I100" s="86"/>
      <c r="J100" s="86"/>
      <c r="K100" s="86"/>
      <c r="L100" s="86"/>
    </row>
    <row r="101" s="63" customFormat="1" ht="12.75" spans="1:12">
      <c r="A101" s="86"/>
      <c r="B101" s="87"/>
      <c r="C101" s="88"/>
      <c r="D101" s="86"/>
      <c r="E101" s="86"/>
      <c r="F101" s="86"/>
      <c r="G101" s="86"/>
      <c r="H101" s="86"/>
      <c r="I101" s="86"/>
      <c r="J101" s="86"/>
      <c r="K101" s="86"/>
      <c r="L101" s="86"/>
    </row>
    <row r="102" s="63" customFormat="1" ht="12.75" spans="1:12">
      <c r="A102" s="86"/>
      <c r="B102" s="87"/>
      <c r="C102" s="88"/>
      <c r="D102" s="86"/>
      <c r="E102" s="86"/>
      <c r="F102" s="86"/>
      <c r="G102" s="86"/>
      <c r="H102" s="86"/>
      <c r="I102" s="86"/>
      <c r="J102" s="86"/>
      <c r="K102" s="86"/>
      <c r="L102" s="86"/>
    </row>
    <row r="103" s="63" customFormat="1" ht="12.75" spans="1:12">
      <c r="A103" s="86"/>
      <c r="B103" s="87"/>
      <c r="C103" s="88"/>
      <c r="D103" s="86"/>
      <c r="E103" s="86"/>
      <c r="F103" s="86"/>
      <c r="G103" s="86"/>
      <c r="H103" s="86"/>
      <c r="I103" s="86"/>
      <c r="J103" s="86"/>
      <c r="K103" s="86"/>
      <c r="L103" s="86"/>
    </row>
    <row r="104" s="63" customFormat="1" ht="12.75" spans="1:12">
      <c r="A104" s="86"/>
      <c r="B104" s="87"/>
      <c r="C104" s="88"/>
      <c r="D104" s="86"/>
      <c r="E104" s="86"/>
      <c r="F104" s="86"/>
      <c r="G104" s="86"/>
      <c r="H104" s="86"/>
      <c r="I104" s="86"/>
      <c r="J104" s="86"/>
      <c r="K104" s="86"/>
      <c r="L104" s="86"/>
    </row>
    <row r="105" s="63" customFormat="1" ht="12.75" spans="1:12">
      <c r="A105" s="86"/>
      <c r="B105" s="87"/>
      <c r="C105" s="88"/>
      <c r="D105" s="86"/>
      <c r="E105" s="86"/>
      <c r="F105" s="86"/>
      <c r="G105" s="86"/>
      <c r="H105" s="86"/>
      <c r="I105" s="86"/>
      <c r="J105" s="86"/>
      <c r="K105" s="86"/>
      <c r="L105" s="86"/>
    </row>
    <row r="106" s="63" customFormat="1" ht="12.75" spans="1:12">
      <c r="A106" s="86"/>
      <c r="B106" s="87"/>
      <c r="C106" s="88"/>
      <c r="D106" s="86"/>
      <c r="E106" s="86"/>
      <c r="F106" s="86"/>
      <c r="G106" s="86"/>
      <c r="H106" s="86"/>
      <c r="I106" s="86"/>
      <c r="J106" s="86"/>
      <c r="K106" s="86"/>
      <c r="L106" s="86"/>
    </row>
    <row r="107" s="63" customFormat="1" ht="12.75" spans="1:12">
      <c r="A107" s="86"/>
      <c r="B107" s="87"/>
      <c r="C107" s="88"/>
      <c r="D107" s="86"/>
      <c r="E107" s="86"/>
      <c r="F107" s="86"/>
      <c r="G107" s="86"/>
      <c r="H107" s="86"/>
      <c r="I107" s="86"/>
      <c r="J107" s="86"/>
      <c r="K107" s="86"/>
      <c r="L107" s="86"/>
    </row>
    <row r="108" s="63" customFormat="1" ht="12.75" spans="1:12">
      <c r="A108" s="86"/>
      <c r="B108" s="87"/>
      <c r="C108" s="88"/>
      <c r="D108" s="86"/>
      <c r="E108" s="86"/>
      <c r="F108" s="86"/>
      <c r="G108" s="86"/>
      <c r="H108" s="86"/>
      <c r="I108" s="86"/>
      <c r="J108" s="86"/>
      <c r="K108" s="86"/>
      <c r="L108" s="86"/>
    </row>
    <row r="109" s="63" customFormat="1" ht="12.75" spans="1:12">
      <c r="A109" s="86"/>
      <c r="B109" s="87"/>
      <c r="C109" s="88"/>
      <c r="D109" s="86"/>
      <c r="E109" s="86"/>
      <c r="F109" s="86"/>
      <c r="G109" s="86"/>
      <c r="H109" s="86"/>
      <c r="I109" s="86"/>
      <c r="J109" s="86"/>
      <c r="K109" s="86"/>
      <c r="L109" s="86"/>
    </row>
    <row r="110" s="63" customFormat="1" ht="12.75" spans="1:12">
      <c r="A110" s="86"/>
      <c r="B110" s="87"/>
      <c r="C110" s="88"/>
      <c r="D110" s="86"/>
      <c r="E110" s="86"/>
      <c r="F110" s="86"/>
      <c r="G110" s="86"/>
      <c r="H110" s="86"/>
      <c r="I110" s="86"/>
      <c r="J110" s="86"/>
      <c r="K110" s="86"/>
      <c r="L110" s="86"/>
    </row>
    <row r="111" s="63" customFormat="1" ht="12.75" spans="1:12">
      <c r="A111" s="86"/>
      <c r="B111" s="87"/>
      <c r="C111" s="88"/>
      <c r="D111" s="86"/>
      <c r="E111" s="86"/>
      <c r="F111" s="86"/>
      <c r="G111" s="86"/>
      <c r="H111" s="86"/>
      <c r="I111" s="86"/>
      <c r="J111" s="86"/>
      <c r="K111" s="86"/>
      <c r="L111" s="86"/>
    </row>
    <row r="112" s="63" customFormat="1" ht="12.75" spans="1:12">
      <c r="A112" s="86"/>
      <c r="B112" s="87"/>
      <c r="C112" s="88"/>
      <c r="D112" s="86"/>
      <c r="E112" s="86"/>
      <c r="F112" s="86"/>
      <c r="G112" s="86"/>
      <c r="H112" s="86"/>
      <c r="I112" s="86"/>
      <c r="J112" s="86"/>
      <c r="K112" s="86"/>
      <c r="L112" s="86"/>
    </row>
    <row r="113" s="63" customFormat="1" ht="12.75" spans="1:12">
      <c r="A113" s="86"/>
      <c r="B113" s="87"/>
      <c r="C113" s="88"/>
      <c r="D113" s="86"/>
      <c r="E113" s="86"/>
      <c r="F113" s="86"/>
      <c r="G113" s="86"/>
      <c r="H113" s="86"/>
      <c r="I113" s="86"/>
      <c r="J113" s="86"/>
      <c r="K113" s="86"/>
      <c r="L113" s="86"/>
    </row>
    <row r="114" s="63" customFormat="1" ht="12.75" spans="1:12">
      <c r="A114" s="86"/>
      <c r="B114" s="87"/>
      <c r="C114" s="88"/>
      <c r="D114" s="86"/>
      <c r="E114" s="86"/>
      <c r="F114" s="86"/>
      <c r="G114" s="86"/>
      <c r="H114" s="86"/>
      <c r="I114" s="86"/>
      <c r="J114" s="86"/>
      <c r="K114" s="86"/>
      <c r="L114" s="86"/>
    </row>
    <row r="115" s="63" customFormat="1" ht="12.75" spans="1:12">
      <c r="A115" s="86"/>
      <c r="B115" s="87"/>
      <c r="C115" s="88"/>
      <c r="D115" s="86"/>
      <c r="E115" s="86"/>
      <c r="F115" s="86"/>
      <c r="G115" s="86"/>
      <c r="H115" s="86"/>
      <c r="I115" s="86"/>
      <c r="J115" s="86"/>
      <c r="K115" s="86"/>
      <c r="L115" s="86"/>
    </row>
    <row r="116" s="63" customFormat="1" ht="12.75" spans="1:12">
      <c r="A116" s="86"/>
      <c r="B116" s="87"/>
      <c r="C116" s="88"/>
      <c r="D116" s="86"/>
      <c r="E116" s="86"/>
      <c r="F116" s="86"/>
      <c r="G116" s="86"/>
      <c r="H116" s="86"/>
      <c r="I116" s="86"/>
      <c r="J116" s="86"/>
      <c r="K116" s="86"/>
      <c r="L116" s="86"/>
    </row>
    <row r="117" s="63" customFormat="1" ht="12.75" spans="1:12">
      <c r="A117" s="86"/>
      <c r="B117" s="87"/>
      <c r="C117" s="88"/>
      <c r="D117" s="86"/>
      <c r="E117" s="86"/>
      <c r="F117" s="86"/>
      <c r="G117" s="86"/>
      <c r="H117" s="86"/>
      <c r="I117" s="86"/>
      <c r="J117" s="86"/>
      <c r="K117" s="86"/>
      <c r="L117" s="86"/>
    </row>
    <row r="118" s="63" customFormat="1" ht="12.75" spans="1:12">
      <c r="A118" s="86"/>
      <c r="B118" s="87"/>
      <c r="C118" s="88"/>
      <c r="D118" s="86"/>
      <c r="E118" s="86"/>
      <c r="F118" s="86"/>
      <c r="G118" s="86"/>
      <c r="H118" s="86"/>
      <c r="I118" s="86"/>
      <c r="J118" s="86"/>
      <c r="K118" s="86"/>
      <c r="L118" s="86"/>
    </row>
    <row r="119" s="63" customFormat="1" ht="12.75" spans="1:12">
      <c r="A119" s="86"/>
      <c r="B119" s="87"/>
      <c r="C119" s="88"/>
      <c r="D119" s="86"/>
      <c r="E119" s="86"/>
      <c r="F119" s="86"/>
      <c r="G119" s="86"/>
      <c r="H119" s="86"/>
      <c r="I119" s="86"/>
      <c r="J119" s="86"/>
      <c r="K119" s="86"/>
      <c r="L119" s="86"/>
    </row>
    <row r="120" s="63" customFormat="1" ht="12.75" spans="1:12">
      <c r="A120" s="86"/>
      <c r="B120" s="87"/>
      <c r="C120" s="88"/>
      <c r="D120" s="86"/>
      <c r="E120" s="86"/>
      <c r="F120" s="86"/>
      <c r="G120" s="86"/>
      <c r="H120" s="86"/>
      <c r="I120" s="86"/>
      <c r="J120" s="86"/>
      <c r="K120" s="86"/>
      <c r="L120" s="86"/>
    </row>
    <row r="121" s="63" customFormat="1" ht="12.75" spans="1:12">
      <c r="A121" s="86"/>
      <c r="B121" s="87"/>
      <c r="C121" s="88"/>
      <c r="D121" s="86"/>
      <c r="E121" s="86"/>
      <c r="F121" s="86"/>
      <c r="G121" s="86"/>
      <c r="H121" s="86"/>
      <c r="I121" s="86"/>
      <c r="J121" s="86"/>
      <c r="K121" s="86"/>
      <c r="L121" s="86"/>
    </row>
    <row r="122" s="63" customFormat="1" ht="12.75" spans="1:12">
      <c r="A122" s="86"/>
      <c r="B122" s="87"/>
      <c r="C122" s="88"/>
      <c r="D122" s="86"/>
      <c r="E122" s="86"/>
      <c r="F122" s="86"/>
      <c r="G122" s="86"/>
      <c r="H122" s="86"/>
      <c r="I122" s="86"/>
      <c r="J122" s="86"/>
      <c r="K122" s="86"/>
      <c r="L122" s="86"/>
    </row>
    <row r="123" s="63" customFormat="1" ht="12.75" spans="1:12">
      <c r="A123" s="86"/>
      <c r="B123" s="87"/>
      <c r="C123" s="88"/>
      <c r="D123" s="86"/>
      <c r="E123" s="86"/>
      <c r="F123" s="86"/>
      <c r="G123" s="86"/>
      <c r="H123" s="86"/>
      <c r="I123" s="86"/>
      <c r="J123" s="86"/>
      <c r="K123" s="86"/>
      <c r="L123" s="86"/>
    </row>
    <row r="124" s="63" customFormat="1" ht="12.75" spans="1:12">
      <c r="A124" s="86"/>
      <c r="B124" s="87"/>
      <c r="C124" s="88"/>
      <c r="D124" s="86"/>
      <c r="E124" s="86"/>
      <c r="F124" s="86"/>
      <c r="G124" s="86"/>
      <c r="H124" s="86"/>
      <c r="I124" s="86"/>
      <c r="J124" s="86"/>
      <c r="K124" s="86"/>
      <c r="L124" s="86"/>
    </row>
    <row r="125" s="63" customFormat="1" ht="12.75" spans="1:12">
      <c r="A125" s="86"/>
      <c r="B125" s="87"/>
      <c r="C125" s="88"/>
      <c r="D125" s="86"/>
      <c r="E125" s="86"/>
      <c r="F125" s="86"/>
      <c r="G125" s="86"/>
      <c r="H125" s="86"/>
      <c r="I125" s="86"/>
      <c r="J125" s="86"/>
      <c r="K125" s="86"/>
      <c r="L125" s="86"/>
    </row>
    <row r="126" s="63" customFormat="1" ht="12.75" spans="1:12">
      <c r="A126" s="86"/>
      <c r="B126" s="87"/>
      <c r="C126" s="88"/>
      <c r="D126" s="86"/>
      <c r="E126" s="86"/>
      <c r="F126" s="86"/>
      <c r="G126" s="86"/>
      <c r="H126" s="86"/>
      <c r="I126" s="86"/>
      <c r="J126" s="86"/>
      <c r="K126" s="86"/>
      <c r="L126" s="86"/>
    </row>
    <row r="127" s="63" customFormat="1" ht="12.75" spans="1:12">
      <c r="A127" s="86"/>
      <c r="B127" s="87"/>
      <c r="C127" s="88"/>
      <c r="D127" s="86"/>
      <c r="E127" s="86"/>
      <c r="F127" s="86"/>
      <c r="G127" s="86"/>
      <c r="H127" s="86"/>
      <c r="I127" s="86"/>
      <c r="J127" s="86"/>
      <c r="K127" s="86"/>
      <c r="L127" s="86"/>
    </row>
    <row r="128" s="63" customFormat="1" ht="12.75" spans="1:12">
      <c r="A128" s="86"/>
      <c r="B128" s="87"/>
      <c r="C128" s="88"/>
      <c r="D128" s="86"/>
      <c r="E128" s="86"/>
      <c r="F128" s="86"/>
      <c r="G128" s="86"/>
      <c r="H128" s="86"/>
      <c r="I128" s="86"/>
      <c r="J128" s="86"/>
      <c r="K128" s="86"/>
      <c r="L128" s="86"/>
    </row>
    <row r="129" s="63" customFormat="1" ht="12.75" spans="1:12">
      <c r="A129" s="86"/>
      <c r="B129" s="87"/>
      <c r="C129" s="88"/>
      <c r="D129" s="86"/>
      <c r="E129" s="86"/>
      <c r="F129" s="86"/>
      <c r="G129" s="86"/>
      <c r="H129" s="86"/>
      <c r="I129" s="86"/>
      <c r="J129" s="86"/>
      <c r="K129" s="86"/>
      <c r="L129" s="86"/>
    </row>
    <row r="130" s="63" customFormat="1" ht="12.75" spans="1:12">
      <c r="A130" s="86"/>
      <c r="B130" s="87"/>
      <c r="C130" s="88"/>
      <c r="D130" s="86"/>
      <c r="E130" s="86"/>
      <c r="F130" s="86"/>
      <c r="G130" s="86"/>
      <c r="H130" s="86"/>
      <c r="I130" s="86"/>
      <c r="J130" s="86"/>
      <c r="K130" s="86"/>
      <c r="L130" s="86"/>
    </row>
    <row r="131" s="63" customFormat="1" ht="12.75" spans="1:12">
      <c r="A131" s="86"/>
      <c r="B131" s="87"/>
      <c r="C131" s="88"/>
      <c r="D131" s="86"/>
      <c r="E131" s="86"/>
      <c r="F131" s="86"/>
      <c r="G131" s="86"/>
      <c r="H131" s="86"/>
      <c r="I131" s="86"/>
      <c r="J131" s="86"/>
      <c r="K131" s="86"/>
      <c r="L131" s="86"/>
    </row>
    <row r="132" s="63" customFormat="1" ht="12.75" spans="1:12">
      <c r="A132" s="86"/>
      <c r="B132" s="87"/>
      <c r="C132" s="88"/>
      <c r="D132" s="86"/>
      <c r="E132" s="86"/>
      <c r="F132" s="86"/>
      <c r="G132" s="86"/>
      <c r="H132" s="86"/>
      <c r="I132" s="86"/>
      <c r="J132" s="86"/>
      <c r="K132" s="86"/>
      <c r="L132" s="86"/>
    </row>
    <row r="133" s="63" customFormat="1" ht="12.75" spans="1:12">
      <c r="A133" s="86"/>
      <c r="B133" s="87"/>
      <c r="C133" s="88"/>
      <c r="D133" s="86"/>
      <c r="E133" s="86"/>
      <c r="F133" s="86"/>
      <c r="G133" s="86"/>
      <c r="H133" s="86"/>
      <c r="I133" s="86"/>
      <c r="J133" s="86"/>
      <c r="K133" s="86"/>
      <c r="L133" s="86"/>
    </row>
    <row r="134" s="63" customFormat="1" ht="12.75" spans="1:12">
      <c r="A134" s="86"/>
      <c r="B134" s="87"/>
      <c r="C134" s="88"/>
      <c r="D134" s="86"/>
      <c r="E134" s="86"/>
      <c r="F134" s="86"/>
      <c r="G134" s="86"/>
      <c r="H134" s="86"/>
      <c r="I134" s="86"/>
      <c r="J134" s="86"/>
      <c r="K134" s="86"/>
      <c r="L134" s="86"/>
    </row>
    <row r="135" s="63" customFormat="1" ht="12.75" spans="1:12">
      <c r="A135" s="86"/>
      <c r="B135" s="87"/>
      <c r="C135" s="88"/>
      <c r="D135" s="86"/>
      <c r="E135" s="86"/>
      <c r="F135" s="86"/>
      <c r="G135" s="86"/>
      <c r="H135" s="86"/>
      <c r="I135" s="86"/>
      <c r="J135" s="86"/>
      <c r="K135" s="86"/>
      <c r="L135" s="86"/>
    </row>
    <row r="136" s="63" customFormat="1" ht="12.75" spans="1:12">
      <c r="A136" s="86"/>
      <c r="B136" s="87"/>
      <c r="C136" s="88"/>
      <c r="D136" s="86"/>
      <c r="E136" s="86"/>
      <c r="F136" s="86"/>
      <c r="G136" s="86"/>
      <c r="H136" s="86"/>
      <c r="I136" s="86"/>
      <c r="J136" s="86"/>
      <c r="K136" s="86"/>
      <c r="L136" s="86"/>
    </row>
    <row r="137" s="63" customFormat="1" ht="12.75" spans="1:12">
      <c r="A137" s="86"/>
      <c r="B137" s="87"/>
      <c r="C137" s="88"/>
      <c r="D137" s="86"/>
      <c r="E137" s="86"/>
      <c r="F137" s="86"/>
      <c r="G137" s="86"/>
      <c r="H137" s="86"/>
      <c r="I137" s="86"/>
      <c r="J137" s="86"/>
      <c r="K137" s="86"/>
      <c r="L137" s="86"/>
    </row>
    <row r="138" s="63" customFormat="1" ht="12.75" spans="1:12">
      <c r="A138" s="86"/>
      <c r="B138" s="87"/>
      <c r="C138" s="88"/>
      <c r="D138" s="86"/>
      <c r="E138" s="86"/>
      <c r="F138" s="86"/>
      <c r="G138" s="86"/>
      <c r="H138" s="86"/>
      <c r="I138" s="86"/>
      <c r="J138" s="86"/>
      <c r="K138" s="86"/>
      <c r="L138" s="86"/>
    </row>
    <row r="139" s="63" customFormat="1" ht="12.75" spans="1:12">
      <c r="A139" s="86"/>
      <c r="B139" s="87"/>
      <c r="C139" s="88"/>
      <c r="D139" s="86"/>
      <c r="E139" s="86"/>
      <c r="F139" s="86"/>
      <c r="G139" s="86"/>
      <c r="H139" s="86"/>
      <c r="I139" s="86"/>
      <c r="J139" s="86"/>
      <c r="K139" s="86"/>
      <c r="L139" s="86"/>
    </row>
    <row r="140" s="63" customFormat="1" ht="12.75" spans="1:12">
      <c r="A140" s="86"/>
      <c r="B140" s="87"/>
      <c r="C140" s="88"/>
      <c r="D140" s="86"/>
      <c r="E140" s="86"/>
      <c r="F140" s="86"/>
      <c r="G140" s="86"/>
      <c r="H140" s="86"/>
      <c r="I140" s="86"/>
      <c r="J140" s="86"/>
      <c r="K140" s="86"/>
      <c r="L140" s="86"/>
    </row>
    <row r="141" s="63" customFormat="1" ht="12.75" spans="1:12">
      <c r="A141" s="86"/>
      <c r="B141" s="87"/>
      <c r="C141" s="88"/>
      <c r="D141" s="86"/>
      <c r="E141" s="86"/>
      <c r="F141" s="86"/>
      <c r="G141" s="86"/>
      <c r="H141" s="86"/>
      <c r="I141" s="86"/>
      <c r="J141" s="86"/>
      <c r="K141" s="86"/>
      <c r="L141" s="86"/>
    </row>
    <row r="142" s="63" customFormat="1" ht="12.75" spans="1:12">
      <c r="A142" s="86"/>
      <c r="B142" s="87"/>
      <c r="C142" s="88"/>
      <c r="D142" s="86"/>
      <c r="E142" s="86"/>
      <c r="F142" s="86"/>
      <c r="G142" s="86"/>
      <c r="H142" s="86"/>
      <c r="I142" s="86"/>
      <c r="J142" s="86"/>
      <c r="K142" s="86"/>
      <c r="L142" s="86"/>
    </row>
    <row r="143" s="63" customFormat="1" ht="12.75" spans="1:12">
      <c r="A143" s="86"/>
      <c r="B143" s="87"/>
      <c r="C143" s="88"/>
      <c r="D143" s="86"/>
      <c r="E143" s="86"/>
      <c r="F143" s="86"/>
      <c r="G143" s="86"/>
      <c r="H143" s="86"/>
      <c r="I143" s="86"/>
      <c r="J143" s="86"/>
      <c r="K143" s="86"/>
      <c r="L143" s="86"/>
    </row>
    <row r="144" s="63" customFormat="1" ht="12.75" spans="1:12">
      <c r="A144" s="86"/>
      <c r="B144" s="87"/>
      <c r="C144" s="88"/>
      <c r="D144" s="86"/>
      <c r="E144" s="86"/>
      <c r="F144" s="86"/>
      <c r="G144" s="86"/>
      <c r="H144" s="86"/>
      <c r="I144" s="86"/>
      <c r="J144" s="86"/>
      <c r="K144" s="86"/>
      <c r="L144" s="86"/>
    </row>
    <row r="145" s="63" customFormat="1" ht="12.75" spans="1:12">
      <c r="A145" s="86"/>
      <c r="B145" s="87"/>
      <c r="C145" s="88"/>
      <c r="D145" s="86"/>
      <c r="E145" s="86"/>
      <c r="F145" s="86"/>
      <c r="G145" s="86"/>
      <c r="H145" s="86"/>
      <c r="I145" s="86"/>
      <c r="J145" s="86"/>
      <c r="K145" s="86"/>
      <c r="L145" s="86"/>
    </row>
    <row r="146" s="63" customFormat="1" ht="12.75" spans="1:12">
      <c r="A146" s="86"/>
      <c r="B146" s="87"/>
      <c r="C146" s="88"/>
      <c r="D146" s="86"/>
      <c r="E146" s="86"/>
      <c r="F146" s="86"/>
      <c r="G146" s="86"/>
      <c r="H146" s="86"/>
      <c r="I146" s="86"/>
      <c r="J146" s="86"/>
      <c r="K146" s="86"/>
      <c r="L146" s="86"/>
    </row>
    <row r="147" s="63" customFormat="1" ht="12.75" spans="1:12">
      <c r="A147" s="86"/>
      <c r="B147" s="87"/>
      <c r="C147" s="88"/>
      <c r="D147" s="86"/>
      <c r="E147" s="86"/>
      <c r="F147" s="86"/>
      <c r="G147" s="86"/>
      <c r="H147" s="86"/>
      <c r="I147" s="86"/>
      <c r="J147" s="86"/>
      <c r="K147" s="86"/>
      <c r="L147" s="86"/>
    </row>
    <row r="148" s="63" customFormat="1" ht="12.75" spans="1:12">
      <c r="A148" s="86"/>
      <c r="B148" s="87"/>
      <c r="C148" s="88"/>
      <c r="D148" s="86"/>
      <c r="E148" s="86"/>
      <c r="F148" s="86"/>
      <c r="G148" s="86"/>
      <c r="H148" s="86"/>
      <c r="I148" s="86"/>
      <c r="J148" s="86"/>
      <c r="K148" s="86"/>
      <c r="L148" s="86"/>
    </row>
    <row r="149" s="63" customFormat="1" ht="12.75" spans="1:12">
      <c r="A149" s="86"/>
      <c r="B149" s="87"/>
      <c r="C149" s="88"/>
      <c r="D149" s="86"/>
      <c r="E149" s="86"/>
      <c r="F149" s="86"/>
      <c r="G149" s="86"/>
      <c r="H149" s="86"/>
      <c r="I149" s="86"/>
      <c r="J149" s="86"/>
      <c r="K149" s="86"/>
      <c r="L149" s="86"/>
    </row>
    <row r="150" s="63" customFormat="1" ht="12.75" spans="1:12">
      <c r="A150" s="86"/>
      <c r="B150" s="87"/>
      <c r="C150" s="88"/>
      <c r="D150" s="86"/>
      <c r="E150" s="86"/>
      <c r="F150" s="86"/>
      <c r="G150" s="86"/>
      <c r="H150" s="86"/>
      <c r="I150" s="86"/>
      <c r="J150" s="86"/>
      <c r="K150" s="86"/>
      <c r="L150" s="86"/>
    </row>
    <row r="151" s="63" customFormat="1" ht="12.75" spans="1:12">
      <c r="A151" s="86"/>
      <c r="B151" s="87"/>
      <c r="C151" s="88"/>
      <c r="D151" s="86"/>
      <c r="E151" s="86"/>
      <c r="F151" s="86"/>
      <c r="G151" s="86"/>
      <c r="H151" s="86"/>
      <c r="I151" s="86"/>
      <c r="J151" s="86"/>
      <c r="K151" s="86"/>
      <c r="L151" s="86"/>
    </row>
    <row r="152" s="63" customFormat="1" ht="12.75" spans="1:12">
      <c r="A152" s="86"/>
      <c r="B152" s="87"/>
      <c r="C152" s="88"/>
      <c r="D152" s="86"/>
      <c r="E152" s="86"/>
      <c r="F152" s="86"/>
      <c r="G152" s="86"/>
      <c r="H152" s="86"/>
      <c r="I152" s="86"/>
      <c r="J152" s="86"/>
      <c r="K152" s="86"/>
      <c r="L152" s="86"/>
    </row>
    <row r="153" s="63" customFormat="1" ht="12.75" spans="1:12">
      <c r="A153" s="86"/>
      <c r="B153" s="87"/>
      <c r="C153" s="88"/>
      <c r="D153" s="86"/>
      <c r="E153" s="86"/>
      <c r="F153" s="86"/>
      <c r="G153" s="86"/>
      <c r="H153" s="86"/>
      <c r="I153" s="86"/>
      <c r="J153" s="86"/>
      <c r="K153" s="86"/>
      <c r="L153" s="86"/>
    </row>
    <row r="154" s="63" customFormat="1" ht="12.75" spans="1:12">
      <c r="A154" s="86"/>
      <c r="B154" s="87"/>
      <c r="C154" s="88"/>
      <c r="D154" s="86"/>
      <c r="E154" s="86"/>
      <c r="F154" s="86"/>
      <c r="G154" s="86"/>
      <c r="H154" s="86"/>
      <c r="I154" s="86"/>
      <c r="J154" s="86"/>
      <c r="K154" s="86"/>
      <c r="L154" s="86"/>
    </row>
    <row r="155" s="63" customFormat="1" ht="12.75" spans="1:12">
      <c r="A155" s="86"/>
      <c r="B155" s="87"/>
      <c r="C155" s="88"/>
      <c r="D155" s="86"/>
      <c r="E155" s="86"/>
      <c r="F155" s="86"/>
      <c r="G155" s="86"/>
      <c r="H155" s="86"/>
      <c r="I155" s="86"/>
      <c r="J155" s="86"/>
      <c r="K155" s="86"/>
      <c r="L155" s="86"/>
    </row>
    <row r="156" s="63" customFormat="1" ht="12.75" spans="1:12">
      <c r="A156" s="86"/>
      <c r="B156" s="87"/>
      <c r="C156" s="88"/>
      <c r="D156" s="86"/>
      <c r="E156" s="86"/>
      <c r="F156" s="86"/>
      <c r="G156" s="86"/>
      <c r="H156" s="86"/>
      <c r="I156" s="86"/>
      <c r="J156" s="86"/>
      <c r="K156" s="86"/>
      <c r="L156" s="86"/>
    </row>
    <row r="157" s="63" customFormat="1" ht="12.75" spans="1:12">
      <c r="A157" s="86"/>
      <c r="B157" s="87"/>
      <c r="C157" s="88"/>
      <c r="D157" s="86"/>
      <c r="E157" s="86"/>
      <c r="F157" s="86"/>
      <c r="G157" s="86"/>
      <c r="H157" s="86"/>
      <c r="I157" s="86"/>
      <c r="J157" s="86"/>
      <c r="K157" s="86"/>
      <c r="L157" s="86"/>
    </row>
    <row r="158" s="63" customFormat="1" ht="12.75" spans="1:12">
      <c r="A158" s="86"/>
      <c r="B158" s="87"/>
      <c r="C158" s="88"/>
      <c r="D158" s="86"/>
      <c r="E158" s="86"/>
      <c r="F158" s="86"/>
      <c r="G158" s="86"/>
      <c r="H158" s="86"/>
      <c r="I158" s="86"/>
      <c r="J158" s="86"/>
      <c r="K158" s="86"/>
      <c r="L158" s="86"/>
    </row>
    <row r="159" s="63" customFormat="1" ht="12.75" spans="1:12">
      <c r="A159" s="86"/>
      <c r="B159" s="87"/>
      <c r="C159" s="88"/>
      <c r="D159" s="86"/>
      <c r="E159" s="86"/>
      <c r="F159" s="86"/>
      <c r="G159" s="86"/>
      <c r="H159" s="86"/>
      <c r="I159" s="86"/>
      <c r="J159" s="86"/>
      <c r="K159" s="86"/>
      <c r="L159" s="86"/>
    </row>
    <row r="160" s="63" customFormat="1" ht="12.75" spans="1:12">
      <c r="A160" s="86"/>
      <c r="B160" s="87"/>
      <c r="C160" s="88"/>
      <c r="D160" s="86"/>
      <c r="E160" s="86"/>
      <c r="F160" s="86"/>
      <c r="G160" s="86"/>
      <c r="H160" s="86"/>
      <c r="I160" s="86"/>
      <c r="J160" s="86"/>
      <c r="K160" s="86"/>
      <c r="L160" s="86"/>
    </row>
    <row r="161" s="63" customFormat="1" ht="12.75" spans="1:12">
      <c r="A161" s="86"/>
      <c r="B161" s="87"/>
      <c r="C161" s="88"/>
      <c r="D161" s="86"/>
      <c r="E161" s="86"/>
      <c r="F161" s="86"/>
      <c r="G161" s="86"/>
      <c r="H161" s="86"/>
      <c r="I161" s="86"/>
      <c r="J161" s="86"/>
      <c r="K161" s="86"/>
      <c r="L161" s="86"/>
    </row>
    <row r="162" s="63" customFormat="1" ht="12.75" spans="1:12">
      <c r="A162" s="86"/>
      <c r="B162" s="87"/>
      <c r="C162" s="88"/>
      <c r="D162" s="86"/>
      <c r="E162" s="86"/>
      <c r="F162" s="86"/>
      <c r="G162" s="86"/>
      <c r="H162" s="86"/>
      <c r="I162" s="86"/>
      <c r="J162" s="86"/>
      <c r="K162" s="86"/>
      <c r="L162" s="86"/>
    </row>
    <row r="163" s="63" customFormat="1" ht="12.75" spans="1:12">
      <c r="A163" s="86"/>
      <c r="B163" s="87"/>
      <c r="C163" s="88"/>
      <c r="D163" s="86"/>
      <c r="E163" s="86"/>
      <c r="F163" s="86"/>
      <c r="G163" s="86"/>
      <c r="H163" s="86"/>
      <c r="I163" s="86"/>
      <c r="J163" s="86"/>
      <c r="K163" s="86"/>
      <c r="L163" s="86"/>
    </row>
    <row r="164" s="63" customFormat="1" ht="12.75" spans="1:12">
      <c r="A164" s="86"/>
      <c r="B164" s="87"/>
      <c r="C164" s="88"/>
      <c r="D164" s="86"/>
      <c r="E164" s="86"/>
      <c r="F164" s="86"/>
      <c r="G164" s="86"/>
      <c r="H164" s="86"/>
      <c r="I164" s="86"/>
      <c r="J164" s="86"/>
      <c r="K164" s="86"/>
      <c r="L164" s="86"/>
    </row>
    <row r="165" s="63" customFormat="1" ht="12.75" spans="1:12">
      <c r="A165" s="86"/>
      <c r="B165" s="87"/>
      <c r="C165" s="88"/>
      <c r="D165" s="86"/>
      <c r="E165" s="86"/>
      <c r="F165" s="86"/>
      <c r="G165" s="86"/>
      <c r="H165" s="86"/>
      <c r="I165" s="86"/>
      <c r="J165" s="86"/>
      <c r="K165" s="86"/>
      <c r="L165" s="86"/>
    </row>
    <row r="166" s="63" customFormat="1" ht="12.75" spans="1:12">
      <c r="A166" s="86"/>
      <c r="B166" s="87"/>
      <c r="C166" s="88"/>
      <c r="D166" s="86"/>
      <c r="E166" s="86"/>
      <c r="F166" s="86"/>
      <c r="G166" s="86"/>
      <c r="H166" s="86"/>
      <c r="I166" s="86"/>
      <c r="J166" s="86"/>
      <c r="K166" s="86"/>
      <c r="L166" s="86"/>
    </row>
    <row r="167" s="63" customFormat="1" ht="12.75" spans="1:12">
      <c r="A167" s="86"/>
      <c r="B167" s="87"/>
      <c r="C167" s="88"/>
      <c r="D167" s="86"/>
      <c r="E167" s="86"/>
      <c r="F167" s="86"/>
      <c r="G167" s="86"/>
      <c r="H167" s="86"/>
      <c r="I167" s="86"/>
      <c r="J167" s="86"/>
      <c r="K167" s="86"/>
      <c r="L167" s="86"/>
    </row>
    <row r="168" s="63" customFormat="1" ht="12.75" spans="1:12">
      <c r="A168" s="86"/>
      <c r="B168" s="87"/>
      <c r="C168" s="88"/>
      <c r="D168" s="86"/>
      <c r="E168" s="86"/>
      <c r="F168" s="86"/>
      <c r="G168" s="86"/>
      <c r="H168" s="86"/>
      <c r="I168" s="86"/>
      <c r="J168" s="86"/>
      <c r="K168" s="86"/>
      <c r="L168" s="86"/>
    </row>
    <row r="169" s="63" customFormat="1" ht="12.75" spans="1:12">
      <c r="A169" s="86"/>
      <c r="B169" s="87"/>
      <c r="C169" s="88"/>
      <c r="D169" s="86"/>
      <c r="E169" s="86"/>
      <c r="F169" s="86"/>
      <c r="G169" s="86"/>
      <c r="H169" s="86"/>
      <c r="I169" s="86"/>
      <c r="J169" s="86"/>
      <c r="K169" s="86"/>
      <c r="L169" s="86"/>
    </row>
    <row r="170" s="63" customFormat="1" ht="12.75" spans="1:12">
      <c r="A170" s="86"/>
      <c r="B170" s="87"/>
      <c r="C170" s="88"/>
      <c r="D170" s="86"/>
      <c r="E170" s="86"/>
      <c r="F170" s="86"/>
      <c r="G170" s="86"/>
      <c r="H170" s="86"/>
      <c r="I170" s="86"/>
      <c r="J170" s="86"/>
      <c r="K170" s="86"/>
      <c r="L170" s="86"/>
    </row>
    <row r="171" s="63" customFormat="1" ht="12.75" spans="1:12">
      <c r="A171" s="86"/>
      <c r="B171" s="87"/>
      <c r="C171" s="88"/>
      <c r="D171" s="86"/>
      <c r="E171" s="86"/>
      <c r="F171" s="86"/>
      <c r="G171" s="86"/>
      <c r="H171" s="86"/>
      <c r="I171" s="86"/>
      <c r="J171" s="86"/>
      <c r="K171" s="86"/>
      <c r="L171" s="86"/>
    </row>
    <row r="172" s="63" customFormat="1" ht="12.75" spans="1:12">
      <c r="A172" s="86"/>
      <c r="B172" s="87"/>
      <c r="C172" s="88"/>
      <c r="D172" s="86"/>
      <c r="E172" s="86"/>
      <c r="F172" s="86"/>
      <c r="G172" s="86"/>
      <c r="H172" s="86"/>
      <c r="I172" s="86"/>
      <c r="J172" s="86"/>
      <c r="K172" s="86"/>
      <c r="L172" s="86"/>
    </row>
    <row r="173" s="63" customFormat="1" ht="12.75" spans="1:12">
      <c r="A173" s="86"/>
      <c r="B173" s="87"/>
      <c r="C173" s="88"/>
      <c r="D173" s="86"/>
      <c r="E173" s="86"/>
      <c r="F173" s="86"/>
      <c r="G173" s="86"/>
      <c r="H173" s="86"/>
      <c r="I173" s="86"/>
      <c r="J173" s="86"/>
      <c r="K173" s="86"/>
      <c r="L173" s="86"/>
    </row>
    <row r="174" s="63" customFormat="1" ht="12.75" spans="1:12">
      <c r="A174" s="86"/>
      <c r="B174" s="87"/>
      <c r="C174" s="88"/>
      <c r="D174" s="86"/>
      <c r="E174" s="86"/>
      <c r="F174" s="86"/>
      <c r="G174" s="86"/>
      <c r="H174" s="86"/>
      <c r="I174" s="86"/>
      <c r="J174" s="86"/>
      <c r="K174" s="86"/>
      <c r="L174" s="86"/>
    </row>
    <row r="175" s="63" customFormat="1" ht="12.75" spans="1:12">
      <c r="A175" s="86"/>
      <c r="B175" s="87"/>
      <c r="C175" s="88"/>
      <c r="D175" s="86"/>
      <c r="E175" s="86"/>
      <c r="F175" s="86"/>
      <c r="G175" s="86"/>
      <c r="H175" s="86"/>
      <c r="I175" s="86"/>
      <c r="J175" s="86"/>
      <c r="K175" s="86"/>
      <c r="L175" s="86"/>
    </row>
    <row r="176" s="63" customFormat="1" ht="12.75" spans="1:12">
      <c r="A176" s="86"/>
      <c r="B176" s="87"/>
      <c r="C176" s="88"/>
      <c r="D176" s="86"/>
      <c r="E176" s="86"/>
      <c r="F176" s="86"/>
      <c r="G176" s="86"/>
      <c r="H176" s="86"/>
      <c r="I176" s="86"/>
      <c r="J176" s="86"/>
      <c r="K176" s="86"/>
      <c r="L176" s="86"/>
    </row>
    <row r="177" s="63" customFormat="1" ht="12.75" spans="1:12">
      <c r="A177" s="86"/>
      <c r="B177" s="87"/>
      <c r="C177" s="88"/>
      <c r="D177" s="86"/>
      <c r="E177" s="86"/>
      <c r="F177" s="86"/>
      <c r="G177" s="86"/>
      <c r="H177" s="86"/>
      <c r="I177" s="86"/>
      <c r="J177" s="86"/>
      <c r="K177" s="86"/>
      <c r="L177" s="86"/>
    </row>
    <row r="178" s="63" customFormat="1" ht="12.75" spans="1:12">
      <c r="A178" s="86"/>
      <c r="B178" s="87"/>
      <c r="C178" s="88"/>
      <c r="D178" s="86"/>
      <c r="E178" s="86"/>
      <c r="F178" s="86"/>
      <c r="G178" s="86"/>
      <c r="H178" s="86"/>
      <c r="I178" s="86"/>
      <c r="J178" s="86"/>
      <c r="K178" s="86"/>
      <c r="L178" s="86"/>
    </row>
    <row r="179" s="63" customFormat="1" ht="12.75" spans="1:12">
      <c r="A179" s="86"/>
      <c r="B179" s="87"/>
      <c r="C179" s="88"/>
      <c r="D179" s="86"/>
      <c r="E179" s="86"/>
      <c r="F179" s="86"/>
      <c r="G179" s="86"/>
      <c r="H179" s="86"/>
      <c r="I179" s="86"/>
      <c r="J179" s="86"/>
      <c r="K179" s="86"/>
      <c r="L179" s="86"/>
    </row>
    <row r="180" s="63" customFormat="1" ht="12.75" spans="1:12">
      <c r="A180" s="86"/>
      <c r="B180" s="87"/>
      <c r="C180" s="88"/>
      <c r="D180" s="86"/>
      <c r="E180" s="86"/>
      <c r="F180" s="86"/>
      <c r="G180" s="86"/>
      <c r="H180" s="86"/>
      <c r="I180" s="86"/>
      <c r="J180" s="86"/>
      <c r="K180" s="86"/>
      <c r="L180" s="86"/>
    </row>
    <row r="181" s="63" customFormat="1" ht="12.75" spans="1:12">
      <c r="A181" s="86"/>
      <c r="B181" s="87"/>
      <c r="C181" s="88"/>
      <c r="D181" s="86"/>
      <c r="E181" s="86"/>
      <c r="F181" s="86"/>
      <c r="G181" s="86"/>
      <c r="H181" s="86"/>
      <c r="I181" s="86"/>
      <c r="J181" s="86"/>
      <c r="K181" s="86"/>
      <c r="L181" s="86"/>
    </row>
    <row r="182" s="63" customFormat="1" ht="12.75" spans="1:12">
      <c r="A182" s="86"/>
      <c r="B182" s="87"/>
      <c r="C182" s="88"/>
      <c r="D182" s="86"/>
      <c r="E182" s="86"/>
      <c r="F182" s="86"/>
      <c r="G182" s="86"/>
      <c r="H182" s="86"/>
      <c r="I182" s="86"/>
      <c r="J182" s="86"/>
      <c r="K182" s="86"/>
      <c r="L182" s="86"/>
    </row>
    <row r="183" s="63" customFormat="1" ht="12.75" spans="1:12">
      <c r="A183" s="86"/>
      <c r="B183" s="87"/>
      <c r="C183" s="88"/>
      <c r="D183" s="86"/>
      <c r="E183" s="86"/>
      <c r="F183" s="86"/>
      <c r="G183" s="86"/>
      <c r="H183" s="86"/>
      <c r="I183" s="86"/>
      <c r="J183" s="86"/>
      <c r="K183" s="86"/>
      <c r="L183" s="86"/>
    </row>
    <row r="184" s="63" customFormat="1" ht="12.75" spans="1:12">
      <c r="A184" s="86"/>
      <c r="B184" s="87"/>
      <c r="C184" s="88"/>
      <c r="D184" s="86"/>
      <c r="E184" s="86"/>
      <c r="F184" s="86"/>
      <c r="G184" s="86"/>
      <c r="H184" s="86"/>
      <c r="I184" s="86"/>
      <c r="J184" s="86"/>
      <c r="K184" s="86"/>
      <c r="L184" s="86"/>
    </row>
    <row r="185" s="63" customFormat="1" ht="12.75" spans="1:12">
      <c r="A185" s="86"/>
      <c r="B185" s="87"/>
      <c r="C185" s="88"/>
      <c r="D185" s="86"/>
      <c r="E185" s="86"/>
      <c r="F185" s="86"/>
      <c r="G185" s="86"/>
      <c r="H185" s="86"/>
      <c r="I185" s="86"/>
      <c r="J185" s="86"/>
      <c r="K185" s="86"/>
      <c r="L185" s="86"/>
    </row>
    <row r="186" s="63" customFormat="1" ht="12.75" spans="1:12">
      <c r="A186" s="86"/>
      <c r="B186" s="87"/>
      <c r="C186" s="88"/>
      <c r="D186" s="86"/>
      <c r="E186" s="86"/>
      <c r="F186" s="86"/>
      <c r="G186" s="86"/>
      <c r="H186" s="86"/>
      <c r="I186" s="86"/>
      <c r="J186" s="86"/>
      <c r="K186" s="86"/>
      <c r="L186" s="86"/>
    </row>
    <row r="187" s="63" customFormat="1" ht="12.75" spans="1:12">
      <c r="A187" s="86"/>
      <c r="B187" s="87"/>
      <c r="C187" s="88"/>
      <c r="D187" s="86"/>
      <c r="E187" s="86"/>
      <c r="F187" s="86"/>
      <c r="G187" s="86"/>
      <c r="H187" s="86"/>
      <c r="I187" s="86"/>
      <c r="J187" s="86"/>
      <c r="K187" s="86"/>
      <c r="L187" s="86"/>
    </row>
    <row r="188" s="63" customFormat="1" ht="12.75" spans="1:12">
      <c r="A188" s="86"/>
      <c r="B188" s="87"/>
      <c r="C188" s="88"/>
      <c r="D188" s="86"/>
      <c r="E188" s="86"/>
      <c r="F188" s="86"/>
      <c r="G188" s="86"/>
      <c r="H188" s="86"/>
      <c r="I188" s="86"/>
      <c r="J188" s="86"/>
      <c r="K188" s="86"/>
      <c r="L188" s="86"/>
    </row>
    <row r="189" s="63" customFormat="1" ht="12.75" spans="1:12">
      <c r="A189" s="86"/>
      <c r="B189" s="87"/>
      <c r="C189" s="88"/>
      <c r="D189" s="86"/>
      <c r="E189" s="86"/>
      <c r="F189" s="86"/>
      <c r="G189" s="86"/>
      <c r="H189" s="86"/>
      <c r="I189" s="86"/>
      <c r="J189" s="86"/>
      <c r="K189" s="86"/>
      <c r="L189" s="86"/>
    </row>
    <row r="190" s="63" customFormat="1" ht="12.75" spans="1:12">
      <c r="A190" s="86"/>
      <c r="B190" s="87"/>
      <c r="C190" s="88"/>
      <c r="D190" s="86"/>
      <c r="E190" s="86"/>
      <c r="F190" s="86"/>
      <c r="G190" s="86"/>
      <c r="H190" s="86"/>
      <c r="I190" s="86"/>
      <c r="J190" s="86"/>
      <c r="K190" s="86"/>
      <c r="L190" s="86"/>
    </row>
    <row r="191" s="63" customFormat="1" ht="12.75" spans="1:12">
      <c r="A191" s="86"/>
      <c r="B191" s="87"/>
      <c r="C191" s="88"/>
      <c r="D191" s="86"/>
      <c r="E191" s="86"/>
      <c r="F191" s="86"/>
      <c r="G191" s="86"/>
      <c r="H191" s="86"/>
      <c r="I191" s="86"/>
      <c r="J191" s="86"/>
      <c r="K191" s="86"/>
      <c r="L191" s="86"/>
    </row>
    <row r="192" s="63" customFormat="1" ht="12.75" spans="1:12">
      <c r="A192" s="86"/>
      <c r="B192" s="87"/>
      <c r="C192" s="88"/>
      <c r="D192" s="86"/>
      <c r="E192" s="86"/>
      <c r="F192" s="86"/>
      <c r="G192" s="86"/>
      <c r="H192" s="86"/>
      <c r="I192" s="86"/>
      <c r="J192" s="86"/>
      <c r="K192" s="86"/>
      <c r="L192" s="86"/>
    </row>
    <row r="193" s="63" customFormat="1" ht="12.75" spans="1:12">
      <c r="A193" s="86"/>
      <c r="B193" s="87"/>
      <c r="C193" s="88"/>
      <c r="D193" s="86"/>
      <c r="E193" s="86"/>
      <c r="F193" s="86"/>
      <c r="G193" s="86"/>
      <c r="H193" s="86"/>
      <c r="I193" s="86"/>
      <c r="J193" s="86"/>
      <c r="K193" s="86"/>
      <c r="L193" s="86"/>
    </row>
    <row r="194" s="63" customFormat="1" ht="12.75" spans="1:12">
      <c r="A194" s="86"/>
      <c r="B194" s="87"/>
      <c r="C194" s="88"/>
      <c r="D194" s="86"/>
      <c r="E194" s="86"/>
      <c r="F194" s="86"/>
      <c r="G194" s="86"/>
      <c r="H194" s="86"/>
      <c r="I194" s="86"/>
      <c r="J194" s="86"/>
      <c r="K194" s="86"/>
      <c r="L194" s="86"/>
    </row>
    <row r="195" s="63" customFormat="1" ht="12.75" spans="1:12">
      <c r="A195" s="86"/>
      <c r="B195" s="87"/>
      <c r="C195" s="88"/>
      <c r="D195" s="86"/>
      <c r="E195" s="86"/>
      <c r="F195" s="86"/>
      <c r="G195" s="86"/>
      <c r="H195" s="86"/>
      <c r="I195" s="86"/>
      <c r="J195" s="86"/>
      <c r="K195" s="86"/>
      <c r="L195" s="86"/>
    </row>
    <row r="196" s="63" customFormat="1" ht="12.75" spans="1:12">
      <c r="A196" s="86"/>
      <c r="B196" s="87"/>
      <c r="C196" s="88"/>
      <c r="D196" s="86"/>
      <c r="E196" s="86"/>
      <c r="F196" s="86"/>
      <c r="G196" s="86"/>
      <c r="H196" s="86"/>
      <c r="I196" s="86"/>
      <c r="J196" s="86"/>
      <c r="K196" s="86"/>
      <c r="L196" s="86"/>
    </row>
    <row r="197" s="63" customFormat="1" ht="12.75" spans="1:12">
      <c r="A197" s="86"/>
      <c r="B197" s="87"/>
      <c r="C197" s="88"/>
      <c r="D197" s="86"/>
      <c r="E197" s="86"/>
      <c r="F197" s="86"/>
      <c r="G197" s="86"/>
      <c r="H197" s="86"/>
      <c r="I197" s="86"/>
      <c r="J197" s="86"/>
      <c r="K197" s="86"/>
      <c r="L197" s="86"/>
    </row>
    <row r="198" s="63" customFormat="1" ht="12.75" spans="1:12">
      <c r="A198" s="86"/>
      <c r="B198" s="87"/>
      <c r="C198" s="88"/>
      <c r="D198" s="86"/>
      <c r="E198" s="86"/>
      <c r="F198" s="86"/>
      <c r="G198" s="86"/>
      <c r="H198" s="86"/>
      <c r="I198" s="86"/>
      <c r="J198" s="86"/>
      <c r="K198" s="86"/>
      <c r="L198" s="86"/>
    </row>
    <row r="199" s="63" customFormat="1" ht="12.75" spans="1:12">
      <c r="A199" s="86"/>
      <c r="B199" s="87"/>
      <c r="C199" s="88"/>
      <c r="D199" s="86"/>
      <c r="E199" s="86"/>
      <c r="F199" s="86"/>
      <c r="G199" s="86"/>
      <c r="H199" s="86"/>
      <c r="I199" s="86"/>
      <c r="J199" s="86"/>
      <c r="K199" s="86"/>
      <c r="L199" s="86"/>
    </row>
    <row r="200" s="63" customFormat="1" ht="12.75" spans="1:12">
      <c r="A200" s="86"/>
      <c r="B200" s="87"/>
      <c r="C200" s="88"/>
      <c r="D200" s="86"/>
      <c r="E200" s="86"/>
      <c r="F200" s="86"/>
      <c r="G200" s="86"/>
      <c r="H200" s="86"/>
      <c r="I200" s="86"/>
      <c r="J200" s="86"/>
      <c r="K200" s="86"/>
      <c r="L200" s="86"/>
    </row>
    <row r="201" s="63" customFormat="1" ht="12.75" spans="1:12">
      <c r="A201" s="86"/>
      <c r="B201" s="87"/>
      <c r="C201" s="88"/>
      <c r="D201" s="86"/>
      <c r="E201" s="86"/>
      <c r="F201" s="86"/>
      <c r="G201" s="86"/>
      <c r="H201" s="86"/>
      <c r="I201" s="86"/>
      <c r="J201" s="86"/>
      <c r="K201" s="86"/>
      <c r="L201" s="86"/>
    </row>
    <row r="202" s="63" customFormat="1" ht="12.75" spans="1:12">
      <c r="A202" s="86"/>
      <c r="B202" s="87"/>
      <c r="C202" s="88"/>
      <c r="D202" s="86"/>
      <c r="E202" s="86"/>
      <c r="F202" s="86"/>
      <c r="G202" s="86"/>
      <c r="H202" s="86"/>
      <c r="I202" s="86"/>
      <c r="J202" s="86"/>
      <c r="K202" s="86"/>
      <c r="L202" s="86"/>
    </row>
    <row r="203" s="63" customFormat="1" ht="12.75" spans="1:12">
      <c r="A203" s="86"/>
      <c r="B203" s="87"/>
      <c r="C203" s="88"/>
      <c r="D203" s="86"/>
      <c r="E203" s="86"/>
      <c r="F203" s="86"/>
      <c r="G203" s="86"/>
      <c r="H203" s="86"/>
      <c r="I203" s="86"/>
      <c r="J203" s="86"/>
      <c r="K203" s="86"/>
      <c r="L203" s="86"/>
    </row>
    <row r="204" s="63" customFormat="1" ht="12.75" spans="1:12">
      <c r="A204" s="86"/>
      <c r="B204" s="87"/>
      <c r="C204" s="88"/>
      <c r="D204" s="86"/>
      <c r="E204" s="86"/>
      <c r="F204" s="86"/>
      <c r="G204" s="86"/>
      <c r="H204" s="86"/>
      <c r="I204" s="86"/>
      <c r="J204" s="86"/>
      <c r="K204" s="86"/>
      <c r="L204" s="86"/>
    </row>
    <row r="205" s="63" customFormat="1" ht="12.75" spans="1:12">
      <c r="A205" s="86"/>
      <c r="B205" s="87"/>
      <c r="C205" s="88"/>
      <c r="D205" s="86"/>
      <c r="E205" s="86"/>
      <c r="F205" s="86"/>
      <c r="G205" s="86"/>
      <c r="H205" s="86"/>
      <c r="I205" s="86"/>
      <c r="J205" s="86"/>
      <c r="K205" s="86"/>
      <c r="L205" s="86"/>
    </row>
    <row r="206" s="63" customFormat="1" ht="12.75" spans="1:12">
      <c r="A206" s="86"/>
      <c r="B206" s="87"/>
      <c r="C206" s="88"/>
      <c r="D206" s="86"/>
      <c r="E206" s="86"/>
      <c r="F206" s="86"/>
      <c r="G206" s="86"/>
      <c r="H206" s="86"/>
      <c r="I206" s="86"/>
      <c r="J206" s="86"/>
      <c r="K206" s="86"/>
      <c r="L206" s="86"/>
    </row>
    <row r="207" s="63" customFormat="1" ht="12.75" spans="1:12">
      <c r="A207" s="86"/>
      <c r="B207" s="87"/>
      <c r="C207" s="88"/>
      <c r="D207" s="86"/>
      <c r="E207" s="86"/>
      <c r="F207" s="86"/>
      <c r="G207" s="86"/>
      <c r="H207" s="86"/>
      <c r="I207" s="86"/>
      <c r="J207" s="86"/>
      <c r="K207" s="86"/>
      <c r="L207" s="86"/>
    </row>
    <row r="208" s="63" customFormat="1" ht="12.75" spans="1:12">
      <c r="A208" s="86"/>
      <c r="B208" s="87"/>
      <c r="C208" s="88"/>
      <c r="D208" s="86"/>
      <c r="E208" s="86"/>
      <c r="F208" s="86"/>
      <c r="G208" s="86"/>
      <c r="H208" s="86"/>
      <c r="I208" s="86"/>
      <c r="J208" s="86"/>
      <c r="K208" s="86"/>
      <c r="L208" s="86"/>
    </row>
    <row r="209" s="63" customFormat="1" ht="12.75" spans="1:12">
      <c r="A209" s="86"/>
      <c r="B209" s="87"/>
      <c r="C209" s="88"/>
      <c r="D209" s="86"/>
      <c r="E209" s="86"/>
      <c r="F209" s="86"/>
      <c r="G209" s="86"/>
      <c r="H209" s="86"/>
      <c r="I209" s="86"/>
      <c r="J209" s="86"/>
      <c r="K209" s="86"/>
      <c r="L209" s="86"/>
    </row>
    <row r="210" s="63" customFormat="1" ht="12.75" spans="1:12">
      <c r="A210" s="86"/>
      <c r="B210" s="87"/>
      <c r="C210" s="88"/>
      <c r="D210" s="86"/>
      <c r="E210" s="86"/>
      <c r="F210" s="86"/>
      <c r="G210" s="86"/>
      <c r="H210" s="86"/>
      <c r="I210" s="86"/>
      <c r="J210" s="86"/>
      <c r="K210" s="86"/>
      <c r="L210" s="86"/>
    </row>
    <row r="211" s="63" customFormat="1" ht="12.75" spans="1:12">
      <c r="A211" s="86"/>
      <c r="B211" s="87"/>
      <c r="C211" s="88"/>
      <c r="D211" s="86"/>
      <c r="E211" s="86"/>
      <c r="F211" s="86"/>
      <c r="G211" s="86"/>
      <c r="H211" s="86"/>
      <c r="I211" s="86"/>
      <c r="J211" s="86"/>
      <c r="K211" s="86"/>
      <c r="L211" s="86"/>
    </row>
    <row r="212" s="63" customFormat="1" ht="12.75" spans="1:12">
      <c r="A212" s="86"/>
      <c r="B212" s="87"/>
      <c r="C212" s="88"/>
      <c r="D212" s="86"/>
      <c r="E212" s="86"/>
      <c r="F212" s="86"/>
      <c r="G212" s="86"/>
      <c r="H212" s="86"/>
      <c r="I212" s="86"/>
      <c r="J212" s="86"/>
      <c r="K212" s="86"/>
      <c r="L212" s="86"/>
    </row>
    <row r="213" s="63" customFormat="1" ht="12.75" spans="1:12">
      <c r="A213" s="86"/>
      <c r="B213" s="87"/>
      <c r="C213" s="88"/>
      <c r="D213" s="86"/>
      <c r="E213" s="86"/>
      <c r="F213" s="86"/>
      <c r="G213" s="86"/>
      <c r="H213" s="86"/>
      <c r="I213" s="86"/>
      <c r="J213" s="86"/>
      <c r="K213" s="86"/>
      <c r="L213" s="86"/>
    </row>
    <row r="214" s="63" customFormat="1" ht="12.75" spans="1:12">
      <c r="A214" s="86"/>
      <c r="B214" s="87"/>
      <c r="C214" s="88"/>
      <c r="D214" s="86"/>
      <c r="E214" s="86"/>
      <c r="F214" s="86"/>
      <c r="G214" s="86"/>
      <c r="H214" s="86"/>
      <c r="I214" s="86"/>
      <c r="J214" s="86"/>
      <c r="K214" s="86"/>
      <c r="L214" s="86"/>
    </row>
    <row r="215" s="63" customFormat="1" ht="12.75" spans="1:12">
      <c r="A215" s="86"/>
      <c r="B215" s="87"/>
      <c r="C215" s="88"/>
      <c r="D215" s="86"/>
      <c r="E215" s="86"/>
      <c r="F215" s="86"/>
      <c r="G215" s="86"/>
      <c r="H215" s="86"/>
      <c r="I215" s="86"/>
      <c r="J215" s="86"/>
      <c r="K215" s="86"/>
      <c r="L215" s="86"/>
    </row>
    <row r="216" s="63" customFormat="1" ht="12.75" spans="1:12">
      <c r="A216" s="86"/>
      <c r="B216" s="87"/>
      <c r="C216" s="88"/>
      <c r="D216" s="86"/>
      <c r="E216" s="86"/>
      <c r="F216" s="86"/>
      <c r="G216" s="86"/>
      <c r="H216" s="86"/>
      <c r="I216" s="86"/>
      <c r="J216" s="86"/>
      <c r="K216" s="86"/>
      <c r="L216" s="86"/>
    </row>
    <row r="217" s="63" customFormat="1" ht="12.75" spans="1:12">
      <c r="A217" s="86"/>
      <c r="B217" s="87"/>
      <c r="C217" s="88"/>
      <c r="D217" s="86"/>
      <c r="E217" s="86"/>
      <c r="F217" s="86"/>
      <c r="G217" s="86"/>
      <c r="H217" s="86"/>
      <c r="I217" s="86"/>
      <c r="J217" s="86"/>
      <c r="K217" s="86"/>
      <c r="L217" s="86"/>
    </row>
    <row r="218" s="63" customFormat="1" ht="12.75" spans="1:12">
      <c r="A218" s="86"/>
      <c r="B218" s="87"/>
      <c r="C218" s="88"/>
      <c r="D218" s="86"/>
      <c r="E218" s="86"/>
      <c r="F218" s="86"/>
      <c r="G218" s="86"/>
      <c r="H218" s="86"/>
      <c r="I218" s="86"/>
      <c r="J218" s="86"/>
      <c r="K218" s="86"/>
      <c r="L218" s="86"/>
    </row>
    <row r="219" s="63" customFormat="1" ht="12.75" spans="1:12">
      <c r="A219" s="86"/>
      <c r="B219" s="87"/>
      <c r="C219" s="88"/>
      <c r="D219" s="86"/>
      <c r="E219" s="86"/>
      <c r="F219" s="86"/>
      <c r="G219" s="86"/>
      <c r="H219" s="86"/>
      <c r="I219" s="86"/>
      <c r="J219" s="86"/>
      <c r="K219" s="86"/>
      <c r="L219" s="86"/>
    </row>
    <row r="220" s="63" customFormat="1" ht="12.75" spans="1:12">
      <c r="A220" s="86"/>
      <c r="B220" s="87"/>
      <c r="C220" s="88"/>
      <c r="D220" s="86"/>
      <c r="E220" s="86"/>
      <c r="F220" s="86"/>
      <c r="G220" s="86"/>
      <c r="H220" s="86"/>
      <c r="I220" s="86"/>
      <c r="J220" s="86"/>
      <c r="K220" s="86"/>
      <c r="L220" s="86"/>
    </row>
    <row r="221" s="63" customFormat="1" ht="12.75" spans="1:12">
      <c r="A221" s="86"/>
      <c r="B221" s="87"/>
      <c r="C221" s="88"/>
      <c r="D221" s="86"/>
      <c r="E221" s="86"/>
      <c r="F221" s="86"/>
      <c r="G221" s="86"/>
      <c r="H221" s="86"/>
      <c r="I221" s="86"/>
      <c r="J221" s="86"/>
      <c r="K221" s="86"/>
      <c r="L221" s="86"/>
    </row>
    <row r="222" s="63" customFormat="1" ht="12.75" spans="1:12">
      <c r="A222" s="86"/>
      <c r="B222" s="87"/>
      <c r="C222" s="88"/>
      <c r="D222" s="86"/>
      <c r="E222" s="86"/>
      <c r="F222" s="86"/>
      <c r="G222" s="86"/>
      <c r="H222" s="86"/>
      <c r="I222" s="86"/>
      <c r="J222" s="86"/>
      <c r="K222" s="86"/>
      <c r="L222" s="86"/>
    </row>
    <row r="223" s="63" customFormat="1" ht="12.75" spans="1:12">
      <c r="A223" s="86"/>
      <c r="B223" s="87"/>
      <c r="C223" s="88"/>
      <c r="D223" s="86"/>
      <c r="E223" s="86"/>
      <c r="F223" s="86"/>
      <c r="G223" s="86"/>
      <c r="H223" s="86"/>
      <c r="I223" s="86"/>
      <c r="J223" s="86"/>
      <c r="K223" s="86"/>
      <c r="L223" s="86"/>
    </row>
    <row r="224" s="63" customFormat="1" ht="12.75" spans="1:12">
      <c r="A224" s="86"/>
      <c r="B224" s="87"/>
      <c r="C224" s="88"/>
      <c r="D224" s="86"/>
      <c r="E224" s="86"/>
      <c r="F224" s="86"/>
      <c r="G224" s="86"/>
      <c r="H224" s="86"/>
      <c r="I224" s="86"/>
      <c r="J224" s="86"/>
      <c r="K224" s="86"/>
      <c r="L224" s="86"/>
    </row>
    <row r="225" s="63" customFormat="1" ht="12.75" spans="1:12">
      <c r="A225" s="86"/>
      <c r="B225" s="87"/>
      <c r="C225" s="88"/>
      <c r="D225" s="86"/>
      <c r="E225" s="86"/>
      <c r="F225" s="86"/>
      <c r="G225" s="86"/>
      <c r="H225" s="86"/>
      <c r="I225" s="86"/>
      <c r="J225" s="86"/>
      <c r="K225" s="86"/>
      <c r="L225" s="86"/>
    </row>
    <row r="226" s="63" customFormat="1" ht="12.75" spans="1:12">
      <c r="A226" s="86"/>
      <c r="B226" s="87"/>
      <c r="C226" s="88"/>
      <c r="D226" s="86"/>
      <c r="E226" s="86"/>
      <c r="F226" s="86"/>
      <c r="G226" s="86"/>
      <c r="H226" s="86"/>
      <c r="I226" s="86"/>
      <c r="J226" s="86"/>
      <c r="K226" s="86"/>
      <c r="L226" s="86"/>
    </row>
    <row r="227" s="63" customFormat="1" ht="12.75" spans="1:12">
      <c r="A227" s="86"/>
      <c r="B227" s="87"/>
      <c r="C227" s="88"/>
      <c r="D227" s="86"/>
      <c r="E227" s="86"/>
      <c r="F227" s="86"/>
      <c r="G227" s="86"/>
      <c r="H227" s="86"/>
      <c r="I227" s="86"/>
      <c r="J227" s="86"/>
      <c r="K227" s="86"/>
      <c r="L227" s="86"/>
    </row>
    <row r="228" s="63" customFormat="1" ht="12.75" spans="1:12">
      <c r="A228" s="86"/>
      <c r="B228" s="87"/>
      <c r="C228" s="88"/>
      <c r="D228" s="86"/>
      <c r="E228" s="86"/>
      <c r="F228" s="86"/>
      <c r="G228" s="86"/>
      <c r="H228" s="86"/>
      <c r="I228" s="86"/>
      <c r="J228" s="86"/>
      <c r="K228" s="86"/>
      <c r="L228" s="86"/>
    </row>
    <row r="229" s="63" customFormat="1" ht="12.75" spans="1:12">
      <c r="A229" s="86"/>
      <c r="B229" s="87"/>
      <c r="C229" s="88"/>
      <c r="D229" s="86"/>
      <c r="E229" s="86"/>
      <c r="F229" s="86"/>
      <c r="G229" s="86"/>
      <c r="H229" s="86"/>
      <c r="I229" s="86"/>
      <c r="J229" s="86"/>
      <c r="K229" s="86"/>
      <c r="L229" s="86"/>
    </row>
    <row r="230" s="63" customFormat="1" ht="12.75" spans="1:12">
      <c r="A230" s="86"/>
      <c r="B230" s="87"/>
      <c r="C230" s="88"/>
      <c r="D230" s="86"/>
      <c r="E230" s="86"/>
      <c r="F230" s="86"/>
      <c r="G230" s="86"/>
      <c r="H230" s="86"/>
      <c r="I230" s="86"/>
      <c r="J230" s="86"/>
      <c r="K230" s="86"/>
      <c r="L230" s="86"/>
    </row>
    <row r="231" s="63" customFormat="1" ht="12.75" spans="1:12">
      <c r="A231" s="86"/>
      <c r="B231" s="87"/>
      <c r="C231" s="88"/>
      <c r="D231" s="86"/>
      <c r="E231" s="86"/>
      <c r="F231" s="86"/>
      <c r="G231" s="86"/>
      <c r="H231" s="86"/>
      <c r="I231" s="86"/>
      <c r="J231" s="86"/>
      <c r="K231" s="86"/>
      <c r="L231" s="86"/>
    </row>
    <row r="232" s="63" customFormat="1" ht="12.75" spans="1:12">
      <c r="A232" s="86"/>
      <c r="B232" s="87"/>
      <c r="C232" s="88"/>
      <c r="D232" s="86"/>
      <c r="E232" s="86"/>
      <c r="F232" s="86"/>
      <c r="G232" s="86"/>
      <c r="H232" s="86"/>
      <c r="I232" s="86"/>
      <c r="J232" s="86"/>
      <c r="K232" s="86"/>
      <c r="L232" s="86"/>
    </row>
    <row r="233" s="63" customFormat="1" ht="12.75" spans="1:12">
      <c r="A233" s="86"/>
      <c r="B233" s="87"/>
      <c r="C233" s="88"/>
      <c r="D233" s="86"/>
      <c r="E233" s="86"/>
      <c r="F233" s="86"/>
      <c r="G233" s="86"/>
      <c r="H233" s="86"/>
      <c r="I233" s="86"/>
      <c r="J233" s="86"/>
      <c r="K233" s="86"/>
      <c r="L233" s="86"/>
    </row>
    <row r="234" s="63" customFormat="1" ht="12.75" spans="1:12">
      <c r="A234" s="86"/>
      <c r="B234" s="87"/>
      <c r="C234" s="88"/>
      <c r="D234" s="86"/>
      <c r="E234" s="86"/>
      <c r="F234" s="86"/>
      <c r="G234" s="86"/>
      <c r="H234" s="86"/>
      <c r="I234" s="86"/>
      <c r="J234" s="86"/>
      <c r="K234" s="86"/>
      <c r="L234" s="86"/>
    </row>
    <row r="235" s="63" customFormat="1" ht="12.75" spans="1:12">
      <c r="A235" s="86"/>
      <c r="B235" s="87"/>
      <c r="C235" s="88"/>
      <c r="D235" s="86"/>
      <c r="E235" s="86"/>
      <c r="F235" s="86"/>
      <c r="G235" s="86"/>
      <c r="H235" s="86"/>
      <c r="I235" s="86"/>
      <c r="J235" s="86"/>
      <c r="K235" s="86"/>
      <c r="L235" s="86"/>
    </row>
    <row r="236" s="63" customFormat="1" ht="12.75" spans="1:12">
      <c r="A236" s="86"/>
      <c r="B236" s="87"/>
      <c r="C236" s="88"/>
      <c r="D236" s="86"/>
      <c r="E236" s="86"/>
      <c r="F236" s="86"/>
      <c r="G236" s="86"/>
      <c r="H236" s="86"/>
      <c r="I236" s="86"/>
      <c r="J236" s="86"/>
      <c r="K236" s="86"/>
      <c r="L236" s="86"/>
    </row>
    <row r="237" s="63" customFormat="1" ht="12.75" spans="1:12">
      <c r="A237" s="86"/>
      <c r="B237" s="87"/>
      <c r="C237" s="88"/>
      <c r="D237" s="86"/>
      <c r="E237" s="86"/>
      <c r="F237" s="86"/>
      <c r="G237" s="86"/>
      <c r="H237" s="86"/>
      <c r="I237" s="86"/>
      <c r="J237" s="86"/>
      <c r="K237" s="86"/>
      <c r="L237" s="86"/>
    </row>
    <row r="238" s="63" customFormat="1" ht="12.75" spans="1:12">
      <c r="A238" s="86"/>
      <c r="B238" s="87"/>
      <c r="C238" s="88"/>
      <c r="D238" s="86"/>
      <c r="E238" s="86"/>
      <c r="F238" s="86"/>
      <c r="G238" s="86"/>
      <c r="H238" s="86"/>
      <c r="I238" s="86"/>
      <c r="J238" s="86"/>
      <c r="K238" s="86"/>
      <c r="L238" s="86"/>
    </row>
    <row r="239" s="63" customFormat="1" ht="12.75" spans="1:12">
      <c r="A239" s="86"/>
      <c r="B239" s="87"/>
      <c r="C239" s="88"/>
      <c r="D239" s="86"/>
      <c r="E239" s="86"/>
      <c r="F239" s="86"/>
      <c r="G239" s="86"/>
      <c r="H239" s="86"/>
      <c r="I239" s="86"/>
      <c r="J239" s="86"/>
      <c r="K239" s="86"/>
      <c r="L239" s="86"/>
    </row>
    <row r="240" s="63" customFormat="1" ht="12.75" spans="1:12">
      <c r="A240" s="86"/>
      <c r="B240" s="87"/>
      <c r="C240" s="88"/>
      <c r="D240" s="86"/>
      <c r="E240" s="86"/>
      <c r="F240" s="86"/>
      <c r="G240" s="86"/>
      <c r="H240" s="86"/>
      <c r="I240" s="86"/>
      <c r="J240" s="86"/>
      <c r="K240" s="86"/>
      <c r="L240" s="86"/>
    </row>
    <row r="241" s="63" customFormat="1" spans="1:12">
      <c r="A241" s="64"/>
      <c r="B241" s="87"/>
      <c r="C241" s="88"/>
      <c r="D241" s="86"/>
      <c r="E241" s="86"/>
      <c r="F241" s="86"/>
      <c r="G241" s="86"/>
      <c r="H241" s="86"/>
      <c r="I241" s="86"/>
      <c r="J241" s="86"/>
      <c r="K241" s="86"/>
      <c r="L241" s="86"/>
    </row>
    <row r="242" s="63" customFormat="1" spans="1:12">
      <c r="A242" s="64"/>
      <c r="B242" s="87"/>
      <c r="C242" s="88"/>
      <c r="D242" s="86"/>
      <c r="E242" s="86"/>
      <c r="F242" s="86"/>
      <c r="G242" s="86"/>
      <c r="H242" s="86"/>
      <c r="I242" s="86"/>
      <c r="J242" s="86"/>
      <c r="K242" s="86"/>
      <c r="L242" s="86"/>
    </row>
    <row r="243" s="63" customFormat="1" spans="1:12">
      <c r="A243" s="64"/>
      <c r="B243" s="87"/>
      <c r="C243" s="88"/>
      <c r="D243" s="86"/>
      <c r="E243" s="86"/>
      <c r="F243" s="86"/>
      <c r="G243" s="86"/>
      <c r="H243" s="86"/>
      <c r="I243" s="86"/>
      <c r="J243" s="86"/>
      <c r="K243" s="86"/>
      <c r="L243" s="86"/>
    </row>
    <row r="244" s="63" customFormat="1" spans="1:12">
      <c r="A244" s="64"/>
      <c r="B244" s="87"/>
      <c r="C244" s="88"/>
      <c r="D244" s="86"/>
      <c r="E244" s="86"/>
      <c r="F244" s="86"/>
      <c r="G244" s="86"/>
      <c r="H244" s="86"/>
      <c r="I244" s="86"/>
      <c r="J244" s="86"/>
      <c r="K244" s="86"/>
      <c r="L244" s="86"/>
    </row>
    <row r="245" s="63" customFormat="1" spans="1:12">
      <c r="A245" s="64"/>
      <c r="B245" s="87"/>
      <c r="C245" s="88"/>
      <c r="D245" s="86"/>
      <c r="E245" s="86"/>
      <c r="F245" s="86"/>
      <c r="G245" s="86"/>
      <c r="H245" s="86"/>
      <c r="I245" s="86"/>
      <c r="J245" s="86"/>
      <c r="K245" s="86"/>
      <c r="L245" s="86"/>
    </row>
    <row r="246" s="63" customFormat="1" spans="1:12">
      <c r="A246" s="64"/>
      <c r="B246" s="87"/>
      <c r="C246" s="88"/>
      <c r="D246" s="86"/>
      <c r="E246" s="86"/>
      <c r="F246" s="86"/>
      <c r="G246" s="86"/>
      <c r="H246" s="86"/>
      <c r="I246" s="86"/>
      <c r="J246" s="86"/>
      <c r="K246" s="86"/>
      <c r="L246" s="86"/>
    </row>
    <row r="247" s="63" customFormat="1" spans="1:12">
      <c r="A247" s="64"/>
      <c r="B247" s="87"/>
      <c r="C247" s="88"/>
      <c r="D247" s="86"/>
      <c r="E247" s="86"/>
      <c r="F247" s="86"/>
      <c r="G247" s="86"/>
      <c r="H247" s="86"/>
      <c r="I247" s="86"/>
      <c r="J247" s="86"/>
      <c r="K247" s="86"/>
      <c r="L247" s="86"/>
    </row>
    <row r="248" s="63" customFormat="1" spans="1:12">
      <c r="A248" s="64"/>
      <c r="B248" s="86"/>
      <c r="C248" s="88"/>
      <c r="D248" s="86"/>
      <c r="E248" s="86"/>
      <c r="F248" s="86"/>
      <c r="G248" s="86"/>
      <c r="H248" s="86"/>
      <c r="I248" s="86"/>
      <c r="J248" s="86"/>
      <c r="K248" s="86"/>
      <c r="L248" s="86"/>
    </row>
    <row r="249" s="61" customFormat="1" spans="1:12">
      <c r="A249" s="64"/>
      <c r="B249" s="64"/>
      <c r="C249" s="89"/>
      <c r="D249" s="64"/>
      <c r="E249" s="64"/>
      <c r="F249" s="64"/>
      <c r="G249" s="64"/>
      <c r="H249" s="64"/>
      <c r="I249" s="64"/>
      <c r="J249" s="64"/>
      <c r="K249" s="64"/>
      <c r="L249" s="64"/>
    </row>
    <row r="250" s="61" customFormat="1" spans="1:12">
      <c r="A250" s="64"/>
      <c r="B250" s="64"/>
      <c r="C250" s="89"/>
      <c r="D250" s="64"/>
      <c r="E250" s="64"/>
      <c r="F250" s="64"/>
      <c r="G250" s="64"/>
      <c r="H250" s="64"/>
      <c r="I250" s="64"/>
      <c r="J250" s="64"/>
      <c r="K250" s="64"/>
      <c r="L250" s="64"/>
    </row>
    <row r="251" s="61" customFormat="1" spans="1:12">
      <c r="A251" s="64"/>
      <c r="B251" s="64"/>
      <c r="C251" s="89"/>
      <c r="D251" s="64"/>
      <c r="E251" s="64"/>
      <c r="F251" s="64"/>
      <c r="G251" s="64"/>
      <c r="H251" s="64"/>
      <c r="I251" s="64"/>
      <c r="J251" s="64"/>
      <c r="K251" s="64"/>
      <c r="L251" s="64"/>
    </row>
    <row r="252" s="61" customFormat="1" spans="1:12">
      <c r="A252" s="64"/>
      <c r="B252" s="64"/>
      <c r="C252" s="89"/>
      <c r="D252" s="64"/>
      <c r="E252" s="64"/>
      <c r="F252" s="64"/>
      <c r="G252" s="64"/>
      <c r="H252" s="64"/>
      <c r="I252" s="64"/>
      <c r="J252" s="64"/>
      <c r="K252" s="64"/>
      <c r="L252" s="64"/>
    </row>
    <row r="253" s="61" customFormat="1" spans="1:12">
      <c r="A253" s="64"/>
      <c r="B253" s="64"/>
      <c r="C253" s="89"/>
      <c r="D253" s="64"/>
      <c r="E253" s="64"/>
      <c r="F253" s="64"/>
      <c r="G253" s="64"/>
      <c r="H253" s="64"/>
      <c r="I253" s="64"/>
      <c r="J253" s="64"/>
      <c r="K253" s="64"/>
      <c r="L253" s="64"/>
    </row>
    <row r="254" s="61" customFormat="1" spans="1:12">
      <c r="A254" s="64"/>
      <c r="B254" s="64"/>
      <c r="C254" s="89"/>
      <c r="D254" s="64"/>
      <c r="E254" s="64"/>
      <c r="F254" s="64"/>
      <c r="G254" s="64"/>
      <c r="H254" s="64"/>
      <c r="I254" s="64"/>
      <c r="J254" s="64"/>
      <c r="K254" s="64"/>
      <c r="L254" s="64"/>
    </row>
    <row r="255" s="61" customFormat="1" spans="1:12">
      <c r="A255" s="64"/>
      <c r="B255" s="64"/>
      <c r="C255" s="89"/>
      <c r="D255" s="64"/>
      <c r="E255" s="64"/>
      <c r="F255" s="64"/>
      <c r="G255" s="64"/>
      <c r="H255" s="64"/>
      <c r="I255" s="64"/>
      <c r="J255" s="64"/>
      <c r="K255" s="64"/>
      <c r="L255" s="64"/>
    </row>
    <row r="256" s="61" customFormat="1" spans="1:12">
      <c r="A256" s="64"/>
      <c r="B256" s="64"/>
      <c r="C256" s="89"/>
      <c r="D256" s="64"/>
      <c r="E256" s="64"/>
      <c r="F256" s="64"/>
      <c r="G256" s="64"/>
      <c r="H256" s="64"/>
      <c r="I256" s="64"/>
      <c r="J256" s="64"/>
      <c r="K256" s="64"/>
      <c r="L256" s="64"/>
    </row>
    <row r="257" s="61" customFormat="1" spans="1:12">
      <c r="A257" s="64"/>
      <c r="B257" s="64"/>
      <c r="C257" s="89"/>
      <c r="D257" s="64"/>
      <c r="E257" s="64"/>
      <c r="F257" s="64"/>
      <c r="G257" s="64"/>
      <c r="H257" s="64"/>
      <c r="I257" s="64"/>
      <c r="J257" s="64"/>
      <c r="K257" s="64"/>
      <c r="L257" s="64"/>
    </row>
    <row r="258" s="61" customFormat="1" spans="1:12">
      <c r="A258" s="64"/>
      <c r="B258" s="64"/>
      <c r="C258" s="89"/>
      <c r="D258" s="64"/>
      <c r="E258" s="64"/>
      <c r="F258" s="64"/>
      <c r="G258" s="64"/>
      <c r="H258" s="64"/>
      <c r="I258" s="64"/>
      <c r="J258" s="64"/>
      <c r="K258" s="64"/>
      <c r="L258" s="64"/>
    </row>
    <row r="259" s="61" customFormat="1" spans="1:12">
      <c r="A259" s="64"/>
      <c r="B259" s="64"/>
      <c r="C259" s="89"/>
      <c r="D259" s="64"/>
      <c r="E259" s="64"/>
      <c r="F259" s="64"/>
      <c r="G259" s="64"/>
      <c r="H259" s="64"/>
      <c r="I259" s="64"/>
      <c r="J259" s="64"/>
      <c r="K259" s="64"/>
      <c r="L259" s="64"/>
    </row>
    <row r="260" s="61" customFormat="1" spans="1:12">
      <c r="A260" s="64"/>
      <c r="B260" s="64"/>
      <c r="C260" s="89"/>
      <c r="D260" s="64"/>
      <c r="E260" s="64"/>
      <c r="F260" s="64"/>
      <c r="G260" s="64"/>
      <c r="H260" s="64"/>
      <c r="I260" s="64"/>
      <c r="J260" s="64"/>
      <c r="K260" s="64"/>
      <c r="L260" s="64"/>
    </row>
    <row r="261" s="61" customFormat="1" spans="1:12">
      <c r="A261" s="64"/>
      <c r="B261" s="64"/>
      <c r="C261" s="89"/>
      <c r="D261" s="64"/>
      <c r="E261" s="64"/>
      <c r="F261" s="64"/>
      <c r="G261" s="64"/>
      <c r="H261" s="64"/>
      <c r="I261" s="64"/>
      <c r="J261" s="64"/>
      <c r="K261" s="64"/>
      <c r="L261" s="64"/>
    </row>
    <row r="262" s="61" customFormat="1" spans="1:12">
      <c r="A262" s="64"/>
      <c r="B262" s="64"/>
      <c r="C262" s="89"/>
      <c r="D262" s="64"/>
      <c r="E262" s="64"/>
      <c r="F262" s="64"/>
      <c r="G262" s="64"/>
      <c r="H262" s="64"/>
      <c r="I262" s="64"/>
      <c r="J262" s="64"/>
      <c r="K262" s="64"/>
      <c r="L262" s="64"/>
    </row>
    <row r="263" s="61" customFormat="1" spans="1:12">
      <c r="A263" s="64"/>
      <c r="B263" s="64"/>
      <c r="C263" s="89"/>
      <c r="D263" s="64"/>
      <c r="E263" s="64"/>
      <c r="F263" s="64"/>
      <c r="G263" s="64"/>
      <c r="H263" s="64"/>
      <c r="I263" s="64"/>
      <c r="J263" s="64"/>
      <c r="K263" s="64"/>
      <c r="L263" s="64"/>
    </row>
    <row r="264" s="61" customFormat="1" spans="1:12">
      <c r="A264" s="64"/>
      <c r="B264" s="64"/>
      <c r="C264" s="89"/>
      <c r="D264" s="64"/>
      <c r="E264" s="64"/>
      <c r="F264" s="64"/>
      <c r="G264" s="64"/>
      <c r="H264" s="64"/>
      <c r="I264" s="64"/>
      <c r="J264" s="64"/>
      <c r="K264" s="64"/>
      <c r="L264" s="64"/>
    </row>
    <row r="265" s="61" customFormat="1" spans="1:12">
      <c r="A265" s="64"/>
      <c r="B265" s="64"/>
      <c r="C265" s="89"/>
      <c r="D265" s="64"/>
      <c r="E265" s="64"/>
      <c r="F265" s="64"/>
      <c r="G265" s="64"/>
      <c r="H265" s="64"/>
      <c r="I265" s="64"/>
      <c r="J265" s="64"/>
      <c r="K265" s="64"/>
      <c r="L265" s="64"/>
    </row>
    <row r="266" s="61" customFormat="1" spans="1:12">
      <c r="A266" s="64"/>
      <c r="B266" s="64"/>
      <c r="C266" s="89"/>
      <c r="D266" s="64"/>
      <c r="E266" s="64"/>
      <c r="F266" s="64"/>
      <c r="G266" s="64"/>
      <c r="H266" s="64"/>
      <c r="I266" s="64"/>
      <c r="J266" s="64"/>
      <c r="K266" s="64"/>
      <c r="L266" s="64"/>
    </row>
    <row r="267" s="61" customFormat="1" spans="1:12">
      <c r="A267" s="64"/>
      <c r="B267" s="64"/>
      <c r="C267" s="89"/>
      <c r="D267" s="64"/>
      <c r="E267" s="64"/>
      <c r="F267" s="64"/>
      <c r="G267" s="64"/>
      <c r="H267" s="64"/>
      <c r="I267" s="64"/>
      <c r="J267" s="64"/>
      <c r="K267" s="64"/>
      <c r="L267" s="64"/>
    </row>
    <row r="268" s="61" customFormat="1" spans="1:12">
      <c r="A268" s="64"/>
      <c r="B268" s="64"/>
      <c r="C268" s="89"/>
      <c r="D268" s="64"/>
      <c r="E268" s="64"/>
      <c r="F268" s="64"/>
      <c r="G268" s="64"/>
      <c r="H268" s="64"/>
      <c r="I268" s="64"/>
      <c r="J268" s="64"/>
      <c r="K268" s="64"/>
      <c r="L268" s="64"/>
    </row>
    <row r="269" s="61" customFormat="1" spans="1:12">
      <c r="A269" s="64"/>
      <c r="B269" s="64"/>
      <c r="C269" s="89"/>
      <c r="D269" s="64"/>
      <c r="E269" s="64"/>
      <c r="F269" s="64"/>
      <c r="G269" s="64"/>
      <c r="H269" s="64"/>
      <c r="I269" s="64"/>
      <c r="J269" s="64"/>
      <c r="K269" s="64"/>
      <c r="L269" s="64"/>
    </row>
    <row r="270" s="61" customFormat="1" spans="1:12">
      <c r="A270" s="64"/>
      <c r="B270" s="64"/>
      <c r="C270" s="89"/>
      <c r="D270" s="64"/>
      <c r="E270" s="64"/>
      <c r="F270" s="64"/>
      <c r="G270" s="64"/>
      <c r="H270" s="64"/>
      <c r="I270" s="64"/>
      <c r="J270" s="64"/>
      <c r="K270" s="64"/>
      <c r="L270" s="64"/>
    </row>
    <row r="271" s="61" customFormat="1" spans="1:12">
      <c r="A271" s="64"/>
      <c r="B271" s="64"/>
      <c r="C271" s="89"/>
      <c r="D271" s="64"/>
      <c r="E271" s="64"/>
      <c r="F271" s="64"/>
      <c r="G271" s="64"/>
      <c r="H271" s="64"/>
      <c r="I271" s="64"/>
      <c r="J271" s="64"/>
      <c r="K271" s="64"/>
      <c r="L271" s="64"/>
    </row>
    <row r="272" s="61" customFormat="1" spans="1:12">
      <c r="A272" s="64"/>
      <c r="B272" s="64"/>
      <c r="C272" s="89"/>
      <c r="D272" s="64"/>
      <c r="E272" s="64"/>
      <c r="F272" s="64"/>
      <c r="G272" s="64"/>
      <c r="H272" s="64"/>
      <c r="I272" s="64"/>
      <c r="J272" s="64"/>
      <c r="K272" s="64"/>
      <c r="L272" s="64"/>
    </row>
    <row r="273" s="61" customFormat="1" spans="1:12">
      <c r="A273" s="64"/>
      <c r="B273" s="64"/>
      <c r="C273" s="89"/>
      <c r="D273" s="64"/>
      <c r="E273" s="64"/>
      <c r="F273" s="64"/>
      <c r="G273" s="64"/>
      <c r="H273" s="64"/>
      <c r="I273" s="64"/>
      <c r="J273" s="64"/>
      <c r="K273" s="64"/>
      <c r="L273" s="64"/>
    </row>
    <row r="274" s="61" customFormat="1" spans="1:12">
      <c r="A274" s="64"/>
      <c r="B274" s="64"/>
      <c r="C274" s="89"/>
      <c r="D274" s="64"/>
      <c r="E274" s="64"/>
      <c r="F274" s="64"/>
      <c r="G274" s="64"/>
      <c r="H274" s="64"/>
      <c r="I274" s="64"/>
      <c r="J274" s="64"/>
      <c r="K274" s="64"/>
      <c r="L274" s="64"/>
    </row>
    <row r="275" s="61" customFormat="1" spans="1:12">
      <c r="A275" s="64"/>
      <c r="B275" s="64"/>
      <c r="C275" s="89"/>
      <c r="D275" s="64"/>
      <c r="E275" s="64"/>
      <c r="F275" s="64"/>
      <c r="G275" s="64"/>
      <c r="H275" s="64"/>
      <c r="I275" s="64"/>
      <c r="J275" s="64"/>
      <c r="K275" s="64"/>
      <c r="L275" s="64"/>
    </row>
    <row r="276" s="61" customFormat="1" spans="1:12">
      <c r="A276" s="64"/>
      <c r="B276" s="64"/>
      <c r="C276" s="89"/>
      <c r="D276" s="64"/>
      <c r="E276" s="64"/>
      <c r="F276" s="64"/>
      <c r="G276" s="64"/>
      <c r="H276" s="64"/>
      <c r="I276" s="64"/>
      <c r="J276" s="64"/>
      <c r="K276" s="64"/>
      <c r="L276" s="64"/>
    </row>
    <row r="277" s="61" customFormat="1" spans="1:12">
      <c r="A277" s="64"/>
      <c r="B277" s="64"/>
      <c r="C277" s="89"/>
      <c r="D277" s="64"/>
      <c r="E277" s="64"/>
      <c r="F277" s="64"/>
      <c r="G277" s="64"/>
      <c r="H277" s="64"/>
      <c r="I277" s="64"/>
      <c r="J277" s="64"/>
      <c r="K277" s="64"/>
      <c r="L277" s="64"/>
    </row>
    <row r="278" s="61" customFormat="1" spans="1:12">
      <c r="A278" s="64"/>
      <c r="B278" s="64"/>
      <c r="C278" s="89"/>
      <c r="D278" s="64"/>
      <c r="E278" s="64"/>
      <c r="F278" s="64"/>
      <c r="G278" s="64"/>
      <c r="H278" s="64"/>
      <c r="I278" s="64"/>
      <c r="J278" s="64"/>
      <c r="K278" s="64"/>
      <c r="L278" s="64"/>
    </row>
    <row r="279" s="61" customFormat="1" spans="1:12">
      <c r="A279" s="64"/>
      <c r="B279" s="64"/>
      <c r="C279" s="89"/>
      <c r="D279" s="64"/>
      <c r="E279" s="64"/>
      <c r="F279" s="64"/>
      <c r="G279" s="64"/>
      <c r="H279" s="64"/>
      <c r="I279" s="64"/>
      <c r="J279" s="64"/>
      <c r="K279" s="64"/>
      <c r="L279" s="64"/>
    </row>
    <row r="280" s="61" customFormat="1" spans="1:12">
      <c r="A280" s="64"/>
      <c r="B280" s="64"/>
      <c r="C280" s="89"/>
      <c r="D280" s="64"/>
      <c r="E280" s="64"/>
      <c r="F280" s="64"/>
      <c r="G280" s="64"/>
      <c r="H280" s="64"/>
      <c r="I280" s="64"/>
      <c r="J280" s="64"/>
      <c r="K280" s="64"/>
      <c r="L280" s="64"/>
    </row>
    <row r="281" s="61" customFormat="1" spans="1:12">
      <c r="A281" s="64"/>
      <c r="B281" s="64"/>
      <c r="C281" s="89"/>
      <c r="D281" s="64"/>
      <c r="E281" s="64"/>
      <c r="F281" s="64"/>
      <c r="G281" s="64"/>
      <c r="H281" s="64"/>
      <c r="I281" s="64"/>
      <c r="J281" s="64"/>
      <c r="K281" s="64"/>
      <c r="L281" s="64"/>
    </row>
    <row r="282" s="61" customFormat="1" spans="1:12">
      <c r="A282" s="64"/>
      <c r="B282" s="64"/>
      <c r="C282" s="89"/>
      <c r="D282" s="64"/>
      <c r="E282" s="64"/>
      <c r="F282" s="64"/>
      <c r="G282" s="64"/>
      <c r="H282" s="64"/>
      <c r="I282" s="64"/>
      <c r="J282" s="64"/>
      <c r="K282" s="64"/>
      <c r="L282" s="64"/>
    </row>
    <row r="283" s="61" customFormat="1" spans="1:12">
      <c r="A283" s="64"/>
      <c r="B283" s="64"/>
      <c r="C283" s="89"/>
      <c r="D283" s="64"/>
      <c r="E283" s="64"/>
      <c r="F283" s="64"/>
      <c r="G283" s="64"/>
      <c r="H283" s="64"/>
      <c r="I283" s="64"/>
      <c r="J283" s="64"/>
      <c r="K283" s="64"/>
      <c r="L283" s="64"/>
    </row>
    <row r="284" s="61" customFormat="1" spans="1:12">
      <c r="A284" s="64"/>
      <c r="B284" s="64"/>
      <c r="C284" s="89"/>
      <c r="D284" s="64"/>
      <c r="E284" s="64"/>
      <c r="F284" s="64"/>
      <c r="G284" s="64"/>
      <c r="H284" s="64"/>
      <c r="I284" s="64"/>
      <c r="J284" s="64"/>
      <c r="K284" s="64"/>
      <c r="L284" s="64"/>
    </row>
    <row r="285" s="61" customFormat="1" spans="1:12">
      <c r="A285" s="64"/>
      <c r="B285" s="64"/>
      <c r="C285" s="89"/>
      <c r="D285" s="64"/>
      <c r="E285" s="64"/>
      <c r="F285" s="64"/>
      <c r="G285" s="64"/>
      <c r="H285" s="64"/>
      <c r="I285" s="64"/>
      <c r="J285" s="64"/>
      <c r="K285" s="64"/>
      <c r="L285" s="64"/>
    </row>
    <row r="286" s="61" customFormat="1" spans="1:12">
      <c r="A286" s="64"/>
      <c r="B286" s="64"/>
      <c r="C286" s="89"/>
      <c r="D286" s="64"/>
      <c r="E286" s="64"/>
      <c r="F286" s="64"/>
      <c r="G286" s="64"/>
      <c r="H286" s="64"/>
      <c r="I286" s="64"/>
      <c r="J286" s="64"/>
      <c r="K286" s="64"/>
      <c r="L286" s="64"/>
    </row>
    <row r="287" s="61" customFormat="1" spans="1:12">
      <c r="A287" s="64"/>
      <c r="B287" s="64"/>
      <c r="C287" s="89"/>
      <c r="D287" s="64"/>
      <c r="E287" s="64"/>
      <c r="F287" s="64"/>
      <c r="G287" s="64"/>
      <c r="H287" s="64"/>
      <c r="I287" s="64"/>
      <c r="J287" s="64"/>
      <c r="K287" s="64"/>
      <c r="L287" s="64"/>
    </row>
    <row r="288" s="61" customFormat="1" spans="1:12">
      <c r="A288" s="64"/>
      <c r="B288" s="64"/>
      <c r="C288" s="89"/>
      <c r="D288" s="64"/>
      <c r="E288" s="64"/>
      <c r="F288" s="64"/>
      <c r="G288" s="64"/>
      <c r="H288" s="64"/>
      <c r="I288" s="64"/>
      <c r="J288" s="64"/>
      <c r="K288" s="64"/>
      <c r="L288" s="64"/>
    </row>
    <row r="289" s="61" customFormat="1" spans="1:12">
      <c r="A289" s="64"/>
      <c r="B289" s="64"/>
      <c r="C289" s="89"/>
      <c r="D289" s="64"/>
      <c r="E289" s="64"/>
      <c r="F289" s="64"/>
      <c r="G289" s="64"/>
      <c r="H289" s="64"/>
      <c r="I289" s="64"/>
      <c r="J289" s="64"/>
      <c r="K289" s="64"/>
      <c r="L289" s="64"/>
    </row>
    <row r="290" s="61" customFormat="1" spans="1:12">
      <c r="A290" s="64"/>
      <c r="B290" s="64"/>
      <c r="C290" s="89"/>
      <c r="D290" s="64"/>
      <c r="E290" s="64"/>
      <c r="F290" s="64"/>
      <c r="G290" s="64"/>
      <c r="H290" s="64"/>
      <c r="I290" s="64"/>
      <c r="J290" s="64"/>
      <c r="K290" s="64"/>
      <c r="L290" s="64"/>
    </row>
    <row r="291" s="61" customFormat="1" spans="1:12">
      <c r="A291" s="64"/>
      <c r="B291" s="64"/>
      <c r="C291" s="89"/>
      <c r="D291" s="64"/>
      <c r="E291" s="64"/>
      <c r="F291" s="64"/>
      <c r="G291" s="64"/>
      <c r="H291" s="64"/>
      <c r="I291" s="64"/>
      <c r="J291" s="64"/>
      <c r="K291" s="64"/>
      <c r="L291" s="64"/>
    </row>
    <row r="292" s="61" customFormat="1" spans="1:12">
      <c r="A292" s="64"/>
      <c r="B292" s="64"/>
      <c r="C292" s="89"/>
      <c r="D292" s="64"/>
      <c r="E292" s="64"/>
      <c r="F292" s="64"/>
      <c r="G292" s="64"/>
      <c r="H292" s="64"/>
      <c r="I292" s="64"/>
      <c r="J292" s="64"/>
      <c r="K292" s="64"/>
      <c r="L292" s="64"/>
    </row>
    <row r="293" s="61" customFormat="1" spans="1:12">
      <c r="A293" s="64"/>
      <c r="B293" s="64"/>
      <c r="C293" s="89"/>
      <c r="D293" s="64"/>
      <c r="E293" s="64"/>
      <c r="F293" s="64"/>
      <c r="G293" s="64"/>
      <c r="H293" s="64"/>
      <c r="I293" s="64"/>
      <c r="J293" s="64"/>
      <c r="K293" s="64"/>
      <c r="L293" s="64"/>
    </row>
    <row r="294" s="61" customFormat="1" spans="1:12">
      <c r="A294" s="64"/>
      <c r="B294" s="64"/>
      <c r="C294" s="89"/>
      <c r="D294" s="64"/>
      <c r="E294" s="64"/>
      <c r="F294" s="64"/>
      <c r="G294" s="64"/>
      <c r="H294" s="64"/>
      <c r="I294" s="64"/>
      <c r="J294" s="64"/>
      <c r="K294" s="64"/>
      <c r="L294" s="64"/>
    </row>
    <row r="295" s="61" customFormat="1" spans="1:12">
      <c r="A295" s="64"/>
      <c r="B295" s="64"/>
      <c r="C295" s="89"/>
      <c r="D295" s="64"/>
      <c r="E295" s="64"/>
      <c r="F295" s="64"/>
      <c r="G295" s="64"/>
      <c r="H295" s="64"/>
      <c r="I295" s="64"/>
      <c r="J295" s="64"/>
      <c r="K295" s="64"/>
      <c r="L295" s="64"/>
    </row>
    <row r="296" s="61" customFormat="1" spans="1:12">
      <c r="A296" s="64"/>
      <c r="B296" s="64"/>
      <c r="C296" s="89"/>
      <c r="D296" s="64"/>
      <c r="E296" s="64"/>
      <c r="F296" s="64"/>
      <c r="G296" s="64"/>
      <c r="H296" s="64"/>
      <c r="I296" s="64"/>
      <c r="J296" s="64"/>
      <c r="K296" s="64"/>
      <c r="L296" s="64"/>
    </row>
    <row r="297" s="61" customFormat="1" spans="1:12">
      <c r="A297" s="64"/>
      <c r="B297" s="64"/>
      <c r="C297" s="89"/>
      <c r="D297" s="64"/>
      <c r="E297" s="64"/>
      <c r="F297" s="64"/>
      <c r="G297" s="64"/>
      <c r="H297" s="64"/>
      <c r="I297" s="64"/>
      <c r="J297" s="64"/>
      <c r="K297" s="64"/>
      <c r="L297" s="64"/>
    </row>
    <row r="298" s="61" customFormat="1" spans="1:12">
      <c r="A298" s="64"/>
      <c r="B298" s="64"/>
      <c r="C298" s="89"/>
      <c r="D298" s="64"/>
      <c r="E298" s="64"/>
      <c r="F298" s="64"/>
      <c r="G298" s="64"/>
      <c r="H298" s="64"/>
      <c r="I298" s="64"/>
      <c r="J298" s="64"/>
      <c r="K298" s="64"/>
      <c r="L298" s="64"/>
    </row>
    <row r="299" s="61" customFormat="1" spans="1:12">
      <c r="A299" s="64"/>
      <c r="B299" s="64"/>
      <c r="C299" s="89"/>
      <c r="D299" s="64"/>
      <c r="E299" s="64"/>
      <c r="F299" s="64"/>
      <c r="G299" s="64"/>
      <c r="H299" s="64"/>
      <c r="I299" s="64"/>
      <c r="J299" s="64"/>
      <c r="K299" s="64"/>
      <c r="L299" s="64"/>
    </row>
    <row r="300" s="61" customFormat="1" spans="1:12">
      <c r="A300" s="64"/>
      <c r="B300" s="64"/>
      <c r="C300" s="89"/>
      <c r="D300" s="64"/>
      <c r="E300" s="64"/>
      <c r="F300" s="64"/>
      <c r="G300" s="64"/>
      <c r="H300" s="64"/>
      <c r="I300" s="64"/>
      <c r="J300" s="64"/>
      <c r="K300" s="64"/>
      <c r="L300" s="64"/>
    </row>
    <row r="301" s="61" customFormat="1" spans="1:12">
      <c r="A301" s="64"/>
      <c r="B301" s="64"/>
      <c r="C301" s="89"/>
      <c r="D301" s="64"/>
      <c r="E301" s="64"/>
      <c r="F301" s="64"/>
      <c r="G301" s="64"/>
      <c r="H301" s="64"/>
      <c r="I301" s="64"/>
      <c r="J301" s="64"/>
      <c r="K301" s="64"/>
      <c r="L301" s="64"/>
    </row>
    <row r="302" s="61" customFormat="1" spans="1:12">
      <c r="A302" s="64"/>
      <c r="B302" s="64"/>
      <c r="C302" s="89"/>
      <c r="D302" s="64"/>
      <c r="E302" s="64"/>
      <c r="F302" s="64"/>
      <c r="G302" s="64"/>
      <c r="H302" s="64"/>
      <c r="I302" s="64"/>
      <c r="J302" s="64"/>
      <c r="K302" s="64"/>
      <c r="L302" s="64"/>
    </row>
    <row r="303" s="61" customFormat="1" spans="1:12">
      <c r="A303" s="64"/>
      <c r="B303" s="64"/>
      <c r="C303" s="89"/>
      <c r="D303" s="64"/>
      <c r="E303" s="64"/>
      <c r="F303" s="64"/>
      <c r="G303" s="64"/>
      <c r="H303" s="64"/>
      <c r="I303" s="64"/>
      <c r="J303" s="64"/>
      <c r="K303" s="64"/>
      <c r="L303" s="64"/>
    </row>
    <row r="304" s="61" customFormat="1" spans="1:12">
      <c r="A304" s="64"/>
      <c r="B304" s="64"/>
      <c r="C304" s="89"/>
      <c r="D304" s="64"/>
      <c r="E304" s="64"/>
      <c r="F304" s="64"/>
      <c r="G304" s="64"/>
      <c r="H304" s="64"/>
      <c r="I304" s="64"/>
      <c r="J304" s="64"/>
      <c r="K304" s="64"/>
      <c r="L304" s="64"/>
    </row>
    <row r="305" s="61" customFormat="1" spans="1:12">
      <c r="A305" s="64"/>
      <c r="B305" s="64"/>
      <c r="C305" s="89"/>
      <c r="D305" s="64"/>
      <c r="E305" s="64"/>
      <c r="F305" s="64"/>
      <c r="G305" s="64"/>
      <c r="H305" s="64"/>
      <c r="I305" s="64"/>
      <c r="J305" s="64"/>
      <c r="K305" s="64"/>
      <c r="L305" s="64"/>
    </row>
    <row r="306" s="61" customFormat="1" spans="1:12">
      <c r="A306" s="64"/>
      <c r="B306" s="64"/>
      <c r="C306" s="89"/>
      <c r="D306" s="64"/>
      <c r="E306" s="64"/>
      <c r="F306" s="64"/>
      <c r="G306" s="64"/>
      <c r="H306" s="64"/>
      <c r="I306" s="64"/>
      <c r="J306" s="64"/>
      <c r="K306" s="64"/>
      <c r="L306" s="64"/>
    </row>
    <row r="307" s="61" customFormat="1" spans="1:12">
      <c r="A307" s="64"/>
      <c r="B307" s="64"/>
      <c r="C307" s="89"/>
      <c r="D307" s="64"/>
      <c r="E307" s="64"/>
      <c r="F307" s="64"/>
      <c r="G307" s="64"/>
      <c r="H307" s="64"/>
      <c r="I307" s="64"/>
      <c r="J307" s="64"/>
      <c r="K307" s="64"/>
      <c r="L307" s="64"/>
    </row>
    <row r="308" s="61" customFormat="1" spans="1:12">
      <c r="A308" s="64"/>
      <c r="B308" s="64"/>
      <c r="C308" s="89"/>
      <c r="D308" s="64"/>
      <c r="E308" s="64"/>
      <c r="F308" s="64"/>
      <c r="G308" s="64"/>
      <c r="H308" s="64"/>
      <c r="I308" s="64"/>
      <c r="J308" s="64"/>
      <c r="K308" s="64"/>
      <c r="L308" s="64"/>
    </row>
    <row r="309" s="61" customFormat="1" spans="1:12">
      <c r="A309" s="64"/>
      <c r="B309" s="64"/>
      <c r="C309" s="89"/>
      <c r="D309" s="64"/>
      <c r="E309" s="64"/>
      <c r="F309" s="64"/>
      <c r="G309" s="64"/>
      <c r="H309" s="64"/>
      <c r="I309" s="64"/>
      <c r="J309" s="64"/>
      <c r="K309" s="64"/>
      <c r="L309" s="64"/>
    </row>
    <row r="310" s="61" customFormat="1" spans="1:12">
      <c r="A310" s="64"/>
      <c r="B310" s="64"/>
      <c r="C310" s="89"/>
      <c r="D310" s="64"/>
      <c r="E310" s="64"/>
      <c r="F310" s="64"/>
      <c r="G310" s="64"/>
      <c r="H310" s="64"/>
      <c r="I310" s="64"/>
      <c r="J310" s="64"/>
      <c r="K310" s="64"/>
      <c r="L310" s="64"/>
    </row>
    <row r="311" s="61" customFormat="1" spans="1:12">
      <c r="A311" s="64"/>
      <c r="B311" s="64"/>
      <c r="C311" s="89"/>
      <c r="D311" s="64"/>
      <c r="E311" s="64"/>
      <c r="F311" s="64"/>
      <c r="G311" s="64"/>
      <c r="H311" s="64"/>
      <c r="I311" s="64"/>
      <c r="J311" s="64"/>
      <c r="K311" s="64"/>
      <c r="L311" s="64"/>
    </row>
    <row r="312" s="61" customFormat="1" spans="1:12">
      <c r="A312" s="64"/>
      <c r="B312" s="64"/>
      <c r="C312" s="89"/>
      <c r="D312" s="64"/>
      <c r="E312" s="64"/>
      <c r="F312" s="64"/>
      <c r="G312" s="64"/>
      <c r="H312" s="64"/>
      <c r="I312" s="64"/>
      <c r="J312" s="64"/>
      <c r="K312" s="64"/>
      <c r="L312" s="64"/>
    </row>
    <row r="313" s="61" customFormat="1" spans="1:12">
      <c r="A313" s="64"/>
      <c r="B313" s="64"/>
      <c r="C313" s="89"/>
      <c r="D313" s="64"/>
      <c r="E313" s="64"/>
      <c r="F313" s="64"/>
      <c r="G313" s="64"/>
      <c r="H313" s="64"/>
      <c r="I313" s="64"/>
      <c r="J313" s="64"/>
      <c r="K313" s="64"/>
      <c r="L313" s="64"/>
    </row>
    <row r="314" s="61" customFormat="1" spans="1:12">
      <c r="A314" s="64"/>
      <c r="B314" s="64"/>
      <c r="C314" s="89"/>
      <c r="D314" s="64"/>
      <c r="E314" s="64"/>
      <c r="F314" s="64"/>
      <c r="G314" s="64"/>
      <c r="H314" s="64"/>
      <c r="I314" s="64"/>
      <c r="J314" s="64"/>
      <c r="K314" s="64"/>
      <c r="L314" s="64"/>
    </row>
    <row r="315" s="61" customFormat="1" spans="1:12">
      <c r="A315" s="64"/>
      <c r="B315" s="64"/>
      <c r="C315" s="89"/>
      <c r="D315" s="64"/>
      <c r="E315" s="64"/>
      <c r="F315" s="64"/>
      <c r="G315" s="64"/>
      <c r="H315" s="64"/>
      <c r="I315" s="64"/>
      <c r="J315" s="64"/>
      <c r="K315" s="64"/>
      <c r="L315" s="64"/>
    </row>
    <row r="316" s="61" customFormat="1" spans="1:12">
      <c r="A316" s="64"/>
      <c r="B316" s="64"/>
      <c r="C316" s="89"/>
      <c r="D316" s="64"/>
      <c r="E316" s="64"/>
      <c r="F316" s="64"/>
      <c r="G316" s="64"/>
      <c r="H316" s="64"/>
      <c r="I316" s="64"/>
      <c r="J316" s="64"/>
      <c r="K316" s="64"/>
      <c r="L316" s="64"/>
    </row>
    <row r="317" s="61" customFormat="1" spans="1:12">
      <c r="A317" s="64"/>
      <c r="B317" s="64"/>
      <c r="C317" s="89"/>
      <c r="D317" s="64"/>
      <c r="E317" s="64"/>
      <c r="F317" s="64"/>
      <c r="G317" s="64"/>
      <c r="H317" s="64"/>
      <c r="I317" s="64"/>
      <c r="J317" s="64"/>
      <c r="K317" s="64"/>
      <c r="L317" s="64"/>
    </row>
    <row r="318" s="61" customFormat="1" spans="1:12">
      <c r="A318" s="64"/>
      <c r="B318" s="64"/>
      <c r="C318" s="89"/>
      <c r="D318" s="64"/>
      <c r="E318" s="64"/>
      <c r="F318" s="64"/>
      <c r="G318" s="64"/>
      <c r="H318" s="64"/>
      <c r="I318" s="64"/>
      <c r="J318" s="64"/>
      <c r="K318" s="64"/>
      <c r="L318" s="64"/>
    </row>
    <row r="319" s="61" customFormat="1" spans="1:12">
      <c r="A319" s="64"/>
      <c r="B319" s="64"/>
      <c r="C319" s="89"/>
      <c r="D319" s="64"/>
      <c r="E319" s="64"/>
      <c r="F319" s="64"/>
      <c r="G319" s="64"/>
      <c r="H319" s="64"/>
      <c r="I319" s="64"/>
      <c r="J319" s="64"/>
      <c r="K319" s="64"/>
      <c r="L319" s="64"/>
    </row>
    <row r="320" s="61" customFormat="1" spans="1:12">
      <c r="A320" s="64"/>
      <c r="B320" s="64"/>
      <c r="C320" s="89"/>
      <c r="D320" s="64"/>
      <c r="E320" s="64"/>
      <c r="F320" s="64"/>
      <c r="G320" s="64"/>
      <c r="H320" s="64"/>
      <c r="I320" s="64"/>
      <c r="J320" s="64"/>
      <c r="K320" s="64"/>
      <c r="L320" s="64"/>
    </row>
    <row r="321" s="61" customFormat="1" spans="1:12">
      <c r="A321" s="64"/>
      <c r="B321" s="64"/>
      <c r="C321" s="89"/>
      <c r="D321" s="64"/>
      <c r="E321" s="64"/>
      <c r="F321" s="64"/>
      <c r="G321" s="64"/>
      <c r="H321" s="64"/>
      <c r="I321" s="64"/>
      <c r="J321" s="64"/>
      <c r="K321" s="64"/>
      <c r="L321" s="64"/>
    </row>
    <row r="322" s="61" customFormat="1" spans="1:12">
      <c r="A322" s="64"/>
      <c r="B322" s="64"/>
      <c r="C322" s="89"/>
      <c r="D322" s="64"/>
      <c r="E322" s="64"/>
      <c r="F322" s="64"/>
      <c r="G322" s="64"/>
      <c r="H322" s="64"/>
      <c r="I322" s="64"/>
      <c r="J322" s="64"/>
      <c r="K322" s="64"/>
      <c r="L322" s="64"/>
    </row>
    <row r="323" s="61" customFormat="1" spans="1:12">
      <c r="A323" s="64"/>
      <c r="B323" s="64"/>
      <c r="C323" s="89"/>
      <c r="D323" s="64"/>
      <c r="E323" s="64"/>
      <c r="F323" s="64"/>
      <c r="G323" s="64"/>
      <c r="H323" s="64"/>
      <c r="I323" s="64"/>
      <c r="J323" s="64"/>
      <c r="K323" s="64"/>
      <c r="L323" s="64"/>
    </row>
    <row r="324" s="61" customFormat="1" spans="1:12">
      <c r="A324" s="64"/>
      <c r="B324" s="64"/>
      <c r="C324" s="89"/>
      <c r="D324" s="64"/>
      <c r="E324" s="64"/>
      <c r="F324" s="64"/>
      <c r="G324" s="64"/>
      <c r="H324" s="64"/>
      <c r="I324" s="64"/>
      <c r="J324" s="64"/>
      <c r="K324" s="64"/>
      <c r="L324" s="64"/>
    </row>
    <row r="325" s="61" customFormat="1" spans="1:12">
      <c r="A325" s="64"/>
      <c r="B325" s="64"/>
      <c r="C325" s="89"/>
      <c r="D325" s="64"/>
      <c r="E325" s="64"/>
      <c r="F325" s="64"/>
      <c r="G325" s="64"/>
      <c r="H325" s="64"/>
      <c r="I325" s="64"/>
      <c r="J325" s="64"/>
      <c r="K325" s="64"/>
      <c r="L325" s="64"/>
    </row>
    <row r="326" s="61" customFormat="1" spans="1:12">
      <c r="A326" s="64"/>
      <c r="B326" s="64"/>
      <c r="C326" s="89"/>
      <c r="D326" s="64"/>
      <c r="E326" s="64"/>
      <c r="F326" s="64"/>
      <c r="G326" s="64"/>
      <c r="H326" s="64"/>
      <c r="I326" s="64"/>
      <c r="J326" s="64"/>
      <c r="K326" s="64"/>
      <c r="L326" s="64"/>
    </row>
    <row r="327" s="61" customFormat="1" spans="1:12">
      <c r="A327" s="64"/>
      <c r="B327" s="64"/>
      <c r="C327" s="89"/>
      <c r="D327" s="64"/>
      <c r="E327" s="64"/>
      <c r="F327" s="64"/>
      <c r="G327" s="64"/>
      <c r="H327" s="64"/>
      <c r="I327" s="64"/>
      <c r="J327" s="64"/>
      <c r="K327" s="64"/>
      <c r="L327" s="64"/>
    </row>
    <row r="328" s="61" customFormat="1" spans="1:12">
      <c r="A328" s="64"/>
      <c r="B328" s="64"/>
      <c r="C328" s="89"/>
      <c r="D328" s="64"/>
      <c r="E328" s="64"/>
      <c r="F328" s="64"/>
      <c r="G328" s="64"/>
      <c r="H328" s="64"/>
      <c r="I328" s="64"/>
      <c r="J328" s="64"/>
      <c r="K328" s="64"/>
      <c r="L328" s="64"/>
    </row>
    <row r="329" s="61" customFormat="1" spans="1:12">
      <c r="A329" s="64"/>
      <c r="B329" s="64"/>
      <c r="C329" s="89"/>
      <c r="D329" s="64"/>
      <c r="E329" s="64"/>
      <c r="F329" s="64"/>
      <c r="G329" s="64"/>
      <c r="H329" s="64"/>
      <c r="I329" s="64"/>
      <c r="J329" s="64"/>
      <c r="K329" s="64"/>
      <c r="L329" s="64"/>
    </row>
    <row r="330" s="61" customFormat="1" spans="1:12">
      <c r="A330" s="64"/>
      <c r="B330" s="64"/>
      <c r="C330" s="89"/>
      <c r="D330" s="64"/>
      <c r="E330" s="64"/>
      <c r="F330" s="64"/>
      <c r="G330" s="64"/>
      <c r="H330" s="64"/>
      <c r="I330" s="64"/>
      <c r="J330" s="64"/>
      <c r="K330" s="64"/>
      <c r="L330" s="64"/>
    </row>
    <row r="331" s="61" customFormat="1" spans="1:12">
      <c r="A331" s="64"/>
      <c r="B331" s="64"/>
      <c r="C331" s="89"/>
      <c r="D331" s="64"/>
      <c r="E331" s="64"/>
      <c r="F331" s="64"/>
      <c r="G331" s="64"/>
      <c r="H331" s="64"/>
      <c r="I331" s="64"/>
      <c r="J331" s="64"/>
      <c r="K331" s="64"/>
      <c r="L331" s="64"/>
    </row>
    <row r="332" s="61" customFormat="1" spans="1:12">
      <c r="A332" s="64"/>
      <c r="B332" s="64"/>
      <c r="C332" s="89"/>
      <c r="D332" s="64"/>
      <c r="E332" s="64"/>
      <c r="F332" s="64"/>
      <c r="G332" s="64"/>
      <c r="H332" s="64"/>
      <c r="I332" s="64"/>
      <c r="J332" s="64"/>
      <c r="K332" s="64"/>
      <c r="L332" s="64"/>
    </row>
    <row r="333" s="61" customFormat="1" spans="1:12">
      <c r="A333" s="64"/>
      <c r="B333" s="64"/>
      <c r="C333" s="89"/>
      <c r="D333" s="64"/>
      <c r="E333" s="64"/>
      <c r="F333" s="64"/>
      <c r="G333" s="64"/>
      <c r="H333" s="64"/>
      <c r="I333" s="64"/>
      <c r="J333" s="64"/>
      <c r="K333" s="64"/>
      <c r="L333" s="64"/>
    </row>
    <row r="334" s="61" customFormat="1" spans="1:12">
      <c r="A334" s="64"/>
      <c r="B334" s="64"/>
      <c r="C334" s="89"/>
      <c r="D334" s="64"/>
      <c r="E334" s="64"/>
      <c r="F334" s="64"/>
      <c r="G334" s="64"/>
      <c r="H334" s="64"/>
      <c r="I334" s="64"/>
      <c r="J334" s="64"/>
      <c r="K334" s="64"/>
      <c r="L334" s="64"/>
    </row>
    <row r="335" s="61" customFormat="1" spans="1:12">
      <c r="A335" s="64"/>
      <c r="B335" s="64"/>
      <c r="C335" s="89"/>
      <c r="D335" s="64"/>
      <c r="E335" s="64"/>
      <c r="F335" s="64"/>
      <c r="G335" s="64"/>
      <c r="H335" s="64"/>
      <c r="I335" s="64"/>
      <c r="J335" s="64"/>
      <c r="K335" s="64"/>
      <c r="L335" s="64"/>
    </row>
    <row r="336" s="61" customFormat="1" spans="1:12">
      <c r="A336" s="64"/>
      <c r="B336" s="64"/>
      <c r="C336" s="89"/>
      <c r="D336" s="64"/>
      <c r="E336" s="64"/>
      <c r="F336" s="64"/>
      <c r="G336" s="64"/>
      <c r="H336" s="64"/>
      <c r="I336" s="64"/>
      <c r="J336" s="64"/>
      <c r="K336" s="64"/>
      <c r="L336" s="64"/>
    </row>
    <row r="337" s="61" customFormat="1" spans="1:12">
      <c r="A337" s="64"/>
      <c r="B337" s="64"/>
      <c r="C337" s="89"/>
      <c r="D337" s="64"/>
      <c r="E337" s="64"/>
      <c r="F337" s="64"/>
      <c r="G337" s="64"/>
      <c r="H337" s="64"/>
      <c r="I337" s="64"/>
      <c r="J337" s="64"/>
      <c r="K337" s="64"/>
      <c r="L337" s="64"/>
    </row>
    <row r="338" s="61" customFormat="1" spans="1:12">
      <c r="A338" s="64"/>
      <c r="B338" s="64"/>
      <c r="C338" s="89"/>
      <c r="D338" s="64"/>
      <c r="E338" s="64"/>
      <c r="F338" s="64"/>
      <c r="G338" s="64"/>
      <c r="H338" s="64"/>
      <c r="I338" s="64"/>
      <c r="J338" s="64"/>
      <c r="K338" s="64"/>
      <c r="L338" s="64"/>
    </row>
    <row r="339" s="61" customFormat="1" spans="1:12">
      <c r="A339" s="64"/>
      <c r="B339" s="64"/>
      <c r="C339" s="89"/>
      <c r="D339" s="64"/>
      <c r="E339" s="64"/>
      <c r="F339" s="64"/>
      <c r="G339" s="64"/>
      <c r="H339" s="64"/>
      <c r="I339" s="64"/>
      <c r="J339" s="64"/>
      <c r="K339" s="64"/>
      <c r="L339" s="64"/>
    </row>
    <row r="340" s="61" customFormat="1" spans="1:12">
      <c r="A340" s="64"/>
      <c r="B340" s="64"/>
      <c r="C340" s="89"/>
      <c r="D340" s="64"/>
      <c r="E340" s="64"/>
      <c r="F340" s="64"/>
      <c r="G340" s="64"/>
      <c r="H340" s="64"/>
      <c r="I340" s="64"/>
      <c r="J340" s="64"/>
      <c r="K340" s="64"/>
      <c r="L340" s="64"/>
    </row>
    <row r="341" s="61" customFormat="1" spans="1:12">
      <c r="A341" s="64"/>
      <c r="B341" s="64"/>
      <c r="C341" s="89"/>
      <c r="D341" s="64"/>
      <c r="E341" s="64"/>
      <c r="F341" s="64"/>
      <c r="G341" s="64"/>
      <c r="H341" s="64"/>
      <c r="I341" s="64"/>
      <c r="J341" s="64"/>
      <c r="K341" s="64"/>
      <c r="L341" s="64"/>
    </row>
    <row r="342" s="61" customFormat="1" spans="1:12">
      <c r="A342" s="64"/>
      <c r="B342" s="64"/>
      <c r="C342" s="89"/>
      <c r="D342" s="64"/>
      <c r="E342" s="64"/>
      <c r="F342" s="64"/>
      <c r="G342" s="64"/>
      <c r="H342" s="64"/>
      <c r="I342" s="64"/>
      <c r="J342" s="64"/>
      <c r="K342" s="64"/>
      <c r="L342" s="64"/>
    </row>
    <row r="343" s="61" customFormat="1" spans="1:12">
      <c r="A343" s="64"/>
      <c r="B343" s="64"/>
      <c r="C343" s="89"/>
      <c r="D343" s="64"/>
      <c r="E343" s="64"/>
      <c r="F343" s="64"/>
      <c r="G343" s="64"/>
      <c r="H343" s="64"/>
      <c r="I343" s="64"/>
      <c r="J343" s="64"/>
      <c r="K343" s="64"/>
      <c r="L343" s="64"/>
    </row>
  </sheetData>
  <mergeCells count="4">
    <mergeCell ref="A1:F1"/>
    <mergeCell ref="A3:B3"/>
    <mergeCell ref="C3:D3"/>
    <mergeCell ref="A39:F39"/>
  </mergeCells>
  <pageMargins left="0.275" right="0.118055555555556" top="0.472222222222222" bottom="0.314583333333333" header="0.236111111111111" footer="0.156944444444444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workbookViewId="0">
      <selection activeCell="D37" sqref="D37"/>
    </sheetView>
  </sheetViews>
  <sheetFormatPr defaultColWidth="9" defaultRowHeight="13.5"/>
  <cols>
    <col min="1" max="1" width="33" customWidth="1"/>
    <col min="2" max="2" width="14" customWidth="1"/>
    <col min="3" max="3" width="4.75" customWidth="1"/>
    <col min="4" max="4" width="6.625" customWidth="1"/>
    <col min="5" max="5" width="15.5" customWidth="1"/>
    <col min="6" max="6" width="16.75" style="47" customWidth="1"/>
    <col min="7" max="7" width="16.375" style="48" customWidth="1"/>
    <col min="8" max="8" width="15.625" customWidth="1"/>
    <col min="9" max="9" width="4.75" customWidth="1"/>
    <col min="10" max="10" width="8.5" customWidth="1"/>
    <col min="11" max="11" width="12.25" customWidth="1"/>
    <col min="12" max="13" width="13.375" customWidth="1"/>
  </cols>
  <sheetData>
    <row r="1" ht="26.25" customHeight="1" spans="1:13">
      <c r="A1" s="49" t="s">
        <v>189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>
      <c r="A2" s="51" t="s">
        <v>190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>
      <c r="A3" s="11" t="s">
        <v>191</v>
      </c>
      <c r="B3" s="123" t="s">
        <v>192</v>
      </c>
      <c r="C3" s="33"/>
      <c r="D3" s="33"/>
      <c r="E3" s="33"/>
      <c r="F3" s="26"/>
      <c r="G3" s="26"/>
      <c r="H3" s="123" t="s">
        <v>193</v>
      </c>
      <c r="I3" s="33"/>
      <c r="J3" s="33"/>
      <c r="K3" s="33"/>
      <c r="L3" s="33"/>
      <c r="M3" s="33"/>
    </row>
    <row r="4" ht="26.25" customHeight="1" spans="1:13">
      <c r="A4" s="33"/>
      <c r="B4" s="52" t="s">
        <v>194</v>
      </c>
      <c r="C4" s="52" t="s">
        <v>195</v>
      </c>
      <c r="D4" s="52" t="s">
        <v>196</v>
      </c>
      <c r="E4" s="52" t="s">
        <v>197</v>
      </c>
      <c r="F4" s="124" t="s">
        <v>198</v>
      </c>
      <c r="G4" s="125" t="s">
        <v>199</v>
      </c>
      <c r="H4" s="52" t="s">
        <v>194</v>
      </c>
      <c r="I4" s="126" t="s">
        <v>195</v>
      </c>
      <c r="J4" s="126" t="s">
        <v>196</v>
      </c>
      <c r="K4" s="126" t="s">
        <v>197</v>
      </c>
      <c r="L4" s="123" t="s">
        <v>198</v>
      </c>
      <c r="M4" s="123" t="s">
        <v>199</v>
      </c>
    </row>
    <row r="5" ht="17.1" customHeight="1" spans="1:13">
      <c r="A5" s="127" t="s">
        <v>200</v>
      </c>
      <c r="B5" s="53" t="str">
        <f>'[2]资产负债表 '!G31</f>
        <v>     56,000,000.00</v>
      </c>
      <c r="C5" s="53">
        <v>0</v>
      </c>
      <c r="D5" s="54"/>
      <c r="E5" s="20">
        <v>521375.58</v>
      </c>
      <c r="F5" s="18">
        <f>'资产负债表 '!H34</f>
        <v>-22007493.24</v>
      </c>
      <c r="G5" s="55">
        <f>M5</f>
        <v>34513882.34</v>
      </c>
      <c r="H5" s="53" t="str">
        <f>B5</f>
        <v>     56,000,000.00</v>
      </c>
      <c r="I5" s="53">
        <v>0</v>
      </c>
      <c r="J5" s="54"/>
      <c r="K5" s="20">
        <v>521375.58</v>
      </c>
      <c r="L5" s="53">
        <f>'资产负债表 '!H34</f>
        <v>-22007493.24</v>
      </c>
      <c r="M5" s="53">
        <f>'资产负债表 '!H35</f>
        <v>34513882.34</v>
      </c>
    </row>
    <row r="6" ht="17.1" customHeight="1" spans="1:13">
      <c r="A6" s="127" t="s">
        <v>201</v>
      </c>
      <c r="B6" s="54"/>
      <c r="C6" s="54"/>
      <c r="D6" s="54"/>
      <c r="E6" s="54"/>
      <c r="F6" s="56"/>
      <c r="G6" s="55">
        <v>0</v>
      </c>
      <c r="H6" s="54"/>
      <c r="I6" s="54"/>
      <c r="J6" s="54"/>
      <c r="K6" s="54"/>
      <c r="L6" s="54"/>
      <c r="M6" s="54">
        <v>0</v>
      </c>
    </row>
    <row r="7" ht="17.1" customHeight="1" spans="1:13">
      <c r="A7" s="127" t="s">
        <v>202</v>
      </c>
      <c r="B7" s="54"/>
      <c r="C7" s="54"/>
      <c r="D7" s="54"/>
      <c r="E7" s="54"/>
      <c r="F7" s="56"/>
      <c r="G7" s="55">
        <v>0</v>
      </c>
      <c r="H7" s="54"/>
      <c r="I7" s="54"/>
      <c r="J7" s="54"/>
      <c r="K7" s="54"/>
      <c r="L7" s="54"/>
      <c r="M7" s="54">
        <v>0</v>
      </c>
    </row>
    <row r="8" ht="17.1" customHeight="1" spans="1:13">
      <c r="A8" s="127" t="s">
        <v>203</v>
      </c>
      <c r="B8" s="53" t="str">
        <f t="shared" ref="B8:G8" si="0">B5</f>
        <v>     56,000,000.00</v>
      </c>
      <c r="C8" s="53">
        <v>0</v>
      </c>
      <c r="D8" s="54">
        <v>0</v>
      </c>
      <c r="E8" s="20">
        <v>521375.58</v>
      </c>
      <c r="F8" s="18">
        <f t="shared" si="0"/>
        <v>-22007493.24</v>
      </c>
      <c r="G8" s="55">
        <f t="shared" si="0"/>
        <v>34513882.34</v>
      </c>
      <c r="H8" s="53" t="str">
        <f>B8</f>
        <v>     56,000,000.00</v>
      </c>
      <c r="I8" s="53">
        <v>0</v>
      </c>
      <c r="J8" s="54">
        <v>0</v>
      </c>
      <c r="K8" s="20">
        <v>521375.58</v>
      </c>
      <c r="L8" s="53">
        <f>L5</f>
        <v>-22007493.24</v>
      </c>
      <c r="M8" s="53">
        <f>M5</f>
        <v>34513882.34</v>
      </c>
    </row>
    <row r="9" ht="25.5" customHeight="1" spans="1:13">
      <c r="A9" s="128" t="s">
        <v>204</v>
      </c>
      <c r="B9" s="53">
        <v>0</v>
      </c>
      <c r="C9" s="53">
        <v>0</v>
      </c>
      <c r="D9" s="53">
        <v>0</v>
      </c>
      <c r="E9" s="53">
        <f>E21</f>
        <v>0</v>
      </c>
      <c r="F9" s="55">
        <f>F10+F21</f>
        <v>1397626.74</v>
      </c>
      <c r="G9" s="55">
        <f>G10+G21</f>
        <v>1397626.74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</row>
    <row r="10" ht="17.45" customHeight="1" spans="1:13">
      <c r="A10" s="129" t="s">
        <v>205</v>
      </c>
      <c r="B10" s="54"/>
      <c r="C10" s="54"/>
      <c r="D10" s="54"/>
      <c r="E10" s="54"/>
      <c r="F10" s="55">
        <f>利润表!C37</f>
        <v>1397626.74</v>
      </c>
      <c r="G10" s="55">
        <f>F10</f>
        <v>1397626.74</v>
      </c>
      <c r="H10" s="54"/>
      <c r="I10" s="54"/>
      <c r="J10" s="54"/>
      <c r="K10" s="54"/>
      <c r="L10" s="54"/>
      <c r="M10" s="54">
        <v>0</v>
      </c>
    </row>
    <row r="11" ht="17.1" customHeight="1" spans="1:13">
      <c r="A11" s="129" t="s">
        <v>206</v>
      </c>
      <c r="B11" s="53">
        <v>0</v>
      </c>
      <c r="C11" s="53">
        <v>0</v>
      </c>
      <c r="D11" s="53">
        <v>0</v>
      </c>
      <c r="E11" s="53">
        <v>0</v>
      </c>
      <c r="F11" s="55">
        <v>0</v>
      </c>
      <c r="G11" s="55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</row>
    <row r="12" ht="17.1" customHeight="1" spans="1:13">
      <c r="A12" s="129" t="s">
        <v>207</v>
      </c>
      <c r="B12" s="54"/>
      <c r="C12" s="54"/>
      <c r="D12" s="54"/>
      <c r="E12" s="54"/>
      <c r="F12" s="55"/>
      <c r="G12" s="55">
        <v>0</v>
      </c>
      <c r="H12" s="54"/>
      <c r="I12" s="54"/>
      <c r="J12" s="54"/>
      <c r="K12" s="54"/>
      <c r="L12" s="54"/>
      <c r="M12" s="54">
        <v>0</v>
      </c>
    </row>
    <row r="13" ht="26.25" customHeight="1" spans="1:13">
      <c r="A13" s="128" t="s">
        <v>208</v>
      </c>
      <c r="B13" s="54"/>
      <c r="C13" s="54"/>
      <c r="D13" s="54"/>
      <c r="E13" s="54"/>
      <c r="F13" s="55"/>
      <c r="G13" s="55">
        <v>0</v>
      </c>
      <c r="H13" s="54"/>
      <c r="I13" s="54"/>
      <c r="J13" s="54"/>
      <c r="K13" s="54"/>
      <c r="L13" s="54"/>
      <c r="M13" s="54">
        <v>0</v>
      </c>
    </row>
    <row r="14" ht="24.75" customHeight="1" spans="1:13">
      <c r="A14" s="128" t="s">
        <v>209</v>
      </c>
      <c r="B14" s="54"/>
      <c r="C14" s="54"/>
      <c r="D14" s="54"/>
      <c r="E14" s="54"/>
      <c r="F14" s="55"/>
      <c r="G14" s="55">
        <v>0</v>
      </c>
      <c r="H14" s="54"/>
      <c r="I14" s="54"/>
      <c r="J14" s="54"/>
      <c r="K14" s="54"/>
      <c r="L14" s="54"/>
      <c r="M14" s="54">
        <v>0</v>
      </c>
    </row>
    <row r="15" ht="17.1" customHeight="1" spans="1:13">
      <c r="A15" s="127" t="s">
        <v>210</v>
      </c>
      <c r="B15" s="54"/>
      <c r="C15" s="54"/>
      <c r="D15" s="54"/>
      <c r="E15" s="54"/>
      <c r="F15" s="55"/>
      <c r="G15" s="55">
        <v>0</v>
      </c>
      <c r="H15" s="54"/>
      <c r="I15" s="54"/>
      <c r="J15" s="54"/>
      <c r="K15" s="54"/>
      <c r="L15" s="54"/>
      <c r="M15" s="54">
        <v>0</v>
      </c>
    </row>
    <row r="16" ht="17.1" customHeight="1" spans="1:13">
      <c r="A16" s="127" t="s">
        <v>211</v>
      </c>
      <c r="B16" s="53">
        <v>0</v>
      </c>
      <c r="C16" s="53">
        <v>0</v>
      </c>
      <c r="D16" s="53">
        <v>0</v>
      </c>
      <c r="E16" s="53">
        <v>0</v>
      </c>
      <c r="F16" s="55">
        <f>F10</f>
        <v>1397626.74</v>
      </c>
      <c r="G16" s="55">
        <f>F16</f>
        <v>1397626.74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</row>
    <row r="17" ht="17.1" customHeight="1" spans="1:13">
      <c r="A17" s="127" t="s">
        <v>212</v>
      </c>
      <c r="B17" s="53">
        <v>0</v>
      </c>
      <c r="C17" s="53">
        <v>0</v>
      </c>
      <c r="D17" s="53">
        <v>0</v>
      </c>
      <c r="E17" s="53">
        <v>0</v>
      </c>
      <c r="F17" s="18">
        <v>0</v>
      </c>
      <c r="G17" s="20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</row>
    <row r="18" ht="17.1" customHeight="1" spans="1:13">
      <c r="A18" s="127" t="s">
        <v>213</v>
      </c>
      <c r="B18" s="53">
        <v>0</v>
      </c>
      <c r="C18" s="54"/>
      <c r="D18" s="54"/>
      <c r="E18" s="54"/>
      <c r="F18" s="56"/>
      <c r="G18" s="55"/>
      <c r="H18" s="54"/>
      <c r="I18" s="54"/>
      <c r="J18" s="54"/>
      <c r="K18" s="54"/>
      <c r="L18" s="54"/>
      <c r="M18" s="54">
        <v>0</v>
      </c>
    </row>
    <row r="19" ht="17.1" customHeight="1" spans="1:13">
      <c r="A19" s="129" t="s">
        <v>214</v>
      </c>
      <c r="B19" s="54"/>
      <c r="C19" s="54"/>
      <c r="D19" s="54"/>
      <c r="E19" s="54"/>
      <c r="F19" s="56"/>
      <c r="G19" s="59">
        <v>0</v>
      </c>
      <c r="H19" s="54"/>
      <c r="I19" s="54"/>
      <c r="J19" s="54"/>
      <c r="K19" s="54"/>
      <c r="L19" s="54"/>
      <c r="M19" s="54">
        <v>0</v>
      </c>
    </row>
    <row r="20" ht="17.1" customHeight="1" spans="1:13">
      <c r="A20" s="127" t="s">
        <v>215</v>
      </c>
      <c r="B20" s="54"/>
      <c r="C20" s="54"/>
      <c r="D20" s="54"/>
      <c r="E20" s="54"/>
      <c r="F20" s="56"/>
      <c r="G20" s="59">
        <v>0</v>
      </c>
      <c r="H20" s="54"/>
      <c r="I20" s="54"/>
      <c r="J20" s="54"/>
      <c r="K20" s="54"/>
      <c r="L20" s="54"/>
      <c r="M20" s="54">
        <v>0</v>
      </c>
    </row>
    <row r="21" ht="17.1" customHeight="1" spans="1:13">
      <c r="A21" s="127" t="s">
        <v>216</v>
      </c>
      <c r="B21" s="53">
        <v>0</v>
      </c>
      <c r="C21" s="53">
        <v>0</v>
      </c>
      <c r="D21" s="53">
        <v>0</v>
      </c>
      <c r="E21" s="18"/>
      <c r="F21" s="18"/>
      <c r="G21" s="18"/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</row>
    <row r="22" ht="17.1" customHeight="1" spans="1:13">
      <c r="A22" s="127" t="s">
        <v>217</v>
      </c>
      <c r="B22" s="54"/>
      <c r="C22" s="54"/>
      <c r="D22" s="54"/>
      <c r="E22" s="18"/>
      <c r="F22" s="56"/>
      <c r="G22" s="56"/>
      <c r="H22" s="54"/>
      <c r="I22" s="54"/>
      <c r="J22" s="54"/>
      <c r="K22" s="54"/>
      <c r="L22" s="54"/>
      <c r="M22" s="54">
        <v>0</v>
      </c>
    </row>
    <row r="23" ht="17.1" customHeight="1" spans="1:13">
      <c r="A23" s="127" t="s">
        <v>218</v>
      </c>
      <c r="B23" s="54"/>
      <c r="C23" s="54"/>
      <c r="D23" s="54"/>
      <c r="E23" s="54"/>
      <c r="F23" s="56"/>
      <c r="G23" s="59">
        <v>0</v>
      </c>
      <c r="H23" s="54"/>
      <c r="I23" s="54"/>
      <c r="J23" s="54"/>
      <c r="K23" s="54"/>
      <c r="L23" s="54"/>
      <c r="M23" s="54">
        <v>0</v>
      </c>
    </row>
    <row r="24" ht="17.1" customHeight="1" spans="1:13">
      <c r="A24" s="127" t="s">
        <v>215</v>
      </c>
      <c r="B24" s="54"/>
      <c r="C24" s="54"/>
      <c r="D24" s="54"/>
      <c r="E24" s="54"/>
      <c r="F24" s="56"/>
      <c r="G24" s="59">
        <v>0</v>
      </c>
      <c r="H24" s="54"/>
      <c r="I24" s="54"/>
      <c r="J24" s="54"/>
      <c r="K24" s="54"/>
      <c r="L24" s="54"/>
      <c r="M24" s="54">
        <v>0</v>
      </c>
    </row>
    <row r="25" ht="17.1" customHeight="1" spans="1:13">
      <c r="A25" s="127" t="s">
        <v>219</v>
      </c>
      <c r="B25" s="53">
        <v>0</v>
      </c>
      <c r="C25" s="53">
        <v>0</v>
      </c>
      <c r="D25" s="53">
        <v>0</v>
      </c>
      <c r="E25" s="53">
        <v>0</v>
      </c>
      <c r="F25" s="18">
        <v>0</v>
      </c>
      <c r="G25" s="55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</row>
    <row r="26" ht="17.1" customHeight="1" spans="1:13">
      <c r="A26" s="127" t="s">
        <v>220</v>
      </c>
      <c r="B26" s="54"/>
      <c r="C26" s="54"/>
      <c r="D26" s="54"/>
      <c r="E26" s="54"/>
      <c r="F26" s="56"/>
      <c r="G26" s="59">
        <v>0</v>
      </c>
      <c r="H26" s="54"/>
      <c r="I26" s="54"/>
      <c r="J26" s="54"/>
      <c r="K26" s="54"/>
      <c r="L26" s="54"/>
      <c r="M26" s="54">
        <v>0</v>
      </c>
    </row>
    <row r="27" ht="17.1" customHeight="1" spans="1:13">
      <c r="A27" s="127" t="s">
        <v>221</v>
      </c>
      <c r="B27" s="54"/>
      <c r="C27" s="54"/>
      <c r="D27" s="54"/>
      <c r="E27" s="54"/>
      <c r="F27" s="56"/>
      <c r="G27" s="59">
        <v>0</v>
      </c>
      <c r="H27" s="54"/>
      <c r="I27" s="54"/>
      <c r="J27" s="54"/>
      <c r="K27" s="54"/>
      <c r="L27" s="54"/>
      <c r="M27" s="54">
        <v>0</v>
      </c>
    </row>
    <row r="28" ht="17.1" customHeight="1" spans="1:13">
      <c r="A28" s="127" t="s">
        <v>222</v>
      </c>
      <c r="B28" s="54"/>
      <c r="C28" s="54"/>
      <c r="D28" s="54"/>
      <c r="E28" s="54"/>
      <c r="F28" s="56"/>
      <c r="G28" s="59">
        <v>0</v>
      </c>
      <c r="H28" s="54"/>
      <c r="I28" s="54"/>
      <c r="J28" s="54"/>
      <c r="K28" s="54"/>
      <c r="L28" s="54"/>
      <c r="M28" s="54">
        <v>0</v>
      </c>
    </row>
    <row r="29" ht="17.1" customHeight="1" spans="1:13">
      <c r="A29" s="127" t="s">
        <v>210</v>
      </c>
      <c r="B29" s="54"/>
      <c r="C29" s="54"/>
      <c r="D29" s="54"/>
      <c r="E29" s="54"/>
      <c r="F29" s="56"/>
      <c r="G29" s="59">
        <v>0</v>
      </c>
      <c r="H29" s="54"/>
      <c r="I29" s="54"/>
      <c r="J29" s="54"/>
      <c r="K29" s="54"/>
      <c r="L29" s="54"/>
      <c r="M29" s="54">
        <v>0</v>
      </c>
    </row>
    <row r="30" ht="17.1" customHeight="1" spans="1:13">
      <c r="A30" s="127" t="s">
        <v>223</v>
      </c>
      <c r="B30" s="53" t="str">
        <f>B8</f>
        <v>     56,000,000.00</v>
      </c>
      <c r="C30" s="53">
        <v>0</v>
      </c>
      <c r="D30" s="53">
        <v>0</v>
      </c>
      <c r="E30" s="20">
        <v>521375.58</v>
      </c>
      <c r="F30" s="18">
        <f>F8+F9</f>
        <v>-20609866.5</v>
      </c>
      <c r="G30" s="18">
        <f>G8+G9+G18</f>
        <v>35911509.08</v>
      </c>
      <c r="H30" s="53" t="str">
        <f>B30</f>
        <v>     56,000,000.00</v>
      </c>
      <c r="I30" s="53">
        <v>0</v>
      </c>
      <c r="J30" s="53">
        <v>0</v>
      </c>
      <c r="K30" s="53">
        <f t="shared" ref="K30:M30" si="1">K8</f>
        <v>521375.58</v>
      </c>
      <c r="L30" s="53">
        <f t="shared" si="1"/>
        <v>-22007493.24</v>
      </c>
      <c r="M30" s="53">
        <f t="shared" si="1"/>
        <v>34513882.34</v>
      </c>
    </row>
    <row r="31" spans="1:13">
      <c r="A31" s="60" t="s">
        <v>224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</row>
  </sheetData>
  <mergeCells count="3">
    <mergeCell ref="A1:M1"/>
    <mergeCell ref="A2:M2"/>
    <mergeCell ref="A31:M3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63"/>
  <sheetViews>
    <sheetView workbookViewId="0">
      <selection activeCell="C12" sqref="C12"/>
    </sheetView>
  </sheetViews>
  <sheetFormatPr defaultColWidth="9" defaultRowHeight="11.25"/>
  <cols>
    <col min="1" max="1" width="19.8833333333333" style="2" customWidth="1"/>
    <col min="2" max="2" width="5.33333333333333" style="2" customWidth="1"/>
    <col min="3" max="4" width="16.4416666666667" style="2" customWidth="1"/>
    <col min="5" max="5" width="27.2166666666667" style="2" customWidth="1"/>
    <col min="6" max="6" width="4.88333333333333" style="4" customWidth="1"/>
    <col min="7" max="7" width="16.4416666666667" style="2" customWidth="1"/>
    <col min="8" max="8" width="16.2166666666667" style="2" customWidth="1"/>
    <col min="9" max="9" width="13" style="2" customWidth="1"/>
    <col min="10" max="10" width="9.66666666666667" style="2"/>
    <col min="11" max="224" width="9" style="2"/>
    <col min="225" max="225" width="20.4416666666667" style="2" customWidth="1"/>
    <col min="226" max="226" width="3.33333333333333" style="2" customWidth="1"/>
    <col min="227" max="227" width="12.4416666666667" style="2" customWidth="1"/>
    <col min="228" max="228" width="13.3333333333333" style="2" customWidth="1"/>
    <col min="229" max="229" width="17.6666666666667" style="2" customWidth="1"/>
    <col min="230" max="230" width="3.88333333333333" style="2" customWidth="1"/>
    <col min="231" max="231" width="12" style="2" customWidth="1"/>
    <col min="232" max="232" width="12.2166666666667" style="2" customWidth="1"/>
    <col min="233" max="233" width="15.6666666666667" style="2" customWidth="1"/>
    <col min="234" max="234" width="12.2166666666667" style="2" customWidth="1"/>
    <col min="235" max="235" width="11.3333333333333" style="2" customWidth="1"/>
    <col min="236" max="236" width="9.775" style="2" customWidth="1"/>
    <col min="237" max="480" width="9" style="2"/>
    <col min="481" max="481" width="20.4416666666667" style="2" customWidth="1"/>
    <col min="482" max="482" width="3.33333333333333" style="2" customWidth="1"/>
    <col min="483" max="483" width="12.4416666666667" style="2" customWidth="1"/>
    <col min="484" max="484" width="13.3333333333333" style="2" customWidth="1"/>
    <col min="485" max="485" width="17.6666666666667" style="2" customWidth="1"/>
    <col min="486" max="486" width="3.88333333333333" style="2" customWidth="1"/>
    <col min="487" max="487" width="12" style="2" customWidth="1"/>
    <col min="488" max="488" width="12.2166666666667" style="2" customWidth="1"/>
    <col min="489" max="489" width="15.6666666666667" style="2" customWidth="1"/>
    <col min="490" max="490" width="12.2166666666667" style="2" customWidth="1"/>
    <col min="491" max="491" width="11.3333333333333" style="2" customWidth="1"/>
    <col min="492" max="492" width="9.775" style="2" customWidth="1"/>
    <col min="493" max="736" width="9" style="2"/>
    <col min="737" max="737" width="20.4416666666667" style="2" customWidth="1"/>
    <col min="738" max="738" width="3.33333333333333" style="2" customWidth="1"/>
    <col min="739" max="739" width="12.4416666666667" style="2" customWidth="1"/>
    <col min="740" max="740" width="13.3333333333333" style="2" customWidth="1"/>
    <col min="741" max="741" width="17.6666666666667" style="2" customWidth="1"/>
    <col min="742" max="742" width="3.88333333333333" style="2" customWidth="1"/>
    <col min="743" max="743" width="12" style="2" customWidth="1"/>
    <col min="744" max="744" width="12.2166666666667" style="2" customWidth="1"/>
    <col min="745" max="745" width="15.6666666666667" style="2" customWidth="1"/>
    <col min="746" max="746" width="12.2166666666667" style="2" customWidth="1"/>
    <col min="747" max="747" width="11.3333333333333" style="2" customWidth="1"/>
    <col min="748" max="748" width="9.775" style="2" customWidth="1"/>
    <col min="749" max="992" width="9" style="2"/>
    <col min="993" max="993" width="20.4416666666667" style="2" customWidth="1"/>
    <col min="994" max="994" width="3.33333333333333" style="2" customWidth="1"/>
    <col min="995" max="995" width="12.4416666666667" style="2" customWidth="1"/>
    <col min="996" max="996" width="13.3333333333333" style="2" customWidth="1"/>
    <col min="997" max="997" width="17.6666666666667" style="2" customWidth="1"/>
    <col min="998" max="998" width="3.88333333333333" style="2" customWidth="1"/>
    <col min="999" max="999" width="12" style="2" customWidth="1"/>
    <col min="1000" max="1000" width="12.2166666666667" style="2" customWidth="1"/>
    <col min="1001" max="1001" width="15.6666666666667" style="2" customWidth="1"/>
    <col min="1002" max="1002" width="12.2166666666667" style="2" customWidth="1"/>
    <col min="1003" max="1003" width="11.3333333333333" style="2" customWidth="1"/>
    <col min="1004" max="1004" width="9.775" style="2" customWidth="1"/>
    <col min="1005" max="1248" width="9" style="2"/>
    <col min="1249" max="1249" width="20.4416666666667" style="2" customWidth="1"/>
    <col min="1250" max="1250" width="3.33333333333333" style="2" customWidth="1"/>
    <col min="1251" max="1251" width="12.4416666666667" style="2" customWidth="1"/>
    <col min="1252" max="1252" width="13.3333333333333" style="2" customWidth="1"/>
    <col min="1253" max="1253" width="17.6666666666667" style="2" customWidth="1"/>
    <col min="1254" max="1254" width="3.88333333333333" style="2" customWidth="1"/>
    <col min="1255" max="1255" width="12" style="2" customWidth="1"/>
    <col min="1256" max="1256" width="12.2166666666667" style="2" customWidth="1"/>
    <col min="1257" max="1257" width="15.6666666666667" style="2" customWidth="1"/>
    <col min="1258" max="1258" width="12.2166666666667" style="2" customWidth="1"/>
    <col min="1259" max="1259" width="11.3333333333333" style="2" customWidth="1"/>
    <col min="1260" max="1260" width="9.775" style="2" customWidth="1"/>
    <col min="1261" max="1504" width="9" style="2"/>
    <col min="1505" max="1505" width="20.4416666666667" style="2" customWidth="1"/>
    <col min="1506" max="1506" width="3.33333333333333" style="2" customWidth="1"/>
    <col min="1507" max="1507" width="12.4416666666667" style="2" customWidth="1"/>
    <col min="1508" max="1508" width="13.3333333333333" style="2" customWidth="1"/>
    <col min="1509" max="1509" width="17.6666666666667" style="2" customWidth="1"/>
    <col min="1510" max="1510" width="3.88333333333333" style="2" customWidth="1"/>
    <col min="1511" max="1511" width="12" style="2" customWidth="1"/>
    <col min="1512" max="1512" width="12.2166666666667" style="2" customWidth="1"/>
    <col min="1513" max="1513" width="15.6666666666667" style="2" customWidth="1"/>
    <col min="1514" max="1514" width="12.2166666666667" style="2" customWidth="1"/>
    <col min="1515" max="1515" width="11.3333333333333" style="2" customWidth="1"/>
    <col min="1516" max="1516" width="9.775" style="2" customWidth="1"/>
    <col min="1517" max="1760" width="9" style="2"/>
    <col min="1761" max="1761" width="20.4416666666667" style="2" customWidth="1"/>
    <col min="1762" max="1762" width="3.33333333333333" style="2" customWidth="1"/>
    <col min="1763" max="1763" width="12.4416666666667" style="2" customWidth="1"/>
    <col min="1764" max="1764" width="13.3333333333333" style="2" customWidth="1"/>
    <col min="1765" max="1765" width="17.6666666666667" style="2" customWidth="1"/>
    <col min="1766" max="1766" width="3.88333333333333" style="2" customWidth="1"/>
    <col min="1767" max="1767" width="12" style="2" customWidth="1"/>
    <col min="1768" max="1768" width="12.2166666666667" style="2" customWidth="1"/>
    <col min="1769" max="1769" width="15.6666666666667" style="2" customWidth="1"/>
    <col min="1770" max="1770" width="12.2166666666667" style="2" customWidth="1"/>
    <col min="1771" max="1771" width="11.3333333333333" style="2" customWidth="1"/>
    <col min="1772" max="1772" width="9.775" style="2" customWidth="1"/>
    <col min="1773" max="2016" width="9" style="2"/>
    <col min="2017" max="2017" width="20.4416666666667" style="2" customWidth="1"/>
    <col min="2018" max="2018" width="3.33333333333333" style="2" customWidth="1"/>
    <col min="2019" max="2019" width="12.4416666666667" style="2" customWidth="1"/>
    <col min="2020" max="2020" width="13.3333333333333" style="2" customWidth="1"/>
    <col min="2021" max="2021" width="17.6666666666667" style="2" customWidth="1"/>
    <col min="2022" max="2022" width="3.88333333333333" style="2" customWidth="1"/>
    <col min="2023" max="2023" width="12" style="2" customWidth="1"/>
    <col min="2024" max="2024" width="12.2166666666667" style="2" customWidth="1"/>
    <col min="2025" max="2025" width="15.6666666666667" style="2" customWidth="1"/>
    <col min="2026" max="2026" width="12.2166666666667" style="2" customWidth="1"/>
    <col min="2027" max="2027" width="11.3333333333333" style="2" customWidth="1"/>
    <col min="2028" max="2028" width="9.775" style="2" customWidth="1"/>
    <col min="2029" max="2272" width="9" style="2"/>
    <col min="2273" max="2273" width="20.4416666666667" style="2" customWidth="1"/>
    <col min="2274" max="2274" width="3.33333333333333" style="2" customWidth="1"/>
    <col min="2275" max="2275" width="12.4416666666667" style="2" customWidth="1"/>
    <col min="2276" max="2276" width="13.3333333333333" style="2" customWidth="1"/>
    <col min="2277" max="2277" width="17.6666666666667" style="2" customWidth="1"/>
    <col min="2278" max="2278" width="3.88333333333333" style="2" customWidth="1"/>
    <col min="2279" max="2279" width="12" style="2" customWidth="1"/>
    <col min="2280" max="2280" width="12.2166666666667" style="2" customWidth="1"/>
    <col min="2281" max="2281" width="15.6666666666667" style="2" customWidth="1"/>
    <col min="2282" max="2282" width="12.2166666666667" style="2" customWidth="1"/>
    <col min="2283" max="2283" width="11.3333333333333" style="2" customWidth="1"/>
    <col min="2284" max="2284" width="9.775" style="2" customWidth="1"/>
    <col min="2285" max="2528" width="9" style="2"/>
    <col min="2529" max="2529" width="20.4416666666667" style="2" customWidth="1"/>
    <col min="2530" max="2530" width="3.33333333333333" style="2" customWidth="1"/>
    <col min="2531" max="2531" width="12.4416666666667" style="2" customWidth="1"/>
    <col min="2532" max="2532" width="13.3333333333333" style="2" customWidth="1"/>
    <col min="2533" max="2533" width="17.6666666666667" style="2" customWidth="1"/>
    <col min="2534" max="2534" width="3.88333333333333" style="2" customWidth="1"/>
    <col min="2535" max="2535" width="12" style="2" customWidth="1"/>
    <col min="2536" max="2536" width="12.2166666666667" style="2" customWidth="1"/>
    <col min="2537" max="2537" width="15.6666666666667" style="2" customWidth="1"/>
    <col min="2538" max="2538" width="12.2166666666667" style="2" customWidth="1"/>
    <col min="2539" max="2539" width="11.3333333333333" style="2" customWidth="1"/>
    <col min="2540" max="2540" width="9.775" style="2" customWidth="1"/>
    <col min="2541" max="2784" width="9" style="2"/>
    <col min="2785" max="2785" width="20.4416666666667" style="2" customWidth="1"/>
    <col min="2786" max="2786" width="3.33333333333333" style="2" customWidth="1"/>
    <col min="2787" max="2787" width="12.4416666666667" style="2" customWidth="1"/>
    <col min="2788" max="2788" width="13.3333333333333" style="2" customWidth="1"/>
    <col min="2789" max="2789" width="17.6666666666667" style="2" customWidth="1"/>
    <col min="2790" max="2790" width="3.88333333333333" style="2" customWidth="1"/>
    <col min="2791" max="2791" width="12" style="2" customWidth="1"/>
    <col min="2792" max="2792" width="12.2166666666667" style="2" customWidth="1"/>
    <col min="2793" max="2793" width="15.6666666666667" style="2" customWidth="1"/>
    <col min="2794" max="2794" width="12.2166666666667" style="2" customWidth="1"/>
    <col min="2795" max="2795" width="11.3333333333333" style="2" customWidth="1"/>
    <col min="2796" max="2796" width="9.775" style="2" customWidth="1"/>
    <col min="2797" max="3040" width="9" style="2"/>
    <col min="3041" max="3041" width="20.4416666666667" style="2" customWidth="1"/>
    <col min="3042" max="3042" width="3.33333333333333" style="2" customWidth="1"/>
    <col min="3043" max="3043" width="12.4416666666667" style="2" customWidth="1"/>
    <col min="3044" max="3044" width="13.3333333333333" style="2" customWidth="1"/>
    <col min="3045" max="3045" width="17.6666666666667" style="2" customWidth="1"/>
    <col min="3046" max="3046" width="3.88333333333333" style="2" customWidth="1"/>
    <col min="3047" max="3047" width="12" style="2" customWidth="1"/>
    <col min="3048" max="3048" width="12.2166666666667" style="2" customWidth="1"/>
    <col min="3049" max="3049" width="15.6666666666667" style="2" customWidth="1"/>
    <col min="3050" max="3050" width="12.2166666666667" style="2" customWidth="1"/>
    <col min="3051" max="3051" width="11.3333333333333" style="2" customWidth="1"/>
    <col min="3052" max="3052" width="9.775" style="2" customWidth="1"/>
    <col min="3053" max="3296" width="9" style="2"/>
    <col min="3297" max="3297" width="20.4416666666667" style="2" customWidth="1"/>
    <col min="3298" max="3298" width="3.33333333333333" style="2" customWidth="1"/>
    <col min="3299" max="3299" width="12.4416666666667" style="2" customWidth="1"/>
    <col min="3300" max="3300" width="13.3333333333333" style="2" customWidth="1"/>
    <col min="3301" max="3301" width="17.6666666666667" style="2" customWidth="1"/>
    <col min="3302" max="3302" width="3.88333333333333" style="2" customWidth="1"/>
    <col min="3303" max="3303" width="12" style="2" customWidth="1"/>
    <col min="3304" max="3304" width="12.2166666666667" style="2" customWidth="1"/>
    <col min="3305" max="3305" width="15.6666666666667" style="2" customWidth="1"/>
    <col min="3306" max="3306" width="12.2166666666667" style="2" customWidth="1"/>
    <col min="3307" max="3307" width="11.3333333333333" style="2" customWidth="1"/>
    <col min="3308" max="3308" width="9.775" style="2" customWidth="1"/>
    <col min="3309" max="3552" width="9" style="2"/>
    <col min="3553" max="3553" width="20.4416666666667" style="2" customWidth="1"/>
    <col min="3554" max="3554" width="3.33333333333333" style="2" customWidth="1"/>
    <col min="3555" max="3555" width="12.4416666666667" style="2" customWidth="1"/>
    <col min="3556" max="3556" width="13.3333333333333" style="2" customWidth="1"/>
    <col min="3557" max="3557" width="17.6666666666667" style="2" customWidth="1"/>
    <col min="3558" max="3558" width="3.88333333333333" style="2" customWidth="1"/>
    <col min="3559" max="3559" width="12" style="2" customWidth="1"/>
    <col min="3560" max="3560" width="12.2166666666667" style="2" customWidth="1"/>
    <col min="3561" max="3561" width="15.6666666666667" style="2" customWidth="1"/>
    <col min="3562" max="3562" width="12.2166666666667" style="2" customWidth="1"/>
    <col min="3563" max="3563" width="11.3333333333333" style="2" customWidth="1"/>
    <col min="3564" max="3564" width="9.775" style="2" customWidth="1"/>
    <col min="3565" max="3808" width="9" style="2"/>
    <col min="3809" max="3809" width="20.4416666666667" style="2" customWidth="1"/>
    <col min="3810" max="3810" width="3.33333333333333" style="2" customWidth="1"/>
    <col min="3811" max="3811" width="12.4416666666667" style="2" customWidth="1"/>
    <col min="3812" max="3812" width="13.3333333333333" style="2" customWidth="1"/>
    <col min="3813" max="3813" width="17.6666666666667" style="2" customWidth="1"/>
    <col min="3814" max="3814" width="3.88333333333333" style="2" customWidth="1"/>
    <col min="3815" max="3815" width="12" style="2" customWidth="1"/>
    <col min="3816" max="3816" width="12.2166666666667" style="2" customWidth="1"/>
    <col min="3817" max="3817" width="15.6666666666667" style="2" customWidth="1"/>
    <col min="3818" max="3818" width="12.2166666666667" style="2" customWidth="1"/>
    <col min="3819" max="3819" width="11.3333333333333" style="2" customWidth="1"/>
    <col min="3820" max="3820" width="9.775" style="2" customWidth="1"/>
    <col min="3821" max="4064" width="9" style="2"/>
    <col min="4065" max="4065" width="20.4416666666667" style="2" customWidth="1"/>
    <col min="4066" max="4066" width="3.33333333333333" style="2" customWidth="1"/>
    <col min="4067" max="4067" width="12.4416666666667" style="2" customWidth="1"/>
    <col min="4068" max="4068" width="13.3333333333333" style="2" customWidth="1"/>
    <col min="4069" max="4069" width="17.6666666666667" style="2" customWidth="1"/>
    <col min="4070" max="4070" width="3.88333333333333" style="2" customWidth="1"/>
    <col min="4071" max="4071" width="12" style="2" customWidth="1"/>
    <col min="4072" max="4072" width="12.2166666666667" style="2" customWidth="1"/>
    <col min="4073" max="4073" width="15.6666666666667" style="2" customWidth="1"/>
    <col min="4074" max="4074" width="12.2166666666667" style="2" customWidth="1"/>
    <col min="4075" max="4075" width="11.3333333333333" style="2" customWidth="1"/>
    <col min="4076" max="4076" width="9.775" style="2" customWidth="1"/>
    <col min="4077" max="4320" width="9" style="2"/>
    <col min="4321" max="4321" width="20.4416666666667" style="2" customWidth="1"/>
    <col min="4322" max="4322" width="3.33333333333333" style="2" customWidth="1"/>
    <col min="4323" max="4323" width="12.4416666666667" style="2" customWidth="1"/>
    <col min="4324" max="4324" width="13.3333333333333" style="2" customWidth="1"/>
    <col min="4325" max="4325" width="17.6666666666667" style="2" customWidth="1"/>
    <col min="4326" max="4326" width="3.88333333333333" style="2" customWidth="1"/>
    <col min="4327" max="4327" width="12" style="2" customWidth="1"/>
    <col min="4328" max="4328" width="12.2166666666667" style="2" customWidth="1"/>
    <col min="4329" max="4329" width="15.6666666666667" style="2" customWidth="1"/>
    <col min="4330" max="4330" width="12.2166666666667" style="2" customWidth="1"/>
    <col min="4331" max="4331" width="11.3333333333333" style="2" customWidth="1"/>
    <col min="4332" max="4332" width="9.775" style="2" customWidth="1"/>
    <col min="4333" max="4576" width="9" style="2"/>
    <col min="4577" max="4577" width="20.4416666666667" style="2" customWidth="1"/>
    <col min="4578" max="4578" width="3.33333333333333" style="2" customWidth="1"/>
    <col min="4579" max="4579" width="12.4416666666667" style="2" customWidth="1"/>
    <col min="4580" max="4580" width="13.3333333333333" style="2" customWidth="1"/>
    <col min="4581" max="4581" width="17.6666666666667" style="2" customWidth="1"/>
    <col min="4582" max="4582" width="3.88333333333333" style="2" customWidth="1"/>
    <col min="4583" max="4583" width="12" style="2" customWidth="1"/>
    <col min="4584" max="4584" width="12.2166666666667" style="2" customWidth="1"/>
    <col min="4585" max="4585" width="15.6666666666667" style="2" customWidth="1"/>
    <col min="4586" max="4586" width="12.2166666666667" style="2" customWidth="1"/>
    <col min="4587" max="4587" width="11.3333333333333" style="2" customWidth="1"/>
    <col min="4588" max="4588" width="9.775" style="2" customWidth="1"/>
    <col min="4589" max="4832" width="9" style="2"/>
    <col min="4833" max="4833" width="20.4416666666667" style="2" customWidth="1"/>
    <col min="4834" max="4834" width="3.33333333333333" style="2" customWidth="1"/>
    <col min="4835" max="4835" width="12.4416666666667" style="2" customWidth="1"/>
    <col min="4836" max="4836" width="13.3333333333333" style="2" customWidth="1"/>
    <col min="4837" max="4837" width="17.6666666666667" style="2" customWidth="1"/>
    <col min="4838" max="4838" width="3.88333333333333" style="2" customWidth="1"/>
    <col min="4839" max="4839" width="12" style="2" customWidth="1"/>
    <col min="4840" max="4840" width="12.2166666666667" style="2" customWidth="1"/>
    <col min="4841" max="4841" width="15.6666666666667" style="2" customWidth="1"/>
    <col min="4842" max="4842" width="12.2166666666667" style="2" customWidth="1"/>
    <col min="4843" max="4843" width="11.3333333333333" style="2" customWidth="1"/>
    <col min="4844" max="4844" width="9.775" style="2" customWidth="1"/>
    <col min="4845" max="5088" width="9" style="2"/>
    <col min="5089" max="5089" width="20.4416666666667" style="2" customWidth="1"/>
    <col min="5090" max="5090" width="3.33333333333333" style="2" customWidth="1"/>
    <col min="5091" max="5091" width="12.4416666666667" style="2" customWidth="1"/>
    <col min="5092" max="5092" width="13.3333333333333" style="2" customWidth="1"/>
    <col min="5093" max="5093" width="17.6666666666667" style="2" customWidth="1"/>
    <col min="5094" max="5094" width="3.88333333333333" style="2" customWidth="1"/>
    <col min="5095" max="5095" width="12" style="2" customWidth="1"/>
    <col min="5096" max="5096" width="12.2166666666667" style="2" customWidth="1"/>
    <col min="5097" max="5097" width="15.6666666666667" style="2" customWidth="1"/>
    <col min="5098" max="5098" width="12.2166666666667" style="2" customWidth="1"/>
    <col min="5099" max="5099" width="11.3333333333333" style="2" customWidth="1"/>
    <col min="5100" max="5100" width="9.775" style="2" customWidth="1"/>
    <col min="5101" max="5344" width="9" style="2"/>
    <col min="5345" max="5345" width="20.4416666666667" style="2" customWidth="1"/>
    <col min="5346" max="5346" width="3.33333333333333" style="2" customWidth="1"/>
    <col min="5347" max="5347" width="12.4416666666667" style="2" customWidth="1"/>
    <col min="5348" max="5348" width="13.3333333333333" style="2" customWidth="1"/>
    <col min="5349" max="5349" width="17.6666666666667" style="2" customWidth="1"/>
    <col min="5350" max="5350" width="3.88333333333333" style="2" customWidth="1"/>
    <col min="5351" max="5351" width="12" style="2" customWidth="1"/>
    <col min="5352" max="5352" width="12.2166666666667" style="2" customWidth="1"/>
    <col min="5353" max="5353" width="15.6666666666667" style="2" customWidth="1"/>
    <col min="5354" max="5354" width="12.2166666666667" style="2" customWidth="1"/>
    <col min="5355" max="5355" width="11.3333333333333" style="2" customWidth="1"/>
    <col min="5356" max="5356" width="9.775" style="2" customWidth="1"/>
    <col min="5357" max="5600" width="9" style="2"/>
    <col min="5601" max="5601" width="20.4416666666667" style="2" customWidth="1"/>
    <col min="5602" max="5602" width="3.33333333333333" style="2" customWidth="1"/>
    <col min="5603" max="5603" width="12.4416666666667" style="2" customWidth="1"/>
    <col min="5604" max="5604" width="13.3333333333333" style="2" customWidth="1"/>
    <col min="5605" max="5605" width="17.6666666666667" style="2" customWidth="1"/>
    <col min="5606" max="5606" width="3.88333333333333" style="2" customWidth="1"/>
    <col min="5607" max="5607" width="12" style="2" customWidth="1"/>
    <col min="5608" max="5608" width="12.2166666666667" style="2" customWidth="1"/>
    <col min="5609" max="5609" width="15.6666666666667" style="2" customWidth="1"/>
    <col min="5610" max="5610" width="12.2166666666667" style="2" customWidth="1"/>
    <col min="5611" max="5611" width="11.3333333333333" style="2" customWidth="1"/>
    <col min="5612" max="5612" width="9.775" style="2" customWidth="1"/>
    <col min="5613" max="5856" width="9" style="2"/>
    <col min="5857" max="5857" width="20.4416666666667" style="2" customWidth="1"/>
    <col min="5858" max="5858" width="3.33333333333333" style="2" customWidth="1"/>
    <col min="5859" max="5859" width="12.4416666666667" style="2" customWidth="1"/>
    <col min="5860" max="5860" width="13.3333333333333" style="2" customWidth="1"/>
    <col min="5861" max="5861" width="17.6666666666667" style="2" customWidth="1"/>
    <col min="5862" max="5862" width="3.88333333333333" style="2" customWidth="1"/>
    <col min="5863" max="5863" width="12" style="2" customWidth="1"/>
    <col min="5864" max="5864" width="12.2166666666667" style="2" customWidth="1"/>
    <col min="5865" max="5865" width="15.6666666666667" style="2" customWidth="1"/>
    <col min="5866" max="5866" width="12.2166666666667" style="2" customWidth="1"/>
    <col min="5867" max="5867" width="11.3333333333333" style="2" customWidth="1"/>
    <col min="5868" max="5868" width="9.775" style="2" customWidth="1"/>
    <col min="5869" max="6112" width="9" style="2"/>
    <col min="6113" max="6113" width="20.4416666666667" style="2" customWidth="1"/>
    <col min="6114" max="6114" width="3.33333333333333" style="2" customWidth="1"/>
    <col min="6115" max="6115" width="12.4416666666667" style="2" customWidth="1"/>
    <col min="6116" max="6116" width="13.3333333333333" style="2" customWidth="1"/>
    <col min="6117" max="6117" width="17.6666666666667" style="2" customWidth="1"/>
    <col min="6118" max="6118" width="3.88333333333333" style="2" customWidth="1"/>
    <col min="6119" max="6119" width="12" style="2" customWidth="1"/>
    <col min="6120" max="6120" width="12.2166666666667" style="2" customWidth="1"/>
    <col min="6121" max="6121" width="15.6666666666667" style="2" customWidth="1"/>
    <col min="6122" max="6122" width="12.2166666666667" style="2" customWidth="1"/>
    <col min="6123" max="6123" width="11.3333333333333" style="2" customWidth="1"/>
    <col min="6124" max="6124" width="9.775" style="2" customWidth="1"/>
    <col min="6125" max="6368" width="9" style="2"/>
    <col min="6369" max="6369" width="20.4416666666667" style="2" customWidth="1"/>
    <col min="6370" max="6370" width="3.33333333333333" style="2" customWidth="1"/>
    <col min="6371" max="6371" width="12.4416666666667" style="2" customWidth="1"/>
    <col min="6372" max="6372" width="13.3333333333333" style="2" customWidth="1"/>
    <col min="6373" max="6373" width="17.6666666666667" style="2" customWidth="1"/>
    <col min="6374" max="6374" width="3.88333333333333" style="2" customWidth="1"/>
    <col min="6375" max="6375" width="12" style="2" customWidth="1"/>
    <col min="6376" max="6376" width="12.2166666666667" style="2" customWidth="1"/>
    <col min="6377" max="6377" width="15.6666666666667" style="2" customWidth="1"/>
    <col min="6378" max="6378" width="12.2166666666667" style="2" customWidth="1"/>
    <col min="6379" max="6379" width="11.3333333333333" style="2" customWidth="1"/>
    <col min="6380" max="6380" width="9.775" style="2" customWidth="1"/>
    <col min="6381" max="6624" width="9" style="2"/>
    <col min="6625" max="6625" width="20.4416666666667" style="2" customWidth="1"/>
    <col min="6626" max="6626" width="3.33333333333333" style="2" customWidth="1"/>
    <col min="6627" max="6627" width="12.4416666666667" style="2" customWidth="1"/>
    <col min="6628" max="6628" width="13.3333333333333" style="2" customWidth="1"/>
    <col min="6629" max="6629" width="17.6666666666667" style="2" customWidth="1"/>
    <col min="6630" max="6630" width="3.88333333333333" style="2" customWidth="1"/>
    <col min="6631" max="6631" width="12" style="2" customWidth="1"/>
    <col min="6632" max="6632" width="12.2166666666667" style="2" customWidth="1"/>
    <col min="6633" max="6633" width="15.6666666666667" style="2" customWidth="1"/>
    <col min="6634" max="6634" width="12.2166666666667" style="2" customWidth="1"/>
    <col min="6635" max="6635" width="11.3333333333333" style="2" customWidth="1"/>
    <col min="6636" max="6636" width="9.775" style="2" customWidth="1"/>
    <col min="6637" max="6880" width="9" style="2"/>
    <col min="6881" max="6881" width="20.4416666666667" style="2" customWidth="1"/>
    <col min="6882" max="6882" width="3.33333333333333" style="2" customWidth="1"/>
    <col min="6883" max="6883" width="12.4416666666667" style="2" customWidth="1"/>
    <col min="6884" max="6884" width="13.3333333333333" style="2" customWidth="1"/>
    <col min="6885" max="6885" width="17.6666666666667" style="2" customWidth="1"/>
    <col min="6886" max="6886" width="3.88333333333333" style="2" customWidth="1"/>
    <col min="6887" max="6887" width="12" style="2" customWidth="1"/>
    <col min="6888" max="6888" width="12.2166666666667" style="2" customWidth="1"/>
    <col min="6889" max="6889" width="15.6666666666667" style="2" customWidth="1"/>
    <col min="6890" max="6890" width="12.2166666666667" style="2" customWidth="1"/>
    <col min="6891" max="6891" width="11.3333333333333" style="2" customWidth="1"/>
    <col min="6892" max="6892" width="9.775" style="2" customWidth="1"/>
    <col min="6893" max="7136" width="9" style="2"/>
    <col min="7137" max="7137" width="20.4416666666667" style="2" customWidth="1"/>
    <col min="7138" max="7138" width="3.33333333333333" style="2" customWidth="1"/>
    <col min="7139" max="7139" width="12.4416666666667" style="2" customWidth="1"/>
    <col min="7140" max="7140" width="13.3333333333333" style="2" customWidth="1"/>
    <col min="7141" max="7141" width="17.6666666666667" style="2" customWidth="1"/>
    <col min="7142" max="7142" width="3.88333333333333" style="2" customWidth="1"/>
    <col min="7143" max="7143" width="12" style="2" customWidth="1"/>
    <col min="7144" max="7144" width="12.2166666666667" style="2" customWidth="1"/>
    <col min="7145" max="7145" width="15.6666666666667" style="2" customWidth="1"/>
    <col min="7146" max="7146" width="12.2166666666667" style="2" customWidth="1"/>
    <col min="7147" max="7147" width="11.3333333333333" style="2" customWidth="1"/>
    <col min="7148" max="7148" width="9.775" style="2" customWidth="1"/>
    <col min="7149" max="7392" width="9" style="2"/>
    <col min="7393" max="7393" width="20.4416666666667" style="2" customWidth="1"/>
    <col min="7394" max="7394" width="3.33333333333333" style="2" customWidth="1"/>
    <col min="7395" max="7395" width="12.4416666666667" style="2" customWidth="1"/>
    <col min="7396" max="7396" width="13.3333333333333" style="2" customWidth="1"/>
    <col min="7397" max="7397" width="17.6666666666667" style="2" customWidth="1"/>
    <col min="7398" max="7398" width="3.88333333333333" style="2" customWidth="1"/>
    <col min="7399" max="7399" width="12" style="2" customWidth="1"/>
    <col min="7400" max="7400" width="12.2166666666667" style="2" customWidth="1"/>
    <col min="7401" max="7401" width="15.6666666666667" style="2" customWidth="1"/>
    <col min="7402" max="7402" width="12.2166666666667" style="2" customWidth="1"/>
    <col min="7403" max="7403" width="11.3333333333333" style="2" customWidth="1"/>
    <col min="7404" max="7404" width="9.775" style="2" customWidth="1"/>
    <col min="7405" max="7648" width="9" style="2"/>
    <col min="7649" max="7649" width="20.4416666666667" style="2" customWidth="1"/>
    <col min="7650" max="7650" width="3.33333333333333" style="2" customWidth="1"/>
    <col min="7651" max="7651" width="12.4416666666667" style="2" customWidth="1"/>
    <col min="7652" max="7652" width="13.3333333333333" style="2" customWidth="1"/>
    <col min="7653" max="7653" width="17.6666666666667" style="2" customWidth="1"/>
    <col min="7654" max="7654" width="3.88333333333333" style="2" customWidth="1"/>
    <col min="7655" max="7655" width="12" style="2" customWidth="1"/>
    <col min="7656" max="7656" width="12.2166666666667" style="2" customWidth="1"/>
    <col min="7657" max="7657" width="15.6666666666667" style="2" customWidth="1"/>
    <col min="7658" max="7658" width="12.2166666666667" style="2" customWidth="1"/>
    <col min="7659" max="7659" width="11.3333333333333" style="2" customWidth="1"/>
    <col min="7660" max="7660" width="9.775" style="2" customWidth="1"/>
    <col min="7661" max="7904" width="9" style="2"/>
    <col min="7905" max="7905" width="20.4416666666667" style="2" customWidth="1"/>
    <col min="7906" max="7906" width="3.33333333333333" style="2" customWidth="1"/>
    <col min="7907" max="7907" width="12.4416666666667" style="2" customWidth="1"/>
    <col min="7908" max="7908" width="13.3333333333333" style="2" customWidth="1"/>
    <col min="7909" max="7909" width="17.6666666666667" style="2" customWidth="1"/>
    <col min="7910" max="7910" width="3.88333333333333" style="2" customWidth="1"/>
    <col min="7911" max="7911" width="12" style="2" customWidth="1"/>
    <col min="7912" max="7912" width="12.2166666666667" style="2" customWidth="1"/>
    <col min="7913" max="7913" width="15.6666666666667" style="2" customWidth="1"/>
    <col min="7914" max="7914" width="12.2166666666667" style="2" customWidth="1"/>
    <col min="7915" max="7915" width="11.3333333333333" style="2" customWidth="1"/>
    <col min="7916" max="7916" width="9.775" style="2" customWidth="1"/>
    <col min="7917" max="8160" width="9" style="2"/>
    <col min="8161" max="8161" width="20.4416666666667" style="2" customWidth="1"/>
    <col min="8162" max="8162" width="3.33333333333333" style="2" customWidth="1"/>
    <col min="8163" max="8163" width="12.4416666666667" style="2" customWidth="1"/>
    <col min="8164" max="8164" width="13.3333333333333" style="2" customWidth="1"/>
    <col min="8165" max="8165" width="17.6666666666667" style="2" customWidth="1"/>
    <col min="8166" max="8166" width="3.88333333333333" style="2" customWidth="1"/>
    <col min="8167" max="8167" width="12" style="2" customWidth="1"/>
    <col min="8168" max="8168" width="12.2166666666667" style="2" customWidth="1"/>
    <col min="8169" max="8169" width="15.6666666666667" style="2" customWidth="1"/>
    <col min="8170" max="8170" width="12.2166666666667" style="2" customWidth="1"/>
    <col min="8171" max="8171" width="11.3333333333333" style="2" customWidth="1"/>
    <col min="8172" max="8172" width="9.775" style="2" customWidth="1"/>
    <col min="8173" max="8416" width="9" style="2"/>
    <col min="8417" max="8417" width="20.4416666666667" style="2" customWidth="1"/>
    <col min="8418" max="8418" width="3.33333333333333" style="2" customWidth="1"/>
    <col min="8419" max="8419" width="12.4416666666667" style="2" customWidth="1"/>
    <col min="8420" max="8420" width="13.3333333333333" style="2" customWidth="1"/>
    <col min="8421" max="8421" width="17.6666666666667" style="2" customWidth="1"/>
    <col min="8422" max="8422" width="3.88333333333333" style="2" customWidth="1"/>
    <col min="8423" max="8423" width="12" style="2" customWidth="1"/>
    <col min="8424" max="8424" width="12.2166666666667" style="2" customWidth="1"/>
    <col min="8425" max="8425" width="15.6666666666667" style="2" customWidth="1"/>
    <col min="8426" max="8426" width="12.2166666666667" style="2" customWidth="1"/>
    <col min="8427" max="8427" width="11.3333333333333" style="2" customWidth="1"/>
    <col min="8428" max="8428" width="9.775" style="2" customWidth="1"/>
    <col min="8429" max="8672" width="9" style="2"/>
    <col min="8673" max="8673" width="20.4416666666667" style="2" customWidth="1"/>
    <col min="8674" max="8674" width="3.33333333333333" style="2" customWidth="1"/>
    <col min="8675" max="8675" width="12.4416666666667" style="2" customWidth="1"/>
    <col min="8676" max="8676" width="13.3333333333333" style="2" customWidth="1"/>
    <col min="8677" max="8677" width="17.6666666666667" style="2" customWidth="1"/>
    <col min="8678" max="8678" width="3.88333333333333" style="2" customWidth="1"/>
    <col min="8679" max="8679" width="12" style="2" customWidth="1"/>
    <col min="8680" max="8680" width="12.2166666666667" style="2" customWidth="1"/>
    <col min="8681" max="8681" width="15.6666666666667" style="2" customWidth="1"/>
    <col min="8682" max="8682" width="12.2166666666667" style="2" customWidth="1"/>
    <col min="8683" max="8683" width="11.3333333333333" style="2" customWidth="1"/>
    <col min="8684" max="8684" width="9.775" style="2" customWidth="1"/>
    <col min="8685" max="8928" width="9" style="2"/>
    <col min="8929" max="8929" width="20.4416666666667" style="2" customWidth="1"/>
    <col min="8930" max="8930" width="3.33333333333333" style="2" customWidth="1"/>
    <col min="8931" max="8931" width="12.4416666666667" style="2" customWidth="1"/>
    <col min="8932" max="8932" width="13.3333333333333" style="2" customWidth="1"/>
    <col min="8933" max="8933" width="17.6666666666667" style="2" customWidth="1"/>
    <col min="8934" max="8934" width="3.88333333333333" style="2" customWidth="1"/>
    <col min="8935" max="8935" width="12" style="2" customWidth="1"/>
    <col min="8936" max="8936" width="12.2166666666667" style="2" customWidth="1"/>
    <col min="8937" max="8937" width="15.6666666666667" style="2" customWidth="1"/>
    <col min="8938" max="8938" width="12.2166666666667" style="2" customWidth="1"/>
    <col min="8939" max="8939" width="11.3333333333333" style="2" customWidth="1"/>
    <col min="8940" max="8940" width="9.775" style="2" customWidth="1"/>
    <col min="8941" max="9184" width="9" style="2"/>
    <col min="9185" max="9185" width="20.4416666666667" style="2" customWidth="1"/>
    <col min="9186" max="9186" width="3.33333333333333" style="2" customWidth="1"/>
    <col min="9187" max="9187" width="12.4416666666667" style="2" customWidth="1"/>
    <col min="9188" max="9188" width="13.3333333333333" style="2" customWidth="1"/>
    <col min="9189" max="9189" width="17.6666666666667" style="2" customWidth="1"/>
    <col min="9190" max="9190" width="3.88333333333333" style="2" customWidth="1"/>
    <col min="9191" max="9191" width="12" style="2" customWidth="1"/>
    <col min="9192" max="9192" width="12.2166666666667" style="2" customWidth="1"/>
    <col min="9193" max="9193" width="15.6666666666667" style="2" customWidth="1"/>
    <col min="9194" max="9194" width="12.2166666666667" style="2" customWidth="1"/>
    <col min="9195" max="9195" width="11.3333333333333" style="2" customWidth="1"/>
    <col min="9196" max="9196" width="9.775" style="2" customWidth="1"/>
    <col min="9197" max="9440" width="9" style="2"/>
    <col min="9441" max="9441" width="20.4416666666667" style="2" customWidth="1"/>
    <col min="9442" max="9442" width="3.33333333333333" style="2" customWidth="1"/>
    <col min="9443" max="9443" width="12.4416666666667" style="2" customWidth="1"/>
    <col min="9444" max="9444" width="13.3333333333333" style="2" customWidth="1"/>
    <col min="9445" max="9445" width="17.6666666666667" style="2" customWidth="1"/>
    <col min="9446" max="9446" width="3.88333333333333" style="2" customWidth="1"/>
    <col min="9447" max="9447" width="12" style="2" customWidth="1"/>
    <col min="9448" max="9448" width="12.2166666666667" style="2" customWidth="1"/>
    <col min="9449" max="9449" width="15.6666666666667" style="2" customWidth="1"/>
    <col min="9450" max="9450" width="12.2166666666667" style="2" customWidth="1"/>
    <col min="9451" max="9451" width="11.3333333333333" style="2" customWidth="1"/>
    <col min="9452" max="9452" width="9.775" style="2" customWidth="1"/>
    <col min="9453" max="9696" width="9" style="2"/>
    <col min="9697" max="9697" width="20.4416666666667" style="2" customWidth="1"/>
    <col min="9698" max="9698" width="3.33333333333333" style="2" customWidth="1"/>
    <col min="9699" max="9699" width="12.4416666666667" style="2" customWidth="1"/>
    <col min="9700" max="9700" width="13.3333333333333" style="2" customWidth="1"/>
    <col min="9701" max="9701" width="17.6666666666667" style="2" customWidth="1"/>
    <col min="9702" max="9702" width="3.88333333333333" style="2" customWidth="1"/>
    <col min="9703" max="9703" width="12" style="2" customWidth="1"/>
    <col min="9704" max="9704" width="12.2166666666667" style="2" customWidth="1"/>
    <col min="9705" max="9705" width="15.6666666666667" style="2" customWidth="1"/>
    <col min="9706" max="9706" width="12.2166666666667" style="2" customWidth="1"/>
    <col min="9707" max="9707" width="11.3333333333333" style="2" customWidth="1"/>
    <col min="9708" max="9708" width="9.775" style="2" customWidth="1"/>
    <col min="9709" max="9952" width="9" style="2"/>
    <col min="9953" max="9953" width="20.4416666666667" style="2" customWidth="1"/>
    <col min="9954" max="9954" width="3.33333333333333" style="2" customWidth="1"/>
    <col min="9955" max="9955" width="12.4416666666667" style="2" customWidth="1"/>
    <col min="9956" max="9956" width="13.3333333333333" style="2" customWidth="1"/>
    <col min="9957" max="9957" width="17.6666666666667" style="2" customWidth="1"/>
    <col min="9958" max="9958" width="3.88333333333333" style="2" customWidth="1"/>
    <col min="9959" max="9959" width="12" style="2" customWidth="1"/>
    <col min="9960" max="9960" width="12.2166666666667" style="2" customWidth="1"/>
    <col min="9961" max="9961" width="15.6666666666667" style="2" customWidth="1"/>
    <col min="9962" max="9962" width="12.2166666666667" style="2" customWidth="1"/>
    <col min="9963" max="9963" width="11.3333333333333" style="2" customWidth="1"/>
    <col min="9964" max="9964" width="9.775" style="2" customWidth="1"/>
    <col min="9965" max="10208" width="9" style="2"/>
    <col min="10209" max="10209" width="20.4416666666667" style="2" customWidth="1"/>
    <col min="10210" max="10210" width="3.33333333333333" style="2" customWidth="1"/>
    <col min="10211" max="10211" width="12.4416666666667" style="2" customWidth="1"/>
    <col min="10212" max="10212" width="13.3333333333333" style="2" customWidth="1"/>
    <col min="10213" max="10213" width="17.6666666666667" style="2" customWidth="1"/>
    <col min="10214" max="10214" width="3.88333333333333" style="2" customWidth="1"/>
    <col min="10215" max="10215" width="12" style="2" customWidth="1"/>
    <col min="10216" max="10216" width="12.2166666666667" style="2" customWidth="1"/>
    <col min="10217" max="10217" width="15.6666666666667" style="2" customWidth="1"/>
    <col min="10218" max="10218" width="12.2166666666667" style="2" customWidth="1"/>
    <col min="10219" max="10219" width="11.3333333333333" style="2" customWidth="1"/>
    <col min="10220" max="10220" width="9.775" style="2" customWidth="1"/>
    <col min="10221" max="10464" width="9" style="2"/>
    <col min="10465" max="10465" width="20.4416666666667" style="2" customWidth="1"/>
    <col min="10466" max="10466" width="3.33333333333333" style="2" customWidth="1"/>
    <col min="10467" max="10467" width="12.4416666666667" style="2" customWidth="1"/>
    <col min="10468" max="10468" width="13.3333333333333" style="2" customWidth="1"/>
    <col min="10469" max="10469" width="17.6666666666667" style="2" customWidth="1"/>
    <col min="10470" max="10470" width="3.88333333333333" style="2" customWidth="1"/>
    <col min="10471" max="10471" width="12" style="2" customWidth="1"/>
    <col min="10472" max="10472" width="12.2166666666667" style="2" customWidth="1"/>
    <col min="10473" max="10473" width="15.6666666666667" style="2" customWidth="1"/>
    <col min="10474" max="10474" width="12.2166666666667" style="2" customWidth="1"/>
    <col min="10475" max="10475" width="11.3333333333333" style="2" customWidth="1"/>
    <col min="10476" max="10476" width="9.775" style="2" customWidth="1"/>
    <col min="10477" max="10720" width="9" style="2"/>
    <col min="10721" max="10721" width="20.4416666666667" style="2" customWidth="1"/>
    <col min="10722" max="10722" width="3.33333333333333" style="2" customWidth="1"/>
    <col min="10723" max="10723" width="12.4416666666667" style="2" customWidth="1"/>
    <col min="10724" max="10724" width="13.3333333333333" style="2" customWidth="1"/>
    <col min="10725" max="10725" width="17.6666666666667" style="2" customWidth="1"/>
    <col min="10726" max="10726" width="3.88333333333333" style="2" customWidth="1"/>
    <col min="10727" max="10727" width="12" style="2" customWidth="1"/>
    <col min="10728" max="10728" width="12.2166666666667" style="2" customWidth="1"/>
    <col min="10729" max="10729" width="15.6666666666667" style="2" customWidth="1"/>
    <col min="10730" max="10730" width="12.2166666666667" style="2" customWidth="1"/>
    <col min="10731" max="10731" width="11.3333333333333" style="2" customWidth="1"/>
    <col min="10732" max="10732" width="9.775" style="2" customWidth="1"/>
    <col min="10733" max="10976" width="9" style="2"/>
    <col min="10977" max="10977" width="20.4416666666667" style="2" customWidth="1"/>
    <col min="10978" max="10978" width="3.33333333333333" style="2" customWidth="1"/>
    <col min="10979" max="10979" width="12.4416666666667" style="2" customWidth="1"/>
    <col min="10980" max="10980" width="13.3333333333333" style="2" customWidth="1"/>
    <col min="10981" max="10981" width="17.6666666666667" style="2" customWidth="1"/>
    <col min="10982" max="10982" width="3.88333333333333" style="2" customWidth="1"/>
    <col min="10983" max="10983" width="12" style="2" customWidth="1"/>
    <col min="10984" max="10984" width="12.2166666666667" style="2" customWidth="1"/>
    <col min="10985" max="10985" width="15.6666666666667" style="2" customWidth="1"/>
    <col min="10986" max="10986" width="12.2166666666667" style="2" customWidth="1"/>
    <col min="10987" max="10987" width="11.3333333333333" style="2" customWidth="1"/>
    <col min="10988" max="10988" width="9.775" style="2" customWidth="1"/>
    <col min="10989" max="11232" width="9" style="2"/>
    <col min="11233" max="11233" width="20.4416666666667" style="2" customWidth="1"/>
    <col min="11234" max="11234" width="3.33333333333333" style="2" customWidth="1"/>
    <col min="11235" max="11235" width="12.4416666666667" style="2" customWidth="1"/>
    <col min="11236" max="11236" width="13.3333333333333" style="2" customWidth="1"/>
    <col min="11237" max="11237" width="17.6666666666667" style="2" customWidth="1"/>
    <col min="11238" max="11238" width="3.88333333333333" style="2" customWidth="1"/>
    <col min="11239" max="11239" width="12" style="2" customWidth="1"/>
    <col min="11240" max="11240" width="12.2166666666667" style="2" customWidth="1"/>
    <col min="11241" max="11241" width="15.6666666666667" style="2" customWidth="1"/>
    <col min="11242" max="11242" width="12.2166666666667" style="2" customWidth="1"/>
    <col min="11243" max="11243" width="11.3333333333333" style="2" customWidth="1"/>
    <col min="11244" max="11244" width="9.775" style="2" customWidth="1"/>
    <col min="11245" max="11488" width="9" style="2"/>
    <col min="11489" max="11489" width="20.4416666666667" style="2" customWidth="1"/>
    <col min="11490" max="11490" width="3.33333333333333" style="2" customWidth="1"/>
    <col min="11491" max="11491" width="12.4416666666667" style="2" customWidth="1"/>
    <col min="11492" max="11492" width="13.3333333333333" style="2" customWidth="1"/>
    <col min="11493" max="11493" width="17.6666666666667" style="2" customWidth="1"/>
    <col min="11494" max="11494" width="3.88333333333333" style="2" customWidth="1"/>
    <col min="11495" max="11495" width="12" style="2" customWidth="1"/>
    <col min="11496" max="11496" width="12.2166666666667" style="2" customWidth="1"/>
    <col min="11497" max="11497" width="15.6666666666667" style="2" customWidth="1"/>
    <col min="11498" max="11498" width="12.2166666666667" style="2" customWidth="1"/>
    <col min="11499" max="11499" width="11.3333333333333" style="2" customWidth="1"/>
    <col min="11500" max="11500" width="9.775" style="2" customWidth="1"/>
    <col min="11501" max="11744" width="9" style="2"/>
    <col min="11745" max="11745" width="20.4416666666667" style="2" customWidth="1"/>
    <col min="11746" max="11746" width="3.33333333333333" style="2" customWidth="1"/>
    <col min="11747" max="11747" width="12.4416666666667" style="2" customWidth="1"/>
    <col min="11748" max="11748" width="13.3333333333333" style="2" customWidth="1"/>
    <col min="11749" max="11749" width="17.6666666666667" style="2" customWidth="1"/>
    <col min="11750" max="11750" width="3.88333333333333" style="2" customWidth="1"/>
    <col min="11751" max="11751" width="12" style="2" customWidth="1"/>
    <col min="11752" max="11752" width="12.2166666666667" style="2" customWidth="1"/>
    <col min="11753" max="11753" width="15.6666666666667" style="2" customWidth="1"/>
    <col min="11754" max="11754" width="12.2166666666667" style="2" customWidth="1"/>
    <col min="11755" max="11755" width="11.3333333333333" style="2" customWidth="1"/>
    <col min="11756" max="11756" width="9.775" style="2" customWidth="1"/>
    <col min="11757" max="12000" width="9" style="2"/>
    <col min="12001" max="12001" width="20.4416666666667" style="2" customWidth="1"/>
    <col min="12002" max="12002" width="3.33333333333333" style="2" customWidth="1"/>
    <col min="12003" max="12003" width="12.4416666666667" style="2" customWidth="1"/>
    <col min="12004" max="12004" width="13.3333333333333" style="2" customWidth="1"/>
    <col min="12005" max="12005" width="17.6666666666667" style="2" customWidth="1"/>
    <col min="12006" max="12006" width="3.88333333333333" style="2" customWidth="1"/>
    <col min="12007" max="12007" width="12" style="2" customWidth="1"/>
    <col min="12008" max="12008" width="12.2166666666667" style="2" customWidth="1"/>
    <col min="12009" max="12009" width="15.6666666666667" style="2" customWidth="1"/>
    <col min="12010" max="12010" width="12.2166666666667" style="2" customWidth="1"/>
    <col min="12011" max="12011" width="11.3333333333333" style="2" customWidth="1"/>
    <col min="12012" max="12012" width="9.775" style="2" customWidth="1"/>
    <col min="12013" max="12256" width="9" style="2"/>
    <col min="12257" max="12257" width="20.4416666666667" style="2" customWidth="1"/>
    <col min="12258" max="12258" width="3.33333333333333" style="2" customWidth="1"/>
    <col min="12259" max="12259" width="12.4416666666667" style="2" customWidth="1"/>
    <col min="12260" max="12260" width="13.3333333333333" style="2" customWidth="1"/>
    <col min="12261" max="12261" width="17.6666666666667" style="2" customWidth="1"/>
    <col min="12262" max="12262" width="3.88333333333333" style="2" customWidth="1"/>
    <col min="12263" max="12263" width="12" style="2" customWidth="1"/>
    <col min="12264" max="12264" width="12.2166666666667" style="2" customWidth="1"/>
    <col min="12265" max="12265" width="15.6666666666667" style="2" customWidth="1"/>
    <col min="12266" max="12266" width="12.2166666666667" style="2" customWidth="1"/>
    <col min="12267" max="12267" width="11.3333333333333" style="2" customWidth="1"/>
    <col min="12268" max="12268" width="9.775" style="2" customWidth="1"/>
    <col min="12269" max="12512" width="9" style="2"/>
    <col min="12513" max="12513" width="20.4416666666667" style="2" customWidth="1"/>
    <col min="12514" max="12514" width="3.33333333333333" style="2" customWidth="1"/>
    <col min="12515" max="12515" width="12.4416666666667" style="2" customWidth="1"/>
    <col min="12516" max="12516" width="13.3333333333333" style="2" customWidth="1"/>
    <col min="12517" max="12517" width="17.6666666666667" style="2" customWidth="1"/>
    <col min="12518" max="12518" width="3.88333333333333" style="2" customWidth="1"/>
    <col min="12519" max="12519" width="12" style="2" customWidth="1"/>
    <col min="12520" max="12520" width="12.2166666666667" style="2" customWidth="1"/>
    <col min="12521" max="12521" width="15.6666666666667" style="2" customWidth="1"/>
    <col min="12522" max="12522" width="12.2166666666667" style="2" customWidth="1"/>
    <col min="12523" max="12523" width="11.3333333333333" style="2" customWidth="1"/>
    <col min="12524" max="12524" width="9.775" style="2" customWidth="1"/>
    <col min="12525" max="12768" width="9" style="2"/>
    <col min="12769" max="12769" width="20.4416666666667" style="2" customWidth="1"/>
    <col min="12770" max="12770" width="3.33333333333333" style="2" customWidth="1"/>
    <col min="12771" max="12771" width="12.4416666666667" style="2" customWidth="1"/>
    <col min="12772" max="12772" width="13.3333333333333" style="2" customWidth="1"/>
    <col min="12773" max="12773" width="17.6666666666667" style="2" customWidth="1"/>
    <col min="12774" max="12774" width="3.88333333333333" style="2" customWidth="1"/>
    <col min="12775" max="12775" width="12" style="2" customWidth="1"/>
    <col min="12776" max="12776" width="12.2166666666667" style="2" customWidth="1"/>
    <col min="12777" max="12777" width="15.6666666666667" style="2" customWidth="1"/>
    <col min="12778" max="12778" width="12.2166666666667" style="2" customWidth="1"/>
    <col min="12779" max="12779" width="11.3333333333333" style="2" customWidth="1"/>
    <col min="12780" max="12780" width="9.775" style="2" customWidth="1"/>
    <col min="12781" max="13024" width="9" style="2"/>
    <col min="13025" max="13025" width="20.4416666666667" style="2" customWidth="1"/>
    <col min="13026" max="13026" width="3.33333333333333" style="2" customWidth="1"/>
    <col min="13027" max="13027" width="12.4416666666667" style="2" customWidth="1"/>
    <col min="13028" max="13028" width="13.3333333333333" style="2" customWidth="1"/>
    <col min="13029" max="13029" width="17.6666666666667" style="2" customWidth="1"/>
    <col min="13030" max="13030" width="3.88333333333333" style="2" customWidth="1"/>
    <col min="13031" max="13031" width="12" style="2" customWidth="1"/>
    <col min="13032" max="13032" width="12.2166666666667" style="2" customWidth="1"/>
    <col min="13033" max="13033" width="15.6666666666667" style="2" customWidth="1"/>
    <col min="13034" max="13034" width="12.2166666666667" style="2" customWidth="1"/>
    <col min="13035" max="13035" width="11.3333333333333" style="2" customWidth="1"/>
    <col min="13036" max="13036" width="9.775" style="2" customWidth="1"/>
    <col min="13037" max="13280" width="9" style="2"/>
    <col min="13281" max="13281" width="20.4416666666667" style="2" customWidth="1"/>
    <col min="13282" max="13282" width="3.33333333333333" style="2" customWidth="1"/>
    <col min="13283" max="13283" width="12.4416666666667" style="2" customWidth="1"/>
    <col min="13284" max="13284" width="13.3333333333333" style="2" customWidth="1"/>
    <col min="13285" max="13285" width="17.6666666666667" style="2" customWidth="1"/>
    <col min="13286" max="13286" width="3.88333333333333" style="2" customWidth="1"/>
    <col min="13287" max="13287" width="12" style="2" customWidth="1"/>
    <col min="13288" max="13288" width="12.2166666666667" style="2" customWidth="1"/>
    <col min="13289" max="13289" width="15.6666666666667" style="2" customWidth="1"/>
    <col min="13290" max="13290" width="12.2166666666667" style="2" customWidth="1"/>
    <col min="13291" max="13291" width="11.3333333333333" style="2" customWidth="1"/>
    <col min="13292" max="13292" width="9.775" style="2" customWidth="1"/>
    <col min="13293" max="13536" width="9" style="2"/>
    <col min="13537" max="13537" width="20.4416666666667" style="2" customWidth="1"/>
    <col min="13538" max="13538" width="3.33333333333333" style="2" customWidth="1"/>
    <col min="13539" max="13539" width="12.4416666666667" style="2" customWidth="1"/>
    <col min="13540" max="13540" width="13.3333333333333" style="2" customWidth="1"/>
    <col min="13541" max="13541" width="17.6666666666667" style="2" customWidth="1"/>
    <col min="13542" max="13542" width="3.88333333333333" style="2" customWidth="1"/>
    <col min="13543" max="13543" width="12" style="2" customWidth="1"/>
    <col min="13544" max="13544" width="12.2166666666667" style="2" customWidth="1"/>
    <col min="13545" max="13545" width="15.6666666666667" style="2" customWidth="1"/>
    <col min="13546" max="13546" width="12.2166666666667" style="2" customWidth="1"/>
    <col min="13547" max="13547" width="11.3333333333333" style="2" customWidth="1"/>
    <col min="13548" max="13548" width="9.775" style="2" customWidth="1"/>
    <col min="13549" max="13792" width="9" style="2"/>
    <col min="13793" max="13793" width="20.4416666666667" style="2" customWidth="1"/>
    <col min="13794" max="13794" width="3.33333333333333" style="2" customWidth="1"/>
    <col min="13795" max="13795" width="12.4416666666667" style="2" customWidth="1"/>
    <col min="13796" max="13796" width="13.3333333333333" style="2" customWidth="1"/>
    <col min="13797" max="13797" width="17.6666666666667" style="2" customWidth="1"/>
    <col min="13798" max="13798" width="3.88333333333333" style="2" customWidth="1"/>
    <col min="13799" max="13799" width="12" style="2" customWidth="1"/>
    <col min="13800" max="13800" width="12.2166666666667" style="2" customWidth="1"/>
    <col min="13801" max="13801" width="15.6666666666667" style="2" customWidth="1"/>
    <col min="13802" max="13802" width="12.2166666666667" style="2" customWidth="1"/>
    <col min="13803" max="13803" width="11.3333333333333" style="2" customWidth="1"/>
    <col min="13804" max="13804" width="9.775" style="2" customWidth="1"/>
    <col min="13805" max="14048" width="9" style="2"/>
    <col min="14049" max="14049" width="20.4416666666667" style="2" customWidth="1"/>
    <col min="14050" max="14050" width="3.33333333333333" style="2" customWidth="1"/>
    <col min="14051" max="14051" width="12.4416666666667" style="2" customWidth="1"/>
    <col min="14052" max="14052" width="13.3333333333333" style="2" customWidth="1"/>
    <col min="14053" max="14053" width="17.6666666666667" style="2" customWidth="1"/>
    <col min="14054" max="14054" width="3.88333333333333" style="2" customWidth="1"/>
    <col min="14055" max="14055" width="12" style="2" customWidth="1"/>
    <col min="14056" max="14056" width="12.2166666666667" style="2" customWidth="1"/>
    <col min="14057" max="14057" width="15.6666666666667" style="2" customWidth="1"/>
    <col min="14058" max="14058" width="12.2166666666667" style="2" customWidth="1"/>
    <col min="14059" max="14059" width="11.3333333333333" style="2" customWidth="1"/>
    <col min="14060" max="14060" width="9.775" style="2" customWidth="1"/>
    <col min="14061" max="14304" width="9" style="2"/>
    <col min="14305" max="14305" width="20.4416666666667" style="2" customWidth="1"/>
    <col min="14306" max="14306" width="3.33333333333333" style="2" customWidth="1"/>
    <col min="14307" max="14307" width="12.4416666666667" style="2" customWidth="1"/>
    <col min="14308" max="14308" width="13.3333333333333" style="2" customWidth="1"/>
    <col min="14309" max="14309" width="17.6666666666667" style="2" customWidth="1"/>
    <col min="14310" max="14310" width="3.88333333333333" style="2" customWidth="1"/>
    <col min="14311" max="14311" width="12" style="2" customWidth="1"/>
    <col min="14312" max="14312" width="12.2166666666667" style="2" customWidth="1"/>
    <col min="14313" max="14313" width="15.6666666666667" style="2" customWidth="1"/>
    <col min="14314" max="14314" width="12.2166666666667" style="2" customWidth="1"/>
    <col min="14315" max="14315" width="11.3333333333333" style="2" customWidth="1"/>
    <col min="14316" max="14316" width="9.775" style="2" customWidth="1"/>
    <col min="14317" max="14560" width="9" style="2"/>
    <col min="14561" max="14561" width="20.4416666666667" style="2" customWidth="1"/>
    <col min="14562" max="14562" width="3.33333333333333" style="2" customWidth="1"/>
    <col min="14563" max="14563" width="12.4416666666667" style="2" customWidth="1"/>
    <col min="14564" max="14564" width="13.3333333333333" style="2" customWidth="1"/>
    <col min="14565" max="14565" width="17.6666666666667" style="2" customWidth="1"/>
    <col min="14566" max="14566" width="3.88333333333333" style="2" customWidth="1"/>
    <col min="14567" max="14567" width="12" style="2" customWidth="1"/>
    <col min="14568" max="14568" width="12.2166666666667" style="2" customWidth="1"/>
    <col min="14569" max="14569" width="15.6666666666667" style="2" customWidth="1"/>
    <col min="14570" max="14570" width="12.2166666666667" style="2" customWidth="1"/>
    <col min="14571" max="14571" width="11.3333333333333" style="2" customWidth="1"/>
    <col min="14572" max="14572" width="9.775" style="2" customWidth="1"/>
    <col min="14573" max="14816" width="9" style="2"/>
    <col min="14817" max="14817" width="20.4416666666667" style="2" customWidth="1"/>
    <col min="14818" max="14818" width="3.33333333333333" style="2" customWidth="1"/>
    <col min="14819" max="14819" width="12.4416666666667" style="2" customWidth="1"/>
    <col min="14820" max="14820" width="13.3333333333333" style="2" customWidth="1"/>
    <col min="14821" max="14821" width="17.6666666666667" style="2" customWidth="1"/>
    <col min="14822" max="14822" width="3.88333333333333" style="2" customWidth="1"/>
    <col min="14823" max="14823" width="12" style="2" customWidth="1"/>
    <col min="14824" max="14824" width="12.2166666666667" style="2" customWidth="1"/>
    <col min="14825" max="14825" width="15.6666666666667" style="2" customWidth="1"/>
    <col min="14826" max="14826" width="12.2166666666667" style="2" customWidth="1"/>
    <col min="14827" max="14827" width="11.3333333333333" style="2" customWidth="1"/>
    <col min="14828" max="14828" width="9.775" style="2" customWidth="1"/>
    <col min="14829" max="15072" width="9" style="2"/>
    <col min="15073" max="15073" width="20.4416666666667" style="2" customWidth="1"/>
    <col min="15074" max="15074" width="3.33333333333333" style="2" customWidth="1"/>
    <col min="15075" max="15075" width="12.4416666666667" style="2" customWidth="1"/>
    <col min="15076" max="15076" width="13.3333333333333" style="2" customWidth="1"/>
    <col min="15077" max="15077" width="17.6666666666667" style="2" customWidth="1"/>
    <col min="15078" max="15078" width="3.88333333333333" style="2" customWidth="1"/>
    <col min="15079" max="15079" width="12" style="2" customWidth="1"/>
    <col min="15080" max="15080" width="12.2166666666667" style="2" customWidth="1"/>
    <col min="15081" max="15081" width="15.6666666666667" style="2" customWidth="1"/>
    <col min="15082" max="15082" width="12.2166666666667" style="2" customWidth="1"/>
    <col min="15083" max="15083" width="11.3333333333333" style="2" customWidth="1"/>
    <col min="15084" max="15084" width="9.775" style="2" customWidth="1"/>
    <col min="15085" max="15328" width="9" style="2"/>
    <col min="15329" max="15329" width="20.4416666666667" style="2" customWidth="1"/>
    <col min="15330" max="15330" width="3.33333333333333" style="2" customWidth="1"/>
    <col min="15331" max="15331" width="12.4416666666667" style="2" customWidth="1"/>
    <col min="15332" max="15332" width="13.3333333333333" style="2" customWidth="1"/>
    <col min="15333" max="15333" width="17.6666666666667" style="2" customWidth="1"/>
    <col min="15334" max="15334" width="3.88333333333333" style="2" customWidth="1"/>
    <col min="15335" max="15335" width="12" style="2" customWidth="1"/>
    <col min="15336" max="15336" width="12.2166666666667" style="2" customWidth="1"/>
    <col min="15337" max="15337" width="15.6666666666667" style="2" customWidth="1"/>
    <col min="15338" max="15338" width="12.2166666666667" style="2" customWidth="1"/>
    <col min="15339" max="15339" width="11.3333333333333" style="2" customWidth="1"/>
    <col min="15340" max="15340" width="9.775" style="2" customWidth="1"/>
    <col min="15341" max="15584" width="9" style="2"/>
    <col min="15585" max="15585" width="20.4416666666667" style="2" customWidth="1"/>
    <col min="15586" max="15586" width="3.33333333333333" style="2" customWidth="1"/>
    <col min="15587" max="15587" width="12.4416666666667" style="2" customWidth="1"/>
    <col min="15588" max="15588" width="13.3333333333333" style="2" customWidth="1"/>
    <col min="15589" max="15589" width="17.6666666666667" style="2" customWidth="1"/>
    <col min="15590" max="15590" width="3.88333333333333" style="2" customWidth="1"/>
    <col min="15591" max="15591" width="12" style="2" customWidth="1"/>
    <col min="15592" max="15592" width="12.2166666666667" style="2" customWidth="1"/>
    <col min="15593" max="15593" width="15.6666666666667" style="2" customWidth="1"/>
    <col min="15594" max="15594" width="12.2166666666667" style="2" customWidth="1"/>
    <col min="15595" max="15595" width="11.3333333333333" style="2" customWidth="1"/>
    <col min="15596" max="15596" width="9.775" style="2" customWidth="1"/>
    <col min="15597" max="15840" width="9" style="2"/>
    <col min="15841" max="15841" width="20.4416666666667" style="2" customWidth="1"/>
    <col min="15842" max="15842" width="3.33333333333333" style="2" customWidth="1"/>
    <col min="15843" max="15843" width="12.4416666666667" style="2" customWidth="1"/>
    <col min="15844" max="15844" width="13.3333333333333" style="2" customWidth="1"/>
    <col min="15845" max="15845" width="17.6666666666667" style="2" customWidth="1"/>
    <col min="15846" max="15846" width="3.88333333333333" style="2" customWidth="1"/>
    <col min="15847" max="15847" width="12" style="2" customWidth="1"/>
    <col min="15848" max="15848" width="12.2166666666667" style="2" customWidth="1"/>
    <col min="15849" max="15849" width="15.6666666666667" style="2" customWidth="1"/>
    <col min="15850" max="15850" width="12.2166666666667" style="2" customWidth="1"/>
    <col min="15851" max="15851" width="11.3333333333333" style="2" customWidth="1"/>
    <col min="15852" max="15852" width="9.775" style="2" customWidth="1"/>
    <col min="15853" max="16096" width="9" style="2"/>
    <col min="16097" max="16097" width="20.4416666666667" style="2" customWidth="1"/>
    <col min="16098" max="16098" width="3.33333333333333" style="2" customWidth="1"/>
    <col min="16099" max="16099" width="12.4416666666667" style="2" customWidth="1"/>
    <col min="16100" max="16100" width="13.3333333333333" style="2" customWidth="1"/>
    <col min="16101" max="16101" width="17.6666666666667" style="2" customWidth="1"/>
    <col min="16102" max="16102" width="3.88333333333333" style="2" customWidth="1"/>
    <col min="16103" max="16103" width="12" style="2" customWidth="1"/>
    <col min="16104" max="16104" width="12.2166666666667" style="2" customWidth="1"/>
    <col min="16105" max="16105" width="15.6666666666667" style="2" customWidth="1"/>
    <col min="16106" max="16106" width="12.2166666666667" style="2" customWidth="1"/>
    <col min="16107" max="16107" width="11.3333333333333" style="2" customWidth="1"/>
    <col min="16108" max="16108" width="9.775" style="2" customWidth="1"/>
    <col min="16109" max="16384" width="9" style="2"/>
  </cols>
  <sheetData>
    <row r="1" ht="24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10.5" customHeight="1" spans="1:8">
      <c r="A2" s="7">
        <v>44651</v>
      </c>
      <c r="B2" s="7"/>
      <c r="C2" s="7"/>
      <c r="D2" s="7"/>
      <c r="E2" s="7"/>
      <c r="F2" s="7"/>
      <c r="G2" s="7"/>
      <c r="H2" s="7"/>
    </row>
    <row r="3" ht="12.75" customHeight="1" spans="1:7">
      <c r="A3" s="8" t="s">
        <v>1</v>
      </c>
      <c r="B3" s="8"/>
      <c r="C3" s="45"/>
      <c r="E3" s="10"/>
      <c r="G3" s="2" t="s">
        <v>2</v>
      </c>
    </row>
    <row r="4" ht="24" customHeight="1" spans="1:8">
      <c r="A4" s="11" t="s">
        <v>3</v>
      </c>
      <c r="B4" s="11" t="s">
        <v>4</v>
      </c>
      <c r="C4" s="39" t="s">
        <v>5</v>
      </c>
      <c r="D4" s="11" t="s">
        <v>6</v>
      </c>
      <c r="E4" s="11" t="s">
        <v>7</v>
      </c>
      <c r="F4" s="14" t="s">
        <v>4</v>
      </c>
      <c r="G4" s="11" t="s">
        <v>5</v>
      </c>
      <c r="H4" s="11" t="s">
        <v>6</v>
      </c>
    </row>
    <row r="5" ht="24" customHeight="1" spans="1:8">
      <c r="A5" s="15" t="s">
        <v>8</v>
      </c>
      <c r="B5" s="11" t="s">
        <v>9</v>
      </c>
      <c r="C5" s="40"/>
      <c r="D5" s="33"/>
      <c r="E5" s="18" t="s">
        <v>10</v>
      </c>
      <c r="F5" s="19"/>
      <c r="G5" s="26"/>
      <c r="H5" s="33"/>
    </row>
    <row r="6" ht="24" customHeight="1" spans="1:8">
      <c r="A6" s="11" t="s">
        <v>11</v>
      </c>
      <c r="B6" s="11">
        <v>1</v>
      </c>
      <c r="C6" s="41">
        <v>2942971.27</v>
      </c>
      <c r="D6" s="20">
        <v>3211658.94</v>
      </c>
      <c r="E6" s="20" t="s">
        <v>12</v>
      </c>
      <c r="F6" s="21">
        <v>31</v>
      </c>
      <c r="G6" s="42">
        <v>19800000</v>
      </c>
      <c r="H6" s="20">
        <v>18998106.18</v>
      </c>
    </row>
    <row r="7" ht="24" customHeight="1" spans="1:8">
      <c r="A7" s="11" t="s">
        <v>13</v>
      </c>
      <c r="B7" s="11">
        <v>2</v>
      </c>
      <c r="C7" s="43"/>
      <c r="D7" s="20"/>
      <c r="E7" s="18" t="s">
        <v>14</v>
      </c>
      <c r="F7" s="21">
        <v>32</v>
      </c>
      <c r="G7" s="42">
        <v>9689360.5</v>
      </c>
      <c r="H7" s="20">
        <v>7695224.96</v>
      </c>
    </row>
    <row r="8" ht="24" customHeight="1" spans="1:8">
      <c r="A8" s="11" t="s">
        <v>15</v>
      </c>
      <c r="B8" s="11">
        <v>3</v>
      </c>
      <c r="C8" s="41">
        <v>10822176.65</v>
      </c>
      <c r="D8" s="20">
        <v>3263587.5</v>
      </c>
      <c r="E8" s="20" t="s">
        <v>16</v>
      </c>
      <c r="F8" s="21">
        <v>33</v>
      </c>
      <c r="G8" s="42">
        <v>31780230.54</v>
      </c>
      <c r="H8" s="20">
        <v>32462018.58</v>
      </c>
    </row>
    <row r="9" ht="24" customHeight="1" spans="1:10">
      <c r="A9" s="11" t="s">
        <v>17</v>
      </c>
      <c r="B9" s="11">
        <v>4</v>
      </c>
      <c r="C9" s="41">
        <v>19285827.01</v>
      </c>
      <c r="D9" s="20">
        <v>29276067.96</v>
      </c>
      <c r="E9" s="20" t="s">
        <v>18</v>
      </c>
      <c r="F9" s="21">
        <v>34</v>
      </c>
      <c r="G9" s="20">
        <v>0</v>
      </c>
      <c r="H9" s="20">
        <v>0</v>
      </c>
      <c r="J9" s="44"/>
    </row>
    <row r="10" ht="24" customHeight="1" spans="1:8">
      <c r="A10" s="11" t="s">
        <v>20</v>
      </c>
      <c r="B10" s="11">
        <v>5</v>
      </c>
      <c r="C10" s="41">
        <v>954608.66</v>
      </c>
      <c r="D10" s="20">
        <v>1242876.9</v>
      </c>
      <c r="E10" s="20" t="s">
        <v>21</v>
      </c>
      <c r="F10" s="21">
        <v>35</v>
      </c>
      <c r="G10" s="42">
        <v>496840.77</v>
      </c>
      <c r="H10" s="20">
        <v>634826.93</v>
      </c>
    </row>
    <row r="11" ht="24" customHeight="1" spans="1:8">
      <c r="A11" s="11" t="s">
        <v>22</v>
      </c>
      <c r="B11" s="11">
        <v>6</v>
      </c>
      <c r="C11" s="43"/>
      <c r="D11" s="20"/>
      <c r="E11" s="20" t="s">
        <v>23</v>
      </c>
      <c r="F11" s="21">
        <v>36</v>
      </c>
      <c r="G11" s="42">
        <v>-520767.27</v>
      </c>
      <c r="H11" s="20">
        <v>-756926.32</v>
      </c>
    </row>
    <row r="12" ht="24" customHeight="1" spans="1:8">
      <c r="A12" s="11" t="s">
        <v>24</v>
      </c>
      <c r="B12" s="11">
        <v>7</v>
      </c>
      <c r="C12" s="43"/>
      <c r="D12" s="20"/>
      <c r="E12" s="22" t="s">
        <v>25</v>
      </c>
      <c r="F12" s="21">
        <v>37</v>
      </c>
      <c r="G12" s="42"/>
      <c r="H12" s="20"/>
    </row>
    <row r="13" ht="24" customHeight="1" spans="1:8">
      <c r="A13" s="11" t="s">
        <v>26</v>
      </c>
      <c r="B13" s="11">
        <v>8</v>
      </c>
      <c r="C13" s="41">
        <v>1818009.41</v>
      </c>
      <c r="D13" s="20">
        <v>2675196.48</v>
      </c>
      <c r="E13" s="20" t="s">
        <v>27</v>
      </c>
      <c r="F13" s="21">
        <v>38</v>
      </c>
      <c r="G13" s="20"/>
      <c r="H13" s="20"/>
    </row>
    <row r="14" ht="24" customHeight="1" spans="1:8">
      <c r="A14" s="46" t="s">
        <v>28</v>
      </c>
      <c r="B14" s="11">
        <v>9</v>
      </c>
      <c r="C14" s="41">
        <v>14102069.96</v>
      </c>
      <c r="D14" s="20">
        <v>13524645.89</v>
      </c>
      <c r="E14" s="20" t="s">
        <v>29</v>
      </c>
      <c r="F14" s="21">
        <v>39</v>
      </c>
      <c r="G14" s="42">
        <v>8388638.11</v>
      </c>
      <c r="H14" s="20">
        <v>6768734.12</v>
      </c>
    </row>
    <row r="15" ht="24" customHeight="1" spans="1:8">
      <c r="A15" s="11" t="s">
        <v>30</v>
      </c>
      <c r="B15" s="11">
        <v>10</v>
      </c>
      <c r="C15" s="43">
        <v>3695219.2</v>
      </c>
      <c r="D15" s="20">
        <v>3531087.13</v>
      </c>
      <c r="E15" s="20" t="s">
        <v>31</v>
      </c>
      <c r="F15" s="21">
        <v>40</v>
      </c>
      <c r="G15" s="20"/>
      <c r="H15" s="26"/>
    </row>
    <row r="16" ht="24" customHeight="1" spans="1:8">
      <c r="A16" s="23" t="s">
        <v>32</v>
      </c>
      <c r="B16" s="11">
        <v>11</v>
      </c>
      <c r="C16" s="43">
        <v>481876.85</v>
      </c>
      <c r="D16" s="26">
        <v>341682.68</v>
      </c>
      <c r="E16" s="24" t="s">
        <v>33</v>
      </c>
      <c r="F16" s="21">
        <v>41</v>
      </c>
      <c r="G16" s="42">
        <v>69634302.65</v>
      </c>
      <c r="H16" s="20">
        <v>65801984.45</v>
      </c>
    </row>
    <row r="17" ht="24" customHeight="1" spans="1:8">
      <c r="A17" s="11" t="s">
        <v>34</v>
      </c>
      <c r="B17" s="11">
        <v>12</v>
      </c>
      <c r="C17" s="43">
        <v>6746530.6</v>
      </c>
      <c r="D17" s="20">
        <v>5991597.56</v>
      </c>
      <c r="E17" s="22" t="s">
        <v>35</v>
      </c>
      <c r="F17" s="19"/>
      <c r="G17" s="26"/>
      <c r="H17" s="26"/>
    </row>
    <row r="18" ht="24" customHeight="1" spans="1:8">
      <c r="A18" s="23" t="s">
        <v>36</v>
      </c>
      <c r="B18" s="11">
        <v>13</v>
      </c>
      <c r="C18" s="43">
        <v>3178443.31</v>
      </c>
      <c r="D18" s="20">
        <v>3660278.52</v>
      </c>
      <c r="E18" s="22" t="s">
        <v>37</v>
      </c>
      <c r="F18" s="21">
        <v>42</v>
      </c>
      <c r="G18" s="42">
        <v>8500000</v>
      </c>
      <c r="H18" s="20">
        <v>8500000</v>
      </c>
    </row>
    <row r="19" ht="24" customHeight="1" spans="1:8">
      <c r="A19" s="11" t="s">
        <v>39</v>
      </c>
      <c r="B19" s="11">
        <v>14</v>
      </c>
      <c r="C19" s="40"/>
      <c r="D19" s="26"/>
      <c r="E19" s="22" t="s">
        <v>40</v>
      </c>
      <c r="F19" s="21">
        <v>43</v>
      </c>
      <c r="G19" s="42">
        <v>0</v>
      </c>
      <c r="H19" s="20">
        <v>971851.2</v>
      </c>
    </row>
    <row r="20" ht="24" customHeight="1" spans="1:8">
      <c r="A20" s="25" t="s">
        <v>41</v>
      </c>
      <c r="B20" s="11">
        <v>15</v>
      </c>
      <c r="C20" s="41">
        <v>49925662.96</v>
      </c>
      <c r="D20" s="20">
        <v>53194033.67</v>
      </c>
      <c r="E20" s="22" t="s">
        <v>42</v>
      </c>
      <c r="F20" s="21">
        <v>44</v>
      </c>
      <c r="G20" s="20"/>
      <c r="H20" s="20"/>
    </row>
    <row r="21" ht="24" customHeight="1" spans="1:8">
      <c r="A21" s="11" t="s">
        <v>43</v>
      </c>
      <c r="B21" s="11" t="s">
        <v>9</v>
      </c>
      <c r="C21" s="40"/>
      <c r="D21" s="26"/>
      <c r="E21" s="22" t="s">
        <v>44</v>
      </c>
      <c r="F21" s="21">
        <v>45</v>
      </c>
      <c r="G21" s="20"/>
      <c r="H21" s="26"/>
    </row>
    <row r="22" ht="24" customHeight="1" spans="1:8">
      <c r="A22" s="11" t="s">
        <v>45</v>
      </c>
      <c r="B22" s="11">
        <v>16</v>
      </c>
      <c r="C22" s="43"/>
      <c r="D22" s="20"/>
      <c r="E22" s="24" t="s">
        <v>46</v>
      </c>
      <c r="F22" s="21">
        <v>46</v>
      </c>
      <c r="G22" s="42">
        <v>8500000</v>
      </c>
      <c r="H22" s="20">
        <v>9471851.2</v>
      </c>
    </row>
    <row r="23" ht="24" customHeight="1" spans="1:8">
      <c r="A23" s="39" t="s">
        <v>47</v>
      </c>
      <c r="B23" s="11">
        <v>17</v>
      </c>
      <c r="C23" s="43"/>
      <c r="D23" s="20"/>
      <c r="E23" s="24" t="s">
        <v>48</v>
      </c>
      <c r="F23" s="21">
        <v>47</v>
      </c>
      <c r="G23" s="42">
        <v>78134302.65</v>
      </c>
      <c r="H23" s="20">
        <v>75273835.65</v>
      </c>
    </row>
    <row r="24" ht="24" customHeight="1" spans="1:8">
      <c r="A24" s="39" t="s">
        <v>49</v>
      </c>
      <c r="B24" s="39">
        <v>18</v>
      </c>
      <c r="C24" s="43">
        <v>65538951.36</v>
      </c>
      <c r="D24" s="20">
        <v>68953141.21</v>
      </c>
      <c r="E24" s="26"/>
      <c r="F24" s="19"/>
      <c r="G24" s="26"/>
      <c r="H24" s="26"/>
    </row>
    <row r="25" ht="24" customHeight="1" spans="1:8">
      <c r="A25" s="39" t="s">
        <v>50</v>
      </c>
      <c r="B25" s="39">
        <v>19</v>
      </c>
      <c r="C25" s="43">
        <v>33728939.8</v>
      </c>
      <c r="D25" s="20">
        <v>35228910.19</v>
      </c>
      <c r="E25" s="26"/>
      <c r="F25" s="19"/>
      <c r="G25" s="26"/>
      <c r="H25" s="26"/>
    </row>
    <row r="26" ht="24" customHeight="1" spans="1:8">
      <c r="A26" s="39" t="s">
        <v>51</v>
      </c>
      <c r="B26" s="11">
        <v>20</v>
      </c>
      <c r="C26" s="41">
        <v>31810011.56</v>
      </c>
      <c r="D26" s="20">
        <v>33724231.02</v>
      </c>
      <c r="E26" s="26"/>
      <c r="F26" s="19"/>
      <c r="G26" s="26"/>
      <c r="H26" s="26"/>
    </row>
    <row r="27" ht="24" customHeight="1" spans="1:9">
      <c r="A27" s="39" t="s">
        <v>52</v>
      </c>
      <c r="B27" s="11">
        <v>21</v>
      </c>
      <c r="C27" s="41">
        <v>320000</v>
      </c>
      <c r="D27" s="20">
        <v>320000</v>
      </c>
      <c r="E27" s="26"/>
      <c r="F27" s="19"/>
      <c r="G27" s="26"/>
      <c r="H27" s="26"/>
      <c r="I27" s="32"/>
    </row>
    <row r="28" ht="24" customHeight="1" spans="1:8">
      <c r="A28" s="39" t="s">
        <v>54</v>
      </c>
      <c r="B28" s="11">
        <v>22</v>
      </c>
      <c r="C28" s="43"/>
      <c r="D28" s="20"/>
      <c r="E28" s="26"/>
      <c r="F28" s="19"/>
      <c r="G28" s="26"/>
      <c r="H28" s="26"/>
    </row>
    <row r="29" ht="24" customHeight="1" spans="1:8">
      <c r="A29" s="11" t="s">
        <v>55</v>
      </c>
      <c r="B29" s="11">
        <v>23</v>
      </c>
      <c r="C29" s="43">
        <v>119860.29</v>
      </c>
      <c r="D29" s="20">
        <v>0</v>
      </c>
      <c r="E29" s="26"/>
      <c r="F29" s="19"/>
      <c r="G29" s="26"/>
      <c r="H29" s="26"/>
    </row>
    <row r="30" ht="24" customHeight="1" spans="1:8">
      <c r="A30" s="11" t="s">
        <v>57</v>
      </c>
      <c r="B30" s="11">
        <v>24</v>
      </c>
      <c r="C30" s="43"/>
      <c r="D30" s="20"/>
      <c r="E30" s="27" t="s">
        <v>58</v>
      </c>
      <c r="F30" s="19"/>
      <c r="G30" s="26"/>
      <c r="H30" s="26"/>
    </row>
    <row r="31" ht="24" customHeight="1" spans="1:8">
      <c r="A31" s="11" t="s">
        <v>59</v>
      </c>
      <c r="B31" s="11">
        <v>25</v>
      </c>
      <c r="C31" s="43">
        <v>293074.71</v>
      </c>
      <c r="D31" s="20">
        <v>315618.93</v>
      </c>
      <c r="E31" s="20" t="s">
        <v>60</v>
      </c>
      <c r="F31" s="21">
        <v>48</v>
      </c>
      <c r="G31" s="42">
        <v>56000000</v>
      </c>
      <c r="H31" s="20">
        <v>56000000</v>
      </c>
    </row>
    <row r="32" ht="19.5" customHeight="1" spans="1:8">
      <c r="A32" s="11" t="s">
        <v>61</v>
      </c>
      <c r="B32" s="11">
        <v>26</v>
      </c>
      <c r="C32" s="43"/>
      <c r="D32" s="20"/>
      <c r="E32" s="20" t="s">
        <v>62</v>
      </c>
      <c r="F32" s="21">
        <v>49</v>
      </c>
      <c r="G32" s="20"/>
      <c r="H32" s="20"/>
    </row>
    <row r="33" ht="21" customHeight="1" spans="1:8">
      <c r="A33" s="11" t="s">
        <v>63</v>
      </c>
      <c r="B33" s="11">
        <v>27</v>
      </c>
      <c r="C33" s="41">
        <v>122065.26</v>
      </c>
      <c r="D33" s="20">
        <v>150086.57</v>
      </c>
      <c r="E33" s="20" t="s">
        <v>65</v>
      </c>
      <c r="F33" s="21">
        <v>50</v>
      </c>
      <c r="G33" s="42">
        <v>521375.58</v>
      </c>
      <c r="H33" s="20">
        <v>521375.58</v>
      </c>
    </row>
    <row r="34" ht="24" customHeight="1" spans="1:9">
      <c r="A34" s="11" t="s">
        <v>66</v>
      </c>
      <c r="B34" s="11">
        <v>28</v>
      </c>
      <c r="C34" s="40"/>
      <c r="D34" s="26"/>
      <c r="E34" s="20" t="s">
        <v>67</v>
      </c>
      <c r="F34" s="21">
        <v>51</v>
      </c>
      <c r="G34" s="42">
        <v>-52065003.45</v>
      </c>
      <c r="H34" s="20">
        <v>-44091241.04</v>
      </c>
      <c r="I34" s="3">
        <v>-7973762.41</v>
      </c>
    </row>
    <row r="35" ht="24" customHeight="1" spans="1:9">
      <c r="A35" s="25" t="s">
        <v>68</v>
      </c>
      <c r="B35" s="11">
        <v>29</v>
      </c>
      <c r="C35" s="41">
        <v>32665011.82</v>
      </c>
      <c r="D35" s="20">
        <v>34509936.52</v>
      </c>
      <c r="E35" s="28" t="s">
        <v>69</v>
      </c>
      <c r="F35" s="21">
        <v>52</v>
      </c>
      <c r="G35" s="42">
        <v>4456372.13</v>
      </c>
      <c r="H35" s="20">
        <v>12430134.54</v>
      </c>
      <c r="I35" s="32"/>
    </row>
    <row r="36" ht="24" customHeight="1" spans="1:8">
      <c r="A36" s="25" t="s">
        <v>70</v>
      </c>
      <c r="B36" s="11">
        <v>30</v>
      </c>
      <c r="C36" s="41">
        <v>82590674.78</v>
      </c>
      <c r="D36" s="20">
        <v>87703970.19</v>
      </c>
      <c r="E36" s="28" t="s">
        <v>71</v>
      </c>
      <c r="F36" s="21">
        <v>53</v>
      </c>
      <c r="G36" s="42">
        <v>82590674.78</v>
      </c>
      <c r="H36" s="20">
        <v>87703970.19</v>
      </c>
    </row>
    <row r="37" s="1" customFormat="1" ht="24" customHeight="1" spans="1:8">
      <c r="A37" s="29" t="s">
        <v>225</v>
      </c>
      <c r="B37" s="29"/>
      <c r="C37" s="29"/>
      <c r="D37" s="29"/>
      <c r="E37" s="29"/>
      <c r="F37" s="29"/>
      <c r="G37" s="29"/>
      <c r="H37" s="29"/>
    </row>
    <row r="39" spans="7:8">
      <c r="G39" s="31"/>
      <c r="H39" s="32"/>
    </row>
    <row r="40" spans="3:8">
      <c r="C40" s="32"/>
      <c r="D40" s="32"/>
      <c r="E40" s="31"/>
      <c r="G40" s="32"/>
      <c r="H40" s="34"/>
    </row>
    <row r="41" spans="3:8">
      <c r="C41" s="32"/>
      <c r="D41" s="2">
        <v>31929871.85</v>
      </c>
      <c r="H41" s="35"/>
    </row>
    <row r="42" ht="12" spans="4:8">
      <c r="D42" s="32"/>
      <c r="G42" s="32"/>
      <c r="H42" s="36"/>
    </row>
    <row r="43" spans="4:8">
      <c r="D43" s="32"/>
      <c r="G43" s="32"/>
      <c r="H43" s="35"/>
    </row>
    <row r="44" spans="3:8">
      <c r="C44" s="32"/>
      <c r="H44" s="35"/>
    </row>
    <row r="45" spans="3:8">
      <c r="C45" s="32"/>
      <c r="G45" s="31"/>
      <c r="H45" s="34"/>
    </row>
    <row r="46" spans="5:8">
      <c r="E46" s="32"/>
      <c r="G46" s="32"/>
      <c r="H46" s="32"/>
    </row>
    <row r="47" spans="7:7">
      <c r="G47" s="32"/>
    </row>
    <row r="48" spans="3:8">
      <c r="C48" s="32"/>
      <c r="H48" s="32"/>
    </row>
    <row r="49" spans="7:8">
      <c r="G49" s="32"/>
      <c r="H49" s="32"/>
    </row>
    <row r="50" spans="7:7">
      <c r="G50" s="31"/>
    </row>
    <row r="51" spans="4:4">
      <c r="D51" s="32"/>
    </row>
    <row r="56" spans="8:8">
      <c r="H56" s="37"/>
    </row>
    <row r="57" spans="7:7">
      <c r="G57" s="44"/>
    </row>
    <row r="63" spans="8:8">
      <c r="H63" s="3"/>
    </row>
  </sheetData>
  <mergeCells count="4">
    <mergeCell ref="A1:H1"/>
    <mergeCell ref="A2:H2"/>
    <mergeCell ref="A3:C3"/>
    <mergeCell ref="A37:H37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I63"/>
  <sheetViews>
    <sheetView workbookViewId="0">
      <selection activeCell="C6" sqref="C6"/>
    </sheetView>
  </sheetViews>
  <sheetFormatPr defaultColWidth="9" defaultRowHeight="11.25"/>
  <cols>
    <col min="1" max="1" width="19.8833333333333" style="2" customWidth="1"/>
    <col min="2" max="2" width="5.33333333333333" style="2" customWidth="1"/>
    <col min="3" max="4" width="16.4416666666667" style="2" customWidth="1"/>
    <col min="5" max="5" width="27.2166666666667" style="2" customWidth="1"/>
    <col min="6" max="6" width="4.88333333333333" style="4" customWidth="1"/>
    <col min="7" max="7" width="16.4416666666667" style="2" customWidth="1"/>
    <col min="8" max="8" width="16.2166666666667" style="2" customWidth="1"/>
    <col min="9" max="9" width="13" style="2" customWidth="1"/>
    <col min="10" max="10" width="9.66666666666667" style="2"/>
    <col min="11" max="224" width="9" style="2"/>
    <col min="225" max="225" width="20.4416666666667" style="2" customWidth="1"/>
    <col min="226" max="226" width="3.33333333333333" style="2" customWidth="1"/>
    <col min="227" max="227" width="12.4416666666667" style="2" customWidth="1"/>
    <col min="228" max="228" width="13.3333333333333" style="2" customWidth="1"/>
    <col min="229" max="229" width="17.6666666666667" style="2" customWidth="1"/>
    <col min="230" max="230" width="3.88333333333333" style="2" customWidth="1"/>
    <col min="231" max="231" width="12" style="2" customWidth="1"/>
    <col min="232" max="232" width="12.2166666666667" style="2" customWidth="1"/>
    <col min="233" max="233" width="15.6666666666667" style="2" customWidth="1"/>
    <col min="234" max="234" width="12.2166666666667" style="2" customWidth="1"/>
    <col min="235" max="235" width="11.3333333333333" style="2" customWidth="1"/>
    <col min="236" max="236" width="9.775" style="2" customWidth="1"/>
    <col min="237" max="480" width="9" style="2"/>
    <col min="481" max="481" width="20.4416666666667" style="2" customWidth="1"/>
    <col min="482" max="482" width="3.33333333333333" style="2" customWidth="1"/>
    <col min="483" max="483" width="12.4416666666667" style="2" customWidth="1"/>
    <col min="484" max="484" width="13.3333333333333" style="2" customWidth="1"/>
    <col min="485" max="485" width="17.6666666666667" style="2" customWidth="1"/>
    <col min="486" max="486" width="3.88333333333333" style="2" customWidth="1"/>
    <col min="487" max="487" width="12" style="2" customWidth="1"/>
    <col min="488" max="488" width="12.2166666666667" style="2" customWidth="1"/>
    <col min="489" max="489" width="15.6666666666667" style="2" customWidth="1"/>
    <col min="490" max="490" width="12.2166666666667" style="2" customWidth="1"/>
    <col min="491" max="491" width="11.3333333333333" style="2" customWidth="1"/>
    <col min="492" max="492" width="9.775" style="2" customWidth="1"/>
    <col min="493" max="736" width="9" style="2"/>
    <col min="737" max="737" width="20.4416666666667" style="2" customWidth="1"/>
    <col min="738" max="738" width="3.33333333333333" style="2" customWidth="1"/>
    <col min="739" max="739" width="12.4416666666667" style="2" customWidth="1"/>
    <col min="740" max="740" width="13.3333333333333" style="2" customWidth="1"/>
    <col min="741" max="741" width="17.6666666666667" style="2" customWidth="1"/>
    <col min="742" max="742" width="3.88333333333333" style="2" customWidth="1"/>
    <col min="743" max="743" width="12" style="2" customWidth="1"/>
    <col min="744" max="744" width="12.2166666666667" style="2" customWidth="1"/>
    <col min="745" max="745" width="15.6666666666667" style="2" customWidth="1"/>
    <col min="746" max="746" width="12.2166666666667" style="2" customWidth="1"/>
    <col min="747" max="747" width="11.3333333333333" style="2" customWidth="1"/>
    <col min="748" max="748" width="9.775" style="2" customWidth="1"/>
    <col min="749" max="992" width="9" style="2"/>
    <col min="993" max="993" width="20.4416666666667" style="2" customWidth="1"/>
    <col min="994" max="994" width="3.33333333333333" style="2" customWidth="1"/>
    <col min="995" max="995" width="12.4416666666667" style="2" customWidth="1"/>
    <col min="996" max="996" width="13.3333333333333" style="2" customWidth="1"/>
    <col min="997" max="997" width="17.6666666666667" style="2" customWidth="1"/>
    <col min="998" max="998" width="3.88333333333333" style="2" customWidth="1"/>
    <col min="999" max="999" width="12" style="2" customWidth="1"/>
    <col min="1000" max="1000" width="12.2166666666667" style="2" customWidth="1"/>
    <col min="1001" max="1001" width="15.6666666666667" style="2" customWidth="1"/>
    <col min="1002" max="1002" width="12.2166666666667" style="2" customWidth="1"/>
    <col min="1003" max="1003" width="11.3333333333333" style="2" customWidth="1"/>
    <col min="1004" max="1004" width="9.775" style="2" customWidth="1"/>
    <col min="1005" max="1248" width="9" style="2"/>
    <col min="1249" max="1249" width="20.4416666666667" style="2" customWidth="1"/>
    <col min="1250" max="1250" width="3.33333333333333" style="2" customWidth="1"/>
    <col min="1251" max="1251" width="12.4416666666667" style="2" customWidth="1"/>
    <col min="1252" max="1252" width="13.3333333333333" style="2" customWidth="1"/>
    <col min="1253" max="1253" width="17.6666666666667" style="2" customWidth="1"/>
    <col min="1254" max="1254" width="3.88333333333333" style="2" customWidth="1"/>
    <col min="1255" max="1255" width="12" style="2" customWidth="1"/>
    <col min="1256" max="1256" width="12.2166666666667" style="2" customWidth="1"/>
    <col min="1257" max="1257" width="15.6666666666667" style="2" customWidth="1"/>
    <col min="1258" max="1258" width="12.2166666666667" style="2" customWidth="1"/>
    <col min="1259" max="1259" width="11.3333333333333" style="2" customWidth="1"/>
    <col min="1260" max="1260" width="9.775" style="2" customWidth="1"/>
    <col min="1261" max="1504" width="9" style="2"/>
    <col min="1505" max="1505" width="20.4416666666667" style="2" customWidth="1"/>
    <col min="1506" max="1506" width="3.33333333333333" style="2" customWidth="1"/>
    <col min="1507" max="1507" width="12.4416666666667" style="2" customWidth="1"/>
    <col min="1508" max="1508" width="13.3333333333333" style="2" customWidth="1"/>
    <col min="1509" max="1509" width="17.6666666666667" style="2" customWidth="1"/>
    <col min="1510" max="1510" width="3.88333333333333" style="2" customWidth="1"/>
    <col min="1511" max="1511" width="12" style="2" customWidth="1"/>
    <col min="1512" max="1512" width="12.2166666666667" style="2" customWidth="1"/>
    <col min="1513" max="1513" width="15.6666666666667" style="2" customWidth="1"/>
    <col min="1514" max="1514" width="12.2166666666667" style="2" customWidth="1"/>
    <col min="1515" max="1515" width="11.3333333333333" style="2" customWidth="1"/>
    <col min="1516" max="1516" width="9.775" style="2" customWidth="1"/>
    <col min="1517" max="1760" width="9" style="2"/>
    <col min="1761" max="1761" width="20.4416666666667" style="2" customWidth="1"/>
    <col min="1762" max="1762" width="3.33333333333333" style="2" customWidth="1"/>
    <col min="1763" max="1763" width="12.4416666666667" style="2" customWidth="1"/>
    <col min="1764" max="1764" width="13.3333333333333" style="2" customWidth="1"/>
    <col min="1765" max="1765" width="17.6666666666667" style="2" customWidth="1"/>
    <col min="1766" max="1766" width="3.88333333333333" style="2" customWidth="1"/>
    <col min="1767" max="1767" width="12" style="2" customWidth="1"/>
    <col min="1768" max="1768" width="12.2166666666667" style="2" customWidth="1"/>
    <col min="1769" max="1769" width="15.6666666666667" style="2" customWidth="1"/>
    <col min="1770" max="1770" width="12.2166666666667" style="2" customWidth="1"/>
    <col min="1771" max="1771" width="11.3333333333333" style="2" customWidth="1"/>
    <col min="1772" max="1772" width="9.775" style="2" customWidth="1"/>
    <col min="1773" max="2016" width="9" style="2"/>
    <col min="2017" max="2017" width="20.4416666666667" style="2" customWidth="1"/>
    <col min="2018" max="2018" width="3.33333333333333" style="2" customWidth="1"/>
    <col min="2019" max="2019" width="12.4416666666667" style="2" customWidth="1"/>
    <col min="2020" max="2020" width="13.3333333333333" style="2" customWidth="1"/>
    <col min="2021" max="2021" width="17.6666666666667" style="2" customWidth="1"/>
    <col min="2022" max="2022" width="3.88333333333333" style="2" customWidth="1"/>
    <col min="2023" max="2023" width="12" style="2" customWidth="1"/>
    <col min="2024" max="2024" width="12.2166666666667" style="2" customWidth="1"/>
    <col min="2025" max="2025" width="15.6666666666667" style="2" customWidth="1"/>
    <col min="2026" max="2026" width="12.2166666666667" style="2" customWidth="1"/>
    <col min="2027" max="2027" width="11.3333333333333" style="2" customWidth="1"/>
    <col min="2028" max="2028" width="9.775" style="2" customWidth="1"/>
    <col min="2029" max="2272" width="9" style="2"/>
    <col min="2273" max="2273" width="20.4416666666667" style="2" customWidth="1"/>
    <col min="2274" max="2274" width="3.33333333333333" style="2" customWidth="1"/>
    <col min="2275" max="2275" width="12.4416666666667" style="2" customWidth="1"/>
    <col min="2276" max="2276" width="13.3333333333333" style="2" customWidth="1"/>
    <col min="2277" max="2277" width="17.6666666666667" style="2" customWidth="1"/>
    <col min="2278" max="2278" width="3.88333333333333" style="2" customWidth="1"/>
    <col min="2279" max="2279" width="12" style="2" customWidth="1"/>
    <col min="2280" max="2280" width="12.2166666666667" style="2" customWidth="1"/>
    <col min="2281" max="2281" width="15.6666666666667" style="2" customWidth="1"/>
    <col min="2282" max="2282" width="12.2166666666667" style="2" customWidth="1"/>
    <col min="2283" max="2283" width="11.3333333333333" style="2" customWidth="1"/>
    <col min="2284" max="2284" width="9.775" style="2" customWidth="1"/>
    <col min="2285" max="2528" width="9" style="2"/>
    <col min="2529" max="2529" width="20.4416666666667" style="2" customWidth="1"/>
    <col min="2530" max="2530" width="3.33333333333333" style="2" customWidth="1"/>
    <col min="2531" max="2531" width="12.4416666666667" style="2" customWidth="1"/>
    <col min="2532" max="2532" width="13.3333333333333" style="2" customWidth="1"/>
    <col min="2533" max="2533" width="17.6666666666667" style="2" customWidth="1"/>
    <col min="2534" max="2534" width="3.88333333333333" style="2" customWidth="1"/>
    <col min="2535" max="2535" width="12" style="2" customWidth="1"/>
    <col min="2536" max="2536" width="12.2166666666667" style="2" customWidth="1"/>
    <col min="2537" max="2537" width="15.6666666666667" style="2" customWidth="1"/>
    <col min="2538" max="2538" width="12.2166666666667" style="2" customWidth="1"/>
    <col min="2539" max="2539" width="11.3333333333333" style="2" customWidth="1"/>
    <col min="2540" max="2540" width="9.775" style="2" customWidth="1"/>
    <col min="2541" max="2784" width="9" style="2"/>
    <col min="2785" max="2785" width="20.4416666666667" style="2" customWidth="1"/>
    <col min="2786" max="2786" width="3.33333333333333" style="2" customWidth="1"/>
    <col min="2787" max="2787" width="12.4416666666667" style="2" customWidth="1"/>
    <col min="2788" max="2788" width="13.3333333333333" style="2" customWidth="1"/>
    <col min="2789" max="2789" width="17.6666666666667" style="2" customWidth="1"/>
    <col min="2790" max="2790" width="3.88333333333333" style="2" customWidth="1"/>
    <col min="2791" max="2791" width="12" style="2" customWidth="1"/>
    <col min="2792" max="2792" width="12.2166666666667" style="2" customWidth="1"/>
    <col min="2793" max="2793" width="15.6666666666667" style="2" customWidth="1"/>
    <col min="2794" max="2794" width="12.2166666666667" style="2" customWidth="1"/>
    <col min="2795" max="2795" width="11.3333333333333" style="2" customWidth="1"/>
    <col min="2796" max="2796" width="9.775" style="2" customWidth="1"/>
    <col min="2797" max="3040" width="9" style="2"/>
    <col min="3041" max="3041" width="20.4416666666667" style="2" customWidth="1"/>
    <col min="3042" max="3042" width="3.33333333333333" style="2" customWidth="1"/>
    <col min="3043" max="3043" width="12.4416666666667" style="2" customWidth="1"/>
    <col min="3044" max="3044" width="13.3333333333333" style="2" customWidth="1"/>
    <col min="3045" max="3045" width="17.6666666666667" style="2" customWidth="1"/>
    <col min="3046" max="3046" width="3.88333333333333" style="2" customWidth="1"/>
    <col min="3047" max="3047" width="12" style="2" customWidth="1"/>
    <col min="3048" max="3048" width="12.2166666666667" style="2" customWidth="1"/>
    <col min="3049" max="3049" width="15.6666666666667" style="2" customWidth="1"/>
    <col min="3050" max="3050" width="12.2166666666667" style="2" customWidth="1"/>
    <col min="3051" max="3051" width="11.3333333333333" style="2" customWidth="1"/>
    <col min="3052" max="3052" width="9.775" style="2" customWidth="1"/>
    <col min="3053" max="3296" width="9" style="2"/>
    <col min="3297" max="3297" width="20.4416666666667" style="2" customWidth="1"/>
    <col min="3298" max="3298" width="3.33333333333333" style="2" customWidth="1"/>
    <col min="3299" max="3299" width="12.4416666666667" style="2" customWidth="1"/>
    <col min="3300" max="3300" width="13.3333333333333" style="2" customWidth="1"/>
    <col min="3301" max="3301" width="17.6666666666667" style="2" customWidth="1"/>
    <col min="3302" max="3302" width="3.88333333333333" style="2" customWidth="1"/>
    <col min="3303" max="3303" width="12" style="2" customWidth="1"/>
    <col min="3304" max="3304" width="12.2166666666667" style="2" customWidth="1"/>
    <col min="3305" max="3305" width="15.6666666666667" style="2" customWidth="1"/>
    <col min="3306" max="3306" width="12.2166666666667" style="2" customWidth="1"/>
    <col min="3307" max="3307" width="11.3333333333333" style="2" customWidth="1"/>
    <col min="3308" max="3308" width="9.775" style="2" customWidth="1"/>
    <col min="3309" max="3552" width="9" style="2"/>
    <col min="3553" max="3553" width="20.4416666666667" style="2" customWidth="1"/>
    <col min="3554" max="3554" width="3.33333333333333" style="2" customWidth="1"/>
    <col min="3555" max="3555" width="12.4416666666667" style="2" customWidth="1"/>
    <col min="3556" max="3556" width="13.3333333333333" style="2" customWidth="1"/>
    <col min="3557" max="3557" width="17.6666666666667" style="2" customWidth="1"/>
    <col min="3558" max="3558" width="3.88333333333333" style="2" customWidth="1"/>
    <col min="3559" max="3559" width="12" style="2" customWidth="1"/>
    <col min="3560" max="3560" width="12.2166666666667" style="2" customWidth="1"/>
    <col min="3561" max="3561" width="15.6666666666667" style="2" customWidth="1"/>
    <col min="3562" max="3562" width="12.2166666666667" style="2" customWidth="1"/>
    <col min="3563" max="3563" width="11.3333333333333" style="2" customWidth="1"/>
    <col min="3564" max="3564" width="9.775" style="2" customWidth="1"/>
    <col min="3565" max="3808" width="9" style="2"/>
    <col min="3809" max="3809" width="20.4416666666667" style="2" customWidth="1"/>
    <col min="3810" max="3810" width="3.33333333333333" style="2" customWidth="1"/>
    <col min="3811" max="3811" width="12.4416666666667" style="2" customWidth="1"/>
    <col min="3812" max="3812" width="13.3333333333333" style="2" customWidth="1"/>
    <col min="3813" max="3813" width="17.6666666666667" style="2" customWidth="1"/>
    <col min="3814" max="3814" width="3.88333333333333" style="2" customWidth="1"/>
    <col min="3815" max="3815" width="12" style="2" customWidth="1"/>
    <col min="3816" max="3816" width="12.2166666666667" style="2" customWidth="1"/>
    <col min="3817" max="3817" width="15.6666666666667" style="2" customWidth="1"/>
    <col min="3818" max="3818" width="12.2166666666667" style="2" customWidth="1"/>
    <col min="3819" max="3819" width="11.3333333333333" style="2" customWidth="1"/>
    <col min="3820" max="3820" width="9.775" style="2" customWidth="1"/>
    <col min="3821" max="4064" width="9" style="2"/>
    <col min="4065" max="4065" width="20.4416666666667" style="2" customWidth="1"/>
    <col min="4066" max="4066" width="3.33333333333333" style="2" customWidth="1"/>
    <col min="4067" max="4067" width="12.4416666666667" style="2" customWidth="1"/>
    <col min="4068" max="4068" width="13.3333333333333" style="2" customWidth="1"/>
    <col min="4069" max="4069" width="17.6666666666667" style="2" customWidth="1"/>
    <col min="4070" max="4070" width="3.88333333333333" style="2" customWidth="1"/>
    <col min="4071" max="4071" width="12" style="2" customWidth="1"/>
    <col min="4072" max="4072" width="12.2166666666667" style="2" customWidth="1"/>
    <col min="4073" max="4073" width="15.6666666666667" style="2" customWidth="1"/>
    <col min="4074" max="4074" width="12.2166666666667" style="2" customWidth="1"/>
    <col min="4075" max="4075" width="11.3333333333333" style="2" customWidth="1"/>
    <col min="4076" max="4076" width="9.775" style="2" customWidth="1"/>
    <col min="4077" max="4320" width="9" style="2"/>
    <col min="4321" max="4321" width="20.4416666666667" style="2" customWidth="1"/>
    <col min="4322" max="4322" width="3.33333333333333" style="2" customWidth="1"/>
    <col min="4323" max="4323" width="12.4416666666667" style="2" customWidth="1"/>
    <col min="4324" max="4324" width="13.3333333333333" style="2" customWidth="1"/>
    <col min="4325" max="4325" width="17.6666666666667" style="2" customWidth="1"/>
    <col min="4326" max="4326" width="3.88333333333333" style="2" customWidth="1"/>
    <col min="4327" max="4327" width="12" style="2" customWidth="1"/>
    <col min="4328" max="4328" width="12.2166666666667" style="2" customWidth="1"/>
    <col min="4329" max="4329" width="15.6666666666667" style="2" customWidth="1"/>
    <col min="4330" max="4330" width="12.2166666666667" style="2" customWidth="1"/>
    <col min="4331" max="4331" width="11.3333333333333" style="2" customWidth="1"/>
    <col min="4332" max="4332" width="9.775" style="2" customWidth="1"/>
    <col min="4333" max="4576" width="9" style="2"/>
    <col min="4577" max="4577" width="20.4416666666667" style="2" customWidth="1"/>
    <col min="4578" max="4578" width="3.33333333333333" style="2" customWidth="1"/>
    <col min="4579" max="4579" width="12.4416666666667" style="2" customWidth="1"/>
    <col min="4580" max="4580" width="13.3333333333333" style="2" customWidth="1"/>
    <col min="4581" max="4581" width="17.6666666666667" style="2" customWidth="1"/>
    <col min="4582" max="4582" width="3.88333333333333" style="2" customWidth="1"/>
    <col min="4583" max="4583" width="12" style="2" customWidth="1"/>
    <col min="4584" max="4584" width="12.2166666666667" style="2" customWidth="1"/>
    <col min="4585" max="4585" width="15.6666666666667" style="2" customWidth="1"/>
    <col min="4586" max="4586" width="12.2166666666667" style="2" customWidth="1"/>
    <col min="4587" max="4587" width="11.3333333333333" style="2" customWidth="1"/>
    <col min="4588" max="4588" width="9.775" style="2" customWidth="1"/>
    <col min="4589" max="4832" width="9" style="2"/>
    <col min="4833" max="4833" width="20.4416666666667" style="2" customWidth="1"/>
    <col min="4834" max="4834" width="3.33333333333333" style="2" customWidth="1"/>
    <col min="4835" max="4835" width="12.4416666666667" style="2" customWidth="1"/>
    <col min="4836" max="4836" width="13.3333333333333" style="2" customWidth="1"/>
    <col min="4837" max="4837" width="17.6666666666667" style="2" customWidth="1"/>
    <col min="4838" max="4838" width="3.88333333333333" style="2" customWidth="1"/>
    <col min="4839" max="4839" width="12" style="2" customWidth="1"/>
    <col min="4840" max="4840" width="12.2166666666667" style="2" customWidth="1"/>
    <col min="4841" max="4841" width="15.6666666666667" style="2" customWidth="1"/>
    <col min="4842" max="4842" width="12.2166666666667" style="2" customWidth="1"/>
    <col min="4843" max="4843" width="11.3333333333333" style="2" customWidth="1"/>
    <col min="4844" max="4844" width="9.775" style="2" customWidth="1"/>
    <col min="4845" max="5088" width="9" style="2"/>
    <col min="5089" max="5089" width="20.4416666666667" style="2" customWidth="1"/>
    <col min="5090" max="5090" width="3.33333333333333" style="2" customWidth="1"/>
    <col min="5091" max="5091" width="12.4416666666667" style="2" customWidth="1"/>
    <col min="5092" max="5092" width="13.3333333333333" style="2" customWidth="1"/>
    <col min="5093" max="5093" width="17.6666666666667" style="2" customWidth="1"/>
    <col min="5094" max="5094" width="3.88333333333333" style="2" customWidth="1"/>
    <col min="5095" max="5095" width="12" style="2" customWidth="1"/>
    <col min="5096" max="5096" width="12.2166666666667" style="2" customWidth="1"/>
    <col min="5097" max="5097" width="15.6666666666667" style="2" customWidth="1"/>
    <col min="5098" max="5098" width="12.2166666666667" style="2" customWidth="1"/>
    <col min="5099" max="5099" width="11.3333333333333" style="2" customWidth="1"/>
    <col min="5100" max="5100" width="9.775" style="2" customWidth="1"/>
    <col min="5101" max="5344" width="9" style="2"/>
    <col min="5345" max="5345" width="20.4416666666667" style="2" customWidth="1"/>
    <col min="5346" max="5346" width="3.33333333333333" style="2" customWidth="1"/>
    <col min="5347" max="5347" width="12.4416666666667" style="2" customWidth="1"/>
    <col min="5348" max="5348" width="13.3333333333333" style="2" customWidth="1"/>
    <col min="5349" max="5349" width="17.6666666666667" style="2" customWidth="1"/>
    <col min="5350" max="5350" width="3.88333333333333" style="2" customWidth="1"/>
    <col min="5351" max="5351" width="12" style="2" customWidth="1"/>
    <col min="5352" max="5352" width="12.2166666666667" style="2" customWidth="1"/>
    <col min="5353" max="5353" width="15.6666666666667" style="2" customWidth="1"/>
    <col min="5354" max="5354" width="12.2166666666667" style="2" customWidth="1"/>
    <col min="5355" max="5355" width="11.3333333333333" style="2" customWidth="1"/>
    <col min="5356" max="5356" width="9.775" style="2" customWidth="1"/>
    <col min="5357" max="5600" width="9" style="2"/>
    <col min="5601" max="5601" width="20.4416666666667" style="2" customWidth="1"/>
    <col min="5602" max="5602" width="3.33333333333333" style="2" customWidth="1"/>
    <col min="5603" max="5603" width="12.4416666666667" style="2" customWidth="1"/>
    <col min="5604" max="5604" width="13.3333333333333" style="2" customWidth="1"/>
    <col min="5605" max="5605" width="17.6666666666667" style="2" customWidth="1"/>
    <col min="5606" max="5606" width="3.88333333333333" style="2" customWidth="1"/>
    <col min="5607" max="5607" width="12" style="2" customWidth="1"/>
    <col min="5608" max="5608" width="12.2166666666667" style="2" customWidth="1"/>
    <col min="5609" max="5609" width="15.6666666666667" style="2" customWidth="1"/>
    <col min="5610" max="5610" width="12.2166666666667" style="2" customWidth="1"/>
    <col min="5611" max="5611" width="11.3333333333333" style="2" customWidth="1"/>
    <col min="5612" max="5612" width="9.775" style="2" customWidth="1"/>
    <col min="5613" max="5856" width="9" style="2"/>
    <col min="5857" max="5857" width="20.4416666666667" style="2" customWidth="1"/>
    <col min="5858" max="5858" width="3.33333333333333" style="2" customWidth="1"/>
    <col min="5859" max="5859" width="12.4416666666667" style="2" customWidth="1"/>
    <col min="5860" max="5860" width="13.3333333333333" style="2" customWidth="1"/>
    <col min="5861" max="5861" width="17.6666666666667" style="2" customWidth="1"/>
    <col min="5862" max="5862" width="3.88333333333333" style="2" customWidth="1"/>
    <col min="5863" max="5863" width="12" style="2" customWidth="1"/>
    <col min="5864" max="5864" width="12.2166666666667" style="2" customWidth="1"/>
    <col min="5865" max="5865" width="15.6666666666667" style="2" customWidth="1"/>
    <col min="5866" max="5866" width="12.2166666666667" style="2" customWidth="1"/>
    <col min="5867" max="5867" width="11.3333333333333" style="2" customWidth="1"/>
    <col min="5868" max="5868" width="9.775" style="2" customWidth="1"/>
    <col min="5869" max="6112" width="9" style="2"/>
    <col min="6113" max="6113" width="20.4416666666667" style="2" customWidth="1"/>
    <col min="6114" max="6114" width="3.33333333333333" style="2" customWidth="1"/>
    <col min="6115" max="6115" width="12.4416666666667" style="2" customWidth="1"/>
    <col min="6116" max="6116" width="13.3333333333333" style="2" customWidth="1"/>
    <col min="6117" max="6117" width="17.6666666666667" style="2" customWidth="1"/>
    <col min="6118" max="6118" width="3.88333333333333" style="2" customWidth="1"/>
    <col min="6119" max="6119" width="12" style="2" customWidth="1"/>
    <col min="6120" max="6120" width="12.2166666666667" style="2" customWidth="1"/>
    <col min="6121" max="6121" width="15.6666666666667" style="2" customWidth="1"/>
    <col min="6122" max="6122" width="12.2166666666667" style="2" customWidth="1"/>
    <col min="6123" max="6123" width="11.3333333333333" style="2" customWidth="1"/>
    <col min="6124" max="6124" width="9.775" style="2" customWidth="1"/>
    <col min="6125" max="6368" width="9" style="2"/>
    <col min="6369" max="6369" width="20.4416666666667" style="2" customWidth="1"/>
    <col min="6370" max="6370" width="3.33333333333333" style="2" customWidth="1"/>
    <col min="6371" max="6371" width="12.4416666666667" style="2" customWidth="1"/>
    <col min="6372" max="6372" width="13.3333333333333" style="2" customWidth="1"/>
    <col min="6373" max="6373" width="17.6666666666667" style="2" customWidth="1"/>
    <col min="6374" max="6374" width="3.88333333333333" style="2" customWidth="1"/>
    <col min="6375" max="6375" width="12" style="2" customWidth="1"/>
    <col min="6376" max="6376" width="12.2166666666667" style="2" customWidth="1"/>
    <col min="6377" max="6377" width="15.6666666666667" style="2" customWidth="1"/>
    <col min="6378" max="6378" width="12.2166666666667" style="2" customWidth="1"/>
    <col min="6379" max="6379" width="11.3333333333333" style="2" customWidth="1"/>
    <col min="6380" max="6380" width="9.775" style="2" customWidth="1"/>
    <col min="6381" max="6624" width="9" style="2"/>
    <col min="6625" max="6625" width="20.4416666666667" style="2" customWidth="1"/>
    <col min="6626" max="6626" width="3.33333333333333" style="2" customWidth="1"/>
    <col min="6627" max="6627" width="12.4416666666667" style="2" customWidth="1"/>
    <col min="6628" max="6628" width="13.3333333333333" style="2" customWidth="1"/>
    <col min="6629" max="6629" width="17.6666666666667" style="2" customWidth="1"/>
    <col min="6630" max="6630" width="3.88333333333333" style="2" customWidth="1"/>
    <col min="6631" max="6631" width="12" style="2" customWidth="1"/>
    <col min="6632" max="6632" width="12.2166666666667" style="2" customWidth="1"/>
    <col min="6633" max="6633" width="15.6666666666667" style="2" customWidth="1"/>
    <col min="6634" max="6634" width="12.2166666666667" style="2" customWidth="1"/>
    <col min="6635" max="6635" width="11.3333333333333" style="2" customWidth="1"/>
    <col min="6636" max="6636" width="9.775" style="2" customWidth="1"/>
    <col min="6637" max="6880" width="9" style="2"/>
    <col min="6881" max="6881" width="20.4416666666667" style="2" customWidth="1"/>
    <col min="6882" max="6882" width="3.33333333333333" style="2" customWidth="1"/>
    <col min="6883" max="6883" width="12.4416666666667" style="2" customWidth="1"/>
    <col min="6884" max="6884" width="13.3333333333333" style="2" customWidth="1"/>
    <col min="6885" max="6885" width="17.6666666666667" style="2" customWidth="1"/>
    <col min="6886" max="6886" width="3.88333333333333" style="2" customWidth="1"/>
    <col min="6887" max="6887" width="12" style="2" customWidth="1"/>
    <col min="6888" max="6888" width="12.2166666666667" style="2" customWidth="1"/>
    <col min="6889" max="6889" width="15.6666666666667" style="2" customWidth="1"/>
    <col min="6890" max="6890" width="12.2166666666667" style="2" customWidth="1"/>
    <col min="6891" max="6891" width="11.3333333333333" style="2" customWidth="1"/>
    <col min="6892" max="6892" width="9.775" style="2" customWidth="1"/>
    <col min="6893" max="7136" width="9" style="2"/>
    <col min="7137" max="7137" width="20.4416666666667" style="2" customWidth="1"/>
    <col min="7138" max="7138" width="3.33333333333333" style="2" customWidth="1"/>
    <col min="7139" max="7139" width="12.4416666666667" style="2" customWidth="1"/>
    <col min="7140" max="7140" width="13.3333333333333" style="2" customWidth="1"/>
    <col min="7141" max="7141" width="17.6666666666667" style="2" customWidth="1"/>
    <col min="7142" max="7142" width="3.88333333333333" style="2" customWidth="1"/>
    <col min="7143" max="7143" width="12" style="2" customWidth="1"/>
    <col min="7144" max="7144" width="12.2166666666667" style="2" customWidth="1"/>
    <col min="7145" max="7145" width="15.6666666666667" style="2" customWidth="1"/>
    <col min="7146" max="7146" width="12.2166666666667" style="2" customWidth="1"/>
    <col min="7147" max="7147" width="11.3333333333333" style="2" customWidth="1"/>
    <col min="7148" max="7148" width="9.775" style="2" customWidth="1"/>
    <col min="7149" max="7392" width="9" style="2"/>
    <col min="7393" max="7393" width="20.4416666666667" style="2" customWidth="1"/>
    <col min="7394" max="7394" width="3.33333333333333" style="2" customWidth="1"/>
    <col min="7395" max="7395" width="12.4416666666667" style="2" customWidth="1"/>
    <col min="7396" max="7396" width="13.3333333333333" style="2" customWidth="1"/>
    <col min="7397" max="7397" width="17.6666666666667" style="2" customWidth="1"/>
    <col min="7398" max="7398" width="3.88333333333333" style="2" customWidth="1"/>
    <col min="7399" max="7399" width="12" style="2" customWidth="1"/>
    <col min="7400" max="7400" width="12.2166666666667" style="2" customWidth="1"/>
    <col min="7401" max="7401" width="15.6666666666667" style="2" customWidth="1"/>
    <col min="7402" max="7402" width="12.2166666666667" style="2" customWidth="1"/>
    <col min="7403" max="7403" width="11.3333333333333" style="2" customWidth="1"/>
    <col min="7404" max="7404" width="9.775" style="2" customWidth="1"/>
    <col min="7405" max="7648" width="9" style="2"/>
    <col min="7649" max="7649" width="20.4416666666667" style="2" customWidth="1"/>
    <col min="7650" max="7650" width="3.33333333333333" style="2" customWidth="1"/>
    <col min="7651" max="7651" width="12.4416666666667" style="2" customWidth="1"/>
    <col min="7652" max="7652" width="13.3333333333333" style="2" customWidth="1"/>
    <col min="7653" max="7653" width="17.6666666666667" style="2" customWidth="1"/>
    <col min="7654" max="7654" width="3.88333333333333" style="2" customWidth="1"/>
    <col min="7655" max="7655" width="12" style="2" customWidth="1"/>
    <col min="7656" max="7656" width="12.2166666666667" style="2" customWidth="1"/>
    <col min="7657" max="7657" width="15.6666666666667" style="2" customWidth="1"/>
    <col min="7658" max="7658" width="12.2166666666667" style="2" customWidth="1"/>
    <col min="7659" max="7659" width="11.3333333333333" style="2" customWidth="1"/>
    <col min="7660" max="7660" width="9.775" style="2" customWidth="1"/>
    <col min="7661" max="7904" width="9" style="2"/>
    <col min="7905" max="7905" width="20.4416666666667" style="2" customWidth="1"/>
    <col min="7906" max="7906" width="3.33333333333333" style="2" customWidth="1"/>
    <col min="7907" max="7907" width="12.4416666666667" style="2" customWidth="1"/>
    <col min="7908" max="7908" width="13.3333333333333" style="2" customWidth="1"/>
    <col min="7909" max="7909" width="17.6666666666667" style="2" customWidth="1"/>
    <col min="7910" max="7910" width="3.88333333333333" style="2" customWidth="1"/>
    <col min="7911" max="7911" width="12" style="2" customWidth="1"/>
    <col min="7912" max="7912" width="12.2166666666667" style="2" customWidth="1"/>
    <col min="7913" max="7913" width="15.6666666666667" style="2" customWidth="1"/>
    <col min="7914" max="7914" width="12.2166666666667" style="2" customWidth="1"/>
    <col min="7915" max="7915" width="11.3333333333333" style="2" customWidth="1"/>
    <col min="7916" max="7916" width="9.775" style="2" customWidth="1"/>
    <col min="7917" max="8160" width="9" style="2"/>
    <col min="8161" max="8161" width="20.4416666666667" style="2" customWidth="1"/>
    <col min="8162" max="8162" width="3.33333333333333" style="2" customWidth="1"/>
    <col min="8163" max="8163" width="12.4416666666667" style="2" customWidth="1"/>
    <col min="8164" max="8164" width="13.3333333333333" style="2" customWidth="1"/>
    <col min="8165" max="8165" width="17.6666666666667" style="2" customWidth="1"/>
    <col min="8166" max="8166" width="3.88333333333333" style="2" customWidth="1"/>
    <col min="8167" max="8167" width="12" style="2" customWidth="1"/>
    <col min="8168" max="8168" width="12.2166666666667" style="2" customWidth="1"/>
    <col min="8169" max="8169" width="15.6666666666667" style="2" customWidth="1"/>
    <col min="8170" max="8170" width="12.2166666666667" style="2" customWidth="1"/>
    <col min="8171" max="8171" width="11.3333333333333" style="2" customWidth="1"/>
    <col min="8172" max="8172" width="9.775" style="2" customWidth="1"/>
    <col min="8173" max="8416" width="9" style="2"/>
    <col min="8417" max="8417" width="20.4416666666667" style="2" customWidth="1"/>
    <col min="8418" max="8418" width="3.33333333333333" style="2" customWidth="1"/>
    <col min="8419" max="8419" width="12.4416666666667" style="2" customWidth="1"/>
    <col min="8420" max="8420" width="13.3333333333333" style="2" customWidth="1"/>
    <col min="8421" max="8421" width="17.6666666666667" style="2" customWidth="1"/>
    <col min="8422" max="8422" width="3.88333333333333" style="2" customWidth="1"/>
    <col min="8423" max="8423" width="12" style="2" customWidth="1"/>
    <col min="8424" max="8424" width="12.2166666666667" style="2" customWidth="1"/>
    <col min="8425" max="8425" width="15.6666666666667" style="2" customWidth="1"/>
    <col min="8426" max="8426" width="12.2166666666667" style="2" customWidth="1"/>
    <col min="8427" max="8427" width="11.3333333333333" style="2" customWidth="1"/>
    <col min="8428" max="8428" width="9.775" style="2" customWidth="1"/>
    <col min="8429" max="8672" width="9" style="2"/>
    <col min="8673" max="8673" width="20.4416666666667" style="2" customWidth="1"/>
    <col min="8674" max="8674" width="3.33333333333333" style="2" customWidth="1"/>
    <col min="8675" max="8675" width="12.4416666666667" style="2" customWidth="1"/>
    <col min="8676" max="8676" width="13.3333333333333" style="2" customWidth="1"/>
    <col min="8677" max="8677" width="17.6666666666667" style="2" customWidth="1"/>
    <col min="8678" max="8678" width="3.88333333333333" style="2" customWidth="1"/>
    <col min="8679" max="8679" width="12" style="2" customWidth="1"/>
    <col min="8680" max="8680" width="12.2166666666667" style="2" customWidth="1"/>
    <col min="8681" max="8681" width="15.6666666666667" style="2" customWidth="1"/>
    <col min="8682" max="8682" width="12.2166666666667" style="2" customWidth="1"/>
    <col min="8683" max="8683" width="11.3333333333333" style="2" customWidth="1"/>
    <col min="8684" max="8684" width="9.775" style="2" customWidth="1"/>
    <col min="8685" max="8928" width="9" style="2"/>
    <col min="8929" max="8929" width="20.4416666666667" style="2" customWidth="1"/>
    <col min="8930" max="8930" width="3.33333333333333" style="2" customWidth="1"/>
    <col min="8931" max="8931" width="12.4416666666667" style="2" customWidth="1"/>
    <col min="8932" max="8932" width="13.3333333333333" style="2" customWidth="1"/>
    <col min="8933" max="8933" width="17.6666666666667" style="2" customWidth="1"/>
    <col min="8934" max="8934" width="3.88333333333333" style="2" customWidth="1"/>
    <col min="8935" max="8935" width="12" style="2" customWidth="1"/>
    <col min="8936" max="8936" width="12.2166666666667" style="2" customWidth="1"/>
    <col min="8937" max="8937" width="15.6666666666667" style="2" customWidth="1"/>
    <col min="8938" max="8938" width="12.2166666666667" style="2" customWidth="1"/>
    <col min="8939" max="8939" width="11.3333333333333" style="2" customWidth="1"/>
    <col min="8940" max="8940" width="9.775" style="2" customWidth="1"/>
    <col min="8941" max="9184" width="9" style="2"/>
    <col min="9185" max="9185" width="20.4416666666667" style="2" customWidth="1"/>
    <col min="9186" max="9186" width="3.33333333333333" style="2" customWidth="1"/>
    <col min="9187" max="9187" width="12.4416666666667" style="2" customWidth="1"/>
    <col min="9188" max="9188" width="13.3333333333333" style="2" customWidth="1"/>
    <col min="9189" max="9189" width="17.6666666666667" style="2" customWidth="1"/>
    <col min="9190" max="9190" width="3.88333333333333" style="2" customWidth="1"/>
    <col min="9191" max="9191" width="12" style="2" customWidth="1"/>
    <col min="9192" max="9192" width="12.2166666666667" style="2" customWidth="1"/>
    <col min="9193" max="9193" width="15.6666666666667" style="2" customWidth="1"/>
    <col min="9194" max="9194" width="12.2166666666667" style="2" customWidth="1"/>
    <col min="9195" max="9195" width="11.3333333333333" style="2" customWidth="1"/>
    <col min="9196" max="9196" width="9.775" style="2" customWidth="1"/>
    <col min="9197" max="9440" width="9" style="2"/>
    <col min="9441" max="9441" width="20.4416666666667" style="2" customWidth="1"/>
    <col min="9442" max="9442" width="3.33333333333333" style="2" customWidth="1"/>
    <col min="9443" max="9443" width="12.4416666666667" style="2" customWidth="1"/>
    <col min="9444" max="9444" width="13.3333333333333" style="2" customWidth="1"/>
    <col min="9445" max="9445" width="17.6666666666667" style="2" customWidth="1"/>
    <col min="9446" max="9446" width="3.88333333333333" style="2" customWidth="1"/>
    <col min="9447" max="9447" width="12" style="2" customWidth="1"/>
    <col min="9448" max="9448" width="12.2166666666667" style="2" customWidth="1"/>
    <col min="9449" max="9449" width="15.6666666666667" style="2" customWidth="1"/>
    <col min="9450" max="9450" width="12.2166666666667" style="2" customWidth="1"/>
    <col min="9451" max="9451" width="11.3333333333333" style="2" customWidth="1"/>
    <col min="9452" max="9452" width="9.775" style="2" customWidth="1"/>
    <col min="9453" max="9696" width="9" style="2"/>
    <col min="9697" max="9697" width="20.4416666666667" style="2" customWidth="1"/>
    <col min="9698" max="9698" width="3.33333333333333" style="2" customWidth="1"/>
    <col min="9699" max="9699" width="12.4416666666667" style="2" customWidth="1"/>
    <col min="9700" max="9700" width="13.3333333333333" style="2" customWidth="1"/>
    <col min="9701" max="9701" width="17.6666666666667" style="2" customWidth="1"/>
    <col min="9702" max="9702" width="3.88333333333333" style="2" customWidth="1"/>
    <col min="9703" max="9703" width="12" style="2" customWidth="1"/>
    <col min="9704" max="9704" width="12.2166666666667" style="2" customWidth="1"/>
    <col min="9705" max="9705" width="15.6666666666667" style="2" customWidth="1"/>
    <col min="9706" max="9706" width="12.2166666666667" style="2" customWidth="1"/>
    <col min="9707" max="9707" width="11.3333333333333" style="2" customWidth="1"/>
    <col min="9708" max="9708" width="9.775" style="2" customWidth="1"/>
    <col min="9709" max="9952" width="9" style="2"/>
    <col min="9953" max="9953" width="20.4416666666667" style="2" customWidth="1"/>
    <col min="9954" max="9954" width="3.33333333333333" style="2" customWidth="1"/>
    <col min="9955" max="9955" width="12.4416666666667" style="2" customWidth="1"/>
    <col min="9956" max="9956" width="13.3333333333333" style="2" customWidth="1"/>
    <col min="9957" max="9957" width="17.6666666666667" style="2" customWidth="1"/>
    <col min="9958" max="9958" width="3.88333333333333" style="2" customWidth="1"/>
    <col min="9959" max="9959" width="12" style="2" customWidth="1"/>
    <col min="9960" max="9960" width="12.2166666666667" style="2" customWidth="1"/>
    <col min="9961" max="9961" width="15.6666666666667" style="2" customWidth="1"/>
    <col min="9962" max="9962" width="12.2166666666667" style="2" customWidth="1"/>
    <col min="9963" max="9963" width="11.3333333333333" style="2" customWidth="1"/>
    <col min="9964" max="9964" width="9.775" style="2" customWidth="1"/>
    <col min="9965" max="10208" width="9" style="2"/>
    <col min="10209" max="10209" width="20.4416666666667" style="2" customWidth="1"/>
    <col min="10210" max="10210" width="3.33333333333333" style="2" customWidth="1"/>
    <col min="10211" max="10211" width="12.4416666666667" style="2" customWidth="1"/>
    <col min="10212" max="10212" width="13.3333333333333" style="2" customWidth="1"/>
    <col min="10213" max="10213" width="17.6666666666667" style="2" customWidth="1"/>
    <col min="10214" max="10214" width="3.88333333333333" style="2" customWidth="1"/>
    <col min="10215" max="10215" width="12" style="2" customWidth="1"/>
    <col min="10216" max="10216" width="12.2166666666667" style="2" customWidth="1"/>
    <col min="10217" max="10217" width="15.6666666666667" style="2" customWidth="1"/>
    <col min="10218" max="10218" width="12.2166666666667" style="2" customWidth="1"/>
    <col min="10219" max="10219" width="11.3333333333333" style="2" customWidth="1"/>
    <col min="10220" max="10220" width="9.775" style="2" customWidth="1"/>
    <col min="10221" max="10464" width="9" style="2"/>
    <col min="10465" max="10465" width="20.4416666666667" style="2" customWidth="1"/>
    <col min="10466" max="10466" width="3.33333333333333" style="2" customWidth="1"/>
    <col min="10467" max="10467" width="12.4416666666667" style="2" customWidth="1"/>
    <col min="10468" max="10468" width="13.3333333333333" style="2" customWidth="1"/>
    <col min="10469" max="10469" width="17.6666666666667" style="2" customWidth="1"/>
    <col min="10470" max="10470" width="3.88333333333333" style="2" customWidth="1"/>
    <col min="10471" max="10471" width="12" style="2" customWidth="1"/>
    <col min="10472" max="10472" width="12.2166666666667" style="2" customWidth="1"/>
    <col min="10473" max="10473" width="15.6666666666667" style="2" customWidth="1"/>
    <col min="10474" max="10474" width="12.2166666666667" style="2" customWidth="1"/>
    <col min="10475" max="10475" width="11.3333333333333" style="2" customWidth="1"/>
    <col min="10476" max="10476" width="9.775" style="2" customWidth="1"/>
    <col min="10477" max="10720" width="9" style="2"/>
    <col min="10721" max="10721" width="20.4416666666667" style="2" customWidth="1"/>
    <col min="10722" max="10722" width="3.33333333333333" style="2" customWidth="1"/>
    <col min="10723" max="10723" width="12.4416666666667" style="2" customWidth="1"/>
    <col min="10724" max="10724" width="13.3333333333333" style="2" customWidth="1"/>
    <col min="10725" max="10725" width="17.6666666666667" style="2" customWidth="1"/>
    <col min="10726" max="10726" width="3.88333333333333" style="2" customWidth="1"/>
    <col min="10727" max="10727" width="12" style="2" customWidth="1"/>
    <col min="10728" max="10728" width="12.2166666666667" style="2" customWidth="1"/>
    <col min="10729" max="10729" width="15.6666666666667" style="2" customWidth="1"/>
    <col min="10730" max="10730" width="12.2166666666667" style="2" customWidth="1"/>
    <col min="10731" max="10731" width="11.3333333333333" style="2" customWidth="1"/>
    <col min="10732" max="10732" width="9.775" style="2" customWidth="1"/>
    <col min="10733" max="10976" width="9" style="2"/>
    <col min="10977" max="10977" width="20.4416666666667" style="2" customWidth="1"/>
    <col min="10978" max="10978" width="3.33333333333333" style="2" customWidth="1"/>
    <col min="10979" max="10979" width="12.4416666666667" style="2" customWidth="1"/>
    <col min="10980" max="10980" width="13.3333333333333" style="2" customWidth="1"/>
    <col min="10981" max="10981" width="17.6666666666667" style="2" customWidth="1"/>
    <col min="10982" max="10982" width="3.88333333333333" style="2" customWidth="1"/>
    <col min="10983" max="10983" width="12" style="2" customWidth="1"/>
    <col min="10984" max="10984" width="12.2166666666667" style="2" customWidth="1"/>
    <col min="10985" max="10985" width="15.6666666666667" style="2" customWidth="1"/>
    <col min="10986" max="10986" width="12.2166666666667" style="2" customWidth="1"/>
    <col min="10987" max="10987" width="11.3333333333333" style="2" customWidth="1"/>
    <col min="10988" max="10988" width="9.775" style="2" customWidth="1"/>
    <col min="10989" max="11232" width="9" style="2"/>
    <col min="11233" max="11233" width="20.4416666666667" style="2" customWidth="1"/>
    <col min="11234" max="11234" width="3.33333333333333" style="2" customWidth="1"/>
    <col min="11235" max="11235" width="12.4416666666667" style="2" customWidth="1"/>
    <col min="11236" max="11236" width="13.3333333333333" style="2" customWidth="1"/>
    <col min="11237" max="11237" width="17.6666666666667" style="2" customWidth="1"/>
    <col min="11238" max="11238" width="3.88333333333333" style="2" customWidth="1"/>
    <col min="11239" max="11239" width="12" style="2" customWidth="1"/>
    <col min="11240" max="11240" width="12.2166666666667" style="2" customWidth="1"/>
    <col min="11241" max="11241" width="15.6666666666667" style="2" customWidth="1"/>
    <col min="11242" max="11242" width="12.2166666666667" style="2" customWidth="1"/>
    <col min="11243" max="11243" width="11.3333333333333" style="2" customWidth="1"/>
    <col min="11244" max="11244" width="9.775" style="2" customWidth="1"/>
    <col min="11245" max="11488" width="9" style="2"/>
    <col min="11489" max="11489" width="20.4416666666667" style="2" customWidth="1"/>
    <col min="11490" max="11490" width="3.33333333333333" style="2" customWidth="1"/>
    <col min="11491" max="11491" width="12.4416666666667" style="2" customWidth="1"/>
    <col min="11492" max="11492" width="13.3333333333333" style="2" customWidth="1"/>
    <col min="11493" max="11493" width="17.6666666666667" style="2" customWidth="1"/>
    <col min="11494" max="11494" width="3.88333333333333" style="2" customWidth="1"/>
    <col min="11495" max="11495" width="12" style="2" customWidth="1"/>
    <col min="11496" max="11496" width="12.2166666666667" style="2" customWidth="1"/>
    <col min="11497" max="11497" width="15.6666666666667" style="2" customWidth="1"/>
    <col min="11498" max="11498" width="12.2166666666667" style="2" customWidth="1"/>
    <col min="11499" max="11499" width="11.3333333333333" style="2" customWidth="1"/>
    <col min="11500" max="11500" width="9.775" style="2" customWidth="1"/>
    <col min="11501" max="11744" width="9" style="2"/>
    <col min="11745" max="11745" width="20.4416666666667" style="2" customWidth="1"/>
    <col min="11746" max="11746" width="3.33333333333333" style="2" customWidth="1"/>
    <col min="11747" max="11747" width="12.4416666666667" style="2" customWidth="1"/>
    <col min="11748" max="11748" width="13.3333333333333" style="2" customWidth="1"/>
    <col min="11749" max="11749" width="17.6666666666667" style="2" customWidth="1"/>
    <col min="11750" max="11750" width="3.88333333333333" style="2" customWidth="1"/>
    <col min="11751" max="11751" width="12" style="2" customWidth="1"/>
    <col min="11752" max="11752" width="12.2166666666667" style="2" customWidth="1"/>
    <col min="11753" max="11753" width="15.6666666666667" style="2" customWidth="1"/>
    <col min="11754" max="11754" width="12.2166666666667" style="2" customWidth="1"/>
    <col min="11755" max="11755" width="11.3333333333333" style="2" customWidth="1"/>
    <col min="11756" max="11756" width="9.775" style="2" customWidth="1"/>
    <col min="11757" max="12000" width="9" style="2"/>
    <col min="12001" max="12001" width="20.4416666666667" style="2" customWidth="1"/>
    <col min="12002" max="12002" width="3.33333333333333" style="2" customWidth="1"/>
    <col min="12003" max="12003" width="12.4416666666667" style="2" customWidth="1"/>
    <col min="12004" max="12004" width="13.3333333333333" style="2" customWidth="1"/>
    <col min="12005" max="12005" width="17.6666666666667" style="2" customWidth="1"/>
    <col min="12006" max="12006" width="3.88333333333333" style="2" customWidth="1"/>
    <col min="12007" max="12007" width="12" style="2" customWidth="1"/>
    <col min="12008" max="12008" width="12.2166666666667" style="2" customWidth="1"/>
    <col min="12009" max="12009" width="15.6666666666667" style="2" customWidth="1"/>
    <col min="12010" max="12010" width="12.2166666666667" style="2" customWidth="1"/>
    <col min="12011" max="12011" width="11.3333333333333" style="2" customWidth="1"/>
    <col min="12012" max="12012" width="9.775" style="2" customWidth="1"/>
    <col min="12013" max="12256" width="9" style="2"/>
    <col min="12257" max="12257" width="20.4416666666667" style="2" customWidth="1"/>
    <col min="12258" max="12258" width="3.33333333333333" style="2" customWidth="1"/>
    <col min="12259" max="12259" width="12.4416666666667" style="2" customWidth="1"/>
    <col min="12260" max="12260" width="13.3333333333333" style="2" customWidth="1"/>
    <col min="12261" max="12261" width="17.6666666666667" style="2" customWidth="1"/>
    <col min="12262" max="12262" width="3.88333333333333" style="2" customWidth="1"/>
    <col min="12263" max="12263" width="12" style="2" customWidth="1"/>
    <col min="12264" max="12264" width="12.2166666666667" style="2" customWidth="1"/>
    <col min="12265" max="12265" width="15.6666666666667" style="2" customWidth="1"/>
    <col min="12266" max="12266" width="12.2166666666667" style="2" customWidth="1"/>
    <col min="12267" max="12267" width="11.3333333333333" style="2" customWidth="1"/>
    <col min="12268" max="12268" width="9.775" style="2" customWidth="1"/>
    <col min="12269" max="12512" width="9" style="2"/>
    <col min="12513" max="12513" width="20.4416666666667" style="2" customWidth="1"/>
    <col min="12514" max="12514" width="3.33333333333333" style="2" customWidth="1"/>
    <col min="12515" max="12515" width="12.4416666666667" style="2" customWidth="1"/>
    <col min="12516" max="12516" width="13.3333333333333" style="2" customWidth="1"/>
    <col min="12517" max="12517" width="17.6666666666667" style="2" customWidth="1"/>
    <col min="12518" max="12518" width="3.88333333333333" style="2" customWidth="1"/>
    <col min="12519" max="12519" width="12" style="2" customWidth="1"/>
    <col min="12520" max="12520" width="12.2166666666667" style="2" customWidth="1"/>
    <col min="12521" max="12521" width="15.6666666666667" style="2" customWidth="1"/>
    <col min="12522" max="12522" width="12.2166666666667" style="2" customWidth="1"/>
    <col min="12523" max="12523" width="11.3333333333333" style="2" customWidth="1"/>
    <col min="12524" max="12524" width="9.775" style="2" customWidth="1"/>
    <col min="12525" max="12768" width="9" style="2"/>
    <col min="12769" max="12769" width="20.4416666666667" style="2" customWidth="1"/>
    <col min="12770" max="12770" width="3.33333333333333" style="2" customWidth="1"/>
    <col min="12771" max="12771" width="12.4416666666667" style="2" customWidth="1"/>
    <col min="12772" max="12772" width="13.3333333333333" style="2" customWidth="1"/>
    <col min="12773" max="12773" width="17.6666666666667" style="2" customWidth="1"/>
    <col min="12774" max="12774" width="3.88333333333333" style="2" customWidth="1"/>
    <col min="12775" max="12775" width="12" style="2" customWidth="1"/>
    <col min="12776" max="12776" width="12.2166666666667" style="2" customWidth="1"/>
    <col min="12777" max="12777" width="15.6666666666667" style="2" customWidth="1"/>
    <col min="12778" max="12778" width="12.2166666666667" style="2" customWidth="1"/>
    <col min="12779" max="12779" width="11.3333333333333" style="2" customWidth="1"/>
    <col min="12780" max="12780" width="9.775" style="2" customWidth="1"/>
    <col min="12781" max="13024" width="9" style="2"/>
    <col min="13025" max="13025" width="20.4416666666667" style="2" customWidth="1"/>
    <col min="13026" max="13026" width="3.33333333333333" style="2" customWidth="1"/>
    <col min="13027" max="13027" width="12.4416666666667" style="2" customWidth="1"/>
    <col min="13028" max="13028" width="13.3333333333333" style="2" customWidth="1"/>
    <col min="13029" max="13029" width="17.6666666666667" style="2" customWidth="1"/>
    <col min="13030" max="13030" width="3.88333333333333" style="2" customWidth="1"/>
    <col min="13031" max="13031" width="12" style="2" customWidth="1"/>
    <col min="13032" max="13032" width="12.2166666666667" style="2" customWidth="1"/>
    <col min="13033" max="13033" width="15.6666666666667" style="2" customWidth="1"/>
    <col min="13034" max="13034" width="12.2166666666667" style="2" customWidth="1"/>
    <col min="13035" max="13035" width="11.3333333333333" style="2" customWidth="1"/>
    <col min="13036" max="13036" width="9.775" style="2" customWidth="1"/>
    <col min="13037" max="13280" width="9" style="2"/>
    <col min="13281" max="13281" width="20.4416666666667" style="2" customWidth="1"/>
    <col min="13282" max="13282" width="3.33333333333333" style="2" customWidth="1"/>
    <col min="13283" max="13283" width="12.4416666666667" style="2" customWidth="1"/>
    <col min="13284" max="13284" width="13.3333333333333" style="2" customWidth="1"/>
    <col min="13285" max="13285" width="17.6666666666667" style="2" customWidth="1"/>
    <col min="13286" max="13286" width="3.88333333333333" style="2" customWidth="1"/>
    <col min="13287" max="13287" width="12" style="2" customWidth="1"/>
    <col min="13288" max="13288" width="12.2166666666667" style="2" customWidth="1"/>
    <col min="13289" max="13289" width="15.6666666666667" style="2" customWidth="1"/>
    <col min="13290" max="13290" width="12.2166666666667" style="2" customWidth="1"/>
    <col min="13291" max="13291" width="11.3333333333333" style="2" customWidth="1"/>
    <col min="13292" max="13292" width="9.775" style="2" customWidth="1"/>
    <col min="13293" max="13536" width="9" style="2"/>
    <col min="13537" max="13537" width="20.4416666666667" style="2" customWidth="1"/>
    <col min="13538" max="13538" width="3.33333333333333" style="2" customWidth="1"/>
    <col min="13539" max="13539" width="12.4416666666667" style="2" customWidth="1"/>
    <col min="13540" max="13540" width="13.3333333333333" style="2" customWidth="1"/>
    <col min="13541" max="13541" width="17.6666666666667" style="2" customWidth="1"/>
    <col min="13542" max="13542" width="3.88333333333333" style="2" customWidth="1"/>
    <col min="13543" max="13543" width="12" style="2" customWidth="1"/>
    <col min="13544" max="13544" width="12.2166666666667" style="2" customWidth="1"/>
    <col min="13545" max="13545" width="15.6666666666667" style="2" customWidth="1"/>
    <col min="13546" max="13546" width="12.2166666666667" style="2" customWidth="1"/>
    <col min="13547" max="13547" width="11.3333333333333" style="2" customWidth="1"/>
    <col min="13548" max="13548" width="9.775" style="2" customWidth="1"/>
    <col min="13549" max="13792" width="9" style="2"/>
    <col min="13793" max="13793" width="20.4416666666667" style="2" customWidth="1"/>
    <col min="13794" max="13794" width="3.33333333333333" style="2" customWidth="1"/>
    <col min="13795" max="13795" width="12.4416666666667" style="2" customWidth="1"/>
    <col min="13796" max="13796" width="13.3333333333333" style="2" customWidth="1"/>
    <col min="13797" max="13797" width="17.6666666666667" style="2" customWidth="1"/>
    <col min="13798" max="13798" width="3.88333333333333" style="2" customWidth="1"/>
    <col min="13799" max="13799" width="12" style="2" customWidth="1"/>
    <col min="13800" max="13800" width="12.2166666666667" style="2" customWidth="1"/>
    <col min="13801" max="13801" width="15.6666666666667" style="2" customWidth="1"/>
    <col min="13802" max="13802" width="12.2166666666667" style="2" customWidth="1"/>
    <col min="13803" max="13803" width="11.3333333333333" style="2" customWidth="1"/>
    <col min="13804" max="13804" width="9.775" style="2" customWidth="1"/>
    <col min="13805" max="14048" width="9" style="2"/>
    <col min="14049" max="14049" width="20.4416666666667" style="2" customWidth="1"/>
    <col min="14050" max="14050" width="3.33333333333333" style="2" customWidth="1"/>
    <col min="14051" max="14051" width="12.4416666666667" style="2" customWidth="1"/>
    <col min="14052" max="14052" width="13.3333333333333" style="2" customWidth="1"/>
    <col min="14053" max="14053" width="17.6666666666667" style="2" customWidth="1"/>
    <col min="14054" max="14054" width="3.88333333333333" style="2" customWidth="1"/>
    <col min="14055" max="14055" width="12" style="2" customWidth="1"/>
    <col min="14056" max="14056" width="12.2166666666667" style="2" customWidth="1"/>
    <col min="14057" max="14057" width="15.6666666666667" style="2" customWidth="1"/>
    <col min="14058" max="14058" width="12.2166666666667" style="2" customWidth="1"/>
    <col min="14059" max="14059" width="11.3333333333333" style="2" customWidth="1"/>
    <col min="14060" max="14060" width="9.775" style="2" customWidth="1"/>
    <col min="14061" max="14304" width="9" style="2"/>
    <col min="14305" max="14305" width="20.4416666666667" style="2" customWidth="1"/>
    <col min="14306" max="14306" width="3.33333333333333" style="2" customWidth="1"/>
    <col min="14307" max="14307" width="12.4416666666667" style="2" customWidth="1"/>
    <col min="14308" max="14308" width="13.3333333333333" style="2" customWidth="1"/>
    <col min="14309" max="14309" width="17.6666666666667" style="2" customWidth="1"/>
    <col min="14310" max="14310" width="3.88333333333333" style="2" customWidth="1"/>
    <col min="14311" max="14311" width="12" style="2" customWidth="1"/>
    <col min="14312" max="14312" width="12.2166666666667" style="2" customWidth="1"/>
    <col min="14313" max="14313" width="15.6666666666667" style="2" customWidth="1"/>
    <col min="14314" max="14314" width="12.2166666666667" style="2" customWidth="1"/>
    <col min="14315" max="14315" width="11.3333333333333" style="2" customWidth="1"/>
    <col min="14316" max="14316" width="9.775" style="2" customWidth="1"/>
    <col min="14317" max="14560" width="9" style="2"/>
    <col min="14561" max="14561" width="20.4416666666667" style="2" customWidth="1"/>
    <col min="14562" max="14562" width="3.33333333333333" style="2" customWidth="1"/>
    <col min="14563" max="14563" width="12.4416666666667" style="2" customWidth="1"/>
    <col min="14564" max="14564" width="13.3333333333333" style="2" customWidth="1"/>
    <col min="14565" max="14565" width="17.6666666666667" style="2" customWidth="1"/>
    <col min="14566" max="14566" width="3.88333333333333" style="2" customWidth="1"/>
    <col min="14567" max="14567" width="12" style="2" customWidth="1"/>
    <col min="14568" max="14568" width="12.2166666666667" style="2" customWidth="1"/>
    <col min="14569" max="14569" width="15.6666666666667" style="2" customWidth="1"/>
    <col min="14570" max="14570" width="12.2166666666667" style="2" customWidth="1"/>
    <col min="14571" max="14571" width="11.3333333333333" style="2" customWidth="1"/>
    <col min="14572" max="14572" width="9.775" style="2" customWidth="1"/>
    <col min="14573" max="14816" width="9" style="2"/>
    <col min="14817" max="14817" width="20.4416666666667" style="2" customWidth="1"/>
    <col min="14818" max="14818" width="3.33333333333333" style="2" customWidth="1"/>
    <col min="14819" max="14819" width="12.4416666666667" style="2" customWidth="1"/>
    <col min="14820" max="14820" width="13.3333333333333" style="2" customWidth="1"/>
    <col min="14821" max="14821" width="17.6666666666667" style="2" customWidth="1"/>
    <col min="14822" max="14822" width="3.88333333333333" style="2" customWidth="1"/>
    <col min="14823" max="14823" width="12" style="2" customWidth="1"/>
    <col min="14824" max="14824" width="12.2166666666667" style="2" customWidth="1"/>
    <col min="14825" max="14825" width="15.6666666666667" style="2" customWidth="1"/>
    <col min="14826" max="14826" width="12.2166666666667" style="2" customWidth="1"/>
    <col min="14827" max="14827" width="11.3333333333333" style="2" customWidth="1"/>
    <col min="14828" max="14828" width="9.775" style="2" customWidth="1"/>
    <col min="14829" max="15072" width="9" style="2"/>
    <col min="15073" max="15073" width="20.4416666666667" style="2" customWidth="1"/>
    <col min="15074" max="15074" width="3.33333333333333" style="2" customWidth="1"/>
    <col min="15075" max="15075" width="12.4416666666667" style="2" customWidth="1"/>
    <col min="15076" max="15076" width="13.3333333333333" style="2" customWidth="1"/>
    <col min="15077" max="15077" width="17.6666666666667" style="2" customWidth="1"/>
    <col min="15078" max="15078" width="3.88333333333333" style="2" customWidth="1"/>
    <col min="15079" max="15079" width="12" style="2" customWidth="1"/>
    <col min="15080" max="15080" width="12.2166666666667" style="2" customWidth="1"/>
    <col min="15081" max="15081" width="15.6666666666667" style="2" customWidth="1"/>
    <col min="15082" max="15082" width="12.2166666666667" style="2" customWidth="1"/>
    <col min="15083" max="15083" width="11.3333333333333" style="2" customWidth="1"/>
    <col min="15084" max="15084" width="9.775" style="2" customWidth="1"/>
    <col min="15085" max="15328" width="9" style="2"/>
    <col min="15329" max="15329" width="20.4416666666667" style="2" customWidth="1"/>
    <col min="15330" max="15330" width="3.33333333333333" style="2" customWidth="1"/>
    <col min="15331" max="15331" width="12.4416666666667" style="2" customWidth="1"/>
    <col min="15332" max="15332" width="13.3333333333333" style="2" customWidth="1"/>
    <col min="15333" max="15333" width="17.6666666666667" style="2" customWidth="1"/>
    <col min="15334" max="15334" width="3.88333333333333" style="2" customWidth="1"/>
    <col min="15335" max="15335" width="12" style="2" customWidth="1"/>
    <col min="15336" max="15336" width="12.2166666666667" style="2" customWidth="1"/>
    <col min="15337" max="15337" width="15.6666666666667" style="2" customWidth="1"/>
    <col min="15338" max="15338" width="12.2166666666667" style="2" customWidth="1"/>
    <col min="15339" max="15339" width="11.3333333333333" style="2" customWidth="1"/>
    <col min="15340" max="15340" width="9.775" style="2" customWidth="1"/>
    <col min="15341" max="15584" width="9" style="2"/>
    <col min="15585" max="15585" width="20.4416666666667" style="2" customWidth="1"/>
    <col min="15586" max="15586" width="3.33333333333333" style="2" customWidth="1"/>
    <col min="15587" max="15587" width="12.4416666666667" style="2" customWidth="1"/>
    <col min="15588" max="15588" width="13.3333333333333" style="2" customWidth="1"/>
    <col min="15589" max="15589" width="17.6666666666667" style="2" customWidth="1"/>
    <col min="15590" max="15590" width="3.88333333333333" style="2" customWidth="1"/>
    <col min="15591" max="15591" width="12" style="2" customWidth="1"/>
    <col min="15592" max="15592" width="12.2166666666667" style="2" customWidth="1"/>
    <col min="15593" max="15593" width="15.6666666666667" style="2" customWidth="1"/>
    <col min="15594" max="15594" width="12.2166666666667" style="2" customWidth="1"/>
    <col min="15595" max="15595" width="11.3333333333333" style="2" customWidth="1"/>
    <col min="15596" max="15596" width="9.775" style="2" customWidth="1"/>
    <col min="15597" max="15840" width="9" style="2"/>
    <col min="15841" max="15841" width="20.4416666666667" style="2" customWidth="1"/>
    <col min="15842" max="15842" width="3.33333333333333" style="2" customWidth="1"/>
    <col min="15843" max="15843" width="12.4416666666667" style="2" customWidth="1"/>
    <col min="15844" max="15844" width="13.3333333333333" style="2" customWidth="1"/>
    <col min="15845" max="15845" width="17.6666666666667" style="2" customWidth="1"/>
    <col min="15846" max="15846" width="3.88333333333333" style="2" customWidth="1"/>
    <col min="15847" max="15847" width="12" style="2" customWidth="1"/>
    <col min="15848" max="15848" width="12.2166666666667" style="2" customWidth="1"/>
    <col min="15849" max="15849" width="15.6666666666667" style="2" customWidth="1"/>
    <col min="15850" max="15850" width="12.2166666666667" style="2" customWidth="1"/>
    <col min="15851" max="15851" width="11.3333333333333" style="2" customWidth="1"/>
    <col min="15852" max="15852" width="9.775" style="2" customWidth="1"/>
    <col min="15853" max="16096" width="9" style="2"/>
    <col min="16097" max="16097" width="20.4416666666667" style="2" customWidth="1"/>
    <col min="16098" max="16098" width="3.33333333333333" style="2" customWidth="1"/>
    <col min="16099" max="16099" width="12.4416666666667" style="2" customWidth="1"/>
    <col min="16100" max="16100" width="13.3333333333333" style="2" customWidth="1"/>
    <col min="16101" max="16101" width="17.6666666666667" style="2" customWidth="1"/>
    <col min="16102" max="16102" width="3.88333333333333" style="2" customWidth="1"/>
    <col min="16103" max="16103" width="12" style="2" customWidth="1"/>
    <col min="16104" max="16104" width="12.2166666666667" style="2" customWidth="1"/>
    <col min="16105" max="16105" width="15.6666666666667" style="2" customWidth="1"/>
    <col min="16106" max="16106" width="12.2166666666667" style="2" customWidth="1"/>
    <col min="16107" max="16107" width="11.3333333333333" style="2" customWidth="1"/>
    <col min="16108" max="16108" width="9.775" style="2" customWidth="1"/>
    <col min="16109" max="16384" width="9" style="2"/>
  </cols>
  <sheetData>
    <row r="1" ht="24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10.5" customHeight="1" spans="1:8">
      <c r="A2" s="7">
        <v>44255</v>
      </c>
      <c r="B2" s="7"/>
      <c r="C2" s="7"/>
      <c r="D2" s="7"/>
      <c r="E2" s="7"/>
      <c r="F2" s="7"/>
      <c r="G2" s="7"/>
      <c r="H2" s="7"/>
    </row>
    <row r="3" ht="12.75" customHeight="1" spans="1:7">
      <c r="A3" s="8" t="s">
        <v>1</v>
      </c>
      <c r="B3" s="8"/>
      <c r="C3" s="8"/>
      <c r="E3" s="10"/>
      <c r="G3" s="2" t="s">
        <v>2</v>
      </c>
    </row>
    <row r="4" ht="24" customHeight="1" spans="1:8">
      <c r="A4" s="11" t="s">
        <v>3</v>
      </c>
      <c r="B4" s="11" t="s">
        <v>4</v>
      </c>
      <c r="C4" s="39" t="s">
        <v>5</v>
      </c>
      <c r="D4" s="11" t="s">
        <v>6</v>
      </c>
      <c r="E4" s="11" t="s">
        <v>7</v>
      </c>
      <c r="F4" s="14" t="s">
        <v>4</v>
      </c>
      <c r="G4" s="11" t="s">
        <v>5</v>
      </c>
      <c r="H4" s="11" t="s">
        <v>6</v>
      </c>
    </row>
    <row r="5" ht="24" customHeight="1" spans="1:8">
      <c r="A5" s="15" t="s">
        <v>8</v>
      </c>
      <c r="B5" s="11" t="s">
        <v>9</v>
      </c>
      <c r="C5" s="40"/>
      <c r="D5" s="33"/>
      <c r="E5" s="18" t="s">
        <v>10</v>
      </c>
      <c r="F5" s="19"/>
      <c r="G5" s="26"/>
      <c r="H5" s="33"/>
    </row>
    <row r="6" ht="24" customHeight="1" spans="1:8">
      <c r="A6" s="11" t="s">
        <v>11</v>
      </c>
      <c r="B6" s="11">
        <v>1</v>
      </c>
      <c r="C6" s="41" t="e">
        <f>#REF!</f>
        <v>#REF!</v>
      </c>
      <c r="D6" s="20">
        <v>7467935.52</v>
      </c>
      <c r="E6" s="20" t="s">
        <v>12</v>
      </c>
      <c r="F6" s="21">
        <v>31</v>
      </c>
      <c r="G6" s="42" t="e">
        <f>#REF!</f>
        <v>#REF!</v>
      </c>
      <c r="H6" s="20">
        <v>16600000</v>
      </c>
    </row>
    <row r="7" ht="24" customHeight="1" spans="1:8">
      <c r="A7" s="11" t="s">
        <v>13</v>
      </c>
      <c r="B7" s="11">
        <v>2</v>
      </c>
      <c r="C7" s="43"/>
      <c r="D7" s="20"/>
      <c r="E7" s="18" t="s">
        <v>14</v>
      </c>
      <c r="F7" s="21">
        <v>32</v>
      </c>
      <c r="G7" s="42" t="e">
        <f>#REF!</f>
        <v>#REF!</v>
      </c>
      <c r="H7" s="20">
        <v>7000000</v>
      </c>
    </row>
    <row r="8" ht="24" customHeight="1" spans="1:8">
      <c r="A8" s="11" t="s">
        <v>15</v>
      </c>
      <c r="B8" s="11">
        <v>3</v>
      </c>
      <c r="C8" s="41" t="e">
        <f>#REF!</f>
        <v>#REF!</v>
      </c>
      <c r="D8" s="20">
        <v>3752344.1</v>
      </c>
      <c r="E8" s="20" t="s">
        <v>16</v>
      </c>
      <c r="F8" s="21">
        <v>33</v>
      </c>
      <c r="G8" s="42" t="e">
        <f>#REF!</f>
        <v>#REF!</v>
      </c>
      <c r="H8" s="20">
        <v>26613745.28</v>
      </c>
    </row>
    <row r="9" ht="24" customHeight="1" spans="1:8">
      <c r="A9" s="11" t="s">
        <v>17</v>
      </c>
      <c r="B9" s="11">
        <v>4</v>
      </c>
      <c r="C9" s="41" t="e">
        <f>#REF!</f>
        <v>#REF!</v>
      </c>
      <c r="D9" s="20">
        <v>18304924.87</v>
      </c>
      <c r="E9" s="20" t="s">
        <v>18</v>
      </c>
      <c r="F9" s="21">
        <v>34</v>
      </c>
      <c r="G9" s="20" t="e">
        <f>#REF!</f>
        <v>#REF!</v>
      </c>
      <c r="H9" s="20">
        <v>133600</v>
      </c>
    </row>
    <row r="10" ht="24" customHeight="1" spans="1:8">
      <c r="A10" s="11" t="s">
        <v>20</v>
      </c>
      <c r="B10" s="11">
        <v>5</v>
      </c>
      <c r="C10" s="41" t="e">
        <f>#REF!</f>
        <v>#REF!</v>
      </c>
      <c r="D10" s="20">
        <v>1543355.58</v>
      </c>
      <c r="E10" s="20" t="s">
        <v>21</v>
      </c>
      <c r="F10" s="21">
        <v>35</v>
      </c>
      <c r="G10" s="42" t="e">
        <f>#REF!</f>
        <v>#REF!</v>
      </c>
      <c r="H10" s="20">
        <v>3808167.99</v>
      </c>
    </row>
    <row r="11" ht="24" customHeight="1" spans="1:8">
      <c r="A11" s="11" t="s">
        <v>22</v>
      </c>
      <c r="B11" s="11">
        <v>6</v>
      </c>
      <c r="C11" s="43"/>
      <c r="D11" s="20"/>
      <c r="E11" s="20" t="s">
        <v>23</v>
      </c>
      <c r="F11" s="21">
        <v>36</v>
      </c>
      <c r="G11" s="42" t="e">
        <f>#REF!</f>
        <v>#REF!</v>
      </c>
      <c r="H11" s="20">
        <v>-2040919.96</v>
      </c>
    </row>
    <row r="12" ht="24" customHeight="1" spans="1:8">
      <c r="A12" s="11" t="s">
        <v>24</v>
      </c>
      <c r="B12" s="11">
        <v>7</v>
      </c>
      <c r="C12" s="43"/>
      <c r="D12" s="20"/>
      <c r="E12" s="22" t="s">
        <v>25</v>
      </c>
      <c r="F12" s="21">
        <v>37</v>
      </c>
      <c r="G12" s="42"/>
      <c r="H12" s="20"/>
    </row>
    <row r="13" ht="24" customHeight="1" spans="1:8">
      <c r="A13" s="11" t="s">
        <v>26</v>
      </c>
      <c r="B13" s="11">
        <v>8</v>
      </c>
      <c r="C13" s="41" t="e">
        <f>#REF!</f>
        <v>#REF!</v>
      </c>
      <c r="D13" s="20">
        <v>2757518.79</v>
      </c>
      <c r="E13" s="20" t="s">
        <v>27</v>
      </c>
      <c r="F13" s="21">
        <v>38</v>
      </c>
      <c r="G13" s="20"/>
      <c r="H13" s="20"/>
    </row>
    <row r="14" ht="24" customHeight="1" spans="1:8">
      <c r="A14" s="15" t="s">
        <v>28</v>
      </c>
      <c r="B14" s="11">
        <v>9</v>
      </c>
      <c r="C14" s="41" t="e">
        <f>#REF!</f>
        <v>#REF!</v>
      </c>
      <c r="D14" s="20">
        <v>15690783.34</v>
      </c>
      <c r="E14" s="20" t="s">
        <v>29</v>
      </c>
      <c r="F14" s="21">
        <v>39</v>
      </c>
      <c r="G14" s="42" t="e">
        <f>#REF!</f>
        <v>#REF!</v>
      </c>
      <c r="H14" s="20">
        <v>4653746.83</v>
      </c>
    </row>
    <row r="15" ht="24" customHeight="1" spans="1:8">
      <c r="A15" s="11" t="s">
        <v>30</v>
      </c>
      <c r="B15" s="11">
        <v>10</v>
      </c>
      <c r="C15" s="43">
        <v>4911909.32</v>
      </c>
      <c r="D15" s="20">
        <v>3506759.99</v>
      </c>
      <c r="E15" s="20" t="s">
        <v>31</v>
      </c>
      <c r="F15" s="21">
        <v>40</v>
      </c>
      <c r="G15" s="20"/>
      <c r="H15" s="26"/>
    </row>
    <row r="16" ht="24" customHeight="1" spans="1:8">
      <c r="A16" s="23" t="s">
        <v>32</v>
      </c>
      <c r="B16" s="11">
        <v>11</v>
      </c>
      <c r="C16" s="43">
        <v>596953.2</v>
      </c>
      <c r="D16" s="26">
        <v>511376.37</v>
      </c>
      <c r="E16" s="24" t="s">
        <v>33</v>
      </c>
      <c r="F16" s="21">
        <v>41</v>
      </c>
      <c r="G16" s="42" t="e">
        <f>#REF!</f>
        <v>#REF!</v>
      </c>
      <c r="H16" s="20">
        <v>56768340.14</v>
      </c>
    </row>
    <row r="17" ht="24" customHeight="1" spans="1:8">
      <c r="A17" s="11" t="s">
        <v>34</v>
      </c>
      <c r="B17" s="11">
        <v>12</v>
      </c>
      <c r="C17" s="43" t="e">
        <f>C14-C15-C16-C18</f>
        <v>#REF!</v>
      </c>
      <c r="D17" s="20">
        <v>5119170.79</v>
      </c>
      <c r="E17" s="22" t="s">
        <v>35</v>
      </c>
      <c r="F17" s="19"/>
      <c r="G17" s="26"/>
      <c r="H17" s="26"/>
    </row>
    <row r="18" ht="24" customHeight="1" spans="1:8">
      <c r="A18" s="23" t="s">
        <v>36</v>
      </c>
      <c r="B18" s="11">
        <v>13</v>
      </c>
      <c r="C18" s="43">
        <v>3828940.03</v>
      </c>
      <c r="D18" s="20">
        <v>6553476.19</v>
      </c>
      <c r="E18" s="22" t="s">
        <v>37</v>
      </c>
      <c r="F18" s="21">
        <v>42</v>
      </c>
      <c r="G18" s="42" t="e">
        <f>#REF!</f>
        <v>#REF!</v>
      </c>
      <c r="H18" s="20">
        <v>10500000</v>
      </c>
    </row>
    <row r="19" ht="24" customHeight="1" spans="1:8">
      <c r="A19" s="11" t="s">
        <v>39</v>
      </c>
      <c r="B19" s="11">
        <v>14</v>
      </c>
      <c r="C19" s="40"/>
      <c r="D19" s="26"/>
      <c r="E19" s="22" t="s">
        <v>40</v>
      </c>
      <c r="F19" s="21">
        <v>43</v>
      </c>
      <c r="G19" s="42" t="e">
        <f>#REF!</f>
        <v>#REF!</v>
      </c>
      <c r="H19" s="20">
        <v>3304294.08</v>
      </c>
    </row>
    <row r="20" ht="24" customHeight="1" spans="1:8">
      <c r="A20" s="25" t="s">
        <v>41</v>
      </c>
      <c r="B20" s="11">
        <v>15</v>
      </c>
      <c r="C20" s="41" t="e">
        <f>#REF!</f>
        <v>#REF!</v>
      </c>
      <c r="D20" s="20">
        <v>49516862.2</v>
      </c>
      <c r="E20" s="22" t="s">
        <v>42</v>
      </c>
      <c r="F20" s="21">
        <v>44</v>
      </c>
      <c r="G20" s="20"/>
      <c r="H20" s="20"/>
    </row>
    <row r="21" ht="24" customHeight="1" spans="1:8">
      <c r="A21" s="11" t="s">
        <v>43</v>
      </c>
      <c r="B21" s="11" t="s">
        <v>9</v>
      </c>
      <c r="C21" s="40"/>
      <c r="D21" s="26"/>
      <c r="E21" s="22" t="s">
        <v>44</v>
      </c>
      <c r="F21" s="21">
        <v>45</v>
      </c>
      <c r="G21" s="20"/>
      <c r="H21" s="26"/>
    </row>
    <row r="22" ht="24" customHeight="1" spans="1:8">
      <c r="A22" s="11" t="s">
        <v>45</v>
      </c>
      <c r="B22" s="11">
        <v>16</v>
      </c>
      <c r="C22" s="43"/>
      <c r="D22" s="20"/>
      <c r="E22" s="24" t="s">
        <v>46</v>
      </c>
      <c r="F22" s="21">
        <v>46</v>
      </c>
      <c r="G22" s="42" t="e">
        <f>#REF!</f>
        <v>#REF!</v>
      </c>
      <c r="H22" s="20">
        <v>13804294.08</v>
      </c>
    </row>
    <row r="23" ht="24" customHeight="1" spans="1:8">
      <c r="A23" s="11" t="s">
        <v>47</v>
      </c>
      <c r="B23" s="11">
        <v>17</v>
      </c>
      <c r="C23" s="43"/>
      <c r="D23" s="20"/>
      <c r="E23" s="24" t="s">
        <v>48</v>
      </c>
      <c r="F23" s="21">
        <v>47</v>
      </c>
      <c r="G23" s="42" t="e">
        <f>#REF!</f>
        <v>#REF!</v>
      </c>
      <c r="H23" s="20">
        <v>70572634.22</v>
      </c>
    </row>
    <row r="24" ht="24" customHeight="1" spans="1:8">
      <c r="A24" s="11" t="s">
        <v>49</v>
      </c>
      <c r="B24" s="11">
        <v>18</v>
      </c>
      <c r="C24" s="43">
        <v>67640876.88</v>
      </c>
      <c r="D24" s="20">
        <v>67546785.73</v>
      </c>
      <c r="E24" s="26"/>
      <c r="F24" s="19"/>
      <c r="G24" s="26"/>
      <c r="H24" s="26"/>
    </row>
    <row r="25" ht="24" customHeight="1" spans="1:8">
      <c r="A25" s="11" t="s">
        <v>50</v>
      </c>
      <c r="B25" s="11">
        <v>19</v>
      </c>
      <c r="C25" s="43">
        <v>31177259.68</v>
      </c>
      <c r="D25" s="20">
        <v>30254116.26</v>
      </c>
      <c r="E25" s="26"/>
      <c r="F25" s="19"/>
      <c r="G25" s="26"/>
      <c r="H25" s="26"/>
    </row>
    <row r="26" ht="24" customHeight="1" spans="1:8">
      <c r="A26" s="11" t="s">
        <v>51</v>
      </c>
      <c r="B26" s="11">
        <v>20</v>
      </c>
      <c r="C26" s="41">
        <f>C24-C25</f>
        <v>36463617.2</v>
      </c>
      <c r="D26" s="20">
        <v>37292669.47</v>
      </c>
      <c r="E26" s="26"/>
      <c r="F26" s="19"/>
      <c r="G26" s="26"/>
      <c r="H26" s="26"/>
    </row>
    <row r="27" ht="24" customHeight="1" spans="1:9">
      <c r="A27" s="11" t="s">
        <v>52</v>
      </c>
      <c r="B27" s="11">
        <v>21</v>
      </c>
      <c r="C27" s="41" t="e">
        <f>#REF!</f>
        <v>#REF!</v>
      </c>
      <c r="D27" s="20">
        <v>320000</v>
      </c>
      <c r="E27" s="26"/>
      <c r="F27" s="19"/>
      <c r="G27" s="26"/>
      <c r="H27" s="26"/>
      <c r="I27" s="32"/>
    </row>
    <row r="28" ht="24" customHeight="1" spans="1:8">
      <c r="A28" s="11" t="s">
        <v>54</v>
      </c>
      <c r="B28" s="11">
        <v>22</v>
      </c>
      <c r="C28" s="43"/>
      <c r="D28" s="20"/>
      <c r="E28" s="26"/>
      <c r="F28" s="19"/>
      <c r="G28" s="26"/>
      <c r="H28" s="26"/>
    </row>
    <row r="29" ht="24" customHeight="1" spans="1:8">
      <c r="A29" s="11" t="s">
        <v>55</v>
      </c>
      <c r="B29" s="11">
        <v>23</v>
      </c>
      <c r="C29" s="43" t="e">
        <f>#REF!</f>
        <v>#REF!</v>
      </c>
      <c r="D29" s="20">
        <v>0</v>
      </c>
      <c r="E29" s="26"/>
      <c r="F29" s="19"/>
      <c r="G29" s="26"/>
      <c r="H29" s="26"/>
    </row>
    <row r="30" ht="24" customHeight="1" spans="1:8">
      <c r="A30" s="11" t="s">
        <v>57</v>
      </c>
      <c r="B30" s="11">
        <v>24</v>
      </c>
      <c r="C30" s="43"/>
      <c r="D30" s="20"/>
      <c r="E30" s="27" t="s">
        <v>58</v>
      </c>
      <c r="F30" s="19"/>
      <c r="G30" s="26"/>
      <c r="H30" s="26"/>
    </row>
    <row r="31" ht="24" customHeight="1" spans="1:8">
      <c r="A31" s="11" t="s">
        <v>59</v>
      </c>
      <c r="B31" s="11">
        <v>25</v>
      </c>
      <c r="C31" s="43" t="e">
        <f>#REF!</f>
        <v>#REF!</v>
      </c>
      <c r="D31" s="20">
        <v>405795.81</v>
      </c>
      <c r="E31" s="20" t="s">
        <v>60</v>
      </c>
      <c r="F31" s="21">
        <v>48</v>
      </c>
      <c r="G31" s="42" t="e">
        <f>#REF!</f>
        <v>#REF!</v>
      </c>
      <c r="H31" s="20">
        <v>56000000</v>
      </c>
    </row>
    <row r="32" ht="19.5" customHeight="1" spans="1:8">
      <c r="A32" s="11" t="s">
        <v>61</v>
      </c>
      <c r="B32" s="11">
        <v>26</v>
      </c>
      <c r="C32" s="43"/>
      <c r="D32" s="20"/>
      <c r="E32" s="20" t="s">
        <v>62</v>
      </c>
      <c r="F32" s="21">
        <v>49</v>
      </c>
      <c r="G32" s="20"/>
      <c r="H32" s="20"/>
    </row>
    <row r="33" ht="21" customHeight="1" spans="1:8">
      <c r="A33" s="11" t="s">
        <v>63</v>
      </c>
      <c r="B33" s="11">
        <v>27</v>
      </c>
      <c r="C33" s="41" t="e">
        <f>#REF!</f>
        <v>#REF!</v>
      </c>
      <c r="D33" s="20">
        <v>362998.95</v>
      </c>
      <c r="E33" s="20" t="s">
        <v>65</v>
      </c>
      <c r="F33" s="21">
        <v>50</v>
      </c>
      <c r="G33" s="42" t="e">
        <f>#REF!</f>
        <v>#REF!</v>
      </c>
      <c r="H33" s="20">
        <v>521375.58</v>
      </c>
    </row>
    <row r="34" ht="24" customHeight="1" spans="1:9">
      <c r="A34" s="11" t="s">
        <v>66</v>
      </c>
      <c r="B34" s="11">
        <v>28</v>
      </c>
      <c r="C34" s="40"/>
      <c r="D34" s="26"/>
      <c r="E34" s="20" t="s">
        <v>67</v>
      </c>
      <c r="F34" s="21">
        <v>51</v>
      </c>
      <c r="G34" s="42">
        <f>H34+利润表!C37</f>
        <v>-37798056.63</v>
      </c>
      <c r="H34" s="20">
        <v>-39195683.37</v>
      </c>
      <c r="I34" s="2">
        <f>G34-H34</f>
        <v>1397626.73999999</v>
      </c>
    </row>
    <row r="35" ht="24" customHeight="1" spans="1:9">
      <c r="A35" s="25" t="s">
        <v>68</v>
      </c>
      <c r="B35" s="11">
        <v>29</v>
      </c>
      <c r="C35" s="41" t="e">
        <f>#REF!</f>
        <v>#REF!</v>
      </c>
      <c r="D35" s="20">
        <v>38381464.23</v>
      </c>
      <c r="E35" s="28" t="s">
        <v>69</v>
      </c>
      <c r="F35" s="21">
        <v>52</v>
      </c>
      <c r="G35" s="42" t="e">
        <f>G31+G33+G34</f>
        <v>#REF!</v>
      </c>
      <c r="H35" s="20">
        <v>17325692.21</v>
      </c>
      <c r="I35" s="32"/>
    </row>
    <row r="36" ht="24" customHeight="1" spans="1:8">
      <c r="A36" s="25" t="s">
        <v>70</v>
      </c>
      <c r="B36" s="11">
        <v>30</v>
      </c>
      <c r="C36" s="41" t="e">
        <f>C20+C35</f>
        <v>#REF!</v>
      </c>
      <c r="D36" s="20">
        <v>87898326.43</v>
      </c>
      <c r="E36" s="28" t="s">
        <v>71</v>
      </c>
      <c r="F36" s="21">
        <v>53</v>
      </c>
      <c r="G36" s="42" t="e">
        <f>G23+G35</f>
        <v>#REF!</v>
      </c>
      <c r="H36" s="20">
        <v>87898326.43</v>
      </c>
    </row>
    <row r="37" s="1" customFormat="1" ht="24" customHeight="1" spans="1:8">
      <c r="A37" s="29" t="s">
        <v>225</v>
      </c>
      <c r="B37" s="29"/>
      <c r="C37" s="29"/>
      <c r="D37" s="29"/>
      <c r="E37" s="29"/>
      <c r="F37" s="29"/>
      <c r="G37" s="29"/>
      <c r="H37" s="29"/>
    </row>
    <row r="39" spans="8:8">
      <c r="H39" s="32"/>
    </row>
    <row r="40" spans="3:8">
      <c r="C40" s="32"/>
      <c r="D40" s="32"/>
      <c r="E40" s="31"/>
      <c r="G40" s="32"/>
      <c r="H40" s="34"/>
    </row>
    <row r="41" spans="3:8">
      <c r="C41" s="32"/>
      <c r="H41" s="35"/>
    </row>
    <row r="42" ht="12" spans="4:8">
      <c r="D42" s="32"/>
      <c r="G42" s="32"/>
      <c r="H42" s="36"/>
    </row>
    <row r="43" spans="4:8">
      <c r="D43" s="32"/>
      <c r="G43" s="32"/>
      <c r="H43" s="35"/>
    </row>
    <row r="44" spans="3:8">
      <c r="C44" s="32"/>
      <c r="H44" s="35"/>
    </row>
    <row r="45" spans="3:8">
      <c r="C45" s="32"/>
      <c r="G45" s="31"/>
      <c r="H45" s="34"/>
    </row>
    <row r="46" spans="5:8">
      <c r="E46" s="32"/>
      <c r="G46" s="32"/>
      <c r="H46" s="32"/>
    </row>
    <row r="47" spans="7:7">
      <c r="G47" s="32"/>
    </row>
    <row r="48" spans="3:8">
      <c r="C48" s="32"/>
      <c r="H48" s="32"/>
    </row>
    <row r="49" spans="7:8">
      <c r="G49" s="32"/>
      <c r="H49" s="32"/>
    </row>
    <row r="50" spans="7:7">
      <c r="G50" s="31"/>
    </row>
    <row r="51" spans="4:4">
      <c r="D51" s="32"/>
    </row>
    <row r="56" spans="8:8">
      <c r="H56" s="37"/>
    </row>
    <row r="57" spans="7:7">
      <c r="G57" s="44"/>
    </row>
    <row r="63" spans="8:8">
      <c r="H63" s="3"/>
    </row>
  </sheetData>
  <mergeCells count="4">
    <mergeCell ref="A1:H1"/>
    <mergeCell ref="A2:H2"/>
    <mergeCell ref="A3:C3"/>
    <mergeCell ref="A37:H37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I66"/>
  <sheetViews>
    <sheetView topLeftCell="A10" workbookViewId="0">
      <selection activeCell="G11" sqref="G11"/>
    </sheetView>
  </sheetViews>
  <sheetFormatPr defaultColWidth="9" defaultRowHeight="13.5"/>
  <cols>
    <col min="1" max="1" width="19.8833333333333" style="2" customWidth="1"/>
    <col min="2" max="2" width="5.33333333333333" style="2" customWidth="1"/>
    <col min="3" max="4" width="16.4416666666667" style="3" customWidth="1"/>
    <col min="5" max="5" width="27.2166666666667" style="2" customWidth="1"/>
    <col min="6" max="6" width="4.88333333333333" style="4" customWidth="1"/>
    <col min="7" max="7" width="16.4416666666667" style="2" customWidth="1"/>
    <col min="8" max="8" width="16.2166666666667" style="2" customWidth="1"/>
    <col min="9" max="9" width="13" style="2" customWidth="1"/>
    <col min="10" max="222" width="9" style="2"/>
    <col min="223" max="223" width="20.4416666666667" style="2" customWidth="1"/>
    <col min="224" max="224" width="3.33333333333333" style="2" customWidth="1"/>
    <col min="225" max="225" width="12.4416666666667" style="2" customWidth="1"/>
    <col min="226" max="226" width="13.3333333333333" style="2" customWidth="1"/>
    <col min="227" max="227" width="17.6666666666667" style="2" customWidth="1"/>
    <col min="228" max="228" width="3.88333333333333" style="2" customWidth="1"/>
    <col min="229" max="229" width="12" style="2" customWidth="1"/>
    <col min="230" max="230" width="12.2166666666667" style="2" customWidth="1"/>
    <col min="231" max="231" width="15.6666666666667" style="2" customWidth="1"/>
    <col min="232" max="232" width="12.2166666666667" style="2" customWidth="1"/>
    <col min="233" max="233" width="11.3333333333333" style="2" customWidth="1"/>
    <col min="234" max="234" width="9.775" style="2" customWidth="1"/>
    <col min="235" max="478" width="9" style="2"/>
    <col min="479" max="479" width="20.4416666666667" style="2" customWidth="1"/>
    <col min="480" max="480" width="3.33333333333333" style="2" customWidth="1"/>
    <col min="481" max="481" width="12.4416666666667" style="2" customWidth="1"/>
    <col min="482" max="482" width="13.3333333333333" style="2" customWidth="1"/>
    <col min="483" max="483" width="17.6666666666667" style="2" customWidth="1"/>
    <col min="484" max="484" width="3.88333333333333" style="2" customWidth="1"/>
    <col min="485" max="485" width="12" style="2" customWidth="1"/>
    <col min="486" max="486" width="12.2166666666667" style="2" customWidth="1"/>
    <col min="487" max="487" width="15.6666666666667" style="2" customWidth="1"/>
    <col min="488" max="488" width="12.2166666666667" style="2" customWidth="1"/>
    <col min="489" max="489" width="11.3333333333333" style="2" customWidth="1"/>
    <col min="490" max="490" width="9.775" style="2" customWidth="1"/>
    <col min="491" max="734" width="9" style="2"/>
    <col min="735" max="735" width="20.4416666666667" style="2" customWidth="1"/>
    <col min="736" max="736" width="3.33333333333333" style="2" customWidth="1"/>
    <col min="737" max="737" width="12.4416666666667" style="2" customWidth="1"/>
    <col min="738" max="738" width="13.3333333333333" style="2" customWidth="1"/>
    <col min="739" max="739" width="17.6666666666667" style="2" customWidth="1"/>
    <col min="740" max="740" width="3.88333333333333" style="2" customWidth="1"/>
    <col min="741" max="741" width="12" style="2" customWidth="1"/>
    <col min="742" max="742" width="12.2166666666667" style="2" customWidth="1"/>
    <col min="743" max="743" width="15.6666666666667" style="2" customWidth="1"/>
    <col min="744" max="744" width="12.2166666666667" style="2" customWidth="1"/>
    <col min="745" max="745" width="11.3333333333333" style="2" customWidth="1"/>
    <col min="746" max="746" width="9.775" style="2" customWidth="1"/>
    <col min="747" max="990" width="9" style="2"/>
    <col min="991" max="991" width="20.4416666666667" style="2" customWidth="1"/>
    <col min="992" max="992" width="3.33333333333333" style="2" customWidth="1"/>
    <col min="993" max="993" width="12.4416666666667" style="2" customWidth="1"/>
    <col min="994" max="994" width="13.3333333333333" style="2" customWidth="1"/>
    <col min="995" max="995" width="17.6666666666667" style="2" customWidth="1"/>
    <col min="996" max="996" width="3.88333333333333" style="2" customWidth="1"/>
    <col min="997" max="997" width="12" style="2" customWidth="1"/>
    <col min="998" max="998" width="12.2166666666667" style="2" customWidth="1"/>
    <col min="999" max="999" width="15.6666666666667" style="2" customWidth="1"/>
    <col min="1000" max="1000" width="12.2166666666667" style="2" customWidth="1"/>
    <col min="1001" max="1001" width="11.3333333333333" style="2" customWidth="1"/>
    <col min="1002" max="1002" width="9.775" style="2" customWidth="1"/>
    <col min="1003" max="1246" width="9" style="2"/>
    <col min="1247" max="1247" width="20.4416666666667" style="2" customWidth="1"/>
    <col min="1248" max="1248" width="3.33333333333333" style="2" customWidth="1"/>
    <col min="1249" max="1249" width="12.4416666666667" style="2" customWidth="1"/>
    <col min="1250" max="1250" width="13.3333333333333" style="2" customWidth="1"/>
    <col min="1251" max="1251" width="17.6666666666667" style="2" customWidth="1"/>
    <col min="1252" max="1252" width="3.88333333333333" style="2" customWidth="1"/>
    <col min="1253" max="1253" width="12" style="2" customWidth="1"/>
    <col min="1254" max="1254" width="12.2166666666667" style="2" customWidth="1"/>
    <col min="1255" max="1255" width="15.6666666666667" style="2" customWidth="1"/>
    <col min="1256" max="1256" width="12.2166666666667" style="2" customWidth="1"/>
    <col min="1257" max="1257" width="11.3333333333333" style="2" customWidth="1"/>
    <col min="1258" max="1258" width="9.775" style="2" customWidth="1"/>
    <col min="1259" max="1502" width="9" style="2"/>
    <col min="1503" max="1503" width="20.4416666666667" style="2" customWidth="1"/>
    <col min="1504" max="1504" width="3.33333333333333" style="2" customWidth="1"/>
    <col min="1505" max="1505" width="12.4416666666667" style="2" customWidth="1"/>
    <col min="1506" max="1506" width="13.3333333333333" style="2" customWidth="1"/>
    <col min="1507" max="1507" width="17.6666666666667" style="2" customWidth="1"/>
    <col min="1508" max="1508" width="3.88333333333333" style="2" customWidth="1"/>
    <col min="1509" max="1509" width="12" style="2" customWidth="1"/>
    <col min="1510" max="1510" width="12.2166666666667" style="2" customWidth="1"/>
    <col min="1511" max="1511" width="15.6666666666667" style="2" customWidth="1"/>
    <col min="1512" max="1512" width="12.2166666666667" style="2" customWidth="1"/>
    <col min="1513" max="1513" width="11.3333333333333" style="2" customWidth="1"/>
    <col min="1514" max="1514" width="9.775" style="2" customWidth="1"/>
    <col min="1515" max="1758" width="9" style="2"/>
    <col min="1759" max="1759" width="20.4416666666667" style="2" customWidth="1"/>
    <col min="1760" max="1760" width="3.33333333333333" style="2" customWidth="1"/>
    <col min="1761" max="1761" width="12.4416666666667" style="2" customWidth="1"/>
    <col min="1762" max="1762" width="13.3333333333333" style="2" customWidth="1"/>
    <col min="1763" max="1763" width="17.6666666666667" style="2" customWidth="1"/>
    <col min="1764" max="1764" width="3.88333333333333" style="2" customWidth="1"/>
    <col min="1765" max="1765" width="12" style="2" customWidth="1"/>
    <col min="1766" max="1766" width="12.2166666666667" style="2" customWidth="1"/>
    <col min="1767" max="1767" width="15.6666666666667" style="2" customWidth="1"/>
    <col min="1768" max="1768" width="12.2166666666667" style="2" customWidth="1"/>
    <col min="1769" max="1769" width="11.3333333333333" style="2" customWidth="1"/>
    <col min="1770" max="1770" width="9.775" style="2" customWidth="1"/>
    <col min="1771" max="2014" width="9" style="2"/>
    <col min="2015" max="2015" width="20.4416666666667" style="2" customWidth="1"/>
    <col min="2016" max="2016" width="3.33333333333333" style="2" customWidth="1"/>
    <col min="2017" max="2017" width="12.4416666666667" style="2" customWidth="1"/>
    <col min="2018" max="2018" width="13.3333333333333" style="2" customWidth="1"/>
    <col min="2019" max="2019" width="17.6666666666667" style="2" customWidth="1"/>
    <col min="2020" max="2020" width="3.88333333333333" style="2" customWidth="1"/>
    <col min="2021" max="2021" width="12" style="2" customWidth="1"/>
    <col min="2022" max="2022" width="12.2166666666667" style="2" customWidth="1"/>
    <col min="2023" max="2023" width="15.6666666666667" style="2" customWidth="1"/>
    <col min="2024" max="2024" width="12.2166666666667" style="2" customWidth="1"/>
    <col min="2025" max="2025" width="11.3333333333333" style="2" customWidth="1"/>
    <col min="2026" max="2026" width="9.775" style="2" customWidth="1"/>
    <col min="2027" max="2270" width="9" style="2"/>
    <col min="2271" max="2271" width="20.4416666666667" style="2" customWidth="1"/>
    <col min="2272" max="2272" width="3.33333333333333" style="2" customWidth="1"/>
    <col min="2273" max="2273" width="12.4416666666667" style="2" customWidth="1"/>
    <col min="2274" max="2274" width="13.3333333333333" style="2" customWidth="1"/>
    <col min="2275" max="2275" width="17.6666666666667" style="2" customWidth="1"/>
    <col min="2276" max="2276" width="3.88333333333333" style="2" customWidth="1"/>
    <col min="2277" max="2277" width="12" style="2" customWidth="1"/>
    <col min="2278" max="2278" width="12.2166666666667" style="2" customWidth="1"/>
    <col min="2279" max="2279" width="15.6666666666667" style="2" customWidth="1"/>
    <col min="2280" max="2280" width="12.2166666666667" style="2" customWidth="1"/>
    <col min="2281" max="2281" width="11.3333333333333" style="2" customWidth="1"/>
    <col min="2282" max="2282" width="9.775" style="2" customWidth="1"/>
    <col min="2283" max="2526" width="9" style="2"/>
    <col min="2527" max="2527" width="20.4416666666667" style="2" customWidth="1"/>
    <col min="2528" max="2528" width="3.33333333333333" style="2" customWidth="1"/>
    <col min="2529" max="2529" width="12.4416666666667" style="2" customWidth="1"/>
    <col min="2530" max="2530" width="13.3333333333333" style="2" customWidth="1"/>
    <col min="2531" max="2531" width="17.6666666666667" style="2" customWidth="1"/>
    <col min="2532" max="2532" width="3.88333333333333" style="2" customWidth="1"/>
    <col min="2533" max="2533" width="12" style="2" customWidth="1"/>
    <col min="2534" max="2534" width="12.2166666666667" style="2" customWidth="1"/>
    <col min="2535" max="2535" width="15.6666666666667" style="2" customWidth="1"/>
    <col min="2536" max="2536" width="12.2166666666667" style="2" customWidth="1"/>
    <col min="2537" max="2537" width="11.3333333333333" style="2" customWidth="1"/>
    <col min="2538" max="2538" width="9.775" style="2" customWidth="1"/>
    <col min="2539" max="2782" width="9" style="2"/>
    <col min="2783" max="2783" width="20.4416666666667" style="2" customWidth="1"/>
    <col min="2784" max="2784" width="3.33333333333333" style="2" customWidth="1"/>
    <col min="2785" max="2785" width="12.4416666666667" style="2" customWidth="1"/>
    <col min="2786" max="2786" width="13.3333333333333" style="2" customWidth="1"/>
    <col min="2787" max="2787" width="17.6666666666667" style="2" customWidth="1"/>
    <col min="2788" max="2788" width="3.88333333333333" style="2" customWidth="1"/>
    <col min="2789" max="2789" width="12" style="2" customWidth="1"/>
    <col min="2790" max="2790" width="12.2166666666667" style="2" customWidth="1"/>
    <col min="2791" max="2791" width="15.6666666666667" style="2" customWidth="1"/>
    <col min="2792" max="2792" width="12.2166666666667" style="2" customWidth="1"/>
    <col min="2793" max="2793" width="11.3333333333333" style="2" customWidth="1"/>
    <col min="2794" max="2794" width="9.775" style="2" customWidth="1"/>
    <col min="2795" max="3038" width="9" style="2"/>
    <col min="3039" max="3039" width="20.4416666666667" style="2" customWidth="1"/>
    <col min="3040" max="3040" width="3.33333333333333" style="2" customWidth="1"/>
    <col min="3041" max="3041" width="12.4416666666667" style="2" customWidth="1"/>
    <col min="3042" max="3042" width="13.3333333333333" style="2" customWidth="1"/>
    <col min="3043" max="3043" width="17.6666666666667" style="2" customWidth="1"/>
    <col min="3044" max="3044" width="3.88333333333333" style="2" customWidth="1"/>
    <col min="3045" max="3045" width="12" style="2" customWidth="1"/>
    <col min="3046" max="3046" width="12.2166666666667" style="2" customWidth="1"/>
    <col min="3047" max="3047" width="15.6666666666667" style="2" customWidth="1"/>
    <col min="3048" max="3048" width="12.2166666666667" style="2" customWidth="1"/>
    <col min="3049" max="3049" width="11.3333333333333" style="2" customWidth="1"/>
    <col min="3050" max="3050" width="9.775" style="2" customWidth="1"/>
    <col min="3051" max="3294" width="9" style="2"/>
    <col min="3295" max="3295" width="20.4416666666667" style="2" customWidth="1"/>
    <col min="3296" max="3296" width="3.33333333333333" style="2" customWidth="1"/>
    <col min="3297" max="3297" width="12.4416666666667" style="2" customWidth="1"/>
    <col min="3298" max="3298" width="13.3333333333333" style="2" customWidth="1"/>
    <col min="3299" max="3299" width="17.6666666666667" style="2" customWidth="1"/>
    <col min="3300" max="3300" width="3.88333333333333" style="2" customWidth="1"/>
    <col min="3301" max="3301" width="12" style="2" customWidth="1"/>
    <col min="3302" max="3302" width="12.2166666666667" style="2" customWidth="1"/>
    <col min="3303" max="3303" width="15.6666666666667" style="2" customWidth="1"/>
    <col min="3304" max="3304" width="12.2166666666667" style="2" customWidth="1"/>
    <col min="3305" max="3305" width="11.3333333333333" style="2" customWidth="1"/>
    <col min="3306" max="3306" width="9.775" style="2" customWidth="1"/>
    <col min="3307" max="3550" width="9" style="2"/>
    <col min="3551" max="3551" width="20.4416666666667" style="2" customWidth="1"/>
    <col min="3552" max="3552" width="3.33333333333333" style="2" customWidth="1"/>
    <col min="3553" max="3553" width="12.4416666666667" style="2" customWidth="1"/>
    <col min="3554" max="3554" width="13.3333333333333" style="2" customWidth="1"/>
    <col min="3555" max="3555" width="17.6666666666667" style="2" customWidth="1"/>
    <col min="3556" max="3556" width="3.88333333333333" style="2" customWidth="1"/>
    <col min="3557" max="3557" width="12" style="2" customWidth="1"/>
    <col min="3558" max="3558" width="12.2166666666667" style="2" customWidth="1"/>
    <col min="3559" max="3559" width="15.6666666666667" style="2" customWidth="1"/>
    <col min="3560" max="3560" width="12.2166666666667" style="2" customWidth="1"/>
    <col min="3561" max="3561" width="11.3333333333333" style="2" customWidth="1"/>
    <col min="3562" max="3562" width="9.775" style="2" customWidth="1"/>
    <col min="3563" max="3806" width="9" style="2"/>
    <col min="3807" max="3807" width="20.4416666666667" style="2" customWidth="1"/>
    <col min="3808" max="3808" width="3.33333333333333" style="2" customWidth="1"/>
    <col min="3809" max="3809" width="12.4416666666667" style="2" customWidth="1"/>
    <col min="3810" max="3810" width="13.3333333333333" style="2" customWidth="1"/>
    <col min="3811" max="3811" width="17.6666666666667" style="2" customWidth="1"/>
    <col min="3812" max="3812" width="3.88333333333333" style="2" customWidth="1"/>
    <col min="3813" max="3813" width="12" style="2" customWidth="1"/>
    <col min="3814" max="3814" width="12.2166666666667" style="2" customWidth="1"/>
    <col min="3815" max="3815" width="15.6666666666667" style="2" customWidth="1"/>
    <col min="3816" max="3816" width="12.2166666666667" style="2" customWidth="1"/>
    <col min="3817" max="3817" width="11.3333333333333" style="2" customWidth="1"/>
    <col min="3818" max="3818" width="9.775" style="2" customWidth="1"/>
    <col min="3819" max="4062" width="9" style="2"/>
    <col min="4063" max="4063" width="20.4416666666667" style="2" customWidth="1"/>
    <col min="4064" max="4064" width="3.33333333333333" style="2" customWidth="1"/>
    <col min="4065" max="4065" width="12.4416666666667" style="2" customWidth="1"/>
    <col min="4066" max="4066" width="13.3333333333333" style="2" customWidth="1"/>
    <col min="4067" max="4067" width="17.6666666666667" style="2" customWidth="1"/>
    <col min="4068" max="4068" width="3.88333333333333" style="2" customWidth="1"/>
    <col min="4069" max="4069" width="12" style="2" customWidth="1"/>
    <col min="4070" max="4070" width="12.2166666666667" style="2" customWidth="1"/>
    <col min="4071" max="4071" width="15.6666666666667" style="2" customWidth="1"/>
    <col min="4072" max="4072" width="12.2166666666667" style="2" customWidth="1"/>
    <col min="4073" max="4073" width="11.3333333333333" style="2" customWidth="1"/>
    <col min="4074" max="4074" width="9.775" style="2" customWidth="1"/>
    <col min="4075" max="4318" width="9" style="2"/>
    <col min="4319" max="4319" width="20.4416666666667" style="2" customWidth="1"/>
    <col min="4320" max="4320" width="3.33333333333333" style="2" customWidth="1"/>
    <col min="4321" max="4321" width="12.4416666666667" style="2" customWidth="1"/>
    <col min="4322" max="4322" width="13.3333333333333" style="2" customWidth="1"/>
    <col min="4323" max="4323" width="17.6666666666667" style="2" customWidth="1"/>
    <col min="4324" max="4324" width="3.88333333333333" style="2" customWidth="1"/>
    <col min="4325" max="4325" width="12" style="2" customWidth="1"/>
    <col min="4326" max="4326" width="12.2166666666667" style="2" customWidth="1"/>
    <col min="4327" max="4327" width="15.6666666666667" style="2" customWidth="1"/>
    <col min="4328" max="4328" width="12.2166666666667" style="2" customWidth="1"/>
    <col min="4329" max="4329" width="11.3333333333333" style="2" customWidth="1"/>
    <col min="4330" max="4330" width="9.775" style="2" customWidth="1"/>
    <col min="4331" max="4574" width="9" style="2"/>
    <col min="4575" max="4575" width="20.4416666666667" style="2" customWidth="1"/>
    <col min="4576" max="4576" width="3.33333333333333" style="2" customWidth="1"/>
    <col min="4577" max="4577" width="12.4416666666667" style="2" customWidth="1"/>
    <col min="4578" max="4578" width="13.3333333333333" style="2" customWidth="1"/>
    <col min="4579" max="4579" width="17.6666666666667" style="2" customWidth="1"/>
    <col min="4580" max="4580" width="3.88333333333333" style="2" customWidth="1"/>
    <col min="4581" max="4581" width="12" style="2" customWidth="1"/>
    <col min="4582" max="4582" width="12.2166666666667" style="2" customWidth="1"/>
    <col min="4583" max="4583" width="15.6666666666667" style="2" customWidth="1"/>
    <col min="4584" max="4584" width="12.2166666666667" style="2" customWidth="1"/>
    <col min="4585" max="4585" width="11.3333333333333" style="2" customWidth="1"/>
    <col min="4586" max="4586" width="9.775" style="2" customWidth="1"/>
    <col min="4587" max="4830" width="9" style="2"/>
    <col min="4831" max="4831" width="20.4416666666667" style="2" customWidth="1"/>
    <col min="4832" max="4832" width="3.33333333333333" style="2" customWidth="1"/>
    <col min="4833" max="4833" width="12.4416666666667" style="2" customWidth="1"/>
    <col min="4834" max="4834" width="13.3333333333333" style="2" customWidth="1"/>
    <col min="4835" max="4835" width="17.6666666666667" style="2" customWidth="1"/>
    <col min="4836" max="4836" width="3.88333333333333" style="2" customWidth="1"/>
    <col min="4837" max="4837" width="12" style="2" customWidth="1"/>
    <col min="4838" max="4838" width="12.2166666666667" style="2" customWidth="1"/>
    <col min="4839" max="4839" width="15.6666666666667" style="2" customWidth="1"/>
    <col min="4840" max="4840" width="12.2166666666667" style="2" customWidth="1"/>
    <col min="4841" max="4841" width="11.3333333333333" style="2" customWidth="1"/>
    <col min="4842" max="4842" width="9.775" style="2" customWidth="1"/>
    <col min="4843" max="5086" width="9" style="2"/>
    <col min="5087" max="5087" width="20.4416666666667" style="2" customWidth="1"/>
    <col min="5088" max="5088" width="3.33333333333333" style="2" customWidth="1"/>
    <col min="5089" max="5089" width="12.4416666666667" style="2" customWidth="1"/>
    <col min="5090" max="5090" width="13.3333333333333" style="2" customWidth="1"/>
    <col min="5091" max="5091" width="17.6666666666667" style="2" customWidth="1"/>
    <col min="5092" max="5092" width="3.88333333333333" style="2" customWidth="1"/>
    <col min="5093" max="5093" width="12" style="2" customWidth="1"/>
    <col min="5094" max="5094" width="12.2166666666667" style="2" customWidth="1"/>
    <col min="5095" max="5095" width="15.6666666666667" style="2" customWidth="1"/>
    <col min="5096" max="5096" width="12.2166666666667" style="2" customWidth="1"/>
    <col min="5097" max="5097" width="11.3333333333333" style="2" customWidth="1"/>
    <col min="5098" max="5098" width="9.775" style="2" customWidth="1"/>
    <col min="5099" max="5342" width="9" style="2"/>
    <col min="5343" max="5343" width="20.4416666666667" style="2" customWidth="1"/>
    <col min="5344" max="5344" width="3.33333333333333" style="2" customWidth="1"/>
    <col min="5345" max="5345" width="12.4416666666667" style="2" customWidth="1"/>
    <col min="5346" max="5346" width="13.3333333333333" style="2" customWidth="1"/>
    <col min="5347" max="5347" width="17.6666666666667" style="2" customWidth="1"/>
    <col min="5348" max="5348" width="3.88333333333333" style="2" customWidth="1"/>
    <col min="5349" max="5349" width="12" style="2" customWidth="1"/>
    <col min="5350" max="5350" width="12.2166666666667" style="2" customWidth="1"/>
    <col min="5351" max="5351" width="15.6666666666667" style="2" customWidth="1"/>
    <col min="5352" max="5352" width="12.2166666666667" style="2" customWidth="1"/>
    <col min="5353" max="5353" width="11.3333333333333" style="2" customWidth="1"/>
    <col min="5354" max="5354" width="9.775" style="2" customWidth="1"/>
    <col min="5355" max="5598" width="9" style="2"/>
    <col min="5599" max="5599" width="20.4416666666667" style="2" customWidth="1"/>
    <col min="5600" max="5600" width="3.33333333333333" style="2" customWidth="1"/>
    <col min="5601" max="5601" width="12.4416666666667" style="2" customWidth="1"/>
    <col min="5602" max="5602" width="13.3333333333333" style="2" customWidth="1"/>
    <col min="5603" max="5603" width="17.6666666666667" style="2" customWidth="1"/>
    <col min="5604" max="5604" width="3.88333333333333" style="2" customWidth="1"/>
    <col min="5605" max="5605" width="12" style="2" customWidth="1"/>
    <col min="5606" max="5606" width="12.2166666666667" style="2" customWidth="1"/>
    <col min="5607" max="5607" width="15.6666666666667" style="2" customWidth="1"/>
    <col min="5608" max="5608" width="12.2166666666667" style="2" customWidth="1"/>
    <col min="5609" max="5609" width="11.3333333333333" style="2" customWidth="1"/>
    <col min="5610" max="5610" width="9.775" style="2" customWidth="1"/>
    <col min="5611" max="5854" width="9" style="2"/>
    <col min="5855" max="5855" width="20.4416666666667" style="2" customWidth="1"/>
    <col min="5856" max="5856" width="3.33333333333333" style="2" customWidth="1"/>
    <col min="5857" max="5857" width="12.4416666666667" style="2" customWidth="1"/>
    <col min="5858" max="5858" width="13.3333333333333" style="2" customWidth="1"/>
    <col min="5859" max="5859" width="17.6666666666667" style="2" customWidth="1"/>
    <col min="5860" max="5860" width="3.88333333333333" style="2" customWidth="1"/>
    <col min="5861" max="5861" width="12" style="2" customWidth="1"/>
    <col min="5862" max="5862" width="12.2166666666667" style="2" customWidth="1"/>
    <col min="5863" max="5863" width="15.6666666666667" style="2" customWidth="1"/>
    <col min="5864" max="5864" width="12.2166666666667" style="2" customWidth="1"/>
    <col min="5865" max="5865" width="11.3333333333333" style="2" customWidth="1"/>
    <col min="5866" max="5866" width="9.775" style="2" customWidth="1"/>
    <col min="5867" max="6110" width="9" style="2"/>
    <col min="6111" max="6111" width="20.4416666666667" style="2" customWidth="1"/>
    <col min="6112" max="6112" width="3.33333333333333" style="2" customWidth="1"/>
    <col min="6113" max="6113" width="12.4416666666667" style="2" customWidth="1"/>
    <col min="6114" max="6114" width="13.3333333333333" style="2" customWidth="1"/>
    <col min="6115" max="6115" width="17.6666666666667" style="2" customWidth="1"/>
    <col min="6116" max="6116" width="3.88333333333333" style="2" customWidth="1"/>
    <col min="6117" max="6117" width="12" style="2" customWidth="1"/>
    <col min="6118" max="6118" width="12.2166666666667" style="2" customWidth="1"/>
    <col min="6119" max="6119" width="15.6666666666667" style="2" customWidth="1"/>
    <col min="6120" max="6120" width="12.2166666666667" style="2" customWidth="1"/>
    <col min="6121" max="6121" width="11.3333333333333" style="2" customWidth="1"/>
    <col min="6122" max="6122" width="9.775" style="2" customWidth="1"/>
    <col min="6123" max="6366" width="9" style="2"/>
    <col min="6367" max="6367" width="20.4416666666667" style="2" customWidth="1"/>
    <col min="6368" max="6368" width="3.33333333333333" style="2" customWidth="1"/>
    <col min="6369" max="6369" width="12.4416666666667" style="2" customWidth="1"/>
    <col min="6370" max="6370" width="13.3333333333333" style="2" customWidth="1"/>
    <col min="6371" max="6371" width="17.6666666666667" style="2" customWidth="1"/>
    <col min="6372" max="6372" width="3.88333333333333" style="2" customWidth="1"/>
    <col min="6373" max="6373" width="12" style="2" customWidth="1"/>
    <col min="6374" max="6374" width="12.2166666666667" style="2" customWidth="1"/>
    <col min="6375" max="6375" width="15.6666666666667" style="2" customWidth="1"/>
    <col min="6376" max="6376" width="12.2166666666667" style="2" customWidth="1"/>
    <col min="6377" max="6377" width="11.3333333333333" style="2" customWidth="1"/>
    <col min="6378" max="6378" width="9.775" style="2" customWidth="1"/>
    <col min="6379" max="6622" width="9" style="2"/>
    <col min="6623" max="6623" width="20.4416666666667" style="2" customWidth="1"/>
    <col min="6624" max="6624" width="3.33333333333333" style="2" customWidth="1"/>
    <col min="6625" max="6625" width="12.4416666666667" style="2" customWidth="1"/>
    <col min="6626" max="6626" width="13.3333333333333" style="2" customWidth="1"/>
    <col min="6627" max="6627" width="17.6666666666667" style="2" customWidth="1"/>
    <col min="6628" max="6628" width="3.88333333333333" style="2" customWidth="1"/>
    <col min="6629" max="6629" width="12" style="2" customWidth="1"/>
    <col min="6630" max="6630" width="12.2166666666667" style="2" customWidth="1"/>
    <col min="6631" max="6631" width="15.6666666666667" style="2" customWidth="1"/>
    <col min="6632" max="6632" width="12.2166666666667" style="2" customWidth="1"/>
    <col min="6633" max="6633" width="11.3333333333333" style="2" customWidth="1"/>
    <col min="6634" max="6634" width="9.775" style="2" customWidth="1"/>
    <col min="6635" max="6878" width="9" style="2"/>
    <col min="6879" max="6879" width="20.4416666666667" style="2" customWidth="1"/>
    <col min="6880" max="6880" width="3.33333333333333" style="2" customWidth="1"/>
    <col min="6881" max="6881" width="12.4416666666667" style="2" customWidth="1"/>
    <col min="6882" max="6882" width="13.3333333333333" style="2" customWidth="1"/>
    <col min="6883" max="6883" width="17.6666666666667" style="2" customWidth="1"/>
    <col min="6884" max="6884" width="3.88333333333333" style="2" customWidth="1"/>
    <col min="6885" max="6885" width="12" style="2" customWidth="1"/>
    <col min="6886" max="6886" width="12.2166666666667" style="2" customWidth="1"/>
    <col min="6887" max="6887" width="15.6666666666667" style="2" customWidth="1"/>
    <col min="6888" max="6888" width="12.2166666666667" style="2" customWidth="1"/>
    <col min="6889" max="6889" width="11.3333333333333" style="2" customWidth="1"/>
    <col min="6890" max="6890" width="9.775" style="2" customWidth="1"/>
    <col min="6891" max="7134" width="9" style="2"/>
    <col min="7135" max="7135" width="20.4416666666667" style="2" customWidth="1"/>
    <col min="7136" max="7136" width="3.33333333333333" style="2" customWidth="1"/>
    <col min="7137" max="7137" width="12.4416666666667" style="2" customWidth="1"/>
    <col min="7138" max="7138" width="13.3333333333333" style="2" customWidth="1"/>
    <col min="7139" max="7139" width="17.6666666666667" style="2" customWidth="1"/>
    <col min="7140" max="7140" width="3.88333333333333" style="2" customWidth="1"/>
    <col min="7141" max="7141" width="12" style="2" customWidth="1"/>
    <col min="7142" max="7142" width="12.2166666666667" style="2" customWidth="1"/>
    <col min="7143" max="7143" width="15.6666666666667" style="2" customWidth="1"/>
    <col min="7144" max="7144" width="12.2166666666667" style="2" customWidth="1"/>
    <col min="7145" max="7145" width="11.3333333333333" style="2" customWidth="1"/>
    <col min="7146" max="7146" width="9.775" style="2" customWidth="1"/>
    <col min="7147" max="7390" width="9" style="2"/>
    <col min="7391" max="7391" width="20.4416666666667" style="2" customWidth="1"/>
    <col min="7392" max="7392" width="3.33333333333333" style="2" customWidth="1"/>
    <col min="7393" max="7393" width="12.4416666666667" style="2" customWidth="1"/>
    <col min="7394" max="7394" width="13.3333333333333" style="2" customWidth="1"/>
    <col min="7395" max="7395" width="17.6666666666667" style="2" customWidth="1"/>
    <col min="7396" max="7396" width="3.88333333333333" style="2" customWidth="1"/>
    <col min="7397" max="7397" width="12" style="2" customWidth="1"/>
    <col min="7398" max="7398" width="12.2166666666667" style="2" customWidth="1"/>
    <col min="7399" max="7399" width="15.6666666666667" style="2" customWidth="1"/>
    <col min="7400" max="7400" width="12.2166666666667" style="2" customWidth="1"/>
    <col min="7401" max="7401" width="11.3333333333333" style="2" customWidth="1"/>
    <col min="7402" max="7402" width="9.775" style="2" customWidth="1"/>
    <col min="7403" max="7646" width="9" style="2"/>
    <col min="7647" max="7647" width="20.4416666666667" style="2" customWidth="1"/>
    <col min="7648" max="7648" width="3.33333333333333" style="2" customWidth="1"/>
    <col min="7649" max="7649" width="12.4416666666667" style="2" customWidth="1"/>
    <col min="7650" max="7650" width="13.3333333333333" style="2" customWidth="1"/>
    <col min="7651" max="7651" width="17.6666666666667" style="2" customWidth="1"/>
    <col min="7652" max="7652" width="3.88333333333333" style="2" customWidth="1"/>
    <col min="7653" max="7653" width="12" style="2" customWidth="1"/>
    <col min="7654" max="7654" width="12.2166666666667" style="2" customWidth="1"/>
    <col min="7655" max="7655" width="15.6666666666667" style="2" customWidth="1"/>
    <col min="7656" max="7656" width="12.2166666666667" style="2" customWidth="1"/>
    <col min="7657" max="7657" width="11.3333333333333" style="2" customWidth="1"/>
    <col min="7658" max="7658" width="9.775" style="2" customWidth="1"/>
    <col min="7659" max="7902" width="9" style="2"/>
    <col min="7903" max="7903" width="20.4416666666667" style="2" customWidth="1"/>
    <col min="7904" max="7904" width="3.33333333333333" style="2" customWidth="1"/>
    <col min="7905" max="7905" width="12.4416666666667" style="2" customWidth="1"/>
    <col min="7906" max="7906" width="13.3333333333333" style="2" customWidth="1"/>
    <col min="7907" max="7907" width="17.6666666666667" style="2" customWidth="1"/>
    <col min="7908" max="7908" width="3.88333333333333" style="2" customWidth="1"/>
    <col min="7909" max="7909" width="12" style="2" customWidth="1"/>
    <col min="7910" max="7910" width="12.2166666666667" style="2" customWidth="1"/>
    <col min="7911" max="7911" width="15.6666666666667" style="2" customWidth="1"/>
    <col min="7912" max="7912" width="12.2166666666667" style="2" customWidth="1"/>
    <col min="7913" max="7913" width="11.3333333333333" style="2" customWidth="1"/>
    <col min="7914" max="7914" width="9.775" style="2" customWidth="1"/>
    <col min="7915" max="8158" width="9" style="2"/>
    <col min="8159" max="8159" width="20.4416666666667" style="2" customWidth="1"/>
    <col min="8160" max="8160" width="3.33333333333333" style="2" customWidth="1"/>
    <col min="8161" max="8161" width="12.4416666666667" style="2" customWidth="1"/>
    <col min="8162" max="8162" width="13.3333333333333" style="2" customWidth="1"/>
    <col min="8163" max="8163" width="17.6666666666667" style="2" customWidth="1"/>
    <col min="8164" max="8164" width="3.88333333333333" style="2" customWidth="1"/>
    <col min="8165" max="8165" width="12" style="2" customWidth="1"/>
    <col min="8166" max="8166" width="12.2166666666667" style="2" customWidth="1"/>
    <col min="8167" max="8167" width="15.6666666666667" style="2" customWidth="1"/>
    <col min="8168" max="8168" width="12.2166666666667" style="2" customWidth="1"/>
    <col min="8169" max="8169" width="11.3333333333333" style="2" customWidth="1"/>
    <col min="8170" max="8170" width="9.775" style="2" customWidth="1"/>
    <col min="8171" max="8414" width="9" style="2"/>
    <col min="8415" max="8415" width="20.4416666666667" style="2" customWidth="1"/>
    <col min="8416" max="8416" width="3.33333333333333" style="2" customWidth="1"/>
    <col min="8417" max="8417" width="12.4416666666667" style="2" customWidth="1"/>
    <col min="8418" max="8418" width="13.3333333333333" style="2" customWidth="1"/>
    <col min="8419" max="8419" width="17.6666666666667" style="2" customWidth="1"/>
    <col min="8420" max="8420" width="3.88333333333333" style="2" customWidth="1"/>
    <col min="8421" max="8421" width="12" style="2" customWidth="1"/>
    <col min="8422" max="8422" width="12.2166666666667" style="2" customWidth="1"/>
    <col min="8423" max="8423" width="15.6666666666667" style="2" customWidth="1"/>
    <col min="8424" max="8424" width="12.2166666666667" style="2" customWidth="1"/>
    <col min="8425" max="8425" width="11.3333333333333" style="2" customWidth="1"/>
    <col min="8426" max="8426" width="9.775" style="2" customWidth="1"/>
    <col min="8427" max="8670" width="9" style="2"/>
    <col min="8671" max="8671" width="20.4416666666667" style="2" customWidth="1"/>
    <col min="8672" max="8672" width="3.33333333333333" style="2" customWidth="1"/>
    <col min="8673" max="8673" width="12.4416666666667" style="2" customWidth="1"/>
    <col min="8674" max="8674" width="13.3333333333333" style="2" customWidth="1"/>
    <col min="8675" max="8675" width="17.6666666666667" style="2" customWidth="1"/>
    <col min="8676" max="8676" width="3.88333333333333" style="2" customWidth="1"/>
    <col min="8677" max="8677" width="12" style="2" customWidth="1"/>
    <col min="8678" max="8678" width="12.2166666666667" style="2" customWidth="1"/>
    <col min="8679" max="8679" width="15.6666666666667" style="2" customWidth="1"/>
    <col min="8680" max="8680" width="12.2166666666667" style="2" customWidth="1"/>
    <col min="8681" max="8681" width="11.3333333333333" style="2" customWidth="1"/>
    <col min="8682" max="8682" width="9.775" style="2" customWidth="1"/>
    <col min="8683" max="8926" width="9" style="2"/>
    <col min="8927" max="8927" width="20.4416666666667" style="2" customWidth="1"/>
    <col min="8928" max="8928" width="3.33333333333333" style="2" customWidth="1"/>
    <col min="8929" max="8929" width="12.4416666666667" style="2" customWidth="1"/>
    <col min="8930" max="8930" width="13.3333333333333" style="2" customWidth="1"/>
    <col min="8931" max="8931" width="17.6666666666667" style="2" customWidth="1"/>
    <col min="8932" max="8932" width="3.88333333333333" style="2" customWidth="1"/>
    <col min="8933" max="8933" width="12" style="2" customWidth="1"/>
    <col min="8934" max="8934" width="12.2166666666667" style="2" customWidth="1"/>
    <col min="8935" max="8935" width="15.6666666666667" style="2" customWidth="1"/>
    <col min="8936" max="8936" width="12.2166666666667" style="2" customWidth="1"/>
    <col min="8937" max="8937" width="11.3333333333333" style="2" customWidth="1"/>
    <col min="8938" max="8938" width="9.775" style="2" customWidth="1"/>
    <col min="8939" max="9182" width="9" style="2"/>
    <col min="9183" max="9183" width="20.4416666666667" style="2" customWidth="1"/>
    <col min="9184" max="9184" width="3.33333333333333" style="2" customWidth="1"/>
    <col min="9185" max="9185" width="12.4416666666667" style="2" customWidth="1"/>
    <col min="9186" max="9186" width="13.3333333333333" style="2" customWidth="1"/>
    <col min="9187" max="9187" width="17.6666666666667" style="2" customWidth="1"/>
    <col min="9188" max="9188" width="3.88333333333333" style="2" customWidth="1"/>
    <col min="9189" max="9189" width="12" style="2" customWidth="1"/>
    <col min="9190" max="9190" width="12.2166666666667" style="2" customWidth="1"/>
    <col min="9191" max="9191" width="15.6666666666667" style="2" customWidth="1"/>
    <col min="9192" max="9192" width="12.2166666666667" style="2" customWidth="1"/>
    <col min="9193" max="9193" width="11.3333333333333" style="2" customWidth="1"/>
    <col min="9194" max="9194" width="9.775" style="2" customWidth="1"/>
    <col min="9195" max="9438" width="9" style="2"/>
    <col min="9439" max="9439" width="20.4416666666667" style="2" customWidth="1"/>
    <col min="9440" max="9440" width="3.33333333333333" style="2" customWidth="1"/>
    <col min="9441" max="9441" width="12.4416666666667" style="2" customWidth="1"/>
    <col min="9442" max="9442" width="13.3333333333333" style="2" customWidth="1"/>
    <col min="9443" max="9443" width="17.6666666666667" style="2" customWidth="1"/>
    <col min="9444" max="9444" width="3.88333333333333" style="2" customWidth="1"/>
    <col min="9445" max="9445" width="12" style="2" customWidth="1"/>
    <col min="9446" max="9446" width="12.2166666666667" style="2" customWidth="1"/>
    <col min="9447" max="9447" width="15.6666666666667" style="2" customWidth="1"/>
    <col min="9448" max="9448" width="12.2166666666667" style="2" customWidth="1"/>
    <col min="9449" max="9449" width="11.3333333333333" style="2" customWidth="1"/>
    <col min="9450" max="9450" width="9.775" style="2" customWidth="1"/>
    <col min="9451" max="9694" width="9" style="2"/>
    <col min="9695" max="9695" width="20.4416666666667" style="2" customWidth="1"/>
    <col min="9696" max="9696" width="3.33333333333333" style="2" customWidth="1"/>
    <col min="9697" max="9697" width="12.4416666666667" style="2" customWidth="1"/>
    <col min="9698" max="9698" width="13.3333333333333" style="2" customWidth="1"/>
    <col min="9699" max="9699" width="17.6666666666667" style="2" customWidth="1"/>
    <col min="9700" max="9700" width="3.88333333333333" style="2" customWidth="1"/>
    <col min="9701" max="9701" width="12" style="2" customWidth="1"/>
    <col min="9702" max="9702" width="12.2166666666667" style="2" customWidth="1"/>
    <col min="9703" max="9703" width="15.6666666666667" style="2" customWidth="1"/>
    <col min="9704" max="9704" width="12.2166666666667" style="2" customWidth="1"/>
    <col min="9705" max="9705" width="11.3333333333333" style="2" customWidth="1"/>
    <col min="9706" max="9706" width="9.775" style="2" customWidth="1"/>
    <col min="9707" max="9950" width="9" style="2"/>
    <col min="9951" max="9951" width="20.4416666666667" style="2" customWidth="1"/>
    <col min="9952" max="9952" width="3.33333333333333" style="2" customWidth="1"/>
    <col min="9953" max="9953" width="12.4416666666667" style="2" customWidth="1"/>
    <col min="9954" max="9954" width="13.3333333333333" style="2" customWidth="1"/>
    <col min="9955" max="9955" width="17.6666666666667" style="2" customWidth="1"/>
    <col min="9956" max="9956" width="3.88333333333333" style="2" customWidth="1"/>
    <col min="9957" max="9957" width="12" style="2" customWidth="1"/>
    <col min="9958" max="9958" width="12.2166666666667" style="2" customWidth="1"/>
    <col min="9959" max="9959" width="15.6666666666667" style="2" customWidth="1"/>
    <col min="9960" max="9960" width="12.2166666666667" style="2" customWidth="1"/>
    <col min="9961" max="9961" width="11.3333333333333" style="2" customWidth="1"/>
    <col min="9962" max="9962" width="9.775" style="2" customWidth="1"/>
    <col min="9963" max="10206" width="9" style="2"/>
    <col min="10207" max="10207" width="20.4416666666667" style="2" customWidth="1"/>
    <col min="10208" max="10208" width="3.33333333333333" style="2" customWidth="1"/>
    <col min="10209" max="10209" width="12.4416666666667" style="2" customWidth="1"/>
    <col min="10210" max="10210" width="13.3333333333333" style="2" customWidth="1"/>
    <col min="10211" max="10211" width="17.6666666666667" style="2" customWidth="1"/>
    <col min="10212" max="10212" width="3.88333333333333" style="2" customWidth="1"/>
    <col min="10213" max="10213" width="12" style="2" customWidth="1"/>
    <col min="10214" max="10214" width="12.2166666666667" style="2" customWidth="1"/>
    <col min="10215" max="10215" width="15.6666666666667" style="2" customWidth="1"/>
    <col min="10216" max="10216" width="12.2166666666667" style="2" customWidth="1"/>
    <col min="10217" max="10217" width="11.3333333333333" style="2" customWidth="1"/>
    <col min="10218" max="10218" width="9.775" style="2" customWidth="1"/>
    <col min="10219" max="10462" width="9" style="2"/>
    <col min="10463" max="10463" width="20.4416666666667" style="2" customWidth="1"/>
    <col min="10464" max="10464" width="3.33333333333333" style="2" customWidth="1"/>
    <col min="10465" max="10465" width="12.4416666666667" style="2" customWidth="1"/>
    <col min="10466" max="10466" width="13.3333333333333" style="2" customWidth="1"/>
    <col min="10467" max="10467" width="17.6666666666667" style="2" customWidth="1"/>
    <col min="10468" max="10468" width="3.88333333333333" style="2" customWidth="1"/>
    <col min="10469" max="10469" width="12" style="2" customWidth="1"/>
    <col min="10470" max="10470" width="12.2166666666667" style="2" customWidth="1"/>
    <col min="10471" max="10471" width="15.6666666666667" style="2" customWidth="1"/>
    <col min="10472" max="10472" width="12.2166666666667" style="2" customWidth="1"/>
    <col min="10473" max="10473" width="11.3333333333333" style="2" customWidth="1"/>
    <col min="10474" max="10474" width="9.775" style="2" customWidth="1"/>
    <col min="10475" max="10718" width="9" style="2"/>
    <col min="10719" max="10719" width="20.4416666666667" style="2" customWidth="1"/>
    <col min="10720" max="10720" width="3.33333333333333" style="2" customWidth="1"/>
    <col min="10721" max="10721" width="12.4416666666667" style="2" customWidth="1"/>
    <col min="10722" max="10722" width="13.3333333333333" style="2" customWidth="1"/>
    <col min="10723" max="10723" width="17.6666666666667" style="2" customWidth="1"/>
    <col min="10724" max="10724" width="3.88333333333333" style="2" customWidth="1"/>
    <col min="10725" max="10725" width="12" style="2" customWidth="1"/>
    <col min="10726" max="10726" width="12.2166666666667" style="2" customWidth="1"/>
    <col min="10727" max="10727" width="15.6666666666667" style="2" customWidth="1"/>
    <col min="10728" max="10728" width="12.2166666666667" style="2" customWidth="1"/>
    <col min="10729" max="10729" width="11.3333333333333" style="2" customWidth="1"/>
    <col min="10730" max="10730" width="9.775" style="2" customWidth="1"/>
    <col min="10731" max="10974" width="9" style="2"/>
    <col min="10975" max="10975" width="20.4416666666667" style="2" customWidth="1"/>
    <col min="10976" max="10976" width="3.33333333333333" style="2" customWidth="1"/>
    <col min="10977" max="10977" width="12.4416666666667" style="2" customWidth="1"/>
    <col min="10978" max="10978" width="13.3333333333333" style="2" customWidth="1"/>
    <col min="10979" max="10979" width="17.6666666666667" style="2" customWidth="1"/>
    <col min="10980" max="10980" width="3.88333333333333" style="2" customWidth="1"/>
    <col min="10981" max="10981" width="12" style="2" customWidth="1"/>
    <col min="10982" max="10982" width="12.2166666666667" style="2" customWidth="1"/>
    <col min="10983" max="10983" width="15.6666666666667" style="2" customWidth="1"/>
    <col min="10984" max="10984" width="12.2166666666667" style="2" customWidth="1"/>
    <col min="10985" max="10985" width="11.3333333333333" style="2" customWidth="1"/>
    <col min="10986" max="10986" width="9.775" style="2" customWidth="1"/>
    <col min="10987" max="11230" width="9" style="2"/>
    <col min="11231" max="11231" width="20.4416666666667" style="2" customWidth="1"/>
    <col min="11232" max="11232" width="3.33333333333333" style="2" customWidth="1"/>
    <col min="11233" max="11233" width="12.4416666666667" style="2" customWidth="1"/>
    <col min="11234" max="11234" width="13.3333333333333" style="2" customWidth="1"/>
    <col min="11235" max="11235" width="17.6666666666667" style="2" customWidth="1"/>
    <col min="11236" max="11236" width="3.88333333333333" style="2" customWidth="1"/>
    <col min="11237" max="11237" width="12" style="2" customWidth="1"/>
    <col min="11238" max="11238" width="12.2166666666667" style="2" customWidth="1"/>
    <col min="11239" max="11239" width="15.6666666666667" style="2" customWidth="1"/>
    <col min="11240" max="11240" width="12.2166666666667" style="2" customWidth="1"/>
    <col min="11241" max="11241" width="11.3333333333333" style="2" customWidth="1"/>
    <col min="11242" max="11242" width="9.775" style="2" customWidth="1"/>
    <col min="11243" max="11486" width="9" style="2"/>
    <col min="11487" max="11487" width="20.4416666666667" style="2" customWidth="1"/>
    <col min="11488" max="11488" width="3.33333333333333" style="2" customWidth="1"/>
    <col min="11489" max="11489" width="12.4416666666667" style="2" customWidth="1"/>
    <col min="11490" max="11490" width="13.3333333333333" style="2" customWidth="1"/>
    <col min="11491" max="11491" width="17.6666666666667" style="2" customWidth="1"/>
    <col min="11492" max="11492" width="3.88333333333333" style="2" customWidth="1"/>
    <col min="11493" max="11493" width="12" style="2" customWidth="1"/>
    <col min="11494" max="11494" width="12.2166666666667" style="2" customWidth="1"/>
    <col min="11495" max="11495" width="15.6666666666667" style="2" customWidth="1"/>
    <col min="11496" max="11496" width="12.2166666666667" style="2" customWidth="1"/>
    <col min="11497" max="11497" width="11.3333333333333" style="2" customWidth="1"/>
    <col min="11498" max="11498" width="9.775" style="2" customWidth="1"/>
    <col min="11499" max="11742" width="9" style="2"/>
    <col min="11743" max="11743" width="20.4416666666667" style="2" customWidth="1"/>
    <col min="11744" max="11744" width="3.33333333333333" style="2" customWidth="1"/>
    <col min="11745" max="11745" width="12.4416666666667" style="2" customWidth="1"/>
    <col min="11746" max="11746" width="13.3333333333333" style="2" customWidth="1"/>
    <col min="11747" max="11747" width="17.6666666666667" style="2" customWidth="1"/>
    <col min="11748" max="11748" width="3.88333333333333" style="2" customWidth="1"/>
    <col min="11749" max="11749" width="12" style="2" customWidth="1"/>
    <col min="11750" max="11750" width="12.2166666666667" style="2" customWidth="1"/>
    <col min="11751" max="11751" width="15.6666666666667" style="2" customWidth="1"/>
    <col min="11752" max="11752" width="12.2166666666667" style="2" customWidth="1"/>
    <col min="11753" max="11753" width="11.3333333333333" style="2" customWidth="1"/>
    <col min="11754" max="11754" width="9.775" style="2" customWidth="1"/>
    <col min="11755" max="11998" width="9" style="2"/>
    <col min="11999" max="11999" width="20.4416666666667" style="2" customWidth="1"/>
    <col min="12000" max="12000" width="3.33333333333333" style="2" customWidth="1"/>
    <col min="12001" max="12001" width="12.4416666666667" style="2" customWidth="1"/>
    <col min="12002" max="12002" width="13.3333333333333" style="2" customWidth="1"/>
    <col min="12003" max="12003" width="17.6666666666667" style="2" customWidth="1"/>
    <col min="12004" max="12004" width="3.88333333333333" style="2" customWidth="1"/>
    <col min="12005" max="12005" width="12" style="2" customWidth="1"/>
    <col min="12006" max="12006" width="12.2166666666667" style="2" customWidth="1"/>
    <col min="12007" max="12007" width="15.6666666666667" style="2" customWidth="1"/>
    <col min="12008" max="12008" width="12.2166666666667" style="2" customWidth="1"/>
    <col min="12009" max="12009" width="11.3333333333333" style="2" customWidth="1"/>
    <col min="12010" max="12010" width="9.775" style="2" customWidth="1"/>
    <col min="12011" max="12254" width="9" style="2"/>
    <col min="12255" max="12255" width="20.4416666666667" style="2" customWidth="1"/>
    <col min="12256" max="12256" width="3.33333333333333" style="2" customWidth="1"/>
    <col min="12257" max="12257" width="12.4416666666667" style="2" customWidth="1"/>
    <col min="12258" max="12258" width="13.3333333333333" style="2" customWidth="1"/>
    <col min="12259" max="12259" width="17.6666666666667" style="2" customWidth="1"/>
    <col min="12260" max="12260" width="3.88333333333333" style="2" customWidth="1"/>
    <col min="12261" max="12261" width="12" style="2" customWidth="1"/>
    <col min="12262" max="12262" width="12.2166666666667" style="2" customWidth="1"/>
    <col min="12263" max="12263" width="15.6666666666667" style="2" customWidth="1"/>
    <col min="12264" max="12264" width="12.2166666666667" style="2" customWidth="1"/>
    <col min="12265" max="12265" width="11.3333333333333" style="2" customWidth="1"/>
    <col min="12266" max="12266" width="9.775" style="2" customWidth="1"/>
    <col min="12267" max="12510" width="9" style="2"/>
    <col min="12511" max="12511" width="20.4416666666667" style="2" customWidth="1"/>
    <col min="12512" max="12512" width="3.33333333333333" style="2" customWidth="1"/>
    <col min="12513" max="12513" width="12.4416666666667" style="2" customWidth="1"/>
    <col min="12514" max="12514" width="13.3333333333333" style="2" customWidth="1"/>
    <col min="12515" max="12515" width="17.6666666666667" style="2" customWidth="1"/>
    <col min="12516" max="12516" width="3.88333333333333" style="2" customWidth="1"/>
    <col min="12517" max="12517" width="12" style="2" customWidth="1"/>
    <col min="12518" max="12518" width="12.2166666666667" style="2" customWidth="1"/>
    <col min="12519" max="12519" width="15.6666666666667" style="2" customWidth="1"/>
    <col min="12520" max="12520" width="12.2166666666667" style="2" customWidth="1"/>
    <col min="12521" max="12521" width="11.3333333333333" style="2" customWidth="1"/>
    <col min="12522" max="12522" width="9.775" style="2" customWidth="1"/>
    <col min="12523" max="12766" width="9" style="2"/>
    <col min="12767" max="12767" width="20.4416666666667" style="2" customWidth="1"/>
    <col min="12768" max="12768" width="3.33333333333333" style="2" customWidth="1"/>
    <col min="12769" max="12769" width="12.4416666666667" style="2" customWidth="1"/>
    <col min="12770" max="12770" width="13.3333333333333" style="2" customWidth="1"/>
    <col min="12771" max="12771" width="17.6666666666667" style="2" customWidth="1"/>
    <col min="12772" max="12772" width="3.88333333333333" style="2" customWidth="1"/>
    <col min="12773" max="12773" width="12" style="2" customWidth="1"/>
    <col min="12774" max="12774" width="12.2166666666667" style="2" customWidth="1"/>
    <col min="12775" max="12775" width="15.6666666666667" style="2" customWidth="1"/>
    <col min="12776" max="12776" width="12.2166666666667" style="2" customWidth="1"/>
    <col min="12777" max="12777" width="11.3333333333333" style="2" customWidth="1"/>
    <col min="12778" max="12778" width="9.775" style="2" customWidth="1"/>
    <col min="12779" max="13022" width="9" style="2"/>
    <col min="13023" max="13023" width="20.4416666666667" style="2" customWidth="1"/>
    <col min="13024" max="13024" width="3.33333333333333" style="2" customWidth="1"/>
    <col min="13025" max="13025" width="12.4416666666667" style="2" customWidth="1"/>
    <col min="13026" max="13026" width="13.3333333333333" style="2" customWidth="1"/>
    <col min="13027" max="13027" width="17.6666666666667" style="2" customWidth="1"/>
    <col min="13028" max="13028" width="3.88333333333333" style="2" customWidth="1"/>
    <col min="13029" max="13029" width="12" style="2" customWidth="1"/>
    <col min="13030" max="13030" width="12.2166666666667" style="2" customWidth="1"/>
    <col min="13031" max="13031" width="15.6666666666667" style="2" customWidth="1"/>
    <col min="13032" max="13032" width="12.2166666666667" style="2" customWidth="1"/>
    <col min="13033" max="13033" width="11.3333333333333" style="2" customWidth="1"/>
    <col min="13034" max="13034" width="9.775" style="2" customWidth="1"/>
    <col min="13035" max="13278" width="9" style="2"/>
    <col min="13279" max="13279" width="20.4416666666667" style="2" customWidth="1"/>
    <col min="13280" max="13280" width="3.33333333333333" style="2" customWidth="1"/>
    <col min="13281" max="13281" width="12.4416666666667" style="2" customWidth="1"/>
    <col min="13282" max="13282" width="13.3333333333333" style="2" customWidth="1"/>
    <col min="13283" max="13283" width="17.6666666666667" style="2" customWidth="1"/>
    <col min="13284" max="13284" width="3.88333333333333" style="2" customWidth="1"/>
    <col min="13285" max="13285" width="12" style="2" customWidth="1"/>
    <col min="13286" max="13286" width="12.2166666666667" style="2" customWidth="1"/>
    <col min="13287" max="13287" width="15.6666666666667" style="2" customWidth="1"/>
    <col min="13288" max="13288" width="12.2166666666667" style="2" customWidth="1"/>
    <col min="13289" max="13289" width="11.3333333333333" style="2" customWidth="1"/>
    <col min="13290" max="13290" width="9.775" style="2" customWidth="1"/>
    <col min="13291" max="13534" width="9" style="2"/>
    <col min="13535" max="13535" width="20.4416666666667" style="2" customWidth="1"/>
    <col min="13536" max="13536" width="3.33333333333333" style="2" customWidth="1"/>
    <col min="13537" max="13537" width="12.4416666666667" style="2" customWidth="1"/>
    <col min="13538" max="13538" width="13.3333333333333" style="2" customWidth="1"/>
    <col min="13539" max="13539" width="17.6666666666667" style="2" customWidth="1"/>
    <col min="13540" max="13540" width="3.88333333333333" style="2" customWidth="1"/>
    <col min="13541" max="13541" width="12" style="2" customWidth="1"/>
    <col min="13542" max="13542" width="12.2166666666667" style="2" customWidth="1"/>
    <col min="13543" max="13543" width="15.6666666666667" style="2" customWidth="1"/>
    <col min="13544" max="13544" width="12.2166666666667" style="2" customWidth="1"/>
    <col min="13545" max="13545" width="11.3333333333333" style="2" customWidth="1"/>
    <col min="13546" max="13546" width="9.775" style="2" customWidth="1"/>
    <col min="13547" max="13790" width="9" style="2"/>
    <col min="13791" max="13791" width="20.4416666666667" style="2" customWidth="1"/>
    <col min="13792" max="13792" width="3.33333333333333" style="2" customWidth="1"/>
    <col min="13793" max="13793" width="12.4416666666667" style="2" customWidth="1"/>
    <col min="13794" max="13794" width="13.3333333333333" style="2" customWidth="1"/>
    <col min="13795" max="13795" width="17.6666666666667" style="2" customWidth="1"/>
    <col min="13796" max="13796" width="3.88333333333333" style="2" customWidth="1"/>
    <col min="13797" max="13797" width="12" style="2" customWidth="1"/>
    <col min="13798" max="13798" width="12.2166666666667" style="2" customWidth="1"/>
    <col min="13799" max="13799" width="15.6666666666667" style="2" customWidth="1"/>
    <col min="13800" max="13800" width="12.2166666666667" style="2" customWidth="1"/>
    <col min="13801" max="13801" width="11.3333333333333" style="2" customWidth="1"/>
    <col min="13802" max="13802" width="9.775" style="2" customWidth="1"/>
    <col min="13803" max="14046" width="9" style="2"/>
    <col min="14047" max="14047" width="20.4416666666667" style="2" customWidth="1"/>
    <col min="14048" max="14048" width="3.33333333333333" style="2" customWidth="1"/>
    <col min="14049" max="14049" width="12.4416666666667" style="2" customWidth="1"/>
    <col min="14050" max="14050" width="13.3333333333333" style="2" customWidth="1"/>
    <col min="14051" max="14051" width="17.6666666666667" style="2" customWidth="1"/>
    <col min="14052" max="14052" width="3.88333333333333" style="2" customWidth="1"/>
    <col min="14053" max="14053" width="12" style="2" customWidth="1"/>
    <col min="14054" max="14054" width="12.2166666666667" style="2" customWidth="1"/>
    <col min="14055" max="14055" width="15.6666666666667" style="2" customWidth="1"/>
    <col min="14056" max="14056" width="12.2166666666667" style="2" customWidth="1"/>
    <col min="14057" max="14057" width="11.3333333333333" style="2" customWidth="1"/>
    <col min="14058" max="14058" width="9.775" style="2" customWidth="1"/>
    <col min="14059" max="14302" width="9" style="2"/>
    <col min="14303" max="14303" width="20.4416666666667" style="2" customWidth="1"/>
    <col min="14304" max="14304" width="3.33333333333333" style="2" customWidth="1"/>
    <col min="14305" max="14305" width="12.4416666666667" style="2" customWidth="1"/>
    <col min="14306" max="14306" width="13.3333333333333" style="2" customWidth="1"/>
    <col min="14307" max="14307" width="17.6666666666667" style="2" customWidth="1"/>
    <col min="14308" max="14308" width="3.88333333333333" style="2" customWidth="1"/>
    <col min="14309" max="14309" width="12" style="2" customWidth="1"/>
    <col min="14310" max="14310" width="12.2166666666667" style="2" customWidth="1"/>
    <col min="14311" max="14311" width="15.6666666666667" style="2" customWidth="1"/>
    <col min="14312" max="14312" width="12.2166666666667" style="2" customWidth="1"/>
    <col min="14313" max="14313" width="11.3333333333333" style="2" customWidth="1"/>
    <col min="14314" max="14314" width="9.775" style="2" customWidth="1"/>
    <col min="14315" max="14558" width="9" style="2"/>
    <col min="14559" max="14559" width="20.4416666666667" style="2" customWidth="1"/>
    <col min="14560" max="14560" width="3.33333333333333" style="2" customWidth="1"/>
    <col min="14561" max="14561" width="12.4416666666667" style="2" customWidth="1"/>
    <col min="14562" max="14562" width="13.3333333333333" style="2" customWidth="1"/>
    <col min="14563" max="14563" width="17.6666666666667" style="2" customWidth="1"/>
    <col min="14564" max="14564" width="3.88333333333333" style="2" customWidth="1"/>
    <col min="14565" max="14565" width="12" style="2" customWidth="1"/>
    <col min="14566" max="14566" width="12.2166666666667" style="2" customWidth="1"/>
    <col min="14567" max="14567" width="15.6666666666667" style="2" customWidth="1"/>
    <col min="14568" max="14568" width="12.2166666666667" style="2" customWidth="1"/>
    <col min="14569" max="14569" width="11.3333333333333" style="2" customWidth="1"/>
    <col min="14570" max="14570" width="9.775" style="2" customWidth="1"/>
    <col min="14571" max="14814" width="9" style="2"/>
    <col min="14815" max="14815" width="20.4416666666667" style="2" customWidth="1"/>
    <col min="14816" max="14816" width="3.33333333333333" style="2" customWidth="1"/>
    <col min="14817" max="14817" width="12.4416666666667" style="2" customWidth="1"/>
    <col min="14818" max="14818" width="13.3333333333333" style="2" customWidth="1"/>
    <col min="14819" max="14819" width="17.6666666666667" style="2" customWidth="1"/>
    <col min="14820" max="14820" width="3.88333333333333" style="2" customWidth="1"/>
    <col min="14821" max="14821" width="12" style="2" customWidth="1"/>
    <col min="14822" max="14822" width="12.2166666666667" style="2" customWidth="1"/>
    <col min="14823" max="14823" width="15.6666666666667" style="2" customWidth="1"/>
    <col min="14824" max="14824" width="12.2166666666667" style="2" customWidth="1"/>
    <col min="14825" max="14825" width="11.3333333333333" style="2" customWidth="1"/>
    <col min="14826" max="14826" width="9.775" style="2" customWidth="1"/>
    <col min="14827" max="15070" width="9" style="2"/>
    <col min="15071" max="15071" width="20.4416666666667" style="2" customWidth="1"/>
    <col min="15072" max="15072" width="3.33333333333333" style="2" customWidth="1"/>
    <col min="15073" max="15073" width="12.4416666666667" style="2" customWidth="1"/>
    <col min="15074" max="15074" width="13.3333333333333" style="2" customWidth="1"/>
    <col min="15075" max="15075" width="17.6666666666667" style="2" customWidth="1"/>
    <col min="15076" max="15076" width="3.88333333333333" style="2" customWidth="1"/>
    <col min="15077" max="15077" width="12" style="2" customWidth="1"/>
    <col min="15078" max="15078" width="12.2166666666667" style="2" customWidth="1"/>
    <col min="15079" max="15079" width="15.6666666666667" style="2" customWidth="1"/>
    <col min="15080" max="15080" width="12.2166666666667" style="2" customWidth="1"/>
    <col min="15081" max="15081" width="11.3333333333333" style="2" customWidth="1"/>
    <col min="15082" max="15082" width="9.775" style="2" customWidth="1"/>
    <col min="15083" max="15326" width="9" style="2"/>
    <col min="15327" max="15327" width="20.4416666666667" style="2" customWidth="1"/>
    <col min="15328" max="15328" width="3.33333333333333" style="2" customWidth="1"/>
    <col min="15329" max="15329" width="12.4416666666667" style="2" customWidth="1"/>
    <col min="15330" max="15330" width="13.3333333333333" style="2" customWidth="1"/>
    <col min="15331" max="15331" width="17.6666666666667" style="2" customWidth="1"/>
    <col min="15332" max="15332" width="3.88333333333333" style="2" customWidth="1"/>
    <col min="15333" max="15333" width="12" style="2" customWidth="1"/>
    <col min="15334" max="15334" width="12.2166666666667" style="2" customWidth="1"/>
    <col min="15335" max="15335" width="15.6666666666667" style="2" customWidth="1"/>
    <col min="15336" max="15336" width="12.2166666666667" style="2" customWidth="1"/>
    <col min="15337" max="15337" width="11.3333333333333" style="2" customWidth="1"/>
    <col min="15338" max="15338" width="9.775" style="2" customWidth="1"/>
    <col min="15339" max="15582" width="9" style="2"/>
    <col min="15583" max="15583" width="20.4416666666667" style="2" customWidth="1"/>
    <col min="15584" max="15584" width="3.33333333333333" style="2" customWidth="1"/>
    <col min="15585" max="15585" width="12.4416666666667" style="2" customWidth="1"/>
    <col min="15586" max="15586" width="13.3333333333333" style="2" customWidth="1"/>
    <col min="15587" max="15587" width="17.6666666666667" style="2" customWidth="1"/>
    <col min="15588" max="15588" width="3.88333333333333" style="2" customWidth="1"/>
    <col min="15589" max="15589" width="12" style="2" customWidth="1"/>
    <col min="15590" max="15590" width="12.2166666666667" style="2" customWidth="1"/>
    <col min="15591" max="15591" width="15.6666666666667" style="2" customWidth="1"/>
    <col min="15592" max="15592" width="12.2166666666667" style="2" customWidth="1"/>
    <col min="15593" max="15593" width="11.3333333333333" style="2" customWidth="1"/>
    <col min="15594" max="15594" width="9.775" style="2" customWidth="1"/>
    <col min="15595" max="15838" width="9" style="2"/>
    <col min="15839" max="15839" width="20.4416666666667" style="2" customWidth="1"/>
    <col min="15840" max="15840" width="3.33333333333333" style="2" customWidth="1"/>
    <col min="15841" max="15841" width="12.4416666666667" style="2" customWidth="1"/>
    <col min="15842" max="15842" width="13.3333333333333" style="2" customWidth="1"/>
    <col min="15843" max="15843" width="17.6666666666667" style="2" customWidth="1"/>
    <col min="15844" max="15844" width="3.88333333333333" style="2" customWidth="1"/>
    <col min="15845" max="15845" width="12" style="2" customWidth="1"/>
    <col min="15846" max="15846" width="12.2166666666667" style="2" customWidth="1"/>
    <col min="15847" max="15847" width="15.6666666666667" style="2" customWidth="1"/>
    <col min="15848" max="15848" width="12.2166666666667" style="2" customWidth="1"/>
    <col min="15849" max="15849" width="11.3333333333333" style="2" customWidth="1"/>
    <col min="15850" max="15850" width="9.775" style="2" customWidth="1"/>
    <col min="15851" max="16094" width="9" style="2"/>
    <col min="16095" max="16095" width="20.4416666666667" style="2" customWidth="1"/>
    <col min="16096" max="16096" width="3.33333333333333" style="2" customWidth="1"/>
    <col min="16097" max="16097" width="12.4416666666667" style="2" customWidth="1"/>
    <col min="16098" max="16098" width="13.3333333333333" style="2" customWidth="1"/>
    <col min="16099" max="16099" width="17.6666666666667" style="2" customWidth="1"/>
    <col min="16100" max="16100" width="3.88333333333333" style="2" customWidth="1"/>
    <col min="16101" max="16101" width="12" style="2" customWidth="1"/>
    <col min="16102" max="16102" width="12.2166666666667" style="2" customWidth="1"/>
    <col min="16103" max="16103" width="15.6666666666667" style="2" customWidth="1"/>
    <col min="16104" max="16104" width="12.2166666666667" style="2" customWidth="1"/>
    <col min="16105" max="16105" width="11.3333333333333" style="2" customWidth="1"/>
    <col min="16106" max="16106" width="9.775" style="2" customWidth="1"/>
    <col min="16107" max="16382" width="9" style="2"/>
  </cols>
  <sheetData>
    <row r="1" ht="24" customHeight="1" spans="1:8">
      <c r="A1" s="5" t="s">
        <v>0</v>
      </c>
      <c r="B1" s="5"/>
      <c r="C1" s="6"/>
      <c r="D1" s="6"/>
      <c r="E1" s="5"/>
      <c r="F1" s="5"/>
      <c r="G1" s="5"/>
      <c r="H1" s="5"/>
    </row>
    <row r="2" ht="10.5" customHeight="1" spans="1:8">
      <c r="A2" s="7">
        <v>44104</v>
      </c>
      <c r="B2" s="7"/>
      <c r="E2" s="7"/>
      <c r="F2" s="7"/>
      <c r="G2" s="7"/>
      <c r="H2" s="7"/>
    </row>
    <row r="3" ht="12.75" customHeight="1" spans="1:7">
      <c r="A3" s="8" t="s">
        <v>1</v>
      </c>
      <c r="B3" s="8"/>
      <c r="C3" s="9"/>
      <c r="E3" s="10"/>
      <c r="G3" s="2" t="s">
        <v>2</v>
      </c>
    </row>
    <row r="4" ht="24" customHeight="1" spans="1:8">
      <c r="A4" s="11" t="s">
        <v>3</v>
      </c>
      <c r="B4" s="11" t="s">
        <v>4</v>
      </c>
      <c r="C4" s="12" t="s">
        <v>5</v>
      </c>
      <c r="D4" s="13" t="s">
        <v>6</v>
      </c>
      <c r="E4" s="11" t="s">
        <v>7</v>
      </c>
      <c r="F4" s="14" t="s">
        <v>4</v>
      </c>
      <c r="G4" s="11" t="s">
        <v>5</v>
      </c>
      <c r="H4" s="11" t="s">
        <v>6</v>
      </c>
    </row>
    <row r="5" ht="24" customHeight="1" spans="1:8">
      <c r="A5" s="15" t="s">
        <v>8</v>
      </c>
      <c r="B5" s="11" t="s">
        <v>9</v>
      </c>
      <c r="C5" s="16"/>
      <c r="D5" s="17"/>
      <c r="E5" s="18" t="s">
        <v>10</v>
      </c>
      <c r="F5" s="19"/>
      <c r="G5" s="26"/>
      <c r="H5" s="33"/>
    </row>
    <row r="6" ht="24" customHeight="1" spans="1:8">
      <c r="A6" s="11" t="s">
        <v>11</v>
      </c>
      <c r="B6" s="11">
        <v>1</v>
      </c>
      <c r="C6" s="38">
        <v>2836</v>
      </c>
      <c r="D6" s="38">
        <v>6385</v>
      </c>
      <c r="E6" s="20" t="s">
        <v>12</v>
      </c>
      <c r="F6" s="21">
        <v>31</v>
      </c>
      <c r="G6" s="38">
        <v>10000</v>
      </c>
      <c r="H6" s="38">
        <v>25300</v>
      </c>
    </row>
    <row r="7" ht="24" customHeight="1" spans="1:8">
      <c r="A7" s="11" t="s">
        <v>13</v>
      </c>
      <c r="B7" s="11">
        <v>2</v>
      </c>
      <c r="C7" s="38">
        <v>0</v>
      </c>
      <c r="D7" s="38">
        <v>0</v>
      </c>
      <c r="E7" s="18" t="s">
        <v>14</v>
      </c>
      <c r="F7" s="21">
        <v>32</v>
      </c>
      <c r="G7" s="38">
        <v>4500</v>
      </c>
      <c r="H7" s="38">
        <v>9544</v>
      </c>
    </row>
    <row r="8" ht="24" customHeight="1" spans="1:8">
      <c r="A8" s="11" t="s">
        <v>15</v>
      </c>
      <c r="B8" s="11">
        <v>3</v>
      </c>
      <c r="C8" s="38">
        <v>6608</v>
      </c>
      <c r="D8" s="38">
        <v>20134</v>
      </c>
      <c r="E8" s="20" t="s">
        <v>16</v>
      </c>
      <c r="F8" s="21">
        <v>33</v>
      </c>
      <c r="G8" s="38">
        <v>31440</v>
      </c>
      <c r="H8" s="38">
        <v>81800</v>
      </c>
    </row>
    <row r="9" ht="24" customHeight="1" spans="1:8">
      <c r="A9" s="11" t="s">
        <v>17</v>
      </c>
      <c r="B9" s="11">
        <v>4</v>
      </c>
      <c r="C9" s="38">
        <v>22810</v>
      </c>
      <c r="D9" s="38">
        <v>63996</v>
      </c>
      <c r="E9" s="20" t="s">
        <v>18</v>
      </c>
      <c r="F9" s="21">
        <v>34</v>
      </c>
      <c r="G9" s="38">
        <v>121</v>
      </c>
      <c r="H9" s="38">
        <v>0</v>
      </c>
    </row>
    <row r="10" ht="24" customHeight="1" spans="1:8">
      <c r="A10" s="11" t="s">
        <v>20</v>
      </c>
      <c r="B10" s="11">
        <v>5</v>
      </c>
      <c r="C10" s="38">
        <v>1426</v>
      </c>
      <c r="D10" s="38">
        <v>8354</v>
      </c>
      <c r="E10" s="20" t="s">
        <v>21</v>
      </c>
      <c r="F10" s="21">
        <v>35</v>
      </c>
      <c r="G10" s="38">
        <v>1989</v>
      </c>
      <c r="H10" s="38">
        <v>897</v>
      </c>
    </row>
    <row r="11" ht="24" customHeight="1" spans="1:8">
      <c r="A11" s="11" t="s">
        <v>22</v>
      </c>
      <c r="B11" s="11">
        <v>6</v>
      </c>
      <c r="C11" s="38">
        <v>0</v>
      </c>
      <c r="D11" s="38">
        <v>0</v>
      </c>
      <c r="E11" s="20" t="s">
        <v>23</v>
      </c>
      <c r="F11" s="21">
        <v>36</v>
      </c>
      <c r="G11" s="38">
        <v>-1389</v>
      </c>
      <c r="H11" s="38">
        <v>-380</v>
      </c>
    </row>
    <row r="12" ht="24" customHeight="1" spans="1:8">
      <c r="A12" s="11" t="s">
        <v>24</v>
      </c>
      <c r="B12" s="11">
        <v>7</v>
      </c>
      <c r="C12" s="38">
        <v>0</v>
      </c>
      <c r="D12" s="38">
        <v>0</v>
      </c>
      <c r="E12" s="22" t="s">
        <v>25</v>
      </c>
      <c r="F12" s="21">
        <v>37</v>
      </c>
      <c r="G12" s="38">
        <v>0</v>
      </c>
      <c r="H12" s="38">
        <v>0</v>
      </c>
    </row>
    <row r="13" ht="24" customHeight="1" spans="1:9">
      <c r="A13" s="11" t="s">
        <v>26</v>
      </c>
      <c r="B13" s="11">
        <v>8</v>
      </c>
      <c r="C13" s="38">
        <v>5876</v>
      </c>
      <c r="D13" s="38">
        <v>1857</v>
      </c>
      <c r="E13" s="20" t="s">
        <v>27</v>
      </c>
      <c r="F13" s="21">
        <v>38</v>
      </c>
      <c r="G13" s="38">
        <v>0</v>
      </c>
      <c r="H13" s="38">
        <v>0</v>
      </c>
      <c r="I13" s="2">
        <v>1000</v>
      </c>
    </row>
    <row r="14" ht="24" customHeight="1" spans="1:8">
      <c r="A14" s="15" t="s">
        <v>28</v>
      </c>
      <c r="B14" s="11">
        <v>9</v>
      </c>
      <c r="C14" s="38">
        <v>9797</v>
      </c>
      <c r="D14" s="38">
        <v>8331</v>
      </c>
      <c r="E14" s="20" t="s">
        <v>29</v>
      </c>
      <c r="F14" s="21">
        <v>39</v>
      </c>
      <c r="G14" s="38">
        <v>4302</v>
      </c>
      <c r="H14" s="38">
        <v>1599</v>
      </c>
    </row>
    <row r="15" ht="24" customHeight="1" spans="1:8">
      <c r="A15" s="11" t="s">
        <v>30</v>
      </c>
      <c r="B15" s="11">
        <v>10</v>
      </c>
      <c r="C15" s="38">
        <v>4899</v>
      </c>
      <c r="D15" s="38">
        <v>1625</v>
      </c>
      <c r="E15" s="20" t="s">
        <v>31</v>
      </c>
      <c r="F15" s="21">
        <v>40</v>
      </c>
      <c r="G15" s="38">
        <v>0</v>
      </c>
      <c r="H15" s="38">
        <v>0</v>
      </c>
    </row>
    <row r="16" ht="24" customHeight="1" spans="1:8">
      <c r="A16" s="23" t="s">
        <v>32</v>
      </c>
      <c r="B16" s="11">
        <v>11</v>
      </c>
      <c r="C16" s="38">
        <v>816</v>
      </c>
      <c r="D16" s="38">
        <v>1876</v>
      </c>
      <c r="E16" s="24" t="s">
        <v>33</v>
      </c>
      <c r="F16" s="21">
        <v>41</v>
      </c>
      <c r="G16" s="38">
        <v>50963</v>
      </c>
      <c r="H16" s="38">
        <v>118760</v>
      </c>
    </row>
    <row r="17" ht="24" customHeight="1" spans="1:8">
      <c r="A17" s="11" t="s">
        <v>34</v>
      </c>
      <c r="B17" s="11">
        <v>12</v>
      </c>
      <c r="C17" s="38">
        <v>2095</v>
      </c>
      <c r="D17" s="38">
        <v>2640</v>
      </c>
      <c r="E17" s="22" t="s">
        <v>35</v>
      </c>
      <c r="F17" s="19"/>
      <c r="G17" s="38">
        <v>0</v>
      </c>
      <c r="H17" s="38">
        <v>0</v>
      </c>
    </row>
    <row r="18" ht="24" customHeight="1" spans="1:9">
      <c r="A18" s="23" t="s">
        <v>36</v>
      </c>
      <c r="B18" s="11">
        <v>13</v>
      </c>
      <c r="C18" s="38">
        <v>1986</v>
      </c>
      <c r="D18" s="38">
        <v>2189</v>
      </c>
      <c r="E18" s="22" t="s">
        <v>37</v>
      </c>
      <c r="F18" s="21">
        <v>42</v>
      </c>
      <c r="G18" s="38">
        <v>12100</v>
      </c>
      <c r="H18" s="38">
        <v>12500</v>
      </c>
      <c r="I18" s="2">
        <f>C17+C18</f>
        <v>4081</v>
      </c>
    </row>
    <row r="19" ht="24" customHeight="1" spans="1:8">
      <c r="A19" s="11" t="s">
        <v>39</v>
      </c>
      <c r="B19" s="11">
        <v>14</v>
      </c>
      <c r="C19" s="38">
        <v>0</v>
      </c>
      <c r="D19" s="38">
        <v>0</v>
      </c>
      <c r="E19" s="22" t="s">
        <v>40</v>
      </c>
      <c r="F19" s="21">
        <v>43</v>
      </c>
      <c r="G19" s="38">
        <v>3887</v>
      </c>
      <c r="H19" s="38">
        <v>5637</v>
      </c>
    </row>
    <row r="20" ht="24" customHeight="1" spans="1:8">
      <c r="A20" s="25" t="s">
        <v>41</v>
      </c>
      <c r="B20" s="11">
        <v>15</v>
      </c>
      <c r="C20" s="38">
        <v>49354</v>
      </c>
      <c r="D20" s="38">
        <v>109057</v>
      </c>
      <c r="E20" s="22" t="s">
        <v>42</v>
      </c>
      <c r="F20" s="21">
        <v>44</v>
      </c>
      <c r="G20" s="38">
        <v>0</v>
      </c>
      <c r="H20" s="38">
        <v>0</v>
      </c>
    </row>
    <row r="21" ht="24" customHeight="1" spans="1:8">
      <c r="A21" s="11" t="s">
        <v>43</v>
      </c>
      <c r="B21" s="11" t="s">
        <v>9</v>
      </c>
      <c r="C21" s="38">
        <v>0</v>
      </c>
      <c r="D21" s="38">
        <v>0</v>
      </c>
      <c r="E21" s="22" t="s">
        <v>44</v>
      </c>
      <c r="F21" s="21">
        <v>45</v>
      </c>
      <c r="G21" s="38">
        <v>0</v>
      </c>
      <c r="H21" s="38">
        <v>0</v>
      </c>
    </row>
    <row r="22" ht="24" customHeight="1" spans="1:8">
      <c r="A22" s="11" t="s">
        <v>45</v>
      </c>
      <c r="B22" s="11">
        <v>16</v>
      </c>
      <c r="C22" s="38">
        <v>0</v>
      </c>
      <c r="D22" s="38">
        <v>0</v>
      </c>
      <c r="E22" s="24" t="s">
        <v>46</v>
      </c>
      <c r="F22" s="21">
        <v>46</v>
      </c>
      <c r="G22" s="38">
        <v>15987</v>
      </c>
      <c r="H22" s="38">
        <v>18137</v>
      </c>
    </row>
    <row r="23" ht="24" customHeight="1" spans="1:8">
      <c r="A23" s="11" t="s">
        <v>47</v>
      </c>
      <c r="B23" s="11">
        <v>17</v>
      </c>
      <c r="C23" s="38">
        <v>0</v>
      </c>
      <c r="D23" s="38">
        <v>0</v>
      </c>
      <c r="E23" s="24" t="s">
        <v>48</v>
      </c>
      <c r="F23" s="21">
        <v>47</v>
      </c>
      <c r="G23" s="38">
        <v>66950</v>
      </c>
      <c r="H23" s="38">
        <v>136896</v>
      </c>
    </row>
    <row r="24" ht="24" customHeight="1" spans="1:8">
      <c r="A24" s="11" t="s">
        <v>49</v>
      </c>
      <c r="B24" s="11">
        <v>18</v>
      </c>
      <c r="C24" s="38">
        <v>66883</v>
      </c>
      <c r="D24" s="38">
        <v>58133</v>
      </c>
      <c r="E24" s="26"/>
      <c r="F24" s="19"/>
      <c r="G24" s="38">
        <v>0</v>
      </c>
      <c r="H24" s="38">
        <v>0</v>
      </c>
    </row>
    <row r="25" ht="24" customHeight="1" spans="1:8">
      <c r="A25" s="11" t="s">
        <v>50</v>
      </c>
      <c r="B25" s="11">
        <v>19</v>
      </c>
      <c r="C25" s="38">
        <v>28256</v>
      </c>
      <c r="D25" s="38">
        <v>22554</v>
      </c>
      <c r="E25" s="26"/>
      <c r="F25" s="19"/>
      <c r="G25" s="38">
        <v>0</v>
      </c>
      <c r="H25" s="38">
        <v>0</v>
      </c>
    </row>
    <row r="26" ht="24" customHeight="1" spans="1:8">
      <c r="A26" s="11" t="s">
        <v>51</v>
      </c>
      <c r="B26" s="11">
        <v>20</v>
      </c>
      <c r="C26" s="38">
        <v>39</v>
      </c>
      <c r="D26" s="38">
        <v>35579</v>
      </c>
      <c r="E26" s="26"/>
      <c r="F26" s="19"/>
      <c r="G26" s="38">
        <v>0</v>
      </c>
      <c r="H26" s="38">
        <v>0</v>
      </c>
    </row>
    <row r="27" ht="24" customHeight="1" spans="1:9">
      <c r="A27" s="11" t="s">
        <v>52</v>
      </c>
      <c r="B27" s="11">
        <v>21</v>
      </c>
      <c r="C27" s="38">
        <v>320</v>
      </c>
      <c r="D27" s="38">
        <v>4967</v>
      </c>
      <c r="E27" s="26"/>
      <c r="F27" s="19"/>
      <c r="G27" s="38">
        <v>0</v>
      </c>
      <c r="H27" s="38">
        <v>0</v>
      </c>
      <c r="I27" s="32"/>
    </row>
    <row r="28" ht="24" customHeight="1" spans="1:8">
      <c r="A28" s="11" t="s">
        <v>54</v>
      </c>
      <c r="B28" s="11">
        <v>22</v>
      </c>
      <c r="C28" s="38">
        <v>0</v>
      </c>
      <c r="D28" s="38">
        <v>0</v>
      </c>
      <c r="E28" s="26"/>
      <c r="F28" s="19"/>
      <c r="G28" s="38">
        <v>0</v>
      </c>
      <c r="H28" s="38">
        <v>0</v>
      </c>
    </row>
    <row r="29" ht="24" customHeight="1" spans="1:8">
      <c r="A29" s="11" t="s">
        <v>55</v>
      </c>
      <c r="B29" s="11">
        <v>23</v>
      </c>
      <c r="C29" s="38">
        <v>0</v>
      </c>
      <c r="D29" s="38">
        <v>0</v>
      </c>
      <c r="E29" s="26"/>
      <c r="F29" s="19"/>
      <c r="G29" s="38">
        <v>0</v>
      </c>
      <c r="H29" s="38">
        <v>0</v>
      </c>
    </row>
    <row r="30" ht="24" customHeight="1" spans="1:8">
      <c r="A30" s="11" t="s">
        <v>57</v>
      </c>
      <c r="B30" s="11">
        <v>24</v>
      </c>
      <c r="C30" s="38">
        <v>0</v>
      </c>
      <c r="D30" s="38">
        <v>0</v>
      </c>
      <c r="E30" s="27" t="s">
        <v>58</v>
      </c>
      <c r="F30" s="19"/>
      <c r="G30" s="38">
        <v>0</v>
      </c>
      <c r="H30" s="38">
        <v>0</v>
      </c>
    </row>
    <row r="31" ht="24" customHeight="1" spans="1:8">
      <c r="A31" s="11" t="s">
        <v>59</v>
      </c>
      <c r="B31" s="11">
        <v>25</v>
      </c>
      <c r="C31" s="38">
        <v>428</v>
      </c>
      <c r="D31" s="38">
        <v>0</v>
      </c>
      <c r="E31" s="20" t="s">
        <v>60</v>
      </c>
      <c r="F31" s="21">
        <v>48</v>
      </c>
      <c r="G31" s="38">
        <v>56000</v>
      </c>
      <c r="H31" s="38">
        <v>26000</v>
      </c>
    </row>
    <row r="32" ht="19.5" customHeight="1" spans="1:8">
      <c r="A32" s="11" t="s">
        <v>61</v>
      </c>
      <c r="B32" s="11">
        <v>26</v>
      </c>
      <c r="C32" s="38">
        <v>0</v>
      </c>
      <c r="D32" s="38">
        <v>0</v>
      </c>
      <c r="E32" s="20" t="s">
        <v>62</v>
      </c>
      <c r="F32" s="21">
        <v>49</v>
      </c>
      <c r="G32" s="38">
        <v>0</v>
      </c>
      <c r="H32" s="38">
        <v>0</v>
      </c>
    </row>
    <row r="33" ht="21" customHeight="1" spans="1:8">
      <c r="A33" s="11" t="s">
        <v>63</v>
      </c>
      <c r="B33" s="11">
        <v>27</v>
      </c>
      <c r="C33" s="38">
        <v>458</v>
      </c>
      <c r="D33" s="38">
        <v>834</v>
      </c>
      <c r="E33" s="20" t="s">
        <v>65</v>
      </c>
      <c r="F33" s="21">
        <v>50</v>
      </c>
      <c r="G33" s="38">
        <v>521</v>
      </c>
      <c r="H33" s="38">
        <v>521</v>
      </c>
    </row>
    <row r="34" ht="24" customHeight="1" spans="1:9">
      <c r="A34" s="11" t="s">
        <v>66</v>
      </c>
      <c r="B34" s="11">
        <v>28</v>
      </c>
      <c r="C34" s="38">
        <v>0</v>
      </c>
      <c r="D34" s="38">
        <v>0</v>
      </c>
      <c r="E34" s="20" t="s">
        <v>67</v>
      </c>
      <c r="F34" s="21">
        <v>51</v>
      </c>
      <c r="G34" s="38">
        <v>-34285</v>
      </c>
      <c r="H34" s="38">
        <v>-12981</v>
      </c>
      <c r="I34" s="2">
        <f>G34-H34</f>
        <v>-21304</v>
      </c>
    </row>
    <row r="35" ht="24" customHeight="1" spans="1:9">
      <c r="A35" s="25" t="s">
        <v>68</v>
      </c>
      <c r="B35" s="11">
        <v>29</v>
      </c>
      <c r="C35" s="38">
        <v>39833</v>
      </c>
      <c r="D35" s="38">
        <v>41380</v>
      </c>
      <c r="E35" s="28" t="s">
        <v>69</v>
      </c>
      <c r="F35" s="21">
        <v>52</v>
      </c>
      <c r="G35" s="38">
        <v>22237</v>
      </c>
      <c r="H35" s="38">
        <v>13540</v>
      </c>
      <c r="I35" s="32"/>
    </row>
    <row r="36" ht="24" customHeight="1" spans="1:8">
      <c r="A36" s="25" t="s">
        <v>70</v>
      </c>
      <c r="B36" s="11">
        <v>30</v>
      </c>
      <c r="C36" s="38">
        <v>89187</v>
      </c>
      <c r="D36" s="38">
        <v>150437</v>
      </c>
      <c r="E36" s="28" t="s">
        <v>71</v>
      </c>
      <c r="F36" s="21">
        <v>53</v>
      </c>
      <c r="G36" s="38">
        <v>89187</v>
      </c>
      <c r="H36" s="38">
        <v>150437</v>
      </c>
    </row>
    <row r="37" s="1" customFormat="1" ht="24" customHeight="1" spans="1:8">
      <c r="A37" s="29" t="s">
        <v>225</v>
      </c>
      <c r="B37" s="29"/>
      <c r="C37" s="30"/>
      <c r="D37" s="30"/>
      <c r="E37" s="29"/>
      <c r="F37" s="29"/>
      <c r="G37" s="29"/>
      <c r="H37" s="29"/>
    </row>
    <row r="39" spans="8:8">
      <c r="H39" s="32"/>
    </row>
    <row r="40" spans="5:8">
      <c r="E40" s="31"/>
      <c r="G40" s="32"/>
      <c r="H40" s="34"/>
    </row>
    <row r="41" spans="8:8">
      <c r="H41" s="35"/>
    </row>
    <row r="42" spans="7:9">
      <c r="G42" s="32"/>
      <c r="H42" s="36"/>
      <c r="I42" s="2">
        <f>I34-利润表!C37</f>
        <v>-1418930.74</v>
      </c>
    </row>
    <row r="43" spans="7:8">
      <c r="G43" s="32"/>
      <c r="H43" s="35"/>
    </row>
    <row r="44" spans="8:8">
      <c r="H44" s="35"/>
    </row>
    <row r="45" spans="7:8">
      <c r="G45" s="31"/>
      <c r="H45" s="34"/>
    </row>
    <row r="46" spans="5:8">
      <c r="E46" s="32"/>
      <c r="G46" s="32"/>
      <c r="H46" s="32"/>
    </row>
    <row r="47" spans="7:7">
      <c r="G47" s="32"/>
    </row>
    <row r="48" spans="8:8">
      <c r="H48" s="32"/>
    </row>
    <row r="49" spans="7:8">
      <c r="G49" s="32"/>
      <c r="H49" s="32"/>
    </row>
    <row r="50" spans="7:7">
      <c r="G50" s="31"/>
    </row>
    <row r="56" spans="8:8">
      <c r="H56" s="37"/>
    </row>
    <row r="63" spans="7:8">
      <c r="G63" s="2">
        <f>-12980906.12</f>
        <v>-12980906.12</v>
      </c>
      <c r="H63" s="3">
        <v>-12173387</v>
      </c>
    </row>
    <row r="66" spans="8:8">
      <c r="H66" s="2">
        <f>G63+H63</f>
        <v>-25154293.12</v>
      </c>
    </row>
  </sheetData>
  <mergeCells count="4">
    <mergeCell ref="A1:H1"/>
    <mergeCell ref="A2:H2"/>
    <mergeCell ref="A3:C3"/>
    <mergeCell ref="A37:H37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I66"/>
  <sheetViews>
    <sheetView topLeftCell="A16" workbookViewId="0">
      <selection activeCell="C31" sqref="C31"/>
    </sheetView>
  </sheetViews>
  <sheetFormatPr defaultColWidth="9" defaultRowHeight="13.5"/>
  <cols>
    <col min="1" max="1" width="34.8833333333333" customWidth="1"/>
    <col min="2" max="2" width="5.10833333333333" customWidth="1"/>
    <col min="3" max="4" width="12.6666666666667" customWidth="1"/>
    <col min="5" max="5" width="42.4416666666667" customWidth="1"/>
    <col min="6" max="6" width="5.10833333333333" customWidth="1"/>
    <col min="7" max="9" width="13.775" customWidth="1"/>
  </cols>
  <sheetData>
    <row r="1" spans="1:1">
      <c r="A1" t="s">
        <v>0</v>
      </c>
    </row>
    <row r="2" spans="1:1">
      <c r="A2">
        <v>44104</v>
      </c>
    </row>
    <row r="3" spans="1:7">
      <c r="A3" t="s">
        <v>1</v>
      </c>
      <c r="G3" t="s">
        <v>2</v>
      </c>
    </row>
    <row r="4" spans="1:8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4</v>
      </c>
      <c r="G4" t="s">
        <v>5</v>
      </c>
      <c r="H4" t="s">
        <v>6</v>
      </c>
    </row>
    <row r="5" spans="1:5">
      <c r="A5" t="s">
        <v>8</v>
      </c>
      <c r="B5" t="s">
        <v>9</v>
      </c>
      <c r="E5" t="s">
        <v>10</v>
      </c>
    </row>
    <row r="6" spans="1:8">
      <c r="A6" t="s">
        <v>11</v>
      </c>
      <c r="B6">
        <v>1</v>
      </c>
      <c r="C6">
        <v>2835971.47</v>
      </c>
      <c r="D6">
        <v>6384723.46</v>
      </c>
      <c r="E6" t="s">
        <v>12</v>
      </c>
      <c r="F6">
        <v>31</v>
      </c>
      <c r="G6">
        <v>10000000</v>
      </c>
      <c r="H6">
        <v>25300000</v>
      </c>
    </row>
    <row r="7" spans="1:8">
      <c r="A7" t="s">
        <v>13</v>
      </c>
      <c r="B7">
        <v>2</v>
      </c>
      <c r="D7">
        <v>0</v>
      </c>
      <c r="E7" t="s">
        <v>14</v>
      </c>
      <c r="F7">
        <v>32</v>
      </c>
      <c r="G7">
        <v>4500000</v>
      </c>
      <c r="H7">
        <v>9543820.3</v>
      </c>
    </row>
    <row r="8" spans="1:8">
      <c r="A8" t="s">
        <v>15</v>
      </c>
      <c r="B8">
        <v>3</v>
      </c>
      <c r="C8">
        <v>6607738.98</v>
      </c>
      <c r="D8">
        <v>20134415.35</v>
      </c>
      <c r="E8" t="s">
        <v>16</v>
      </c>
      <c r="F8">
        <v>33</v>
      </c>
      <c r="G8">
        <v>31440206.17</v>
      </c>
      <c r="H8">
        <v>81799652.74</v>
      </c>
    </row>
    <row r="9" spans="1:8">
      <c r="A9" t="s">
        <v>17</v>
      </c>
      <c r="B9">
        <v>4</v>
      </c>
      <c r="C9">
        <v>22810432.37</v>
      </c>
      <c r="D9">
        <v>63996025.04</v>
      </c>
      <c r="E9" t="s">
        <v>18</v>
      </c>
      <c r="F9">
        <v>34</v>
      </c>
      <c r="G9">
        <v>121023</v>
      </c>
      <c r="H9">
        <v>0</v>
      </c>
    </row>
    <row r="10" spans="1:8">
      <c r="A10" t="s">
        <v>20</v>
      </c>
      <c r="B10">
        <v>5</v>
      </c>
      <c r="C10">
        <v>1426465.28</v>
      </c>
      <c r="D10">
        <v>8353563.95</v>
      </c>
      <c r="E10" t="s">
        <v>21</v>
      </c>
      <c r="F10">
        <v>35</v>
      </c>
      <c r="G10">
        <v>1988708.28</v>
      </c>
      <c r="H10">
        <v>897167.4</v>
      </c>
    </row>
    <row r="11" spans="1:8">
      <c r="A11" t="s">
        <v>22</v>
      </c>
      <c r="B11">
        <v>6</v>
      </c>
      <c r="D11">
        <v>0</v>
      </c>
      <c r="E11" t="s">
        <v>23</v>
      </c>
      <c r="F11">
        <v>36</v>
      </c>
      <c r="G11">
        <v>-1388756.95</v>
      </c>
      <c r="H11">
        <v>-380267.03</v>
      </c>
    </row>
    <row r="12" spans="1:8">
      <c r="A12" t="s">
        <v>24</v>
      </c>
      <c r="B12">
        <v>7</v>
      </c>
      <c r="D12">
        <v>0</v>
      </c>
      <c r="E12" t="s">
        <v>25</v>
      </c>
      <c r="F12">
        <v>37</v>
      </c>
      <c r="H12">
        <v>0</v>
      </c>
    </row>
    <row r="13" spans="1:8">
      <c r="A13" t="s">
        <v>26</v>
      </c>
      <c r="B13">
        <v>8</v>
      </c>
      <c r="C13">
        <v>5875972.22</v>
      </c>
      <c r="D13">
        <v>1857270.35</v>
      </c>
      <c r="E13" t="s">
        <v>27</v>
      </c>
      <c r="F13">
        <v>38</v>
      </c>
      <c r="H13">
        <v>0</v>
      </c>
    </row>
    <row r="14" spans="1:8">
      <c r="A14" t="s">
        <v>28</v>
      </c>
      <c r="B14">
        <v>9</v>
      </c>
      <c r="C14">
        <v>9797372.7</v>
      </c>
      <c r="D14">
        <v>8330783.17</v>
      </c>
      <c r="E14" t="s">
        <v>29</v>
      </c>
      <c r="F14">
        <v>39</v>
      </c>
      <c r="G14">
        <v>4301893.79</v>
      </c>
      <c r="H14">
        <v>1599192.17</v>
      </c>
    </row>
    <row r="15" spans="1:6">
      <c r="A15" t="s">
        <v>30</v>
      </c>
      <c r="B15">
        <v>10</v>
      </c>
      <c r="C15">
        <v>4899275.75</v>
      </c>
      <c r="D15">
        <v>1625400.17</v>
      </c>
      <c r="E15" t="s">
        <v>31</v>
      </c>
      <c r="F15">
        <v>40</v>
      </c>
    </row>
    <row r="16" spans="1:8">
      <c r="A16" t="s">
        <v>32</v>
      </c>
      <c r="B16">
        <v>11</v>
      </c>
      <c r="C16">
        <v>816456.87</v>
      </c>
      <c r="D16">
        <v>1876071.85</v>
      </c>
      <c r="E16" t="s">
        <v>33</v>
      </c>
      <c r="F16">
        <v>41</v>
      </c>
      <c r="G16">
        <v>50963074.29</v>
      </c>
      <c r="H16">
        <v>118759565.58</v>
      </c>
    </row>
    <row r="17" spans="1:5">
      <c r="A17" t="s">
        <v>34</v>
      </c>
      <c r="B17">
        <v>12</v>
      </c>
      <c r="C17">
        <v>2095193.99</v>
      </c>
      <c r="D17">
        <v>2640435.03</v>
      </c>
      <c r="E17" t="s">
        <v>35</v>
      </c>
    </row>
    <row r="18" spans="1:8">
      <c r="A18" t="s">
        <v>36</v>
      </c>
      <c r="B18">
        <v>13</v>
      </c>
      <c r="C18">
        <v>1986446.09</v>
      </c>
      <c r="D18">
        <v>2188876.12</v>
      </c>
      <c r="E18" t="s">
        <v>37</v>
      </c>
      <c r="F18">
        <v>42</v>
      </c>
      <c r="G18">
        <v>12100000</v>
      </c>
      <c r="H18">
        <v>12500000</v>
      </c>
    </row>
    <row r="19" spans="1:8">
      <c r="A19" t="s">
        <v>39</v>
      </c>
      <c r="B19">
        <v>14</v>
      </c>
      <c r="E19" t="s">
        <v>40</v>
      </c>
      <c r="F19">
        <v>43</v>
      </c>
      <c r="G19">
        <v>3887404.8</v>
      </c>
      <c r="H19">
        <v>5636736.96</v>
      </c>
    </row>
    <row r="20" spans="1:8">
      <c r="A20" t="s">
        <v>41</v>
      </c>
      <c r="B20">
        <v>15</v>
      </c>
      <c r="C20">
        <v>49353953.02</v>
      </c>
      <c r="D20">
        <v>109056781.32</v>
      </c>
      <c r="E20" t="s">
        <v>42</v>
      </c>
      <c r="F20">
        <v>44</v>
      </c>
      <c r="H20">
        <v>0</v>
      </c>
    </row>
    <row r="21" spans="1:6">
      <c r="A21" t="s">
        <v>43</v>
      </c>
      <c r="B21" t="s">
        <v>9</v>
      </c>
      <c r="E21" t="s">
        <v>44</v>
      </c>
      <c r="F21">
        <v>45</v>
      </c>
    </row>
    <row r="22" spans="1:8">
      <c r="A22" t="s">
        <v>45</v>
      </c>
      <c r="B22">
        <v>16</v>
      </c>
      <c r="D22">
        <v>0</v>
      </c>
      <c r="E22" t="s">
        <v>46</v>
      </c>
      <c r="F22">
        <v>46</v>
      </c>
      <c r="G22">
        <v>15987404.8</v>
      </c>
      <c r="H22">
        <v>18136736.96</v>
      </c>
    </row>
    <row r="23" spans="1:8">
      <c r="A23" t="s">
        <v>47</v>
      </c>
      <c r="B23">
        <v>17</v>
      </c>
      <c r="D23">
        <v>0</v>
      </c>
      <c r="E23" t="s">
        <v>48</v>
      </c>
      <c r="F23">
        <v>47</v>
      </c>
      <c r="G23">
        <v>66950479.09</v>
      </c>
      <c r="H23">
        <v>136896302.54</v>
      </c>
    </row>
    <row r="24" spans="1:4">
      <c r="A24" t="s">
        <v>49</v>
      </c>
      <c r="B24">
        <v>18</v>
      </c>
      <c r="C24">
        <v>66883255.25</v>
      </c>
      <c r="D24">
        <v>58132792.3</v>
      </c>
    </row>
    <row r="25" spans="1:4">
      <c r="A25" t="s">
        <v>50</v>
      </c>
      <c r="B25">
        <v>19</v>
      </c>
      <c r="C25">
        <v>28256271.67</v>
      </c>
      <c r="D25">
        <v>22553699.81</v>
      </c>
    </row>
    <row r="26" spans="1:4">
      <c r="A26" t="s">
        <v>51</v>
      </c>
      <c r="B26">
        <v>20</v>
      </c>
      <c r="C26">
        <v>38626983.58</v>
      </c>
      <c r="D26">
        <v>35579092.49</v>
      </c>
    </row>
    <row r="27" spans="1:4">
      <c r="A27" t="s">
        <v>52</v>
      </c>
      <c r="B27">
        <v>21</v>
      </c>
      <c r="C27">
        <v>320000</v>
      </c>
      <c r="D27">
        <v>4966767.28</v>
      </c>
    </row>
    <row r="28" spans="1:4">
      <c r="A28" t="s">
        <v>54</v>
      </c>
      <c r="B28">
        <v>22</v>
      </c>
      <c r="D28">
        <v>0</v>
      </c>
    </row>
    <row r="29" spans="1:4">
      <c r="A29" t="s">
        <v>55</v>
      </c>
      <c r="B29">
        <v>23</v>
      </c>
      <c r="D29">
        <v>0</v>
      </c>
    </row>
    <row r="30" spans="1:5">
      <c r="A30" t="s">
        <v>57</v>
      </c>
      <c r="B30">
        <v>24</v>
      </c>
      <c r="D30">
        <v>0</v>
      </c>
      <c r="E30" t="s">
        <v>58</v>
      </c>
    </row>
    <row r="31" spans="1:8">
      <c r="A31" t="s">
        <v>59</v>
      </c>
      <c r="B31">
        <v>25</v>
      </c>
      <c r="C31">
        <v>428340.03</v>
      </c>
      <c r="D31">
        <v>0</v>
      </c>
      <c r="E31" t="s">
        <v>60</v>
      </c>
      <c r="F31">
        <v>48</v>
      </c>
      <c r="G31">
        <v>56000000</v>
      </c>
      <c r="H31">
        <v>26000000</v>
      </c>
    </row>
    <row r="32" spans="1:8">
      <c r="A32" t="s">
        <v>61</v>
      </c>
      <c r="B32">
        <v>26</v>
      </c>
      <c r="D32">
        <v>0</v>
      </c>
      <c r="E32" t="s">
        <v>62</v>
      </c>
      <c r="F32">
        <v>49</v>
      </c>
      <c r="H32">
        <v>0</v>
      </c>
    </row>
    <row r="33" spans="1:8">
      <c r="A33" t="s">
        <v>63</v>
      </c>
      <c r="B33">
        <v>27</v>
      </c>
      <c r="C33">
        <v>458023.18</v>
      </c>
      <c r="D33">
        <v>834130.91</v>
      </c>
      <c r="E33" t="s">
        <v>65</v>
      </c>
      <c r="F33">
        <v>50</v>
      </c>
      <c r="G33">
        <v>521375.58</v>
      </c>
      <c r="H33">
        <v>521375.58</v>
      </c>
    </row>
    <row r="34" spans="1:9">
      <c r="A34" t="s">
        <v>66</v>
      </c>
      <c r="B34">
        <v>28</v>
      </c>
      <c r="E34" t="s">
        <v>67</v>
      </c>
      <c r="F34">
        <v>51</v>
      </c>
      <c r="G34">
        <v>-34284554.86</v>
      </c>
      <c r="H34">
        <v>-12980906.12</v>
      </c>
      <c r="I34">
        <v>-21303648.74</v>
      </c>
    </row>
    <row r="35" spans="1:8">
      <c r="A35" t="s">
        <v>68</v>
      </c>
      <c r="B35">
        <v>29</v>
      </c>
      <c r="C35">
        <v>39833346.79</v>
      </c>
      <c r="D35">
        <v>41379990.68</v>
      </c>
      <c r="E35" t="s">
        <v>69</v>
      </c>
      <c r="F35">
        <v>52</v>
      </c>
      <c r="G35">
        <v>22236820.72</v>
      </c>
      <c r="H35">
        <v>13540469.46</v>
      </c>
    </row>
    <row r="36" spans="1:8">
      <c r="A36" t="s">
        <v>70</v>
      </c>
      <c r="B36">
        <v>30</v>
      </c>
      <c r="C36">
        <v>89187299.81</v>
      </c>
      <c r="D36">
        <v>150436772</v>
      </c>
      <c r="E36" t="s">
        <v>71</v>
      </c>
      <c r="F36">
        <v>53</v>
      </c>
      <c r="G36">
        <v>89187299.81</v>
      </c>
      <c r="H36">
        <v>150436772</v>
      </c>
    </row>
    <row r="37" spans="1:1">
      <c r="A37" t="s">
        <v>225</v>
      </c>
    </row>
    <row r="42" spans="9:9">
      <c r="I42">
        <v>0</v>
      </c>
    </row>
    <row r="43" spans="4:4">
      <c r="D43">
        <v>8918.73</v>
      </c>
    </row>
    <row r="63" spans="7:8">
      <c r="G63">
        <v>-12980906.12</v>
      </c>
      <c r="H63">
        <v>-12173387</v>
      </c>
    </row>
    <row r="66" spans="8:8">
      <c r="H66">
        <v>-25154293.12</v>
      </c>
    </row>
  </sheetData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L66"/>
  <sheetViews>
    <sheetView workbookViewId="0">
      <selection activeCell="A1" sqref="$A1:$XFD1048576"/>
    </sheetView>
  </sheetViews>
  <sheetFormatPr defaultColWidth="9" defaultRowHeight="11.25"/>
  <cols>
    <col min="1" max="1" width="19.8833333333333" style="2" customWidth="1"/>
    <col min="2" max="2" width="5.33333333333333" style="2" customWidth="1"/>
    <col min="3" max="6" width="16.4416666666667" style="3" customWidth="1"/>
    <col min="7" max="7" width="27.2166666666667" style="2" customWidth="1"/>
    <col min="8" max="8" width="4.88333333333333" style="4" customWidth="1"/>
    <col min="9" max="9" width="16.4416666666667" style="2" customWidth="1"/>
    <col min="10" max="10" width="16.2166666666667" style="2" customWidth="1"/>
    <col min="11" max="11" width="13" style="2" customWidth="1"/>
    <col min="12" max="12" width="9.66666666666667" style="2"/>
    <col min="13" max="226" width="9" style="2"/>
    <col min="227" max="227" width="20.4416666666667" style="2" customWidth="1"/>
    <col min="228" max="228" width="3.33333333333333" style="2" customWidth="1"/>
    <col min="229" max="229" width="12.4416666666667" style="2" customWidth="1"/>
    <col min="230" max="230" width="13.3333333333333" style="2" customWidth="1"/>
    <col min="231" max="231" width="17.6666666666667" style="2" customWidth="1"/>
    <col min="232" max="232" width="3.88333333333333" style="2" customWidth="1"/>
    <col min="233" max="233" width="12" style="2" customWidth="1"/>
    <col min="234" max="234" width="12.2166666666667" style="2" customWidth="1"/>
    <col min="235" max="235" width="15.6666666666667" style="2" customWidth="1"/>
    <col min="236" max="236" width="12.2166666666667" style="2" customWidth="1"/>
    <col min="237" max="237" width="11.3333333333333" style="2" customWidth="1"/>
    <col min="238" max="238" width="9.775" style="2" customWidth="1"/>
    <col min="239" max="482" width="9" style="2"/>
    <col min="483" max="483" width="20.4416666666667" style="2" customWidth="1"/>
    <col min="484" max="484" width="3.33333333333333" style="2" customWidth="1"/>
    <col min="485" max="485" width="12.4416666666667" style="2" customWidth="1"/>
    <col min="486" max="486" width="13.3333333333333" style="2" customWidth="1"/>
    <col min="487" max="487" width="17.6666666666667" style="2" customWidth="1"/>
    <col min="488" max="488" width="3.88333333333333" style="2" customWidth="1"/>
    <col min="489" max="489" width="12" style="2" customWidth="1"/>
    <col min="490" max="490" width="12.2166666666667" style="2" customWidth="1"/>
    <col min="491" max="491" width="15.6666666666667" style="2" customWidth="1"/>
    <col min="492" max="492" width="12.2166666666667" style="2" customWidth="1"/>
    <col min="493" max="493" width="11.3333333333333" style="2" customWidth="1"/>
    <col min="494" max="494" width="9.775" style="2" customWidth="1"/>
    <col min="495" max="738" width="9" style="2"/>
    <col min="739" max="739" width="20.4416666666667" style="2" customWidth="1"/>
    <col min="740" max="740" width="3.33333333333333" style="2" customWidth="1"/>
    <col min="741" max="741" width="12.4416666666667" style="2" customWidth="1"/>
    <col min="742" max="742" width="13.3333333333333" style="2" customWidth="1"/>
    <col min="743" max="743" width="17.6666666666667" style="2" customWidth="1"/>
    <col min="744" max="744" width="3.88333333333333" style="2" customWidth="1"/>
    <col min="745" max="745" width="12" style="2" customWidth="1"/>
    <col min="746" max="746" width="12.2166666666667" style="2" customWidth="1"/>
    <col min="747" max="747" width="15.6666666666667" style="2" customWidth="1"/>
    <col min="748" max="748" width="12.2166666666667" style="2" customWidth="1"/>
    <col min="749" max="749" width="11.3333333333333" style="2" customWidth="1"/>
    <col min="750" max="750" width="9.775" style="2" customWidth="1"/>
    <col min="751" max="994" width="9" style="2"/>
    <col min="995" max="995" width="20.4416666666667" style="2" customWidth="1"/>
    <col min="996" max="996" width="3.33333333333333" style="2" customWidth="1"/>
    <col min="997" max="997" width="12.4416666666667" style="2" customWidth="1"/>
    <col min="998" max="998" width="13.3333333333333" style="2" customWidth="1"/>
    <col min="999" max="999" width="17.6666666666667" style="2" customWidth="1"/>
    <col min="1000" max="1000" width="3.88333333333333" style="2" customWidth="1"/>
    <col min="1001" max="1001" width="12" style="2" customWidth="1"/>
    <col min="1002" max="1002" width="12.2166666666667" style="2" customWidth="1"/>
    <col min="1003" max="1003" width="15.6666666666667" style="2" customWidth="1"/>
    <col min="1004" max="1004" width="12.2166666666667" style="2" customWidth="1"/>
    <col min="1005" max="1005" width="11.3333333333333" style="2" customWidth="1"/>
    <col min="1006" max="1006" width="9.775" style="2" customWidth="1"/>
    <col min="1007" max="1250" width="9" style="2"/>
    <col min="1251" max="1251" width="20.4416666666667" style="2" customWidth="1"/>
    <col min="1252" max="1252" width="3.33333333333333" style="2" customWidth="1"/>
    <col min="1253" max="1253" width="12.4416666666667" style="2" customWidth="1"/>
    <col min="1254" max="1254" width="13.3333333333333" style="2" customWidth="1"/>
    <col min="1255" max="1255" width="17.6666666666667" style="2" customWidth="1"/>
    <col min="1256" max="1256" width="3.88333333333333" style="2" customWidth="1"/>
    <col min="1257" max="1257" width="12" style="2" customWidth="1"/>
    <col min="1258" max="1258" width="12.2166666666667" style="2" customWidth="1"/>
    <col min="1259" max="1259" width="15.6666666666667" style="2" customWidth="1"/>
    <col min="1260" max="1260" width="12.2166666666667" style="2" customWidth="1"/>
    <col min="1261" max="1261" width="11.3333333333333" style="2" customWidth="1"/>
    <col min="1262" max="1262" width="9.775" style="2" customWidth="1"/>
    <col min="1263" max="1506" width="9" style="2"/>
    <col min="1507" max="1507" width="20.4416666666667" style="2" customWidth="1"/>
    <col min="1508" max="1508" width="3.33333333333333" style="2" customWidth="1"/>
    <col min="1509" max="1509" width="12.4416666666667" style="2" customWidth="1"/>
    <col min="1510" max="1510" width="13.3333333333333" style="2" customWidth="1"/>
    <col min="1511" max="1511" width="17.6666666666667" style="2" customWidth="1"/>
    <col min="1512" max="1512" width="3.88333333333333" style="2" customWidth="1"/>
    <col min="1513" max="1513" width="12" style="2" customWidth="1"/>
    <col min="1514" max="1514" width="12.2166666666667" style="2" customWidth="1"/>
    <col min="1515" max="1515" width="15.6666666666667" style="2" customWidth="1"/>
    <col min="1516" max="1516" width="12.2166666666667" style="2" customWidth="1"/>
    <col min="1517" max="1517" width="11.3333333333333" style="2" customWidth="1"/>
    <col min="1518" max="1518" width="9.775" style="2" customWidth="1"/>
    <col min="1519" max="1762" width="9" style="2"/>
    <col min="1763" max="1763" width="20.4416666666667" style="2" customWidth="1"/>
    <col min="1764" max="1764" width="3.33333333333333" style="2" customWidth="1"/>
    <col min="1765" max="1765" width="12.4416666666667" style="2" customWidth="1"/>
    <col min="1766" max="1766" width="13.3333333333333" style="2" customWidth="1"/>
    <col min="1767" max="1767" width="17.6666666666667" style="2" customWidth="1"/>
    <col min="1768" max="1768" width="3.88333333333333" style="2" customWidth="1"/>
    <col min="1769" max="1769" width="12" style="2" customWidth="1"/>
    <col min="1770" max="1770" width="12.2166666666667" style="2" customWidth="1"/>
    <col min="1771" max="1771" width="15.6666666666667" style="2" customWidth="1"/>
    <col min="1772" max="1772" width="12.2166666666667" style="2" customWidth="1"/>
    <col min="1773" max="1773" width="11.3333333333333" style="2" customWidth="1"/>
    <col min="1774" max="1774" width="9.775" style="2" customWidth="1"/>
    <col min="1775" max="2018" width="9" style="2"/>
    <col min="2019" max="2019" width="20.4416666666667" style="2" customWidth="1"/>
    <col min="2020" max="2020" width="3.33333333333333" style="2" customWidth="1"/>
    <col min="2021" max="2021" width="12.4416666666667" style="2" customWidth="1"/>
    <col min="2022" max="2022" width="13.3333333333333" style="2" customWidth="1"/>
    <col min="2023" max="2023" width="17.6666666666667" style="2" customWidth="1"/>
    <col min="2024" max="2024" width="3.88333333333333" style="2" customWidth="1"/>
    <col min="2025" max="2025" width="12" style="2" customWidth="1"/>
    <col min="2026" max="2026" width="12.2166666666667" style="2" customWidth="1"/>
    <col min="2027" max="2027" width="15.6666666666667" style="2" customWidth="1"/>
    <col min="2028" max="2028" width="12.2166666666667" style="2" customWidth="1"/>
    <col min="2029" max="2029" width="11.3333333333333" style="2" customWidth="1"/>
    <col min="2030" max="2030" width="9.775" style="2" customWidth="1"/>
    <col min="2031" max="2274" width="9" style="2"/>
    <col min="2275" max="2275" width="20.4416666666667" style="2" customWidth="1"/>
    <col min="2276" max="2276" width="3.33333333333333" style="2" customWidth="1"/>
    <col min="2277" max="2277" width="12.4416666666667" style="2" customWidth="1"/>
    <col min="2278" max="2278" width="13.3333333333333" style="2" customWidth="1"/>
    <col min="2279" max="2279" width="17.6666666666667" style="2" customWidth="1"/>
    <col min="2280" max="2280" width="3.88333333333333" style="2" customWidth="1"/>
    <col min="2281" max="2281" width="12" style="2" customWidth="1"/>
    <col min="2282" max="2282" width="12.2166666666667" style="2" customWidth="1"/>
    <col min="2283" max="2283" width="15.6666666666667" style="2" customWidth="1"/>
    <col min="2284" max="2284" width="12.2166666666667" style="2" customWidth="1"/>
    <col min="2285" max="2285" width="11.3333333333333" style="2" customWidth="1"/>
    <col min="2286" max="2286" width="9.775" style="2" customWidth="1"/>
    <col min="2287" max="2530" width="9" style="2"/>
    <col min="2531" max="2531" width="20.4416666666667" style="2" customWidth="1"/>
    <col min="2532" max="2532" width="3.33333333333333" style="2" customWidth="1"/>
    <col min="2533" max="2533" width="12.4416666666667" style="2" customWidth="1"/>
    <col min="2534" max="2534" width="13.3333333333333" style="2" customWidth="1"/>
    <col min="2535" max="2535" width="17.6666666666667" style="2" customWidth="1"/>
    <col min="2536" max="2536" width="3.88333333333333" style="2" customWidth="1"/>
    <col min="2537" max="2537" width="12" style="2" customWidth="1"/>
    <col min="2538" max="2538" width="12.2166666666667" style="2" customWidth="1"/>
    <col min="2539" max="2539" width="15.6666666666667" style="2" customWidth="1"/>
    <col min="2540" max="2540" width="12.2166666666667" style="2" customWidth="1"/>
    <col min="2541" max="2541" width="11.3333333333333" style="2" customWidth="1"/>
    <col min="2542" max="2542" width="9.775" style="2" customWidth="1"/>
    <col min="2543" max="2786" width="9" style="2"/>
    <col min="2787" max="2787" width="20.4416666666667" style="2" customWidth="1"/>
    <col min="2788" max="2788" width="3.33333333333333" style="2" customWidth="1"/>
    <col min="2789" max="2789" width="12.4416666666667" style="2" customWidth="1"/>
    <col min="2790" max="2790" width="13.3333333333333" style="2" customWidth="1"/>
    <col min="2791" max="2791" width="17.6666666666667" style="2" customWidth="1"/>
    <col min="2792" max="2792" width="3.88333333333333" style="2" customWidth="1"/>
    <col min="2793" max="2793" width="12" style="2" customWidth="1"/>
    <col min="2794" max="2794" width="12.2166666666667" style="2" customWidth="1"/>
    <col min="2795" max="2795" width="15.6666666666667" style="2" customWidth="1"/>
    <col min="2796" max="2796" width="12.2166666666667" style="2" customWidth="1"/>
    <col min="2797" max="2797" width="11.3333333333333" style="2" customWidth="1"/>
    <col min="2798" max="2798" width="9.775" style="2" customWidth="1"/>
    <col min="2799" max="3042" width="9" style="2"/>
    <col min="3043" max="3043" width="20.4416666666667" style="2" customWidth="1"/>
    <col min="3044" max="3044" width="3.33333333333333" style="2" customWidth="1"/>
    <col min="3045" max="3045" width="12.4416666666667" style="2" customWidth="1"/>
    <col min="3046" max="3046" width="13.3333333333333" style="2" customWidth="1"/>
    <col min="3047" max="3047" width="17.6666666666667" style="2" customWidth="1"/>
    <col min="3048" max="3048" width="3.88333333333333" style="2" customWidth="1"/>
    <col min="3049" max="3049" width="12" style="2" customWidth="1"/>
    <col min="3050" max="3050" width="12.2166666666667" style="2" customWidth="1"/>
    <col min="3051" max="3051" width="15.6666666666667" style="2" customWidth="1"/>
    <col min="3052" max="3052" width="12.2166666666667" style="2" customWidth="1"/>
    <col min="3053" max="3053" width="11.3333333333333" style="2" customWidth="1"/>
    <col min="3054" max="3054" width="9.775" style="2" customWidth="1"/>
    <col min="3055" max="3298" width="9" style="2"/>
    <col min="3299" max="3299" width="20.4416666666667" style="2" customWidth="1"/>
    <col min="3300" max="3300" width="3.33333333333333" style="2" customWidth="1"/>
    <col min="3301" max="3301" width="12.4416666666667" style="2" customWidth="1"/>
    <col min="3302" max="3302" width="13.3333333333333" style="2" customWidth="1"/>
    <col min="3303" max="3303" width="17.6666666666667" style="2" customWidth="1"/>
    <col min="3304" max="3304" width="3.88333333333333" style="2" customWidth="1"/>
    <col min="3305" max="3305" width="12" style="2" customWidth="1"/>
    <col min="3306" max="3306" width="12.2166666666667" style="2" customWidth="1"/>
    <col min="3307" max="3307" width="15.6666666666667" style="2" customWidth="1"/>
    <col min="3308" max="3308" width="12.2166666666667" style="2" customWidth="1"/>
    <col min="3309" max="3309" width="11.3333333333333" style="2" customWidth="1"/>
    <col min="3310" max="3310" width="9.775" style="2" customWidth="1"/>
    <col min="3311" max="3554" width="9" style="2"/>
    <col min="3555" max="3555" width="20.4416666666667" style="2" customWidth="1"/>
    <col min="3556" max="3556" width="3.33333333333333" style="2" customWidth="1"/>
    <col min="3557" max="3557" width="12.4416666666667" style="2" customWidth="1"/>
    <col min="3558" max="3558" width="13.3333333333333" style="2" customWidth="1"/>
    <col min="3559" max="3559" width="17.6666666666667" style="2" customWidth="1"/>
    <col min="3560" max="3560" width="3.88333333333333" style="2" customWidth="1"/>
    <col min="3561" max="3561" width="12" style="2" customWidth="1"/>
    <col min="3562" max="3562" width="12.2166666666667" style="2" customWidth="1"/>
    <col min="3563" max="3563" width="15.6666666666667" style="2" customWidth="1"/>
    <col min="3564" max="3564" width="12.2166666666667" style="2" customWidth="1"/>
    <col min="3565" max="3565" width="11.3333333333333" style="2" customWidth="1"/>
    <col min="3566" max="3566" width="9.775" style="2" customWidth="1"/>
    <col min="3567" max="3810" width="9" style="2"/>
    <col min="3811" max="3811" width="20.4416666666667" style="2" customWidth="1"/>
    <col min="3812" max="3812" width="3.33333333333333" style="2" customWidth="1"/>
    <col min="3813" max="3813" width="12.4416666666667" style="2" customWidth="1"/>
    <col min="3814" max="3814" width="13.3333333333333" style="2" customWidth="1"/>
    <col min="3815" max="3815" width="17.6666666666667" style="2" customWidth="1"/>
    <col min="3816" max="3816" width="3.88333333333333" style="2" customWidth="1"/>
    <col min="3817" max="3817" width="12" style="2" customWidth="1"/>
    <col min="3818" max="3818" width="12.2166666666667" style="2" customWidth="1"/>
    <col min="3819" max="3819" width="15.6666666666667" style="2" customWidth="1"/>
    <col min="3820" max="3820" width="12.2166666666667" style="2" customWidth="1"/>
    <col min="3821" max="3821" width="11.3333333333333" style="2" customWidth="1"/>
    <col min="3822" max="3822" width="9.775" style="2" customWidth="1"/>
    <col min="3823" max="4066" width="9" style="2"/>
    <col min="4067" max="4067" width="20.4416666666667" style="2" customWidth="1"/>
    <col min="4068" max="4068" width="3.33333333333333" style="2" customWidth="1"/>
    <col min="4069" max="4069" width="12.4416666666667" style="2" customWidth="1"/>
    <col min="4070" max="4070" width="13.3333333333333" style="2" customWidth="1"/>
    <col min="4071" max="4071" width="17.6666666666667" style="2" customWidth="1"/>
    <col min="4072" max="4072" width="3.88333333333333" style="2" customWidth="1"/>
    <col min="4073" max="4073" width="12" style="2" customWidth="1"/>
    <col min="4074" max="4074" width="12.2166666666667" style="2" customWidth="1"/>
    <col min="4075" max="4075" width="15.6666666666667" style="2" customWidth="1"/>
    <col min="4076" max="4076" width="12.2166666666667" style="2" customWidth="1"/>
    <col min="4077" max="4077" width="11.3333333333333" style="2" customWidth="1"/>
    <col min="4078" max="4078" width="9.775" style="2" customWidth="1"/>
    <col min="4079" max="4322" width="9" style="2"/>
    <col min="4323" max="4323" width="20.4416666666667" style="2" customWidth="1"/>
    <col min="4324" max="4324" width="3.33333333333333" style="2" customWidth="1"/>
    <col min="4325" max="4325" width="12.4416666666667" style="2" customWidth="1"/>
    <col min="4326" max="4326" width="13.3333333333333" style="2" customWidth="1"/>
    <col min="4327" max="4327" width="17.6666666666667" style="2" customWidth="1"/>
    <col min="4328" max="4328" width="3.88333333333333" style="2" customWidth="1"/>
    <col min="4329" max="4329" width="12" style="2" customWidth="1"/>
    <col min="4330" max="4330" width="12.2166666666667" style="2" customWidth="1"/>
    <col min="4331" max="4331" width="15.6666666666667" style="2" customWidth="1"/>
    <col min="4332" max="4332" width="12.2166666666667" style="2" customWidth="1"/>
    <col min="4333" max="4333" width="11.3333333333333" style="2" customWidth="1"/>
    <col min="4334" max="4334" width="9.775" style="2" customWidth="1"/>
    <col min="4335" max="4578" width="9" style="2"/>
    <col min="4579" max="4579" width="20.4416666666667" style="2" customWidth="1"/>
    <col min="4580" max="4580" width="3.33333333333333" style="2" customWidth="1"/>
    <col min="4581" max="4581" width="12.4416666666667" style="2" customWidth="1"/>
    <col min="4582" max="4582" width="13.3333333333333" style="2" customWidth="1"/>
    <col min="4583" max="4583" width="17.6666666666667" style="2" customWidth="1"/>
    <col min="4584" max="4584" width="3.88333333333333" style="2" customWidth="1"/>
    <col min="4585" max="4585" width="12" style="2" customWidth="1"/>
    <col min="4586" max="4586" width="12.2166666666667" style="2" customWidth="1"/>
    <col min="4587" max="4587" width="15.6666666666667" style="2" customWidth="1"/>
    <col min="4588" max="4588" width="12.2166666666667" style="2" customWidth="1"/>
    <col min="4589" max="4589" width="11.3333333333333" style="2" customWidth="1"/>
    <col min="4590" max="4590" width="9.775" style="2" customWidth="1"/>
    <col min="4591" max="4834" width="9" style="2"/>
    <col min="4835" max="4835" width="20.4416666666667" style="2" customWidth="1"/>
    <col min="4836" max="4836" width="3.33333333333333" style="2" customWidth="1"/>
    <col min="4837" max="4837" width="12.4416666666667" style="2" customWidth="1"/>
    <col min="4838" max="4838" width="13.3333333333333" style="2" customWidth="1"/>
    <col min="4839" max="4839" width="17.6666666666667" style="2" customWidth="1"/>
    <col min="4840" max="4840" width="3.88333333333333" style="2" customWidth="1"/>
    <col min="4841" max="4841" width="12" style="2" customWidth="1"/>
    <col min="4842" max="4842" width="12.2166666666667" style="2" customWidth="1"/>
    <col min="4843" max="4843" width="15.6666666666667" style="2" customWidth="1"/>
    <col min="4844" max="4844" width="12.2166666666667" style="2" customWidth="1"/>
    <col min="4845" max="4845" width="11.3333333333333" style="2" customWidth="1"/>
    <col min="4846" max="4846" width="9.775" style="2" customWidth="1"/>
    <col min="4847" max="5090" width="9" style="2"/>
    <col min="5091" max="5091" width="20.4416666666667" style="2" customWidth="1"/>
    <col min="5092" max="5092" width="3.33333333333333" style="2" customWidth="1"/>
    <col min="5093" max="5093" width="12.4416666666667" style="2" customWidth="1"/>
    <col min="5094" max="5094" width="13.3333333333333" style="2" customWidth="1"/>
    <col min="5095" max="5095" width="17.6666666666667" style="2" customWidth="1"/>
    <col min="5096" max="5096" width="3.88333333333333" style="2" customWidth="1"/>
    <col min="5097" max="5097" width="12" style="2" customWidth="1"/>
    <col min="5098" max="5098" width="12.2166666666667" style="2" customWidth="1"/>
    <col min="5099" max="5099" width="15.6666666666667" style="2" customWidth="1"/>
    <col min="5100" max="5100" width="12.2166666666667" style="2" customWidth="1"/>
    <col min="5101" max="5101" width="11.3333333333333" style="2" customWidth="1"/>
    <col min="5102" max="5102" width="9.775" style="2" customWidth="1"/>
    <col min="5103" max="5346" width="9" style="2"/>
    <col min="5347" max="5347" width="20.4416666666667" style="2" customWidth="1"/>
    <col min="5348" max="5348" width="3.33333333333333" style="2" customWidth="1"/>
    <col min="5349" max="5349" width="12.4416666666667" style="2" customWidth="1"/>
    <col min="5350" max="5350" width="13.3333333333333" style="2" customWidth="1"/>
    <col min="5351" max="5351" width="17.6666666666667" style="2" customWidth="1"/>
    <col min="5352" max="5352" width="3.88333333333333" style="2" customWidth="1"/>
    <col min="5353" max="5353" width="12" style="2" customWidth="1"/>
    <col min="5354" max="5354" width="12.2166666666667" style="2" customWidth="1"/>
    <col min="5355" max="5355" width="15.6666666666667" style="2" customWidth="1"/>
    <col min="5356" max="5356" width="12.2166666666667" style="2" customWidth="1"/>
    <col min="5357" max="5357" width="11.3333333333333" style="2" customWidth="1"/>
    <col min="5358" max="5358" width="9.775" style="2" customWidth="1"/>
    <col min="5359" max="5602" width="9" style="2"/>
    <col min="5603" max="5603" width="20.4416666666667" style="2" customWidth="1"/>
    <col min="5604" max="5604" width="3.33333333333333" style="2" customWidth="1"/>
    <col min="5605" max="5605" width="12.4416666666667" style="2" customWidth="1"/>
    <col min="5606" max="5606" width="13.3333333333333" style="2" customWidth="1"/>
    <col min="5607" max="5607" width="17.6666666666667" style="2" customWidth="1"/>
    <col min="5608" max="5608" width="3.88333333333333" style="2" customWidth="1"/>
    <col min="5609" max="5609" width="12" style="2" customWidth="1"/>
    <col min="5610" max="5610" width="12.2166666666667" style="2" customWidth="1"/>
    <col min="5611" max="5611" width="15.6666666666667" style="2" customWidth="1"/>
    <col min="5612" max="5612" width="12.2166666666667" style="2" customWidth="1"/>
    <col min="5613" max="5613" width="11.3333333333333" style="2" customWidth="1"/>
    <col min="5614" max="5614" width="9.775" style="2" customWidth="1"/>
    <col min="5615" max="5858" width="9" style="2"/>
    <col min="5859" max="5859" width="20.4416666666667" style="2" customWidth="1"/>
    <col min="5860" max="5860" width="3.33333333333333" style="2" customWidth="1"/>
    <col min="5861" max="5861" width="12.4416666666667" style="2" customWidth="1"/>
    <col min="5862" max="5862" width="13.3333333333333" style="2" customWidth="1"/>
    <col min="5863" max="5863" width="17.6666666666667" style="2" customWidth="1"/>
    <col min="5864" max="5864" width="3.88333333333333" style="2" customWidth="1"/>
    <col min="5865" max="5865" width="12" style="2" customWidth="1"/>
    <col min="5866" max="5866" width="12.2166666666667" style="2" customWidth="1"/>
    <col min="5867" max="5867" width="15.6666666666667" style="2" customWidth="1"/>
    <col min="5868" max="5868" width="12.2166666666667" style="2" customWidth="1"/>
    <col min="5869" max="5869" width="11.3333333333333" style="2" customWidth="1"/>
    <col min="5870" max="5870" width="9.775" style="2" customWidth="1"/>
    <col min="5871" max="6114" width="9" style="2"/>
    <col min="6115" max="6115" width="20.4416666666667" style="2" customWidth="1"/>
    <col min="6116" max="6116" width="3.33333333333333" style="2" customWidth="1"/>
    <col min="6117" max="6117" width="12.4416666666667" style="2" customWidth="1"/>
    <col min="6118" max="6118" width="13.3333333333333" style="2" customWidth="1"/>
    <col min="6119" max="6119" width="17.6666666666667" style="2" customWidth="1"/>
    <col min="6120" max="6120" width="3.88333333333333" style="2" customWidth="1"/>
    <col min="6121" max="6121" width="12" style="2" customWidth="1"/>
    <col min="6122" max="6122" width="12.2166666666667" style="2" customWidth="1"/>
    <col min="6123" max="6123" width="15.6666666666667" style="2" customWidth="1"/>
    <col min="6124" max="6124" width="12.2166666666667" style="2" customWidth="1"/>
    <col min="6125" max="6125" width="11.3333333333333" style="2" customWidth="1"/>
    <col min="6126" max="6126" width="9.775" style="2" customWidth="1"/>
    <col min="6127" max="6370" width="9" style="2"/>
    <col min="6371" max="6371" width="20.4416666666667" style="2" customWidth="1"/>
    <col min="6372" max="6372" width="3.33333333333333" style="2" customWidth="1"/>
    <col min="6373" max="6373" width="12.4416666666667" style="2" customWidth="1"/>
    <col min="6374" max="6374" width="13.3333333333333" style="2" customWidth="1"/>
    <col min="6375" max="6375" width="17.6666666666667" style="2" customWidth="1"/>
    <col min="6376" max="6376" width="3.88333333333333" style="2" customWidth="1"/>
    <col min="6377" max="6377" width="12" style="2" customWidth="1"/>
    <col min="6378" max="6378" width="12.2166666666667" style="2" customWidth="1"/>
    <col min="6379" max="6379" width="15.6666666666667" style="2" customWidth="1"/>
    <col min="6380" max="6380" width="12.2166666666667" style="2" customWidth="1"/>
    <col min="6381" max="6381" width="11.3333333333333" style="2" customWidth="1"/>
    <col min="6382" max="6382" width="9.775" style="2" customWidth="1"/>
    <col min="6383" max="6626" width="9" style="2"/>
    <col min="6627" max="6627" width="20.4416666666667" style="2" customWidth="1"/>
    <col min="6628" max="6628" width="3.33333333333333" style="2" customWidth="1"/>
    <col min="6629" max="6629" width="12.4416666666667" style="2" customWidth="1"/>
    <col min="6630" max="6630" width="13.3333333333333" style="2" customWidth="1"/>
    <col min="6631" max="6631" width="17.6666666666667" style="2" customWidth="1"/>
    <col min="6632" max="6632" width="3.88333333333333" style="2" customWidth="1"/>
    <col min="6633" max="6633" width="12" style="2" customWidth="1"/>
    <col min="6634" max="6634" width="12.2166666666667" style="2" customWidth="1"/>
    <col min="6635" max="6635" width="15.6666666666667" style="2" customWidth="1"/>
    <col min="6636" max="6636" width="12.2166666666667" style="2" customWidth="1"/>
    <col min="6637" max="6637" width="11.3333333333333" style="2" customWidth="1"/>
    <col min="6638" max="6638" width="9.775" style="2" customWidth="1"/>
    <col min="6639" max="6882" width="9" style="2"/>
    <col min="6883" max="6883" width="20.4416666666667" style="2" customWidth="1"/>
    <col min="6884" max="6884" width="3.33333333333333" style="2" customWidth="1"/>
    <col min="6885" max="6885" width="12.4416666666667" style="2" customWidth="1"/>
    <col min="6886" max="6886" width="13.3333333333333" style="2" customWidth="1"/>
    <col min="6887" max="6887" width="17.6666666666667" style="2" customWidth="1"/>
    <col min="6888" max="6888" width="3.88333333333333" style="2" customWidth="1"/>
    <col min="6889" max="6889" width="12" style="2" customWidth="1"/>
    <col min="6890" max="6890" width="12.2166666666667" style="2" customWidth="1"/>
    <col min="6891" max="6891" width="15.6666666666667" style="2" customWidth="1"/>
    <col min="6892" max="6892" width="12.2166666666667" style="2" customWidth="1"/>
    <col min="6893" max="6893" width="11.3333333333333" style="2" customWidth="1"/>
    <col min="6894" max="6894" width="9.775" style="2" customWidth="1"/>
    <col min="6895" max="7138" width="9" style="2"/>
    <col min="7139" max="7139" width="20.4416666666667" style="2" customWidth="1"/>
    <col min="7140" max="7140" width="3.33333333333333" style="2" customWidth="1"/>
    <col min="7141" max="7141" width="12.4416666666667" style="2" customWidth="1"/>
    <col min="7142" max="7142" width="13.3333333333333" style="2" customWidth="1"/>
    <col min="7143" max="7143" width="17.6666666666667" style="2" customWidth="1"/>
    <col min="7144" max="7144" width="3.88333333333333" style="2" customWidth="1"/>
    <col min="7145" max="7145" width="12" style="2" customWidth="1"/>
    <col min="7146" max="7146" width="12.2166666666667" style="2" customWidth="1"/>
    <col min="7147" max="7147" width="15.6666666666667" style="2" customWidth="1"/>
    <col min="7148" max="7148" width="12.2166666666667" style="2" customWidth="1"/>
    <col min="7149" max="7149" width="11.3333333333333" style="2" customWidth="1"/>
    <col min="7150" max="7150" width="9.775" style="2" customWidth="1"/>
    <col min="7151" max="7394" width="9" style="2"/>
    <col min="7395" max="7395" width="20.4416666666667" style="2" customWidth="1"/>
    <col min="7396" max="7396" width="3.33333333333333" style="2" customWidth="1"/>
    <col min="7397" max="7397" width="12.4416666666667" style="2" customWidth="1"/>
    <col min="7398" max="7398" width="13.3333333333333" style="2" customWidth="1"/>
    <col min="7399" max="7399" width="17.6666666666667" style="2" customWidth="1"/>
    <col min="7400" max="7400" width="3.88333333333333" style="2" customWidth="1"/>
    <col min="7401" max="7401" width="12" style="2" customWidth="1"/>
    <col min="7402" max="7402" width="12.2166666666667" style="2" customWidth="1"/>
    <col min="7403" max="7403" width="15.6666666666667" style="2" customWidth="1"/>
    <col min="7404" max="7404" width="12.2166666666667" style="2" customWidth="1"/>
    <col min="7405" max="7405" width="11.3333333333333" style="2" customWidth="1"/>
    <col min="7406" max="7406" width="9.775" style="2" customWidth="1"/>
    <col min="7407" max="7650" width="9" style="2"/>
    <col min="7651" max="7651" width="20.4416666666667" style="2" customWidth="1"/>
    <col min="7652" max="7652" width="3.33333333333333" style="2" customWidth="1"/>
    <col min="7653" max="7653" width="12.4416666666667" style="2" customWidth="1"/>
    <col min="7654" max="7654" width="13.3333333333333" style="2" customWidth="1"/>
    <col min="7655" max="7655" width="17.6666666666667" style="2" customWidth="1"/>
    <col min="7656" max="7656" width="3.88333333333333" style="2" customWidth="1"/>
    <col min="7657" max="7657" width="12" style="2" customWidth="1"/>
    <col min="7658" max="7658" width="12.2166666666667" style="2" customWidth="1"/>
    <col min="7659" max="7659" width="15.6666666666667" style="2" customWidth="1"/>
    <col min="7660" max="7660" width="12.2166666666667" style="2" customWidth="1"/>
    <col min="7661" max="7661" width="11.3333333333333" style="2" customWidth="1"/>
    <col min="7662" max="7662" width="9.775" style="2" customWidth="1"/>
    <col min="7663" max="7906" width="9" style="2"/>
    <col min="7907" max="7907" width="20.4416666666667" style="2" customWidth="1"/>
    <col min="7908" max="7908" width="3.33333333333333" style="2" customWidth="1"/>
    <col min="7909" max="7909" width="12.4416666666667" style="2" customWidth="1"/>
    <col min="7910" max="7910" width="13.3333333333333" style="2" customWidth="1"/>
    <col min="7911" max="7911" width="17.6666666666667" style="2" customWidth="1"/>
    <col min="7912" max="7912" width="3.88333333333333" style="2" customWidth="1"/>
    <col min="7913" max="7913" width="12" style="2" customWidth="1"/>
    <col min="7914" max="7914" width="12.2166666666667" style="2" customWidth="1"/>
    <col min="7915" max="7915" width="15.6666666666667" style="2" customWidth="1"/>
    <col min="7916" max="7916" width="12.2166666666667" style="2" customWidth="1"/>
    <col min="7917" max="7917" width="11.3333333333333" style="2" customWidth="1"/>
    <col min="7918" max="7918" width="9.775" style="2" customWidth="1"/>
    <col min="7919" max="8162" width="9" style="2"/>
    <col min="8163" max="8163" width="20.4416666666667" style="2" customWidth="1"/>
    <col min="8164" max="8164" width="3.33333333333333" style="2" customWidth="1"/>
    <col min="8165" max="8165" width="12.4416666666667" style="2" customWidth="1"/>
    <col min="8166" max="8166" width="13.3333333333333" style="2" customWidth="1"/>
    <col min="8167" max="8167" width="17.6666666666667" style="2" customWidth="1"/>
    <col min="8168" max="8168" width="3.88333333333333" style="2" customWidth="1"/>
    <col min="8169" max="8169" width="12" style="2" customWidth="1"/>
    <col min="8170" max="8170" width="12.2166666666667" style="2" customWidth="1"/>
    <col min="8171" max="8171" width="15.6666666666667" style="2" customWidth="1"/>
    <col min="8172" max="8172" width="12.2166666666667" style="2" customWidth="1"/>
    <col min="8173" max="8173" width="11.3333333333333" style="2" customWidth="1"/>
    <col min="8174" max="8174" width="9.775" style="2" customWidth="1"/>
    <col min="8175" max="8418" width="9" style="2"/>
    <col min="8419" max="8419" width="20.4416666666667" style="2" customWidth="1"/>
    <col min="8420" max="8420" width="3.33333333333333" style="2" customWidth="1"/>
    <col min="8421" max="8421" width="12.4416666666667" style="2" customWidth="1"/>
    <col min="8422" max="8422" width="13.3333333333333" style="2" customWidth="1"/>
    <col min="8423" max="8423" width="17.6666666666667" style="2" customWidth="1"/>
    <col min="8424" max="8424" width="3.88333333333333" style="2" customWidth="1"/>
    <col min="8425" max="8425" width="12" style="2" customWidth="1"/>
    <col min="8426" max="8426" width="12.2166666666667" style="2" customWidth="1"/>
    <col min="8427" max="8427" width="15.6666666666667" style="2" customWidth="1"/>
    <col min="8428" max="8428" width="12.2166666666667" style="2" customWidth="1"/>
    <col min="8429" max="8429" width="11.3333333333333" style="2" customWidth="1"/>
    <col min="8430" max="8430" width="9.775" style="2" customWidth="1"/>
    <col min="8431" max="8674" width="9" style="2"/>
    <col min="8675" max="8675" width="20.4416666666667" style="2" customWidth="1"/>
    <col min="8676" max="8676" width="3.33333333333333" style="2" customWidth="1"/>
    <col min="8677" max="8677" width="12.4416666666667" style="2" customWidth="1"/>
    <col min="8678" max="8678" width="13.3333333333333" style="2" customWidth="1"/>
    <col min="8679" max="8679" width="17.6666666666667" style="2" customWidth="1"/>
    <col min="8680" max="8680" width="3.88333333333333" style="2" customWidth="1"/>
    <col min="8681" max="8681" width="12" style="2" customWidth="1"/>
    <col min="8682" max="8682" width="12.2166666666667" style="2" customWidth="1"/>
    <col min="8683" max="8683" width="15.6666666666667" style="2" customWidth="1"/>
    <col min="8684" max="8684" width="12.2166666666667" style="2" customWidth="1"/>
    <col min="8685" max="8685" width="11.3333333333333" style="2" customWidth="1"/>
    <col min="8686" max="8686" width="9.775" style="2" customWidth="1"/>
    <col min="8687" max="8930" width="9" style="2"/>
    <col min="8931" max="8931" width="20.4416666666667" style="2" customWidth="1"/>
    <col min="8932" max="8932" width="3.33333333333333" style="2" customWidth="1"/>
    <col min="8933" max="8933" width="12.4416666666667" style="2" customWidth="1"/>
    <col min="8934" max="8934" width="13.3333333333333" style="2" customWidth="1"/>
    <col min="8935" max="8935" width="17.6666666666667" style="2" customWidth="1"/>
    <col min="8936" max="8936" width="3.88333333333333" style="2" customWidth="1"/>
    <col min="8937" max="8937" width="12" style="2" customWidth="1"/>
    <col min="8938" max="8938" width="12.2166666666667" style="2" customWidth="1"/>
    <col min="8939" max="8939" width="15.6666666666667" style="2" customWidth="1"/>
    <col min="8940" max="8940" width="12.2166666666667" style="2" customWidth="1"/>
    <col min="8941" max="8941" width="11.3333333333333" style="2" customWidth="1"/>
    <col min="8942" max="8942" width="9.775" style="2" customWidth="1"/>
    <col min="8943" max="9186" width="9" style="2"/>
    <col min="9187" max="9187" width="20.4416666666667" style="2" customWidth="1"/>
    <col min="9188" max="9188" width="3.33333333333333" style="2" customWidth="1"/>
    <col min="9189" max="9189" width="12.4416666666667" style="2" customWidth="1"/>
    <col min="9190" max="9190" width="13.3333333333333" style="2" customWidth="1"/>
    <col min="9191" max="9191" width="17.6666666666667" style="2" customWidth="1"/>
    <col min="9192" max="9192" width="3.88333333333333" style="2" customWidth="1"/>
    <col min="9193" max="9193" width="12" style="2" customWidth="1"/>
    <col min="9194" max="9194" width="12.2166666666667" style="2" customWidth="1"/>
    <col min="9195" max="9195" width="15.6666666666667" style="2" customWidth="1"/>
    <col min="9196" max="9196" width="12.2166666666667" style="2" customWidth="1"/>
    <col min="9197" max="9197" width="11.3333333333333" style="2" customWidth="1"/>
    <col min="9198" max="9198" width="9.775" style="2" customWidth="1"/>
    <col min="9199" max="9442" width="9" style="2"/>
    <col min="9443" max="9443" width="20.4416666666667" style="2" customWidth="1"/>
    <col min="9444" max="9444" width="3.33333333333333" style="2" customWidth="1"/>
    <col min="9445" max="9445" width="12.4416666666667" style="2" customWidth="1"/>
    <col min="9446" max="9446" width="13.3333333333333" style="2" customWidth="1"/>
    <col min="9447" max="9447" width="17.6666666666667" style="2" customWidth="1"/>
    <col min="9448" max="9448" width="3.88333333333333" style="2" customWidth="1"/>
    <col min="9449" max="9449" width="12" style="2" customWidth="1"/>
    <col min="9450" max="9450" width="12.2166666666667" style="2" customWidth="1"/>
    <col min="9451" max="9451" width="15.6666666666667" style="2" customWidth="1"/>
    <col min="9452" max="9452" width="12.2166666666667" style="2" customWidth="1"/>
    <col min="9453" max="9453" width="11.3333333333333" style="2" customWidth="1"/>
    <col min="9454" max="9454" width="9.775" style="2" customWidth="1"/>
    <col min="9455" max="9698" width="9" style="2"/>
    <col min="9699" max="9699" width="20.4416666666667" style="2" customWidth="1"/>
    <col min="9700" max="9700" width="3.33333333333333" style="2" customWidth="1"/>
    <col min="9701" max="9701" width="12.4416666666667" style="2" customWidth="1"/>
    <col min="9702" max="9702" width="13.3333333333333" style="2" customWidth="1"/>
    <col min="9703" max="9703" width="17.6666666666667" style="2" customWidth="1"/>
    <col min="9704" max="9704" width="3.88333333333333" style="2" customWidth="1"/>
    <col min="9705" max="9705" width="12" style="2" customWidth="1"/>
    <col min="9706" max="9706" width="12.2166666666667" style="2" customWidth="1"/>
    <col min="9707" max="9707" width="15.6666666666667" style="2" customWidth="1"/>
    <col min="9708" max="9708" width="12.2166666666667" style="2" customWidth="1"/>
    <col min="9709" max="9709" width="11.3333333333333" style="2" customWidth="1"/>
    <col min="9710" max="9710" width="9.775" style="2" customWidth="1"/>
    <col min="9711" max="9954" width="9" style="2"/>
    <col min="9955" max="9955" width="20.4416666666667" style="2" customWidth="1"/>
    <col min="9956" max="9956" width="3.33333333333333" style="2" customWidth="1"/>
    <col min="9957" max="9957" width="12.4416666666667" style="2" customWidth="1"/>
    <col min="9958" max="9958" width="13.3333333333333" style="2" customWidth="1"/>
    <col min="9959" max="9959" width="17.6666666666667" style="2" customWidth="1"/>
    <col min="9960" max="9960" width="3.88333333333333" style="2" customWidth="1"/>
    <col min="9961" max="9961" width="12" style="2" customWidth="1"/>
    <col min="9962" max="9962" width="12.2166666666667" style="2" customWidth="1"/>
    <col min="9963" max="9963" width="15.6666666666667" style="2" customWidth="1"/>
    <col min="9964" max="9964" width="12.2166666666667" style="2" customWidth="1"/>
    <col min="9965" max="9965" width="11.3333333333333" style="2" customWidth="1"/>
    <col min="9966" max="9966" width="9.775" style="2" customWidth="1"/>
    <col min="9967" max="10210" width="9" style="2"/>
    <col min="10211" max="10211" width="20.4416666666667" style="2" customWidth="1"/>
    <col min="10212" max="10212" width="3.33333333333333" style="2" customWidth="1"/>
    <col min="10213" max="10213" width="12.4416666666667" style="2" customWidth="1"/>
    <col min="10214" max="10214" width="13.3333333333333" style="2" customWidth="1"/>
    <col min="10215" max="10215" width="17.6666666666667" style="2" customWidth="1"/>
    <col min="10216" max="10216" width="3.88333333333333" style="2" customWidth="1"/>
    <col min="10217" max="10217" width="12" style="2" customWidth="1"/>
    <col min="10218" max="10218" width="12.2166666666667" style="2" customWidth="1"/>
    <col min="10219" max="10219" width="15.6666666666667" style="2" customWidth="1"/>
    <col min="10220" max="10220" width="12.2166666666667" style="2" customWidth="1"/>
    <col min="10221" max="10221" width="11.3333333333333" style="2" customWidth="1"/>
    <col min="10222" max="10222" width="9.775" style="2" customWidth="1"/>
    <col min="10223" max="10466" width="9" style="2"/>
    <col min="10467" max="10467" width="20.4416666666667" style="2" customWidth="1"/>
    <col min="10468" max="10468" width="3.33333333333333" style="2" customWidth="1"/>
    <col min="10469" max="10469" width="12.4416666666667" style="2" customWidth="1"/>
    <col min="10470" max="10470" width="13.3333333333333" style="2" customWidth="1"/>
    <col min="10471" max="10471" width="17.6666666666667" style="2" customWidth="1"/>
    <col min="10472" max="10472" width="3.88333333333333" style="2" customWidth="1"/>
    <col min="10473" max="10473" width="12" style="2" customWidth="1"/>
    <col min="10474" max="10474" width="12.2166666666667" style="2" customWidth="1"/>
    <col min="10475" max="10475" width="15.6666666666667" style="2" customWidth="1"/>
    <col min="10476" max="10476" width="12.2166666666667" style="2" customWidth="1"/>
    <col min="10477" max="10477" width="11.3333333333333" style="2" customWidth="1"/>
    <col min="10478" max="10478" width="9.775" style="2" customWidth="1"/>
    <col min="10479" max="10722" width="9" style="2"/>
    <col min="10723" max="10723" width="20.4416666666667" style="2" customWidth="1"/>
    <col min="10724" max="10724" width="3.33333333333333" style="2" customWidth="1"/>
    <col min="10725" max="10725" width="12.4416666666667" style="2" customWidth="1"/>
    <col min="10726" max="10726" width="13.3333333333333" style="2" customWidth="1"/>
    <col min="10727" max="10727" width="17.6666666666667" style="2" customWidth="1"/>
    <col min="10728" max="10728" width="3.88333333333333" style="2" customWidth="1"/>
    <col min="10729" max="10729" width="12" style="2" customWidth="1"/>
    <col min="10730" max="10730" width="12.2166666666667" style="2" customWidth="1"/>
    <col min="10731" max="10731" width="15.6666666666667" style="2" customWidth="1"/>
    <col min="10732" max="10732" width="12.2166666666667" style="2" customWidth="1"/>
    <col min="10733" max="10733" width="11.3333333333333" style="2" customWidth="1"/>
    <col min="10734" max="10734" width="9.775" style="2" customWidth="1"/>
    <col min="10735" max="10978" width="9" style="2"/>
    <col min="10979" max="10979" width="20.4416666666667" style="2" customWidth="1"/>
    <col min="10980" max="10980" width="3.33333333333333" style="2" customWidth="1"/>
    <col min="10981" max="10981" width="12.4416666666667" style="2" customWidth="1"/>
    <col min="10982" max="10982" width="13.3333333333333" style="2" customWidth="1"/>
    <col min="10983" max="10983" width="17.6666666666667" style="2" customWidth="1"/>
    <col min="10984" max="10984" width="3.88333333333333" style="2" customWidth="1"/>
    <col min="10985" max="10985" width="12" style="2" customWidth="1"/>
    <col min="10986" max="10986" width="12.2166666666667" style="2" customWidth="1"/>
    <col min="10987" max="10987" width="15.6666666666667" style="2" customWidth="1"/>
    <col min="10988" max="10988" width="12.2166666666667" style="2" customWidth="1"/>
    <col min="10989" max="10989" width="11.3333333333333" style="2" customWidth="1"/>
    <col min="10990" max="10990" width="9.775" style="2" customWidth="1"/>
    <col min="10991" max="11234" width="9" style="2"/>
    <col min="11235" max="11235" width="20.4416666666667" style="2" customWidth="1"/>
    <col min="11236" max="11236" width="3.33333333333333" style="2" customWidth="1"/>
    <col min="11237" max="11237" width="12.4416666666667" style="2" customWidth="1"/>
    <col min="11238" max="11238" width="13.3333333333333" style="2" customWidth="1"/>
    <col min="11239" max="11239" width="17.6666666666667" style="2" customWidth="1"/>
    <col min="11240" max="11240" width="3.88333333333333" style="2" customWidth="1"/>
    <col min="11241" max="11241" width="12" style="2" customWidth="1"/>
    <col min="11242" max="11242" width="12.2166666666667" style="2" customWidth="1"/>
    <col min="11243" max="11243" width="15.6666666666667" style="2" customWidth="1"/>
    <col min="11244" max="11244" width="12.2166666666667" style="2" customWidth="1"/>
    <col min="11245" max="11245" width="11.3333333333333" style="2" customWidth="1"/>
    <col min="11246" max="11246" width="9.775" style="2" customWidth="1"/>
    <col min="11247" max="11490" width="9" style="2"/>
    <col min="11491" max="11491" width="20.4416666666667" style="2" customWidth="1"/>
    <col min="11492" max="11492" width="3.33333333333333" style="2" customWidth="1"/>
    <col min="11493" max="11493" width="12.4416666666667" style="2" customWidth="1"/>
    <col min="11494" max="11494" width="13.3333333333333" style="2" customWidth="1"/>
    <col min="11495" max="11495" width="17.6666666666667" style="2" customWidth="1"/>
    <col min="11496" max="11496" width="3.88333333333333" style="2" customWidth="1"/>
    <col min="11497" max="11497" width="12" style="2" customWidth="1"/>
    <col min="11498" max="11498" width="12.2166666666667" style="2" customWidth="1"/>
    <col min="11499" max="11499" width="15.6666666666667" style="2" customWidth="1"/>
    <col min="11500" max="11500" width="12.2166666666667" style="2" customWidth="1"/>
    <col min="11501" max="11501" width="11.3333333333333" style="2" customWidth="1"/>
    <col min="11502" max="11502" width="9.775" style="2" customWidth="1"/>
    <col min="11503" max="11746" width="9" style="2"/>
    <col min="11747" max="11747" width="20.4416666666667" style="2" customWidth="1"/>
    <col min="11748" max="11748" width="3.33333333333333" style="2" customWidth="1"/>
    <col min="11749" max="11749" width="12.4416666666667" style="2" customWidth="1"/>
    <col min="11750" max="11750" width="13.3333333333333" style="2" customWidth="1"/>
    <col min="11751" max="11751" width="17.6666666666667" style="2" customWidth="1"/>
    <col min="11752" max="11752" width="3.88333333333333" style="2" customWidth="1"/>
    <col min="11753" max="11753" width="12" style="2" customWidth="1"/>
    <col min="11754" max="11754" width="12.2166666666667" style="2" customWidth="1"/>
    <col min="11755" max="11755" width="15.6666666666667" style="2" customWidth="1"/>
    <col min="11756" max="11756" width="12.2166666666667" style="2" customWidth="1"/>
    <col min="11757" max="11757" width="11.3333333333333" style="2" customWidth="1"/>
    <col min="11758" max="11758" width="9.775" style="2" customWidth="1"/>
    <col min="11759" max="12002" width="9" style="2"/>
    <col min="12003" max="12003" width="20.4416666666667" style="2" customWidth="1"/>
    <col min="12004" max="12004" width="3.33333333333333" style="2" customWidth="1"/>
    <col min="12005" max="12005" width="12.4416666666667" style="2" customWidth="1"/>
    <col min="12006" max="12006" width="13.3333333333333" style="2" customWidth="1"/>
    <col min="12007" max="12007" width="17.6666666666667" style="2" customWidth="1"/>
    <col min="12008" max="12008" width="3.88333333333333" style="2" customWidth="1"/>
    <col min="12009" max="12009" width="12" style="2" customWidth="1"/>
    <col min="12010" max="12010" width="12.2166666666667" style="2" customWidth="1"/>
    <col min="12011" max="12011" width="15.6666666666667" style="2" customWidth="1"/>
    <col min="12012" max="12012" width="12.2166666666667" style="2" customWidth="1"/>
    <col min="12013" max="12013" width="11.3333333333333" style="2" customWidth="1"/>
    <col min="12014" max="12014" width="9.775" style="2" customWidth="1"/>
    <col min="12015" max="12258" width="9" style="2"/>
    <col min="12259" max="12259" width="20.4416666666667" style="2" customWidth="1"/>
    <col min="12260" max="12260" width="3.33333333333333" style="2" customWidth="1"/>
    <col min="12261" max="12261" width="12.4416666666667" style="2" customWidth="1"/>
    <col min="12262" max="12262" width="13.3333333333333" style="2" customWidth="1"/>
    <col min="12263" max="12263" width="17.6666666666667" style="2" customWidth="1"/>
    <col min="12264" max="12264" width="3.88333333333333" style="2" customWidth="1"/>
    <col min="12265" max="12265" width="12" style="2" customWidth="1"/>
    <col min="12266" max="12266" width="12.2166666666667" style="2" customWidth="1"/>
    <col min="12267" max="12267" width="15.6666666666667" style="2" customWidth="1"/>
    <col min="12268" max="12268" width="12.2166666666667" style="2" customWidth="1"/>
    <col min="12269" max="12269" width="11.3333333333333" style="2" customWidth="1"/>
    <col min="12270" max="12270" width="9.775" style="2" customWidth="1"/>
    <col min="12271" max="12514" width="9" style="2"/>
    <col min="12515" max="12515" width="20.4416666666667" style="2" customWidth="1"/>
    <col min="12516" max="12516" width="3.33333333333333" style="2" customWidth="1"/>
    <col min="12517" max="12517" width="12.4416666666667" style="2" customWidth="1"/>
    <col min="12518" max="12518" width="13.3333333333333" style="2" customWidth="1"/>
    <col min="12519" max="12519" width="17.6666666666667" style="2" customWidth="1"/>
    <col min="12520" max="12520" width="3.88333333333333" style="2" customWidth="1"/>
    <col min="12521" max="12521" width="12" style="2" customWidth="1"/>
    <col min="12522" max="12522" width="12.2166666666667" style="2" customWidth="1"/>
    <col min="12523" max="12523" width="15.6666666666667" style="2" customWidth="1"/>
    <col min="12524" max="12524" width="12.2166666666667" style="2" customWidth="1"/>
    <col min="12525" max="12525" width="11.3333333333333" style="2" customWidth="1"/>
    <col min="12526" max="12526" width="9.775" style="2" customWidth="1"/>
    <col min="12527" max="12770" width="9" style="2"/>
    <col min="12771" max="12771" width="20.4416666666667" style="2" customWidth="1"/>
    <col min="12772" max="12772" width="3.33333333333333" style="2" customWidth="1"/>
    <col min="12773" max="12773" width="12.4416666666667" style="2" customWidth="1"/>
    <col min="12774" max="12774" width="13.3333333333333" style="2" customWidth="1"/>
    <col min="12775" max="12775" width="17.6666666666667" style="2" customWidth="1"/>
    <col min="12776" max="12776" width="3.88333333333333" style="2" customWidth="1"/>
    <col min="12777" max="12777" width="12" style="2" customWidth="1"/>
    <col min="12778" max="12778" width="12.2166666666667" style="2" customWidth="1"/>
    <col min="12779" max="12779" width="15.6666666666667" style="2" customWidth="1"/>
    <col min="12780" max="12780" width="12.2166666666667" style="2" customWidth="1"/>
    <col min="12781" max="12781" width="11.3333333333333" style="2" customWidth="1"/>
    <col min="12782" max="12782" width="9.775" style="2" customWidth="1"/>
    <col min="12783" max="13026" width="9" style="2"/>
    <col min="13027" max="13027" width="20.4416666666667" style="2" customWidth="1"/>
    <col min="13028" max="13028" width="3.33333333333333" style="2" customWidth="1"/>
    <col min="13029" max="13029" width="12.4416666666667" style="2" customWidth="1"/>
    <col min="13030" max="13030" width="13.3333333333333" style="2" customWidth="1"/>
    <col min="13031" max="13031" width="17.6666666666667" style="2" customWidth="1"/>
    <col min="13032" max="13032" width="3.88333333333333" style="2" customWidth="1"/>
    <col min="13033" max="13033" width="12" style="2" customWidth="1"/>
    <col min="13034" max="13034" width="12.2166666666667" style="2" customWidth="1"/>
    <col min="13035" max="13035" width="15.6666666666667" style="2" customWidth="1"/>
    <col min="13036" max="13036" width="12.2166666666667" style="2" customWidth="1"/>
    <col min="13037" max="13037" width="11.3333333333333" style="2" customWidth="1"/>
    <col min="13038" max="13038" width="9.775" style="2" customWidth="1"/>
    <col min="13039" max="13282" width="9" style="2"/>
    <col min="13283" max="13283" width="20.4416666666667" style="2" customWidth="1"/>
    <col min="13284" max="13284" width="3.33333333333333" style="2" customWidth="1"/>
    <col min="13285" max="13285" width="12.4416666666667" style="2" customWidth="1"/>
    <col min="13286" max="13286" width="13.3333333333333" style="2" customWidth="1"/>
    <col min="13287" max="13287" width="17.6666666666667" style="2" customWidth="1"/>
    <col min="13288" max="13288" width="3.88333333333333" style="2" customWidth="1"/>
    <col min="13289" max="13289" width="12" style="2" customWidth="1"/>
    <col min="13290" max="13290" width="12.2166666666667" style="2" customWidth="1"/>
    <col min="13291" max="13291" width="15.6666666666667" style="2" customWidth="1"/>
    <col min="13292" max="13292" width="12.2166666666667" style="2" customWidth="1"/>
    <col min="13293" max="13293" width="11.3333333333333" style="2" customWidth="1"/>
    <col min="13294" max="13294" width="9.775" style="2" customWidth="1"/>
    <col min="13295" max="13538" width="9" style="2"/>
    <col min="13539" max="13539" width="20.4416666666667" style="2" customWidth="1"/>
    <col min="13540" max="13540" width="3.33333333333333" style="2" customWidth="1"/>
    <col min="13541" max="13541" width="12.4416666666667" style="2" customWidth="1"/>
    <col min="13542" max="13542" width="13.3333333333333" style="2" customWidth="1"/>
    <col min="13543" max="13543" width="17.6666666666667" style="2" customWidth="1"/>
    <col min="13544" max="13544" width="3.88333333333333" style="2" customWidth="1"/>
    <col min="13545" max="13545" width="12" style="2" customWidth="1"/>
    <col min="13546" max="13546" width="12.2166666666667" style="2" customWidth="1"/>
    <col min="13547" max="13547" width="15.6666666666667" style="2" customWidth="1"/>
    <col min="13548" max="13548" width="12.2166666666667" style="2" customWidth="1"/>
    <col min="13549" max="13549" width="11.3333333333333" style="2" customWidth="1"/>
    <col min="13550" max="13550" width="9.775" style="2" customWidth="1"/>
    <col min="13551" max="13794" width="9" style="2"/>
    <col min="13795" max="13795" width="20.4416666666667" style="2" customWidth="1"/>
    <col min="13796" max="13796" width="3.33333333333333" style="2" customWidth="1"/>
    <col min="13797" max="13797" width="12.4416666666667" style="2" customWidth="1"/>
    <col min="13798" max="13798" width="13.3333333333333" style="2" customWidth="1"/>
    <col min="13799" max="13799" width="17.6666666666667" style="2" customWidth="1"/>
    <col min="13800" max="13800" width="3.88333333333333" style="2" customWidth="1"/>
    <col min="13801" max="13801" width="12" style="2" customWidth="1"/>
    <col min="13802" max="13802" width="12.2166666666667" style="2" customWidth="1"/>
    <col min="13803" max="13803" width="15.6666666666667" style="2" customWidth="1"/>
    <col min="13804" max="13804" width="12.2166666666667" style="2" customWidth="1"/>
    <col min="13805" max="13805" width="11.3333333333333" style="2" customWidth="1"/>
    <col min="13806" max="13806" width="9.775" style="2" customWidth="1"/>
    <col min="13807" max="14050" width="9" style="2"/>
    <col min="14051" max="14051" width="20.4416666666667" style="2" customWidth="1"/>
    <col min="14052" max="14052" width="3.33333333333333" style="2" customWidth="1"/>
    <col min="14053" max="14053" width="12.4416666666667" style="2" customWidth="1"/>
    <col min="14054" max="14054" width="13.3333333333333" style="2" customWidth="1"/>
    <col min="14055" max="14055" width="17.6666666666667" style="2" customWidth="1"/>
    <col min="14056" max="14056" width="3.88333333333333" style="2" customWidth="1"/>
    <col min="14057" max="14057" width="12" style="2" customWidth="1"/>
    <col min="14058" max="14058" width="12.2166666666667" style="2" customWidth="1"/>
    <col min="14059" max="14059" width="15.6666666666667" style="2" customWidth="1"/>
    <col min="14060" max="14060" width="12.2166666666667" style="2" customWidth="1"/>
    <col min="14061" max="14061" width="11.3333333333333" style="2" customWidth="1"/>
    <col min="14062" max="14062" width="9.775" style="2" customWidth="1"/>
    <col min="14063" max="14306" width="9" style="2"/>
    <col min="14307" max="14307" width="20.4416666666667" style="2" customWidth="1"/>
    <col min="14308" max="14308" width="3.33333333333333" style="2" customWidth="1"/>
    <col min="14309" max="14309" width="12.4416666666667" style="2" customWidth="1"/>
    <col min="14310" max="14310" width="13.3333333333333" style="2" customWidth="1"/>
    <col min="14311" max="14311" width="17.6666666666667" style="2" customWidth="1"/>
    <col min="14312" max="14312" width="3.88333333333333" style="2" customWidth="1"/>
    <col min="14313" max="14313" width="12" style="2" customWidth="1"/>
    <col min="14314" max="14314" width="12.2166666666667" style="2" customWidth="1"/>
    <col min="14315" max="14315" width="15.6666666666667" style="2" customWidth="1"/>
    <col min="14316" max="14316" width="12.2166666666667" style="2" customWidth="1"/>
    <col min="14317" max="14317" width="11.3333333333333" style="2" customWidth="1"/>
    <col min="14318" max="14318" width="9.775" style="2" customWidth="1"/>
    <col min="14319" max="14562" width="9" style="2"/>
    <col min="14563" max="14563" width="20.4416666666667" style="2" customWidth="1"/>
    <col min="14564" max="14564" width="3.33333333333333" style="2" customWidth="1"/>
    <col min="14565" max="14565" width="12.4416666666667" style="2" customWidth="1"/>
    <col min="14566" max="14566" width="13.3333333333333" style="2" customWidth="1"/>
    <col min="14567" max="14567" width="17.6666666666667" style="2" customWidth="1"/>
    <col min="14568" max="14568" width="3.88333333333333" style="2" customWidth="1"/>
    <col min="14569" max="14569" width="12" style="2" customWidth="1"/>
    <col min="14570" max="14570" width="12.2166666666667" style="2" customWidth="1"/>
    <col min="14571" max="14571" width="15.6666666666667" style="2" customWidth="1"/>
    <col min="14572" max="14572" width="12.2166666666667" style="2" customWidth="1"/>
    <col min="14573" max="14573" width="11.3333333333333" style="2" customWidth="1"/>
    <col min="14574" max="14574" width="9.775" style="2" customWidth="1"/>
    <col min="14575" max="14818" width="9" style="2"/>
    <col min="14819" max="14819" width="20.4416666666667" style="2" customWidth="1"/>
    <col min="14820" max="14820" width="3.33333333333333" style="2" customWidth="1"/>
    <col min="14821" max="14821" width="12.4416666666667" style="2" customWidth="1"/>
    <col min="14822" max="14822" width="13.3333333333333" style="2" customWidth="1"/>
    <col min="14823" max="14823" width="17.6666666666667" style="2" customWidth="1"/>
    <col min="14824" max="14824" width="3.88333333333333" style="2" customWidth="1"/>
    <col min="14825" max="14825" width="12" style="2" customWidth="1"/>
    <col min="14826" max="14826" width="12.2166666666667" style="2" customWidth="1"/>
    <col min="14827" max="14827" width="15.6666666666667" style="2" customWidth="1"/>
    <col min="14828" max="14828" width="12.2166666666667" style="2" customWidth="1"/>
    <col min="14829" max="14829" width="11.3333333333333" style="2" customWidth="1"/>
    <col min="14830" max="14830" width="9.775" style="2" customWidth="1"/>
    <col min="14831" max="15074" width="9" style="2"/>
    <col min="15075" max="15075" width="20.4416666666667" style="2" customWidth="1"/>
    <col min="15076" max="15076" width="3.33333333333333" style="2" customWidth="1"/>
    <col min="15077" max="15077" width="12.4416666666667" style="2" customWidth="1"/>
    <col min="15078" max="15078" width="13.3333333333333" style="2" customWidth="1"/>
    <col min="15079" max="15079" width="17.6666666666667" style="2" customWidth="1"/>
    <col min="15080" max="15080" width="3.88333333333333" style="2" customWidth="1"/>
    <col min="15081" max="15081" width="12" style="2" customWidth="1"/>
    <col min="15082" max="15082" width="12.2166666666667" style="2" customWidth="1"/>
    <col min="15083" max="15083" width="15.6666666666667" style="2" customWidth="1"/>
    <col min="15084" max="15084" width="12.2166666666667" style="2" customWidth="1"/>
    <col min="15085" max="15085" width="11.3333333333333" style="2" customWidth="1"/>
    <col min="15086" max="15086" width="9.775" style="2" customWidth="1"/>
    <col min="15087" max="15330" width="9" style="2"/>
    <col min="15331" max="15331" width="20.4416666666667" style="2" customWidth="1"/>
    <col min="15332" max="15332" width="3.33333333333333" style="2" customWidth="1"/>
    <col min="15333" max="15333" width="12.4416666666667" style="2" customWidth="1"/>
    <col min="15334" max="15334" width="13.3333333333333" style="2" customWidth="1"/>
    <col min="15335" max="15335" width="17.6666666666667" style="2" customWidth="1"/>
    <col min="15336" max="15336" width="3.88333333333333" style="2" customWidth="1"/>
    <col min="15337" max="15337" width="12" style="2" customWidth="1"/>
    <col min="15338" max="15338" width="12.2166666666667" style="2" customWidth="1"/>
    <col min="15339" max="15339" width="15.6666666666667" style="2" customWidth="1"/>
    <col min="15340" max="15340" width="12.2166666666667" style="2" customWidth="1"/>
    <col min="15341" max="15341" width="11.3333333333333" style="2" customWidth="1"/>
    <col min="15342" max="15342" width="9.775" style="2" customWidth="1"/>
    <col min="15343" max="15586" width="9" style="2"/>
    <col min="15587" max="15587" width="20.4416666666667" style="2" customWidth="1"/>
    <col min="15588" max="15588" width="3.33333333333333" style="2" customWidth="1"/>
    <col min="15589" max="15589" width="12.4416666666667" style="2" customWidth="1"/>
    <col min="15590" max="15590" width="13.3333333333333" style="2" customWidth="1"/>
    <col min="15591" max="15591" width="17.6666666666667" style="2" customWidth="1"/>
    <col min="15592" max="15592" width="3.88333333333333" style="2" customWidth="1"/>
    <col min="15593" max="15593" width="12" style="2" customWidth="1"/>
    <col min="15594" max="15594" width="12.2166666666667" style="2" customWidth="1"/>
    <col min="15595" max="15595" width="15.6666666666667" style="2" customWidth="1"/>
    <col min="15596" max="15596" width="12.2166666666667" style="2" customWidth="1"/>
    <col min="15597" max="15597" width="11.3333333333333" style="2" customWidth="1"/>
    <col min="15598" max="15598" width="9.775" style="2" customWidth="1"/>
    <col min="15599" max="15842" width="9" style="2"/>
    <col min="15843" max="15843" width="20.4416666666667" style="2" customWidth="1"/>
    <col min="15844" max="15844" width="3.33333333333333" style="2" customWidth="1"/>
    <col min="15845" max="15845" width="12.4416666666667" style="2" customWidth="1"/>
    <col min="15846" max="15846" width="13.3333333333333" style="2" customWidth="1"/>
    <col min="15847" max="15847" width="17.6666666666667" style="2" customWidth="1"/>
    <col min="15848" max="15848" width="3.88333333333333" style="2" customWidth="1"/>
    <col min="15849" max="15849" width="12" style="2" customWidth="1"/>
    <col min="15850" max="15850" width="12.2166666666667" style="2" customWidth="1"/>
    <col min="15851" max="15851" width="15.6666666666667" style="2" customWidth="1"/>
    <col min="15852" max="15852" width="12.2166666666667" style="2" customWidth="1"/>
    <col min="15853" max="15853" width="11.3333333333333" style="2" customWidth="1"/>
    <col min="15854" max="15854" width="9.775" style="2" customWidth="1"/>
    <col min="15855" max="16098" width="9" style="2"/>
    <col min="16099" max="16099" width="20.4416666666667" style="2" customWidth="1"/>
    <col min="16100" max="16100" width="3.33333333333333" style="2" customWidth="1"/>
    <col min="16101" max="16101" width="12.4416666666667" style="2" customWidth="1"/>
    <col min="16102" max="16102" width="13.3333333333333" style="2" customWidth="1"/>
    <col min="16103" max="16103" width="17.6666666666667" style="2" customWidth="1"/>
    <col min="16104" max="16104" width="3.88333333333333" style="2" customWidth="1"/>
    <col min="16105" max="16105" width="12" style="2" customWidth="1"/>
    <col min="16106" max="16106" width="12.2166666666667" style="2" customWidth="1"/>
    <col min="16107" max="16107" width="15.6666666666667" style="2" customWidth="1"/>
    <col min="16108" max="16108" width="12.2166666666667" style="2" customWidth="1"/>
    <col min="16109" max="16109" width="11.3333333333333" style="2" customWidth="1"/>
    <col min="16110" max="16110" width="9.775" style="2" customWidth="1"/>
    <col min="16111" max="16384" width="9" style="2"/>
  </cols>
  <sheetData>
    <row r="1" ht="24" customHeight="1" spans="1:10">
      <c r="A1" s="5" t="s">
        <v>0</v>
      </c>
      <c r="B1" s="5"/>
      <c r="C1" s="6"/>
      <c r="D1" s="6"/>
      <c r="E1" s="6"/>
      <c r="F1" s="6"/>
      <c r="G1" s="5"/>
      <c r="H1" s="5"/>
      <c r="I1" s="5"/>
      <c r="J1" s="5"/>
    </row>
    <row r="2" ht="10.5" customHeight="1" spans="1:10">
      <c r="A2" s="7">
        <v>44135</v>
      </c>
      <c r="B2" s="7"/>
      <c r="G2" s="7"/>
      <c r="H2" s="7"/>
      <c r="I2" s="7"/>
      <c r="J2" s="7"/>
    </row>
    <row r="3" ht="12.75" customHeight="1" spans="1:9">
      <c r="A3" s="8" t="s">
        <v>1</v>
      </c>
      <c r="B3" s="8"/>
      <c r="C3" s="9"/>
      <c r="G3" s="10"/>
      <c r="I3" s="2" t="s">
        <v>2</v>
      </c>
    </row>
    <row r="4" ht="24" customHeight="1" spans="1:10">
      <c r="A4" s="11" t="s">
        <v>3</v>
      </c>
      <c r="B4" s="11" t="s">
        <v>4</v>
      </c>
      <c r="C4" s="12" t="s">
        <v>5</v>
      </c>
      <c r="D4" s="13" t="s">
        <v>6</v>
      </c>
      <c r="E4" s="13"/>
      <c r="F4" s="13"/>
      <c r="G4" s="11" t="s">
        <v>7</v>
      </c>
      <c r="H4" s="14" t="s">
        <v>4</v>
      </c>
      <c r="I4" s="11" t="s">
        <v>5</v>
      </c>
      <c r="J4" s="11" t="s">
        <v>6</v>
      </c>
    </row>
    <row r="5" ht="24" customHeight="1" spans="1:10">
      <c r="A5" s="15" t="s">
        <v>8</v>
      </c>
      <c r="B5" s="11" t="s">
        <v>9</v>
      </c>
      <c r="C5" s="16"/>
      <c r="D5" s="17"/>
      <c r="E5" s="17"/>
      <c r="F5" s="17"/>
      <c r="G5" s="18" t="s">
        <v>10</v>
      </c>
      <c r="H5" s="19"/>
      <c r="I5" s="26"/>
      <c r="J5" s="33"/>
    </row>
    <row r="6" ht="24" customHeight="1" spans="1:12">
      <c r="A6" s="11" t="s">
        <v>11</v>
      </c>
      <c r="B6" s="11">
        <v>1</v>
      </c>
      <c r="C6" s="3" t="e">
        <f>(#REF!)/1000</f>
        <v>#REF!</v>
      </c>
      <c r="D6" s="3">
        <v>6384.72</v>
      </c>
      <c r="E6" s="3" t="e">
        <f>ROUND(C6,0)</f>
        <v>#REF!</v>
      </c>
      <c r="F6" s="3">
        <f>ROUND(D6,0)</f>
        <v>6385</v>
      </c>
      <c r="G6" s="20" t="s">
        <v>12</v>
      </c>
      <c r="H6" s="21">
        <v>31</v>
      </c>
      <c r="I6" s="3" t="e">
        <f>(#REF!)/1000</f>
        <v>#REF!</v>
      </c>
      <c r="J6" s="3">
        <v>25300</v>
      </c>
      <c r="K6" s="3" t="e">
        <f>ROUND(I6,0)</f>
        <v>#REF!</v>
      </c>
      <c r="L6" s="3">
        <f>ROUND(J6,0)</f>
        <v>25300</v>
      </c>
    </row>
    <row r="7" ht="24" customHeight="1" spans="1:12">
      <c r="A7" s="11" t="s">
        <v>13</v>
      </c>
      <c r="B7" s="11">
        <v>2</v>
      </c>
      <c r="C7" s="3">
        <v>0</v>
      </c>
      <c r="D7" s="3">
        <v>0</v>
      </c>
      <c r="E7" s="3">
        <f t="shared" ref="E7:E36" si="0">ROUND(C7,0)</f>
        <v>0</v>
      </c>
      <c r="F7" s="3">
        <f t="shared" ref="F7:F36" si="1">ROUND(D7,0)</f>
        <v>0</v>
      </c>
      <c r="G7" s="18" t="s">
        <v>14</v>
      </c>
      <c r="H7" s="21">
        <v>32</v>
      </c>
      <c r="I7" s="3" t="e">
        <f>(#REF!)/1000</f>
        <v>#REF!</v>
      </c>
      <c r="J7" s="3">
        <v>9543.82</v>
      </c>
      <c r="K7" s="3" t="e">
        <f t="shared" ref="K7:K17" si="2">ROUND(I7,0)</f>
        <v>#REF!</v>
      </c>
      <c r="L7" s="3">
        <f t="shared" ref="L7:L17" si="3">ROUND(J7,0)</f>
        <v>9544</v>
      </c>
    </row>
    <row r="8" ht="24" customHeight="1" spans="1:12">
      <c r="A8" s="11" t="s">
        <v>15</v>
      </c>
      <c r="B8" s="11">
        <v>3</v>
      </c>
      <c r="C8" s="3" t="e">
        <f>(#REF!)/1000</f>
        <v>#REF!</v>
      </c>
      <c r="D8" s="3">
        <v>20134.42</v>
      </c>
      <c r="E8" s="3" t="e">
        <f t="shared" si="0"/>
        <v>#REF!</v>
      </c>
      <c r="F8" s="3">
        <f t="shared" si="1"/>
        <v>20134</v>
      </c>
      <c r="G8" s="20" t="s">
        <v>16</v>
      </c>
      <c r="H8" s="21">
        <v>33</v>
      </c>
      <c r="I8" s="3" t="e">
        <f>(#REF!)/1000</f>
        <v>#REF!</v>
      </c>
      <c r="J8" s="3">
        <v>81799.65</v>
      </c>
      <c r="K8" s="3" t="e">
        <f t="shared" si="2"/>
        <v>#REF!</v>
      </c>
      <c r="L8" s="3">
        <f t="shared" si="3"/>
        <v>81800</v>
      </c>
    </row>
    <row r="9" ht="24" customHeight="1" spans="1:12">
      <c r="A9" s="11" t="s">
        <v>17</v>
      </c>
      <c r="B9" s="11">
        <v>4</v>
      </c>
      <c r="C9" s="3" t="e">
        <f>(#REF!)/1000</f>
        <v>#REF!</v>
      </c>
      <c r="D9" s="3">
        <v>63996.03</v>
      </c>
      <c r="E9" s="3" t="e">
        <f t="shared" si="0"/>
        <v>#REF!</v>
      </c>
      <c r="F9" s="3">
        <f t="shared" si="1"/>
        <v>63996</v>
      </c>
      <c r="G9" s="20" t="s">
        <v>18</v>
      </c>
      <c r="H9" s="21">
        <v>34</v>
      </c>
      <c r="I9" s="3" t="e">
        <f>(#REF!)/1000</f>
        <v>#REF!</v>
      </c>
      <c r="J9" s="3">
        <v>0</v>
      </c>
      <c r="K9" s="3" t="e">
        <f t="shared" si="2"/>
        <v>#REF!</v>
      </c>
      <c r="L9" s="3">
        <f t="shared" si="3"/>
        <v>0</v>
      </c>
    </row>
    <row r="10" ht="24" customHeight="1" spans="1:12">
      <c r="A10" s="11" t="s">
        <v>20</v>
      </c>
      <c r="B10" s="11">
        <v>5</v>
      </c>
      <c r="C10" s="3" t="e">
        <f>(#REF!)/1000</f>
        <v>#REF!</v>
      </c>
      <c r="D10" s="3">
        <v>8353.56</v>
      </c>
      <c r="E10" s="3" t="e">
        <f t="shared" si="0"/>
        <v>#REF!</v>
      </c>
      <c r="F10" s="3">
        <f t="shared" si="1"/>
        <v>8354</v>
      </c>
      <c r="G10" s="20" t="s">
        <v>21</v>
      </c>
      <c r="H10" s="21">
        <v>35</v>
      </c>
      <c r="I10" s="3" t="e">
        <f>(#REF!)/1000</f>
        <v>#REF!</v>
      </c>
      <c r="J10" s="3">
        <v>897.17</v>
      </c>
      <c r="K10" s="3" t="e">
        <f t="shared" si="2"/>
        <v>#REF!</v>
      </c>
      <c r="L10" s="3">
        <f t="shared" si="3"/>
        <v>897</v>
      </c>
    </row>
    <row r="11" ht="24" customHeight="1" spans="1:12">
      <c r="A11" s="11" t="s">
        <v>22</v>
      </c>
      <c r="B11" s="11">
        <v>6</v>
      </c>
      <c r="C11" s="3">
        <v>0</v>
      </c>
      <c r="D11" s="3">
        <v>0</v>
      </c>
      <c r="E11" s="3">
        <f t="shared" si="0"/>
        <v>0</v>
      </c>
      <c r="F11" s="3">
        <f t="shared" si="1"/>
        <v>0</v>
      </c>
      <c r="G11" s="20" t="s">
        <v>23</v>
      </c>
      <c r="H11" s="21">
        <v>36</v>
      </c>
      <c r="I11" s="3" t="e">
        <f>(#REF!)/1000</f>
        <v>#REF!</v>
      </c>
      <c r="J11" s="3">
        <v>-380.27</v>
      </c>
      <c r="K11" s="3" t="e">
        <f t="shared" si="2"/>
        <v>#REF!</v>
      </c>
      <c r="L11" s="3">
        <f t="shared" si="3"/>
        <v>-380</v>
      </c>
    </row>
    <row r="12" ht="24" customHeight="1" spans="1:12">
      <c r="A12" s="11" t="s">
        <v>24</v>
      </c>
      <c r="B12" s="11">
        <v>7</v>
      </c>
      <c r="C12" s="3">
        <v>0</v>
      </c>
      <c r="D12" s="3">
        <v>0</v>
      </c>
      <c r="E12" s="3">
        <f t="shared" si="0"/>
        <v>0</v>
      </c>
      <c r="F12" s="3">
        <f t="shared" si="1"/>
        <v>0</v>
      </c>
      <c r="G12" s="22" t="s">
        <v>25</v>
      </c>
      <c r="H12" s="21">
        <v>37</v>
      </c>
      <c r="I12" s="3">
        <v>0</v>
      </c>
      <c r="J12" s="3">
        <v>0</v>
      </c>
      <c r="K12" s="3">
        <f t="shared" si="2"/>
        <v>0</v>
      </c>
      <c r="L12" s="3">
        <f t="shared" si="3"/>
        <v>0</v>
      </c>
    </row>
    <row r="13" ht="24" customHeight="1" spans="1:12">
      <c r="A13" s="11" t="s">
        <v>26</v>
      </c>
      <c r="B13" s="11">
        <v>8</v>
      </c>
      <c r="C13" s="3" t="e">
        <f>(#REF!)/1000</f>
        <v>#REF!</v>
      </c>
      <c r="D13" s="3">
        <v>1857.27</v>
      </c>
      <c r="E13" s="3" t="e">
        <f t="shared" si="0"/>
        <v>#REF!</v>
      </c>
      <c r="F13" s="3">
        <f t="shared" si="1"/>
        <v>1857</v>
      </c>
      <c r="G13" s="20" t="s">
        <v>27</v>
      </c>
      <c r="H13" s="21">
        <v>38</v>
      </c>
      <c r="I13" s="3">
        <v>0</v>
      </c>
      <c r="J13" s="3">
        <v>0</v>
      </c>
      <c r="K13" s="3">
        <f t="shared" si="2"/>
        <v>0</v>
      </c>
      <c r="L13" s="3">
        <f t="shared" si="3"/>
        <v>0</v>
      </c>
    </row>
    <row r="14" ht="24" customHeight="1" spans="1:12">
      <c r="A14" s="15" t="s">
        <v>28</v>
      </c>
      <c r="B14" s="11">
        <v>9</v>
      </c>
      <c r="C14" s="3" t="e">
        <f>(#REF!)/1000</f>
        <v>#REF!</v>
      </c>
      <c r="D14" s="3">
        <v>8330.78</v>
      </c>
      <c r="E14" s="3" t="e">
        <f t="shared" si="0"/>
        <v>#REF!</v>
      </c>
      <c r="F14" s="3">
        <f t="shared" si="1"/>
        <v>8331</v>
      </c>
      <c r="G14" s="20" t="s">
        <v>29</v>
      </c>
      <c r="H14" s="21">
        <v>39</v>
      </c>
      <c r="I14" s="3" t="e">
        <f>(#REF!)/1000</f>
        <v>#REF!</v>
      </c>
      <c r="J14" s="3">
        <v>1599.19</v>
      </c>
      <c r="K14" s="3" t="e">
        <f t="shared" si="2"/>
        <v>#REF!</v>
      </c>
      <c r="L14" s="3">
        <f t="shared" si="3"/>
        <v>1599</v>
      </c>
    </row>
    <row r="15" ht="24" customHeight="1" spans="1:12">
      <c r="A15" s="11" t="s">
        <v>30</v>
      </c>
      <c r="B15" s="11">
        <v>10</v>
      </c>
      <c r="C15" s="3">
        <v>4491.76</v>
      </c>
      <c r="D15" s="3">
        <v>1625.4</v>
      </c>
      <c r="E15" s="3">
        <f t="shared" si="0"/>
        <v>4492</v>
      </c>
      <c r="F15" s="3">
        <f t="shared" si="1"/>
        <v>1625</v>
      </c>
      <c r="G15" s="20" t="s">
        <v>31</v>
      </c>
      <c r="H15" s="21">
        <v>40</v>
      </c>
      <c r="I15" s="3">
        <v>0</v>
      </c>
      <c r="J15" s="3">
        <v>0</v>
      </c>
      <c r="K15" s="3">
        <f t="shared" si="2"/>
        <v>0</v>
      </c>
      <c r="L15" s="3">
        <f t="shared" si="3"/>
        <v>0</v>
      </c>
    </row>
    <row r="16" ht="24" customHeight="1" spans="1:12">
      <c r="A16" s="23" t="s">
        <v>32</v>
      </c>
      <c r="B16" s="11">
        <v>11</v>
      </c>
      <c r="C16" s="3">
        <v>744.68</v>
      </c>
      <c r="D16" s="3">
        <v>1876.07</v>
      </c>
      <c r="E16" s="3">
        <f t="shared" si="0"/>
        <v>745</v>
      </c>
      <c r="F16" s="3">
        <f t="shared" si="1"/>
        <v>1876</v>
      </c>
      <c r="G16" s="24" t="s">
        <v>33</v>
      </c>
      <c r="H16" s="21">
        <v>41</v>
      </c>
      <c r="I16" s="3" t="e">
        <f>(#REF!)/1000</f>
        <v>#REF!</v>
      </c>
      <c r="J16" s="3">
        <v>118759.57</v>
      </c>
      <c r="K16" s="3" t="e">
        <f t="shared" si="2"/>
        <v>#REF!</v>
      </c>
      <c r="L16" s="3">
        <f t="shared" si="3"/>
        <v>118760</v>
      </c>
    </row>
    <row r="17" ht="24" customHeight="1" spans="1:12">
      <c r="A17" s="11" t="s">
        <v>34</v>
      </c>
      <c r="B17" s="11">
        <v>12</v>
      </c>
      <c r="C17" s="3">
        <v>1436.67</v>
      </c>
      <c r="D17" s="3">
        <v>2640.44</v>
      </c>
      <c r="E17" s="3">
        <f t="shared" si="0"/>
        <v>1437</v>
      </c>
      <c r="F17" s="3">
        <f t="shared" si="1"/>
        <v>2640</v>
      </c>
      <c r="G17" s="22" t="s">
        <v>35</v>
      </c>
      <c r="H17" s="19"/>
      <c r="I17" s="3">
        <v>0</v>
      </c>
      <c r="J17" s="3">
        <v>0</v>
      </c>
      <c r="K17" s="3">
        <f t="shared" si="2"/>
        <v>0</v>
      </c>
      <c r="L17" s="3">
        <f t="shared" si="3"/>
        <v>0</v>
      </c>
    </row>
    <row r="18" ht="24" customHeight="1" spans="1:12">
      <c r="A18" s="23" t="s">
        <v>36</v>
      </c>
      <c r="B18" s="11">
        <v>13</v>
      </c>
      <c r="C18" s="3">
        <v>2734.67</v>
      </c>
      <c r="D18" s="3">
        <v>2188.88</v>
      </c>
      <c r="E18" s="3">
        <f t="shared" si="0"/>
        <v>2735</v>
      </c>
      <c r="F18" s="3">
        <f t="shared" si="1"/>
        <v>2189</v>
      </c>
      <c r="G18" s="22" t="s">
        <v>37</v>
      </c>
      <c r="H18" s="21">
        <v>42</v>
      </c>
      <c r="I18" s="3" t="e">
        <f>(#REF!)/1000</f>
        <v>#REF!</v>
      </c>
      <c r="J18" s="3">
        <v>12500</v>
      </c>
      <c r="K18" s="3" t="e">
        <f t="shared" ref="K18:K36" si="4">ROUND(I18,0)</f>
        <v>#REF!</v>
      </c>
      <c r="L18" s="3">
        <f t="shared" ref="L18:L36" si="5">ROUND(J18,0)</f>
        <v>12500</v>
      </c>
    </row>
    <row r="19" ht="24" customHeight="1" spans="1:12">
      <c r="A19" s="11" t="s">
        <v>39</v>
      </c>
      <c r="B19" s="11">
        <v>14</v>
      </c>
      <c r="C19" s="3">
        <v>0</v>
      </c>
      <c r="D19" s="3">
        <v>0</v>
      </c>
      <c r="E19" s="3">
        <f t="shared" si="0"/>
        <v>0</v>
      </c>
      <c r="F19" s="3">
        <f t="shared" si="1"/>
        <v>0</v>
      </c>
      <c r="G19" s="22" t="s">
        <v>40</v>
      </c>
      <c r="H19" s="21">
        <v>43</v>
      </c>
      <c r="I19" s="3" t="e">
        <f>(#REF!)/1000</f>
        <v>#REF!</v>
      </c>
      <c r="J19" s="3">
        <v>5636.74</v>
      </c>
      <c r="K19" s="3" t="e">
        <f t="shared" si="4"/>
        <v>#REF!</v>
      </c>
      <c r="L19" s="3">
        <f t="shared" si="5"/>
        <v>5637</v>
      </c>
    </row>
    <row r="20" ht="24" customHeight="1" spans="1:12">
      <c r="A20" s="25" t="s">
        <v>41</v>
      </c>
      <c r="B20" s="11">
        <v>15</v>
      </c>
      <c r="C20" s="3" t="e">
        <f>(#REF!)/1000</f>
        <v>#REF!</v>
      </c>
      <c r="D20" s="3">
        <v>109056.78</v>
      </c>
      <c r="E20" s="3" t="e">
        <f t="shared" si="0"/>
        <v>#REF!</v>
      </c>
      <c r="F20" s="3">
        <f t="shared" si="1"/>
        <v>109057</v>
      </c>
      <c r="G20" s="22" t="s">
        <v>42</v>
      </c>
      <c r="H20" s="21">
        <v>44</v>
      </c>
      <c r="I20" s="3">
        <v>0</v>
      </c>
      <c r="J20" s="3">
        <v>0</v>
      </c>
      <c r="K20" s="3">
        <f t="shared" si="4"/>
        <v>0</v>
      </c>
      <c r="L20" s="3">
        <f t="shared" si="5"/>
        <v>0</v>
      </c>
    </row>
    <row r="21" ht="24" customHeight="1" spans="1:12">
      <c r="A21" s="11" t="s">
        <v>43</v>
      </c>
      <c r="B21" s="11" t="s">
        <v>9</v>
      </c>
      <c r="C21" s="3">
        <v>0</v>
      </c>
      <c r="D21" s="3">
        <v>0</v>
      </c>
      <c r="E21" s="3">
        <f t="shared" si="0"/>
        <v>0</v>
      </c>
      <c r="F21" s="3">
        <f t="shared" si="1"/>
        <v>0</v>
      </c>
      <c r="G21" s="22" t="s">
        <v>44</v>
      </c>
      <c r="H21" s="21">
        <v>45</v>
      </c>
      <c r="I21" s="3">
        <v>0</v>
      </c>
      <c r="J21" s="3">
        <v>0</v>
      </c>
      <c r="K21" s="3">
        <f t="shared" si="4"/>
        <v>0</v>
      </c>
      <c r="L21" s="3">
        <f t="shared" si="5"/>
        <v>0</v>
      </c>
    </row>
    <row r="22" ht="24" customHeight="1" spans="1:12">
      <c r="A22" s="11" t="s">
        <v>45</v>
      </c>
      <c r="B22" s="11">
        <v>16</v>
      </c>
      <c r="C22" s="3">
        <v>0</v>
      </c>
      <c r="D22" s="3">
        <v>0</v>
      </c>
      <c r="E22" s="3">
        <f t="shared" si="0"/>
        <v>0</v>
      </c>
      <c r="F22" s="3">
        <f t="shared" si="1"/>
        <v>0</v>
      </c>
      <c r="G22" s="24" t="s">
        <v>46</v>
      </c>
      <c r="H22" s="21">
        <v>46</v>
      </c>
      <c r="I22" s="3" t="e">
        <f>(#REF!)/1000</f>
        <v>#REF!</v>
      </c>
      <c r="J22" s="3">
        <v>18136.74</v>
      </c>
      <c r="K22" s="3" t="e">
        <f t="shared" si="4"/>
        <v>#REF!</v>
      </c>
      <c r="L22" s="3">
        <f t="shared" si="5"/>
        <v>18137</v>
      </c>
    </row>
    <row r="23" ht="24" customHeight="1" spans="1:12">
      <c r="A23" s="11" t="s">
        <v>47</v>
      </c>
      <c r="B23" s="11">
        <v>17</v>
      </c>
      <c r="C23" s="3">
        <v>0</v>
      </c>
      <c r="D23" s="3">
        <v>0</v>
      </c>
      <c r="E23" s="3">
        <f t="shared" si="0"/>
        <v>0</v>
      </c>
      <c r="F23" s="3">
        <f t="shared" si="1"/>
        <v>0</v>
      </c>
      <c r="G23" s="24" t="s">
        <v>48</v>
      </c>
      <c r="H23" s="21">
        <v>47</v>
      </c>
      <c r="I23" s="3" t="e">
        <f>(#REF!)/1000</f>
        <v>#REF!</v>
      </c>
      <c r="J23" s="3">
        <v>136896.3</v>
      </c>
      <c r="K23" s="3" t="e">
        <f t="shared" si="4"/>
        <v>#REF!</v>
      </c>
      <c r="L23" s="3">
        <f t="shared" si="5"/>
        <v>136896</v>
      </c>
    </row>
    <row r="24" ht="24" customHeight="1" spans="1:12">
      <c r="A24" s="11" t="s">
        <v>49</v>
      </c>
      <c r="B24" s="11">
        <v>18</v>
      </c>
      <c r="C24" s="3">
        <v>67807.72</v>
      </c>
      <c r="D24" s="3">
        <v>58132.79</v>
      </c>
      <c r="E24" s="3">
        <f t="shared" si="0"/>
        <v>67808</v>
      </c>
      <c r="F24" s="3">
        <f t="shared" si="1"/>
        <v>58133</v>
      </c>
      <c r="G24" s="26"/>
      <c r="H24" s="19"/>
      <c r="I24" s="3">
        <v>0</v>
      </c>
      <c r="J24" s="3">
        <v>0</v>
      </c>
      <c r="K24" s="3">
        <f t="shared" si="4"/>
        <v>0</v>
      </c>
      <c r="L24" s="3">
        <f t="shared" si="5"/>
        <v>0</v>
      </c>
    </row>
    <row r="25" ht="24" customHeight="1" spans="1:12">
      <c r="A25" s="11" t="s">
        <v>50</v>
      </c>
      <c r="B25" s="11">
        <v>19</v>
      </c>
      <c r="C25" s="3">
        <v>28969.85</v>
      </c>
      <c r="D25" s="3">
        <v>22553.7</v>
      </c>
      <c r="E25" s="3">
        <f t="shared" si="0"/>
        <v>28970</v>
      </c>
      <c r="F25" s="3">
        <f t="shared" si="1"/>
        <v>22554</v>
      </c>
      <c r="G25" s="26"/>
      <c r="H25" s="19"/>
      <c r="I25" s="3">
        <v>0</v>
      </c>
      <c r="J25" s="3">
        <v>0</v>
      </c>
      <c r="K25" s="3">
        <f t="shared" si="4"/>
        <v>0</v>
      </c>
      <c r="L25" s="3">
        <f t="shared" si="5"/>
        <v>0</v>
      </c>
    </row>
    <row r="26" ht="24" customHeight="1" spans="1:12">
      <c r="A26" s="11" t="s">
        <v>51</v>
      </c>
      <c r="B26" s="11">
        <v>20</v>
      </c>
      <c r="C26" s="3">
        <f>(C24-C25)/1000</f>
        <v>38.84</v>
      </c>
      <c r="D26" s="3">
        <v>35579.09</v>
      </c>
      <c r="E26" s="3">
        <f t="shared" si="0"/>
        <v>39</v>
      </c>
      <c r="F26" s="3">
        <f t="shared" si="1"/>
        <v>35579</v>
      </c>
      <c r="G26" s="26"/>
      <c r="H26" s="19"/>
      <c r="I26" s="3">
        <v>0</v>
      </c>
      <c r="J26" s="3">
        <v>0</v>
      </c>
      <c r="K26" s="3">
        <f t="shared" si="4"/>
        <v>0</v>
      </c>
      <c r="L26" s="3">
        <f t="shared" si="5"/>
        <v>0</v>
      </c>
    </row>
    <row r="27" ht="24" customHeight="1" spans="1:12">
      <c r="A27" s="11" t="s">
        <v>52</v>
      </c>
      <c r="B27" s="11">
        <v>21</v>
      </c>
      <c r="C27" s="3" t="e">
        <f>(#REF!)/1000</f>
        <v>#REF!</v>
      </c>
      <c r="D27" s="3">
        <v>4966.77</v>
      </c>
      <c r="E27" s="3" t="e">
        <f t="shared" si="0"/>
        <v>#REF!</v>
      </c>
      <c r="F27" s="3">
        <f t="shared" si="1"/>
        <v>4967</v>
      </c>
      <c r="G27" s="26"/>
      <c r="H27" s="19"/>
      <c r="I27" s="3">
        <v>0</v>
      </c>
      <c r="J27" s="3">
        <v>0</v>
      </c>
      <c r="K27" s="3">
        <f t="shared" si="4"/>
        <v>0</v>
      </c>
      <c r="L27" s="3">
        <f t="shared" si="5"/>
        <v>0</v>
      </c>
    </row>
    <row r="28" ht="24" customHeight="1" spans="1:12">
      <c r="A28" s="11" t="s">
        <v>54</v>
      </c>
      <c r="B28" s="11">
        <v>22</v>
      </c>
      <c r="C28" s="3">
        <v>0</v>
      </c>
      <c r="D28" s="3">
        <v>0</v>
      </c>
      <c r="E28" s="3">
        <f t="shared" si="0"/>
        <v>0</v>
      </c>
      <c r="F28" s="3">
        <f t="shared" si="1"/>
        <v>0</v>
      </c>
      <c r="G28" s="26"/>
      <c r="H28" s="19"/>
      <c r="I28" s="3">
        <v>0</v>
      </c>
      <c r="J28" s="3">
        <v>0</v>
      </c>
      <c r="K28" s="3">
        <f t="shared" si="4"/>
        <v>0</v>
      </c>
      <c r="L28" s="3">
        <f t="shared" si="5"/>
        <v>0</v>
      </c>
    </row>
    <row r="29" ht="24" customHeight="1" spans="1:12">
      <c r="A29" s="11" t="s">
        <v>55</v>
      </c>
      <c r="B29" s="11">
        <v>23</v>
      </c>
      <c r="C29" s="3" t="e">
        <f>(#REF!)/1000</f>
        <v>#REF!</v>
      </c>
      <c r="D29" s="3">
        <v>0</v>
      </c>
      <c r="E29" s="3" t="e">
        <f t="shared" si="0"/>
        <v>#REF!</v>
      </c>
      <c r="F29" s="3">
        <f t="shared" si="1"/>
        <v>0</v>
      </c>
      <c r="G29" s="26"/>
      <c r="H29" s="19"/>
      <c r="I29" s="3">
        <v>0</v>
      </c>
      <c r="J29" s="3">
        <v>0</v>
      </c>
      <c r="K29" s="3">
        <f t="shared" si="4"/>
        <v>0</v>
      </c>
      <c r="L29" s="3">
        <f t="shared" si="5"/>
        <v>0</v>
      </c>
    </row>
    <row r="30" ht="24" customHeight="1" spans="1:12">
      <c r="A30" s="11" t="s">
        <v>57</v>
      </c>
      <c r="B30" s="11">
        <v>24</v>
      </c>
      <c r="C30" s="3">
        <v>0</v>
      </c>
      <c r="D30" s="3">
        <v>0</v>
      </c>
      <c r="E30" s="3">
        <f t="shared" si="0"/>
        <v>0</v>
      </c>
      <c r="F30" s="3">
        <f t="shared" si="1"/>
        <v>0</v>
      </c>
      <c r="G30" s="27" t="s">
        <v>58</v>
      </c>
      <c r="H30" s="19"/>
      <c r="I30" s="3">
        <v>0</v>
      </c>
      <c r="J30" s="3">
        <v>0</v>
      </c>
      <c r="K30" s="3">
        <f t="shared" si="4"/>
        <v>0</v>
      </c>
      <c r="L30" s="3">
        <f t="shared" si="5"/>
        <v>0</v>
      </c>
    </row>
    <row r="31" ht="24" customHeight="1" spans="1:12">
      <c r="A31" s="11" t="s">
        <v>59</v>
      </c>
      <c r="B31" s="11">
        <v>25</v>
      </c>
      <c r="C31" s="3" t="e">
        <f>(#REF!)/1000</f>
        <v>#REF!</v>
      </c>
      <c r="D31" s="3">
        <v>0</v>
      </c>
      <c r="E31" s="3" t="e">
        <f t="shared" si="0"/>
        <v>#REF!</v>
      </c>
      <c r="F31" s="3">
        <f t="shared" si="1"/>
        <v>0</v>
      </c>
      <c r="G31" s="20" t="s">
        <v>60</v>
      </c>
      <c r="H31" s="21">
        <v>48</v>
      </c>
      <c r="I31" s="3" t="e">
        <f>(#REF!)/1000</f>
        <v>#REF!</v>
      </c>
      <c r="J31" s="3">
        <v>26000</v>
      </c>
      <c r="K31" s="3" t="e">
        <f t="shared" si="4"/>
        <v>#REF!</v>
      </c>
      <c r="L31" s="3">
        <f t="shared" si="5"/>
        <v>26000</v>
      </c>
    </row>
    <row r="32" ht="19.5" customHeight="1" spans="1:12">
      <c r="A32" s="11" t="s">
        <v>61</v>
      </c>
      <c r="B32" s="11">
        <v>26</v>
      </c>
      <c r="C32" s="3">
        <v>0</v>
      </c>
      <c r="D32" s="3">
        <v>0</v>
      </c>
      <c r="E32" s="3">
        <f t="shared" si="0"/>
        <v>0</v>
      </c>
      <c r="F32" s="3">
        <f t="shared" si="1"/>
        <v>0</v>
      </c>
      <c r="G32" s="20" t="s">
        <v>62</v>
      </c>
      <c r="H32" s="21">
        <v>49</v>
      </c>
      <c r="I32" s="3">
        <v>0</v>
      </c>
      <c r="J32" s="3">
        <v>0</v>
      </c>
      <c r="K32" s="3">
        <f t="shared" si="4"/>
        <v>0</v>
      </c>
      <c r="L32" s="3">
        <f t="shared" si="5"/>
        <v>0</v>
      </c>
    </row>
    <row r="33" ht="21" customHeight="1" spans="1:12">
      <c r="A33" s="11" t="s">
        <v>63</v>
      </c>
      <c r="B33" s="11">
        <v>27</v>
      </c>
      <c r="C33" s="3" t="e">
        <f>(#REF!)/1000</f>
        <v>#REF!</v>
      </c>
      <c r="D33" s="3">
        <v>834.13</v>
      </c>
      <c r="E33" s="3" t="e">
        <f t="shared" si="0"/>
        <v>#REF!</v>
      </c>
      <c r="F33" s="3">
        <f t="shared" si="1"/>
        <v>834</v>
      </c>
      <c r="G33" s="20" t="s">
        <v>65</v>
      </c>
      <c r="H33" s="21">
        <v>50</v>
      </c>
      <c r="I33" s="3" t="e">
        <f>(#REF!)/1000</f>
        <v>#REF!</v>
      </c>
      <c r="J33" s="3">
        <v>521.38</v>
      </c>
      <c r="K33" s="3" t="e">
        <f t="shared" si="4"/>
        <v>#REF!</v>
      </c>
      <c r="L33" s="3">
        <f t="shared" si="5"/>
        <v>521</v>
      </c>
    </row>
    <row r="34" ht="24" customHeight="1" spans="1:12">
      <c r="A34" s="11" t="s">
        <v>66</v>
      </c>
      <c r="B34" s="11">
        <v>28</v>
      </c>
      <c r="C34" s="3">
        <v>0</v>
      </c>
      <c r="D34" s="3">
        <v>0</v>
      </c>
      <c r="E34" s="3">
        <f t="shared" si="0"/>
        <v>0</v>
      </c>
      <c r="F34" s="3">
        <f t="shared" si="1"/>
        <v>0</v>
      </c>
      <c r="G34" s="20" t="s">
        <v>67</v>
      </c>
      <c r="H34" s="21">
        <v>51</v>
      </c>
      <c r="I34" s="3" t="e">
        <f>(#REF!)/1000</f>
        <v>#REF!</v>
      </c>
      <c r="J34" s="3">
        <v>-12980.91</v>
      </c>
      <c r="K34" s="3" t="e">
        <f t="shared" si="4"/>
        <v>#REF!</v>
      </c>
      <c r="L34" s="3">
        <f t="shared" si="5"/>
        <v>-12981</v>
      </c>
    </row>
    <row r="35" ht="24" customHeight="1" spans="1:12">
      <c r="A35" s="25" t="s">
        <v>68</v>
      </c>
      <c r="B35" s="11">
        <v>29</v>
      </c>
      <c r="C35" s="3" t="e">
        <f>(#REF!)/1000</f>
        <v>#REF!</v>
      </c>
      <c r="D35" s="3">
        <v>41379.99</v>
      </c>
      <c r="E35" s="3" t="e">
        <f t="shared" si="0"/>
        <v>#REF!</v>
      </c>
      <c r="F35" s="3">
        <f t="shared" si="1"/>
        <v>41380</v>
      </c>
      <c r="G35" s="28" t="s">
        <v>69</v>
      </c>
      <c r="H35" s="21">
        <v>52</v>
      </c>
      <c r="I35" s="3" t="e">
        <f>(#REF!)/1000</f>
        <v>#REF!</v>
      </c>
      <c r="J35" s="3">
        <v>13540.47</v>
      </c>
      <c r="K35" s="3" t="e">
        <f t="shared" si="4"/>
        <v>#REF!</v>
      </c>
      <c r="L35" s="3">
        <f t="shared" si="5"/>
        <v>13540</v>
      </c>
    </row>
    <row r="36" ht="24" customHeight="1" spans="1:12">
      <c r="A36" s="25" t="s">
        <v>70</v>
      </c>
      <c r="B36" s="11">
        <v>30</v>
      </c>
      <c r="C36" s="3" t="e">
        <f>(#REF!)/1000</f>
        <v>#REF!</v>
      </c>
      <c r="D36" s="3">
        <v>150436.77</v>
      </c>
      <c r="E36" s="3" t="e">
        <f t="shared" si="0"/>
        <v>#REF!</v>
      </c>
      <c r="F36" s="3">
        <f t="shared" si="1"/>
        <v>150437</v>
      </c>
      <c r="G36" s="28" t="s">
        <v>71</v>
      </c>
      <c r="H36" s="21">
        <v>53</v>
      </c>
      <c r="I36" s="3" t="e">
        <f>(#REF!)/1000</f>
        <v>#REF!</v>
      </c>
      <c r="J36" s="3">
        <v>150436.77</v>
      </c>
      <c r="K36" s="3" t="e">
        <f t="shared" si="4"/>
        <v>#REF!</v>
      </c>
      <c r="L36" s="3">
        <f t="shared" si="5"/>
        <v>150437</v>
      </c>
    </row>
    <row r="37" s="1" customFormat="1" ht="24" customHeight="1" spans="1:10">
      <c r="A37" s="29" t="s">
        <v>225</v>
      </c>
      <c r="B37" s="29"/>
      <c r="C37" s="30"/>
      <c r="D37" s="30"/>
      <c r="E37" s="3"/>
      <c r="F37" s="3"/>
      <c r="G37" s="29"/>
      <c r="H37" s="29"/>
      <c r="I37" s="29"/>
      <c r="J37" s="29"/>
    </row>
    <row r="39" spans="10:10">
      <c r="J39" s="32"/>
    </row>
    <row r="40" spans="7:10">
      <c r="G40" s="31"/>
      <c r="I40" s="32"/>
      <c r="J40" s="34"/>
    </row>
    <row r="41" spans="10:10">
      <c r="J41" s="35"/>
    </row>
    <row r="42" ht="12" spans="9:10">
      <c r="I42" s="32"/>
      <c r="J42" s="36"/>
    </row>
    <row r="43" spans="9:10">
      <c r="I43" s="32"/>
      <c r="J43" s="35"/>
    </row>
    <row r="44" spans="10:10">
      <c r="J44" s="35"/>
    </row>
    <row r="45" spans="9:10">
      <c r="I45" s="31"/>
      <c r="J45" s="34"/>
    </row>
    <row r="46" spans="7:10">
      <c r="G46" s="32"/>
      <c r="I46" s="32"/>
      <c r="J46" s="32"/>
    </row>
    <row r="47" spans="9:9">
      <c r="I47" s="32"/>
    </row>
    <row r="48" spans="10:10">
      <c r="J48" s="32"/>
    </row>
    <row r="49" spans="9:10">
      <c r="I49" s="32"/>
      <c r="J49" s="32"/>
    </row>
    <row r="50" spans="9:9">
      <c r="I50" s="31"/>
    </row>
    <row r="56" spans="10:10">
      <c r="J56" s="37"/>
    </row>
    <row r="63" spans="9:10">
      <c r="I63" s="2">
        <f>-12980906.12</f>
        <v>-12980906.12</v>
      </c>
      <c r="J63" s="3">
        <v>-12173387</v>
      </c>
    </row>
    <row r="66" spans="10:10">
      <c r="J66" s="2">
        <f>I63+J63</f>
        <v>-25154293.12</v>
      </c>
    </row>
  </sheetData>
  <mergeCells count="3">
    <mergeCell ref="A1:J1"/>
    <mergeCell ref="A2:J2"/>
    <mergeCell ref="A3:C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资产负债表 </vt:lpstr>
      <vt:lpstr>利润表</vt:lpstr>
      <vt:lpstr>现金流量表</vt:lpstr>
      <vt:lpstr>所有者权益变动表</vt:lpstr>
      <vt:lpstr>Sheet10</vt:lpstr>
      <vt:lpstr>Sheet5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2018-10-09T06:15:00Z</cp:lastPrinted>
  <dcterms:modified xsi:type="dcterms:W3CDTF">2025-10-29T01:08:27Z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KSORubyTemplateID" linkTarget="0">
    <vt:lpwstr>14</vt:lpwstr>
  </property>
  <property fmtid="{D5CDD505-2E9C-101B-9397-08002B2CF9AE}" pid="4" name="ICV">
    <vt:lpwstr>5B8A06007BB74775AB470D5B237E12CF</vt:lpwstr>
  </property>
</Properties>
</file>