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000" windowHeight="8505"/>
  </bookViews>
  <sheets>
    <sheet name="铝座 (2)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18812</author>
  </authors>
  <commentList>
    <comment ref="E6" authorId="0">
      <text>
        <r>
          <rPr>
            <sz val="9"/>
            <rFont val="宋体"/>
            <charset val="134"/>
          </rPr>
          <t>材料更换为ADC12</t>
        </r>
      </text>
    </comment>
    <comment ref="E8" authorId="0">
      <text>
        <r>
          <rPr>
            <b/>
            <sz val="9"/>
            <rFont val="宋体"/>
            <charset val="134"/>
          </rPr>
          <t>18812:</t>
        </r>
        <r>
          <rPr>
            <sz val="9"/>
            <rFont val="宋体"/>
            <charset val="134"/>
          </rPr>
          <t xml:space="preserve">
材料更换为ADC12
</t>
        </r>
      </text>
    </comment>
  </commentList>
</comments>
</file>

<file path=xl/sharedStrings.xml><?xml version="1.0" encoding="utf-8"?>
<sst xmlns="http://schemas.openxmlformats.org/spreadsheetml/2006/main" count="66" uniqueCount="51">
  <si>
    <t>项目</t>
  </si>
  <si>
    <t>QAD号</t>
  </si>
  <si>
    <t>名称</t>
  </si>
  <si>
    <t>现厂家</t>
  </si>
  <si>
    <t>价格</t>
  </si>
  <si>
    <t>霸州市融和天成</t>
  </si>
  <si>
    <t>B点降幅</t>
  </si>
  <si>
    <t>C点厂家</t>
  </si>
  <si>
    <t>C点降幅</t>
  </si>
  <si>
    <t>备注</t>
  </si>
  <si>
    <t>协议价格（未税</t>
  </si>
  <si>
    <t>金额</t>
  </si>
  <si>
    <t>比例</t>
  </si>
  <si>
    <t>天津六合</t>
  </si>
  <si>
    <t>25年用量</t>
  </si>
  <si>
    <t>降幅差额</t>
  </si>
  <si>
    <t>北汽</t>
  </si>
  <si>
    <t>REM0010537</t>
  </si>
  <si>
    <t>B41V左镜座</t>
  </si>
  <si>
    <t>天津又进</t>
  </si>
  <si>
    <t>镜座需要有日期追溯</t>
  </si>
  <si>
    <t>REM0010563</t>
  </si>
  <si>
    <t>B41V右镜座</t>
  </si>
  <si>
    <t>大众-内镜</t>
  </si>
  <si>
    <t>RIM0000017</t>
  </si>
  <si>
    <t>18D镜杆</t>
  </si>
  <si>
    <t>X</t>
  </si>
  <si>
    <t>北仑屹昌</t>
  </si>
  <si>
    <t>RIM0000005</t>
  </si>
  <si>
    <t>3GD镜杆</t>
  </si>
  <si>
    <t>济南重汽</t>
  </si>
  <si>
    <t>RSM0000120</t>
  </si>
  <si>
    <t>曼项目前下视镜镜座</t>
  </si>
  <si>
    <t>瑞丰五金</t>
  </si>
  <si>
    <t>可是不用打沙，但表面需能粘贴标签</t>
  </si>
  <si>
    <t>RSM0000134</t>
  </si>
  <si>
    <t>曼项目前下镜固定座</t>
  </si>
  <si>
    <t>RSM0000260</t>
  </si>
  <si>
    <t>曼项目右置前下镜座安装臂</t>
  </si>
  <si>
    <t>RSM0000265</t>
  </si>
  <si>
    <t>曼项右置前下固定座连接件</t>
  </si>
  <si>
    <t>模具情况</t>
  </si>
  <si>
    <t>7套模具共计20万模具费，预付15万，分摊5万的模具费</t>
  </si>
  <si>
    <t>预付50%，验收支付50%</t>
  </si>
  <si>
    <t>价格对比</t>
  </si>
  <si>
    <t>1.北汽项目 B41镜座价格对比：天津又进的价格＞霸州市融和天成，同时天津又进的交付及质量能力较差</t>
  </si>
  <si>
    <t>2.大众内镜项目 整体价格对比 :北仑屹昌＞天津又进＞霸州市融和天成，同时该镜杆的表面处理 霸州市融和天成是自制，其余两家均为委外</t>
  </si>
  <si>
    <t>3.济南重汽项目：霸州市融合天成＞瑞丰五金</t>
  </si>
  <si>
    <t>建议：</t>
  </si>
  <si>
    <t>霸州市融合天成的价格 对于北汽及大众内镜项目的产品降本，建议开具模具进行供货</t>
  </si>
  <si>
    <t>济南重汽项目：霸州市融合天成的价格略高于瑞丰五金。考虑到这几款产品多是老产品，质量现场落实 瑞丰五金现有模具基本都到使用寿命，后续也面临模具重新制作的风险。同时济南重汽也对产品的质量要求从原标准上有所提升，若是增加的这部分成本，附加值可以兜住，建议重新开模具 降低质量成本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</si>
</sst>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  <numFmt numFmtId="177" formatCode="[$-F400]h:mm:ss\ AM/PM"/>
  </numFmts>
  <fonts count="28">
    <font>
      <sz val="12"/>
      <name val="宋体"/>
      <charset val="134"/>
    </font>
    <font>
      <sz val="11"/>
      <color rgb="FF000000"/>
      <name val="宋体"/>
      <charset val="134"/>
    </font>
    <font>
      <b/>
      <sz val="11"/>
      <color rgb="FF08090C"/>
      <name val="宋体"/>
      <charset val="134"/>
    </font>
    <font>
      <sz val="11"/>
      <name val="宋体"/>
      <charset val="134"/>
    </font>
    <font>
      <sz val="9"/>
      <name val="宋体"/>
      <charset val="134"/>
    </font>
    <font>
      <sz val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3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5" borderId="2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26" applyNumberFormat="0" applyFill="0" applyAlignment="0" applyProtection="0">
      <alignment vertical="center"/>
    </xf>
    <xf numFmtId="0" fontId="13" fillId="0" borderId="26" applyNumberFormat="0" applyFill="0" applyAlignment="0" applyProtection="0">
      <alignment vertical="center"/>
    </xf>
    <xf numFmtId="0" fontId="14" fillId="0" borderId="2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6" borderId="28" applyNumberFormat="0" applyAlignment="0" applyProtection="0">
      <alignment vertical="center"/>
    </xf>
    <xf numFmtId="0" fontId="16" fillId="7" borderId="29" applyNumberFormat="0" applyAlignment="0" applyProtection="0">
      <alignment vertical="center"/>
    </xf>
    <xf numFmtId="0" fontId="17" fillId="7" borderId="28" applyNumberFormat="0" applyAlignment="0" applyProtection="0">
      <alignment vertical="center"/>
    </xf>
    <xf numFmtId="0" fontId="18" fillId="8" borderId="30" applyNumberFormat="0" applyAlignment="0" applyProtection="0">
      <alignment vertical="center"/>
    </xf>
    <xf numFmtId="0" fontId="19" fillId="0" borderId="31" applyNumberFormat="0" applyFill="0" applyAlignment="0" applyProtection="0">
      <alignment vertical="center"/>
    </xf>
    <xf numFmtId="0" fontId="20" fillId="0" borderId="32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</cellStyleXfs>
  <cellXfs count="55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Border="1" applyAlignment="1">
      <alignment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2" borderId="6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176" fontId="3" fillId="0" borderId="6" xfId="0" applyNumberFormat="1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9" fontId="3" fillId="0" borderId="9" xfId="3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9" fontId="0" fillId="0" borderId="9" xfId="3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177" fontId="3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8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177" fontId="3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176" fontId="3" fillId="0" borderId="12" xfId="0" applyNumberFormat="1" applyFont="1" applyFill="1" applyBorder="1" applyAlignment="1">
      <alignment horizontal="center" vertical="center"/>
    </xf>
    <xf numFmtId="9" fontId="3" fillId="0" borderId="19" xfId="3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0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7" xfId="0" applyBorder="1" applyAlignment="1">
      <alignment horizontal="left" vertical="center" wrapText="1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7" xfId="0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0"/>
  <sheetViews>
    <sheetView tabSelected="1" topLeftCell="A9" workbookViewId="0">
      <selection activeCell="B16" sqref="B16:L16"/>
    </sheetView>
  </sheetViews>
  <sheetFormatPr defaultColWidth="9" defaultRowHeight="15.75"/>
  <cols>
    <col min="1" max="1" width="9.44166666666667" customWidth="1"/>
    <col min="2" max="2" width="10.9833333333333" customWidth="1"/>
    <col min="3" max="3" width="13.3166666666667" customWidth="1"/>
    <col min="4" max="4" width="8.94166666666667" customWidth="1"/>
    <col min="5" max="5" width="7.09166666666667" customWidth="1"/>
    <col min="6" max="6" width="16.0333333333333" customWidth="1"/>
    <col min="7" max="7" width="8.03333333333333" customWidth="1"/>
    <col min="8" max="8" width="5.44166666666667" customWidth="1"/>
    <col min="9" max="9" width="9.44166666666667" customWidth="1"/>
    <col min="10" max="11" width="5.44166666666667" customWidth="1"/>
    <col min="12" max="12" width="14" customWidth="1"/>
    <col min="14" max="14" width="13.75"/>
  </cols>
  <sheetData>
    <row r="1" spans="1:14">
      <c r="A1" s="3" t="s">
        <v>0</v>
      </c>
      <c r="B1" s="4" t="s">
        <v>1</v>
      </c>
      <c r="C1" s="4" t="s">
        <v>2</v>
      </c>
      <c r="D1" s="4" t="s">
        <v>3</v>
      </c>
      <c r="E1" s="5" t="s">
        <v>4</v>
      </c>
      <c r="F1" s="6" t="s">
        <v>5</v>
      </c>
      <c r="G1" s="4" t="s">
        <v>6</v>
      </c>
      <c r="H1" s="7"/>
      <c r="I1" s="6" t="s">
        <v>7</v>
      </c>
      <c r="J1" s="4" t="s">
        <v>8</v>
      </c>
      <c r="K1" s="7"/>
      <c r="L1" s="8" t="s">
        <v>9</v>
      </c>
    </row>
    <row r="2" customHeight="1" spans="1:14">
      <c r="A2" s="9"/>
      <c r="B2" s="10"/>
      <c r="C2" s="10"/>
      <c r="D2" s="10"/>
      <c r="E2" s="11"/>
      <c r="F2" s="12" t="s">
        <v>10</v>
      </c>
      <c r="G2" s="10" t="s">
        <v>11</v>
      </c>
      <c r="H2" s="13" t="s">
        <v>12</v>
      </c>
      <c r="I2" s="12" t="s">
        <v>13</v>
      </c>
      <c r="J2" s="10" t="s">
        <v>11</v>
      </c>
      <c r="K2" s="13" t="s">
        <v>12</v>
      </c>
      <c r="L2" s="14"/>
      <c r="M2" s="15" t="s">
        <v>14</v>
      </c>
      <c r="N2" s="16" t="s">
        <v>15</v>
      </c>
    </row>
    <row r="3" spans="1:14">
      <c r="A3" s="17" t="s">
        <v>16</v>
      </c>
      <c r="B3" s="18" t="s">
        <v>17</v>
      </c>
      <c r="C3" s="18" t="s">
        <v>18</v>
      </c>
      <c r="D3" s="19" t="s">
        <v>19</v>
      </c>
      <c r="E3" s="20">
        <v>13.8</v>
      </c>
      <c r="F3" s="21">
        <v>12.1681</v>
      </c>
      <c r="G3" s="22">
        <f t="shared" ref="G3:G12" si="0">F3-E3</f>
        <v>-1.6319</v>
      </c>
      <c r="H3" s="23">
        <f t="shared" ref="H3:H12" si="1">F3/E3-1</f>
        <v>-0.118253623188406</v>
      </c>
      <c r="I3" s="17">
        <v>18.49</v>
      </c>
      <c r="J3" s="24">
        <f>I3-E3</f>
        <v>4.69</v>
      </c>
      <c r="K3" s="25">
        <f>I3/E3-1</f>
        <v>0.339855072463768</v>
      </c>
      <c r="L3" s="26" t="s">
        <v>20</v>
      </c>
      <c r="M3" s="15">
        <v>52520</v>
      </c>
      <c r="N3" s="27">
        <f t="shared" ref="N3:N12" si="2">(F3-E3)*M3</f>
        <v>-85707.388</v>
      </c>
    </row>
    <row r="4" spans="1:14">
      <c r="A4" s="17"/>
      <c r="B4" s="18" t="s">
        <v>21</v>
      </c>
      <c r="C4" s="18" t="s">
        <v>22</v>
      </c>
      <c r="D4" s="19"/>
      <c r="E4" s="20">
        <v>13.8</v>
      </c>
      <c r="F4" s="21">
        <v>12.1681</v>
      </c>
      <c r="G4" s="22">
        <f t="shared" si="0"/>
        <v>-1.6319</v>
      </c>
      <c r="H4" s="23">
        <f t="shared" si="1"/>
        <v>-0.118253623188406</v>
      </c>
      <c r="I4" s="17">
        <v>18.49</v>
      </c>
      <c r="J4" s="24">
        <f>I4-E4</f>
        <v>4.69</v>
      </c>
      <c r="K4" s="25">
        <f>I4/E4-1</f>
        <v>0.339855072463768</v>
      </c>
      <c r="L4" s="26"/>
      <c r="M4" s="15">
        <v>52895</v>
      </c>
      <c r="N4" s="27">
        <f t="shared" si="2"/>
        <v>-86319.3505</v>
      </c>
    </row>
    <row r="5" spans="1:14">
      <c r="A5" s="28" t="s">
        <v>23</v>
      </c>
      <c r="B5" s="29" t="s">
        <v>24</v>
      </c>
      <c r="C5" s="29" t="s">
        <v>25</v>
      </c>
      <c r="D5" s="22" t="s">
        <v>19</v>
      </c>
      <c r="E5" s="30">
        <v>3.41</v>
      </c>
      <c r="F5" s="21">
        <v>3.0663</v>
      </c>
      <c r="G5" s="22">
        <f t="shared" si="0"/>
        <v>-0.3437</v>
      </c>
      <c r="H5" s="23">
        <f t="shared" si="1"/>
        <v>-0.100791788856305</v>
      </c>
      <c r="I5" s="17" t="s">
        <v>26</v>
      </c>
      <c r="J5" s="24"/>
      <c r="K5" s="31"/>
      <c r="L5" s="14"/>
      <c r="M5" s="15">
        <v>77543</v>
      </c>
      <c r="N5" s="27">
        <f t="shared" si="2"/>
        <v>-26651.5291</v>
      </c>
    </row>
    <row r="6" spans="1:14">
      <c r="A6" s="32"/>
      <c r="B6" s="29"/>
      <c r="C6" s="29"/>
      <c r="D6" s="22" t="s">
        <v>27</v>
      </c>
      <c r="E6" s="30">
        <v>5.5195</v>
      </c>
      <c r="F6" s="21"/>
      <c r="G6" s="22">
        <f>F5-E6</f>
        <v>-2.4532</v>
      </c>
      <c r="H6" s="23">
        <f t="shared" si="1"/>
        <v>-1</v>
      </c>
      <c r="I6" s="17" t="s">
        <v>26</v>
      </c>
      <c r="J6" s="24"/>
      <c r="K6" s="31"/>
      <c r="L6" s="14"/>
      <c r="M6" s="15"/>
      <c r="N6" s="27">
        <f>(F5-E6)*M5</f>
        <v>-190228.4876</v>
      </c>
    </row>
    <row r="7" spans="1:14">
      <c r="A7" s="32"/>
      <c r="B7" s="29" t="s">
        <v>28</v>
      </c>
      <c r="C7" s="29" t="s">
        <v>29</v>
      </c>
      <c r="D7" s="22" t="s">
        <v>19</v>
      </c>
      <c r="E7" s="30">
        <v>4.14</v>
      </c>
      <c r="F7" s="21">
        <v>4.3805</v>
      </c>
      <c r="G7" s="22">
        <f t="shared" si="0"/>
        <v>0.2405</v>
      </c>
      <c r="H7" s="23">
        <f t="shared" si="1"/>
        <v>0.0580917874396134</v>
      </c>
      <c r="I7" s="17" t="s">
        <v>26</v>
      </c>
      <c r="J7" s="24"/>
      <c r="K7" s="31"/>
      <c r="L7" s="14"/>
      <c r="M7" s="15">
        <v>25643</v>
      </c>
      <c r="N7" s="33">
        <f t="shared" si="2"/>
        <v>6167.1415</v>
      </c>
    </row>
    <row r="8" spans="1:14">
      <c r="A8" s="34"/>
      <c r="B8" s="29"/>
      <c r="C8" s="29"/>
      <c r="D8" s="22" t="s">
        <v>27</v>
      </c>
      <c r="E8" s="30">
        <v>6.118</v>
      </c>
      <c r="F8" s="21"/>
      <c r="G8" s="22">
        <f>F7-E8</f>
        <v>-1.7375</v>
      </c>
      <c r="H8" s="23">
        <f t="shared" si="1"/>
        <v>-1</v>
      </c>
      <c r="I8" s="17" t="s">
        <v>26</v>
      </c>
      <c r="J8" s="24"/>
      <c r="K8" s="31"/>
      <c r="L8" s="14"/>
      <c r="M8" s="15"/>
      <c r="N8" s="27">
        <f>(F7-E8)*M7</f>
        <v>-44554.7125</v>
      </c>
    </row>
    <row r="9" ht="27" spans="1:14">
      <c r="A9" s="28" t="s">
        <v>30</v>
      </c>
      <c r="B9" s="29" t="s">
        <v>31</v>
      </c>
      <c r="C9" s="29" t="s">
        <v>32</v>
      </c>
      <c r="D9" s="22" t="s">
        <v>33</v>
      </c>
      <c r="E9" s="30">
        <v>7.8</v>
      </c>
      <c r="F9" s="21">
        <v>8.1769</v>
      </c>
      <c r="G9" s="22">
        <f t="shared" si="0"/>
        <v>0.3769</v>
      </c>
      <c r="H9" s="23">
        <f t="shared" si="1"/>
        <v>0.0483205128205129</v>
      </c>
      <c r="I9" s="17" t="s">
        <v>26</v>
      </c>
      <c r="J9" s="24"/>
      <c r="K9" s="31"/>
      <c r="L9" s="35" t="s">
        <v>34</v>
      </c>
      <c r="M9" s="15">
        <v>29813</v>
      </c>
      <c r="N9" s="33">
        <f t="shared" si="2"/>
        <v>11236.5197</v>
      </c>
    </row>
    <row r="10" ht="27" spans="1:14">
      <c r="A10" s="32"/>
      <c r="B10" s="29" t="s">
        <v>35</v>
      </c>
      <c r="C10" s="29" t="s">
        <v>36</v>
      </c>
      <c r="D10" s="22" t="s">
        <v>33</v>
      </c>
      <c r="E10" s="30">
        <v>3.2</v>
      </c>
      <c r="F10" s="21">
        <v>3.3097</v>
      </c>
      <c r="G10" s="22">
        <f t="shared" si="0"/>
        <v>0.1097</v>
      </c>
      <c r="H10" s="23">
        <f t="shared" si="1"/>
        <v>0.0342812499999998</v>
      </c>
      <c r="I10" s="17" t="s">
        <v>26</v>
      </c>
      <c r="J10" s="24"/>
      <c r="K10" s="31"/>
      <c r="L10" s="36"/>
      <c r="M10" s="15">
        <v>69437</v>
      </c>
      <c r="N10" s="33">
        <f t="shared" si="2"/>
        <v>7617.23889999998</v>
      </c>
    </row>
    <row r="11" ht="27" spans="1:14">
      <c r="A11" s="32"/>
      <c r="B11" s="29" t="s">
        <v>37</v>
      </c>
      <c r="C11" s="29" t="s">
        <v>38</v>
      </c>
      <c r="D11" s="22" t="s">
        <v>33</v>
      </c>
      <c r="E11" s="30">
        <v>8</v>
      </c>
      <c r="F11" s="21">
        <v>8.1769</v>
      </c>
      <c r="G11" s="22">
        <f t="shared" si="0"/>
        <v>0.1769</v>
      </c>
      <c r="H11" s="23">
        <f t="shared" si="1"/>
        <v>0.0221125</v>
      </c>
      <c r="I11" s="17" t="s">
        <v>26</v>
      </c>
      <c r="J11" s="24"/>
      <c r="K11" s="31"/>
      <c r="L11" s="36"/>
      <c r="M11" s="15">
        <v>6500</v>
      </c>
      <c r="N11" s="33">
        <f t="shared" si="2"/>
        <v>1149.85</v>
      </c>
    </row>
    <row r="12" ht="27" spans="1:14">
      <c r="A12" s="32"/>
      <c r="B12" s="37" t="s">
        <v>39</v>
      </c>
      <c r="C12" s="37" t="s">
        <v>40</v>
      </c>
      <c r="D12" s="38" t="s">
        <v>33</v>
      </c>
      <c r="E12" s="39">
        <v>3.2</v>
      </c>
      <c r="F12" s="40">
        <v>3.3097</v>
      </c>
      <c r="G12" s="38">
        <f t="shared" si="0"/>
        <v>0.1097</v>
      </c>
      <c r="H12" s="41">
        <f t="shared" si="1"/>
        <v>0.0342812499999998</v>
      </c>
      <c r="I12" s="42" t="s">
        <v>26</v>
      </c>
      <c r="J12" s="43"/>
      <c r="K12" s="44"/>
      <c r="L12" s="36"/>
      <c r="M12" s="15">
        <v>5905</v>
      </c>
      <c r="N12" s="33">
        <f t="shared" si="2"/>
        <v>647.778499999998</v>
      </c>
    </row>
    <row r="13" s="1" customFormat="1" ht="41" customHeight="1" spans="1:14">
      <c r="A13" s="42" t="s">
        <v>41</v>
      </c>
      <c r="B13" s="43"/>
      <c r="C13" s="43"/>
      <c r="D13" s="43"/>
      <c r="E13" s="45"/>
      <c r="F13" s="46" t="s">
        <v>42</v>
      </c>
      <c r="G13" s="47"/>
      <c r="H13" s="48"/>
      <c r="I13" s="46" t="s">
        <v>43</v>
      </c>
      <c r="J13" s="47"/>
      <c r="K13" s="48"/>
      <c r="L13" s="49"/>
    </row>
    <row r="14" s="1" customFormat="1" ht="31" customHeight="1" spans="1:14">
      <c r="A14" s="50" t="s">
        <v>44</v>
      </c>
      <c r="B14" s="51" t="s">
        <v>45</v>
      </c>
      <c r="C14" s="51"/>
      <c r="D14" s="51"/>
      <c r="E14" s="51"/>
      <c r="F14" s="51"/>
      <c r="G14" s="51"/>
      <c r="H14" s="51"/>
      <c r="I14" s="51"/>
      <c r="J14" s="51"/>
      <c r="K14" s="51"/>
      <c r="L14" s="51"/>
    </row>
    <row r="15" s="2" customFormat="1" ht="31" customHeight="1" spans="1:14">
      <c r="A15" s="52"/>
      <c r="B15" s="51" t="s">
        <v>46</v>
      </c>
      <c r="C15" s="51"/>
      <c r="D15" s="51"/>
      <c r="E15" s="51"/>
      <c r="F15" s="51"/>
      <c r="G15" s="51"/>
      <c r="H15" s="51"/>
      <c r="I15" s="51"/>
      <c r="J15" s="51"/>
      <c r="K15" s="51"/>
      <c r="L15" s="51"/>
    </row>
    <row r="16" s="1" customFormat="1" ht="31" customHeight="1" spans="1:14">
      <c r="A16" s="53"/>
      <c r="B16" s="51" t="s">
        <v>47</v>
      </c>
      <c r="C16" s="51"/>
      <c r="D16" s="51"/>
      <c r="E16" s="51"/>
      <c r="F16" s="51"/>
      <c r="G16" s="51"/>
      <c r="H16" s="51"/>
      <c r="I16" s="51"/>
      <c r="J16" s="51"/>
      <c r="K16" s="51"/>
      <c r="L16" s="51"/>
    </row>
    <row r="17" s="1" customFormat="1" ht="31" customHeight="1" spans="1:12">
      <c r="A17" s="54" t="s">
        <v>48</v>
      </c>
      <c r="B17" s="51" t="s">
        <v>49</v>
      </c>
      <c r="C17" s="51"/>
      <c r="D17" s="51"/>
      <c r="E17" s="51"/>
      <c r="F17" s="51"/>
      <c r="G17" s="51"/>
      <c r="H17" s="51"/>
      <c r="I17" s="51"/>
      <c r="J17" s="51"/>
      <c r="K17" s="51"/>
      <c r="L17" s="51"/>
    </row>
    <row r="18" s="1" customFormat="1" ht="55" customHeight="1" spans="1:12">
      <c r="A18" s="54"/>
      <c r="B18" s="51" t="s">
        <v>50</v>
      </c>
      <c r="C18" s="51"/>
      <c r="D18" s="51"/>
      <c r="E18" s="51"/>
      <c r="F18" s="51"/>
      <c r="G18" s="51"/>
      <c r="H18" s="51"/>
      <c r="I18" s="51"/>
      <c r="J18" s="51"/>
      <c r="K18" s="51"/>
      <c r="L18" s="51"/>
    </row>
    <row r="19" s="1" customFormat="1"/>
    <row r="20" s="1" customFormat="1"/>
  </sheetData>
  <mergeCells count="32">
    <mergeCell ref="G1:H1"/>
    <mergeCell ref="J1:K1"/>
    <mergeCell ref="A13:E13"/>
    <mergeCell ref="F13:H13"/>
    <mergeCell ref="I13:K13"/>
    <mergeCell ref="B14:L14"/>
    <mergeCell ref="B15:L15"/>
    <mergeCell ref="B16:L16"/>
    <mergeCell ref="B17:L17"/>
    <mergeCell ref="B18:L18"/>
    <mergeCell ref="A1:A2"/>
    <mergeCell ref="A3:A4"/>
    <mergeCell ref="A5:A8"/>
    <mergeCell ref="A9:A12"/>
    <mergeCell ref="A14:A16"/>
    <mergeCell ref="A17:A18"/>
    <mergeCell ref="B1:B2"/>
    <mergeCell ref="B5:B6"/>
    <mergeCell ref="B7:B8"/>
    <mergeCell ref="C1:C2"/>
    <mergeCell ref="C5:C6"/>
    <mergeCell ref="C7:C8"/>
    <mergeCell ref="D1:D2"/>
    <mergeCell ref="D3:D4"/>
    <mergeCell ref="E1:E2"/>
    <mergeCell ref="F5:F6"/>
    <mergeCell ref="F7:F8"/>
    <mergeCell ref="L1:L2"/>
    <mergeCell ref="L3:L4"/>
    <mergeCell ref="L9:L12"/>
    <mergeCell ref="M5:M6"/>
    <mergeCell ref="M7:M8"/>
  </mergeCells>
  <conditionalFormatting sqref="G3:H12">
    <cfRule type="cellIs" dxfId="0" priority="1" operator="greaterThan">
      <formula>0</formula>
    </cfRule>
  </conditionalFormatting>
  <pageMargins left="0.75" right="0.75" top="1" bottom="1" header="0.511805555555556" footer="0.511805555555556"/>
  <pageSetup paperSize="9" orientation="portrait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铝座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18812</dc:creator>
  <cp:lastModifiedBy>弓长</cp:lastModifiedBy>
  <dcterms:created xsi:type="dcterms:W3CDTF">2025-11-10T09:01:00Z</dcterms:created>
  <dcterms:modified xsi:type="dcterms:W3CDTF">2025-11-11T07:16:48Z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04C9305E65324FB18360720442ADB514_11</vt:lpwstr>
  </property>
  <property fmtid="{D5CDD505-2E9C-101B-9397-08002B2CF9AE}" pid="3" name="KSOProductBuildVer">
    <vt:lpwstr>2052-12.1.0.23542</vt:lpwstr>
  </property>
  <property fmtid="{D5CDD505-2E9C-101B-9397-08002B2CF9AE}" pid="4" name="KSOReadingLayout">
    <vt:bool>true</vt:bool>
  </property>
</Properties>
</file>